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000" tabRatio="689" activeTab="0"/>
  </bookViews>
  <sheets>
    <sheet name="Figure 1" sheetId="21" r:id="rId1"/>
    <sheet name="Figure 2" sheetId="22" r:id="rId2"/>
    <sheet name="Figure 3" sheetId="23" r:id="rId3"/>
    <sheet name="Data input sheet" sheetId="20" r:id="rId4"/>
    <sheet name="Figure 4" sheetId="25" r:id="rId5"/>
    <sheet name="Table 1" sheetId="26" r:id="rId6"/>
    <sheet name="Table 2" sheetId="28" r:id="rId7"/>
    <sheet name="Data input sheet 2" sheetId="29" r:id="rId8"/>
  </sheets>
  <definedNames/>
  <calcPr calcId="162913"/>
</workbook>
</file>

<file path=xl/sharedStrings.xml><?xml version="1.0" encoding="utf-8"?>
<sst xmlns="http://schemas.openxmlformats.org/spreadsheetml/2006/main" count="1943" uniqueCount="370">
  <si>
    <t>Last update</t>
  </si>
  <si>
    <t>Extracted on</t>
  </si>
  <si>
    <t>Source of data</t>
  </si>
  <si>
    <t>Eurostat</t>
  </si>
  <si>
    <t>INDIC_BT</t>
  </si>
  <si>
    <t>S_ADJ</t>
  </si>
  <si>
    <t>Seasonally and calendar adjusted data</t>
  </si>
  <si>
    <t>UNIT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</si>
  <si>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</si>
  <si>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</si>
  <si>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</si>
  <si>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</si>
  <si>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</si>
  <si>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</si>
  <si>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</si>
  <si>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</si>
  <si>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</si>
  <si>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</si>
  <si>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</si>
  <si>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</si>
  <si>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</si>
  <si>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</si>
  <si>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</si>
  <si>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</si>
  <si>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</si>
  <si>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</si>
  <si>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</si>
  <si>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</si>
  <si>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</si>
  <si>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</si>
  <si>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</si>
  <si>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</si>
  <si>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</si>
  <si>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</si>
  <si>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</si>
  <si>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</si>
  <si>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</si>
  <si>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</si>
  <si>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</si>
  <si>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</si>
  <si>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</si>
  <si>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</si>
  <si>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</si>
  <si>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</si>
  <si>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</si>
  <si>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</si>
  <si>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</si>
  <si>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</si>
  <si>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</si>
  <si>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</si>
  <si>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</si>
  <si>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</si>
  <si>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</si>
  <si>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</si>
  <si>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</si>
  <si>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</si>
  <si>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</si>
  <si>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</si>
  <si>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</si>
  <si>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</si>
  <si>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</si>
  <si>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</si>
  <si>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</si>
  <si>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</si>
  <si>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</si>
  <si>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</si>
  <si>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</si>
  <si>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</si>
  <si>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</si>
  <si>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</si>
  <si>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</si>
  <si>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</si>
  <si>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</si>
  <si>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</si>
  <si>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</si>
  <si>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</si>
  <si>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</si>
  <si>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</si>
  <si>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</si>
  <si>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</si>
  <si>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</si>
  <si>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</si>
  <si>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</si>
  <si>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</si>
  <si>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</si>
  <si>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</si>
  <si>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</si>
  <si>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</si>
  <si>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</si>
  <si>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</si>
  <si>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</si>
  <si>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</si>
  <si>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</si>
  <si>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</si>
  <si>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</si>
  <si>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</si>
  <si>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</si>
  <si>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</si>
  <si>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</si>
  <si>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</si>
  <si>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</si>
  <si>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</si>
  <si>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</si>
  <si>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</si>
  <si>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</si>
  <si>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</si>
  <si>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</si>
  <si>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</si>
  <si>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</si>
  <si>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</si>
  <si>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</si>
  <si>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</si>
  <si>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</si>
  <si>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</si>
  <si>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</si>
  <si>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</si>
  <si>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</si>
  <si>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</si>
  <si>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</si>
  <si>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</si>
  <si>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</si>
  <si>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</si>
  <si>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</si>
  <si>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</si>
  <si>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</si>
  <si>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</si>
  <si>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</si>
  <si>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</si>
  <si>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</si>
  <si>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</si>
  <si>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</si>
  <si>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European Union - 27 countries (from 2020)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</si>
  <si>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</si>
  <si>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</si>
  <si>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</si>
  <si>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</si>
  <si>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</si>
  <si>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</si>
  <si>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</si>
  <si>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</si>
  <si>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</si>
  <si>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</si>
  <si>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</si>
  <si>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</si>
  <si>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</si>
  <si>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</si>
  <si>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</si>
  <si>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</si>
  <si>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</si>
  <si>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</si>
  <si>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</si>
  <si>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</si>
  <si>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</si>
  <si>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</si>
  <si>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</si>
  <si>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</si>
  <si>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</si>
  <si>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</si>
  <si>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Germany</t>
  </si>
  <si>
    <t>GEO</t>
  </si>
  <si>
    <t>Index, 2015=100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</si>
  <si>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</si>
  <si>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</si>
  <si>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</si>
  <si>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</si>
  <si>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</si>
  <si>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</si>
  <si>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</si>
  <si>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</si>
  <si>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</si>
  <si>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</si>
  <si>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</si>
  <si>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</si>
  <si>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</si>
  <si>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</si>
  <si>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</si>
  <si>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</si>
  <si>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</si>
  <si>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</si>
  <si>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</si>
  <si>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</si>
  <si>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</si>
  <si>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</si>
  <si>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</si>
  <si>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</si>
  <si>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</si>
  <si>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</si>
  <si>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</si>
  <si>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</si>
  <si>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</si>
  <si>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</si>
  <si>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</si>
  <si>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</si>
  <si>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</si>
  <si>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</si>
  <si>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</si>
  <si>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</si>
  <si>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</si>
  <si>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</si>
  <si>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</si>
  <si>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</si>
  <si>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</si>
  <si>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</si>
  <si>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</si>
  <si>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</si>
  <si>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</si>
  <si>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</si>
  <si>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</si>
  <si>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</si>
  <si>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</si>
  <si>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</si>
  <si>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</si>
  <si>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</si>
  <si>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</si>
  <si>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</si>
  <si>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</si>
  <si>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</si>
  <si>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</si>
  <si>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</si>
  <si>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</si>
  <si>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</si>
  <si>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January</t>
  </si>
  <si>
    <t>February</t>
  </si>
  <si>
    <t>March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</si>
  <si>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</si>
  <si>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</si>
  <si>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</si>
  <si>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</si>
  <si>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</si>
  <si>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</si>
  <si>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</si>
  <si>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</si>
  <si>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</si>
  <si>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</si>
  <si>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Averages 2010-2019</t>
  </si>
  <si>
    <t>2008 - global financial crisis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</si>
  <si>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</si>
  <si>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</si>
  <si>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</si>
  <si>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</si>
  <si>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</si>
  <si>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</si>
  <si>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</si>
  <si>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</si>
  <si>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</si>
  <si>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Industry</t>
  </si>
  <si>
    <t>Mining and quarrying; manufacturing; electricity, gas, steam and air conditioning supply</t>
  </si>
  <si>
    <t>MIG - intermediate goods</t>
  </si>
  <si>
    <t>MIG - energy (except section E)</t>
  </si>
  <si>
    <t>MIG - capital goods</t>
  </si>
  <si>
    <t>MIG - durable consumer goods</t>
  </si>
  <si>
    <t>MIG - non-durable consumer goods</t>
  </si>
  <si>
    <t>Intermediate goods</t>
  </si>
  <si>
    <t>Energy</t>
  </si>
  <si>
    <t>Capital goods</t>
  </si>
  <si>
    <t>Durable consumer goods</t>
  </si>
  <si>
    <t>Non-durable consumer goods</t>
  </si>
  <si>
    <r>
      <t>Source:</t>
    </r>
    <r>
      <rPr>
        <sz val="9"/>
        <rFont val="Arial"/>
        <family val="2"/>
      </rPr>
      <t xml:space="preserve"> Eurostat (online data code: sts_inpr_m)</t>
    </r>
  </si>
  <si>
    <t>Volume index of production</t>
  </si>
  <si>
    <t>Production in industry - monthly data [sts_inpr_m]</t>
  </si>
  <si>
    <t>Other manufacturing</t>
  </si>
  <si>
    <t>Other mining &amp; quarrying</t>
  </si>
  <si>
    <t>Mining support services</t>
  </si>
  <si>
    <t>Food products</t>
  </si>
  <si>
    <t>Beverages</t>
  </si>
  <si>
    <t>Tobacco products</t>
  </si>
  <si>
    <t>Textiles</t>
  </si>
  <si>
    <t>Wearing apparel</t>
  </si>
  <si>
    <t>Leather &amp; related products</t>
  </si>
  <si>
    <t>Coke &amp; refined petroleum products</t>
  </si>
  <si>
    <t>Rubber &amp; plastic products</t>
  </si>
  <si>
    <t>Furniture</t>
  </si>
  <si>
    <t>Other transport equipment</t>
  </si>
  <si>
    <t>Other non-metallic mineral products</t>
  </si>
  <si>
    <t>Basic metals</t>
  </si>
  <si>
    <t>Electrical equipment</t>
  </si>
  <si>
    <t>Jan 08 - Dec. 09</t>
  </si>
  <si>
    <t>2008-2009</t>
  </si>
  <si>
    <t>(%)</t>
  </si>
  <si>
    <t>2020M04</t>
  </si>
  <si>
    <t>2020M4</t>
  </si>
  <si>
    <t>Euro area</t>
  </si>
  <si>
    <t>2020M05</t>
  </si>
  <si>
    <t xml:space="preserve"> </t>
  </si>
  <si>
    <t>: not available</t>
  </si>
  <si>
    <t>EA-19</t>
  </si>
  <si>
    <t>Norway</t>
  </si>
  <si>
    <t>Switzerland</t>
  </si>
  <si>
    <t>Montenegro</t>
  </si>
  <si>
    <t>North Macedonia</t>
  </si>
  <si>
    <t>Serbia</t>
  </si>
  <si>
    <t>Turkey</t>
  </si>
  <si>
    <t>Bosnia and Herzegovina</t>
  </si>
  <si>
    <t>NACE_R2</t>
  </si>
  <si>
    <t>GEO/TIME</t>
  </si>
  <si>
    <t>Euro area - 19 countries  (from 2015)</t>
  </si>
  <si>
    <t>Germany (until 1990 former territory of the FRG)</t>
  </si>
  <si>
    <t>% of February</t>
  </si>
  <si>
    <t>Euro area, total industry</t>
  </si>
  <si>
    <t>Total</t>
  </si>
  <si>
    <t>Non-durable
 consumer goods</t>
  </si>
  <si>
    <t>2020M06</t>
  </si>
  <si>
    <t>Apr./Feb.</t>
  </si>
  <si>
    <t>2020M07</t>
  </si>
  <si>
    <t>Rate month on month</t>
  </si>
  <si>
    <t>Recovery</t>
  </si>
  <si>
    <t>Recovery (%)</t>
  </si>
  <si>
    <t>Average year for rereferencing</t>
  </si>
  <si>
    <t>2020M08</t>
  </si>
  <si>
    <t>:</t>
  </si>
  <si>
    <t>2020M09</t>
  </si>
  <si>
    <t>2020M10</t>
  </si>
  <si>
    <t>2020</t>
  </si>
  <si>
    <t>2020M11</t>
  </si>
  <si>
    <t>2020M12</t>
  </si>
  <si>
    <t>Extraction crude petroleum &amp; natural gas</t>
  </si>
  <si>
    <t>Repair &amp; installation of machinery &amp; equipment</t>
  </si>
  <si>
    <t>Fabricated metal products</t>
  </si>
  <si>
    <t>Paper &amp; paper products</t>
  </si>
  <si>
    <t>Basic pharmaceuticals &amp; pharmaceutical preparations</t>
  </si>
  <si>
    <t>Coal and lignite</t>
  </si>
  <si>
    <t>Mining metal ores</t>
  </si>
  <si>
    <t>Wood &amp; wood products</t>
  </si>
  <si>
    <t>Printing &amp; reproduction recorded media</t>
  </si>
  <si>
    <t>Chemicals &amp; chemical products</t>
  </si>
  <si>
    <t>Computer, electronic &amp; optical products</t>
  </si>
  <si>
    <t>Machinery and equipment n.e.c.</t>
  </si>
  <si>
    <t>Motor vehicles, trailers &amp; semi-trailers</t>
  </si>
  <si>
    <t>Electricity, gas, steam &amp; air conditioning supply</t>
  </si>
  <si>
    <t>2021M01</t>
  </si>
  <si>
    <t>Calendar adjusted data</t>
  </si>
  <si>
    <t>April 2020 on February 2020</t>
  </si>
  <si>
    <t>Figure 2: EU, average monthly development of industrial production, 2010 - 2019</t>
  </si>
  <si>
    <t>Figure 3: EU, development of industrial production during the global financial crisis 2008 - 2009</t>
  </si>
  <si>
    <t>EU</t>
  </si>
  <si>
    <t>2021M02</t>
  </si>
  <si>
    <t>2021M03</t>
  </si>
  <si>
    <t>Rates (%)</t>
  </si>
  <si>
    <t>Difference</t>
  </si>
  <si>
    <t>current rate</t>
  </si>
  <si>
    <t>Index 2020</t>
  </si>
  <si>
    <t>Apr-Feb</t>
  </si>
  <si>
    <t>Apr20/Feb20</t>
  </si>
  <si>
    <t>Rates</t>
  </si>
  <si>
    <t>Rate</t>
  </si>
  <si>
    <t>c</t>
  </si>
  <si>
    <t>value</t>
  </si>
  <si>
    <t>2021M04</t>
  </si>
  <si>
    <t>2021M05</t>
  </si>
  <si>
    <t>2021M06</t>
  </si>
  <si>
    <t>2021M07</t>
  </si>
  <si>
    <t>Jul21/Jul20</t>
  </si>
  <si>
    <t>Values have to be copied here from V13:V43 as values (not cells/addresses)  and then ordered.</t>
  </si>
  <si>
    <t>Recovery level</t>
  </si>
  <si>
    <t>2021M08</t>
  </si>
  <si>
    <t>2021M09</t>
  </si>
  <si>
    <t>2021M10</t>
  </si>
  <si>
    <t>2021M11</t>
  </si>
  <si>
    <t>2021M12</t>
  </si>
  <si>
    <t>2022M01</t>
  </si>
  <si>
    <t>Figure 1: EU, development of industrial production, January 2020 to January 2022</t>
  </si>
  <si>
    <t>Jan22/Apr20</t>
  </si>
  <si>
    <t>Jan22/Dec21</t>
  </si>
  <si>
    <t>Jan22/Feb20</t>
  </si>
  <si>
    <t>Table 2: Industrial production, share of January 2022 production in % of February 2020 production</t>
  </si>
  <si>
    <t>January 2022 on 
April 2020</t>
  </si>
  <si>
    <t>January 2022 on December 2021</t>
  </si>
  <si>
    <t>Jan/Jan %</t>
  </si>
  <si>
    <t>Figure 4: EU,growth rates for different industries - January 2022 compared with January 2020</t>
  </si>
  <si>
    <t>Table 1: Selected industrial production growth rates for total industry, 2020, 2021,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</si>
</sst>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"/>
    <numFmt numFmtId="165" formatCode="#,##0.0"/>
    <numFmt numFmtId="166" formatCode="0.0"/>
    <numFmt numFmtId="167" formatCode="#,##0.0_i"/>
  </numFmts>
  <fonts count="32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333333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thin"/>
    </border>
    <border>
      <left style="hair">
        <color rgb="FFA6A6A6"/>
      </left>
      <right style="hair">
        <color rgb="FFA6A6A6"/>
      </right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2" fillId="0" borderId="0">
      <alignment/>
      <protection/>
    </xf>
    <xf numFmtId="0" fontId="2" fillId="3" borderId="1" applyNumberFormat="0" applyFont="0" applyAlignment="0" applyProtection="0"/>
    <xf numFmtId="167" fontId="3" fillId="0" borderId="0" applyFill="0" applyBorder="0" applyProtection="0">
      <alignment horizontal="right"/>
    </xf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5" applyNumberFormat="0" applyAlignment="0" applyProtection="0"/>
    <xf numFmtId="0" fontId="19" fillId="7" borderId="6" applyNumberFormat="0" applyAlignment="0" applyProtection="0"/>
    <xf numFmtId="0" fontId="20" fillId="7" borderId="5" applyNumberFormat="0" applyAlignment="0" applyProtection="0"/>
    <xf numFmtId="0" fontId="21" fillId="0" borderId="7" applyNumberFormat="0" applyFill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/>
    </xf>
    <xf numFmtId="0" fontId="2" fillId="3" borderId="1" applyNumberFormat="0" applyFont="0" applyAlignment="0" applyProtection="0"/>
  </cellStyleXfs>
  <cellXfs count="128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65" fontId="3" fillId="0" borderId="0" xfId="0" applyNumberFormat="1" applyFont="1"/>
    <xf numFmtId="0" fontId="5" fillId="0" borderId="0" xfId="0" applyFont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9" fontId="4" fillId="0" borderId="0" xfId="0" applyNumberFormat="1" applyFont="1"/>
    <xf numFmtId="166" fontId="3" fillId="0" borderId="0" xfId="0" applyNumberFormat="1" applyFont="1"/>
    <xf numFmtId="0" fontId="4" fillId="0" borderId="0" xfId="0" applyFont="1"/>
    <xf numFmtId="17" fontId="3" fillId="0" borderId="0" xfId="0" applyNumberFormat="1" applyFont="1"/>
    <xf numFmtId="165" fontId="3" fillId="34" borderId="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9" fillId="35" borderId="13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left" vertical="center"/>
    </xf>
    <xf numFmtId="0" fontId="9" fillId="11" borderId="15" xfId="0" applyFont="1" applyFill="1" applyBorder="1" applyAlignment="1">
      <alignment horizontal="left" vertical="center" wrapText="1"/>
    </xf>
    <xf numFmtId="0" fontId="9" fillId="11" borderId="1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ont="1"/>
    <xf numFmtId="0" fontId="4" fillId="10" borderId="0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1" borderId="18" xfId="0" applyNumberFormat="1" applyFont="1" applyFill="1" applyBorder="1" applyAlignment="1">
      <alignment/>
    </xf>
    <xf numFmtId="0" fontId="4" fillId="11" borderId="14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4" fillId="10" borderId="20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21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0" fontId="2" fillId="0" borderId="0" xfId="63">
      <alignment/>
      <protection/>
    </xf>
    <xf numFmtId="0" fontId="2" fillId="0" borderId="0" xfId="63">
      <alignment/>
      <protection/>
    </xf>
    <xf numFmtId="0" fontId="2" fillId="0" borderId="0" xfId="63">
      <alignment/>
      <protection/>
    </xf>
    <xf numFmtId="0" fontId="2" fillId="0" borderId="0" xfId="63">
      <alignment/>
      <protection/>
    </xf>
    <xf numFmtId="0" fontId="2" fillId="0" borderId="0" xfId="63">
      <alignment/>
      <protection/>
    </xf>
    <xf numFmtId="0" fontId="2" fillId="0" borderId="0" xfId="63">
      <alignment/>
      <protection/>
    </xf>
    <xf numFmtId="166" fontId="3" fillId="0" borderId="22" xfId="0" applyNumberFormat="1" applyFont="1" applyBorder="1"/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33" borderId="22" xfId="0" applyNumberFormat="1" applyFont="1" applyFill="1" applyBorder="1" applyAlignment="1">
      <alignment/>
    </xf>
    <xf numFmtId="0" fontId="3" fillId="33" borderId="23" xfId="0" applyNumberFormat="1" applyFont="1" applyFill="1" applyBorder="1" applyAlignment="1">
      <alignment/>
    </xf>
    <xf numFmtId="0" fontId="3" fillId="33" borderId="2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17" fontId="9" fillId="10" borderId="25" xfId="0" applyNumberFormat="1" applyFont="1" applyFill="1" applyBorder="1" applyAlignment="1">
      <alignment horizontal="center" vertical="center" wrapText="1"/>
    </xf>
    <xf numFmtId="17" fontId="9" fillId="10" borderId="26" xfId="0" applyNumberFormat="1" applyFont="1" applyFill="1" applyBorder="1" applyAlignment="1">
      <alignment horizontal="center" vertical="center" wrapText="1"/>
    </xf>
    <xf numFmtId="17" fontId="9" fillId="10" borderId="27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3" fillId="33" borderId="28" xfId="0" applyNumberFormat="1" applyFont="1" applyFill="1" applyBorder="1" applyAlignment="1">
      <alignment/>
    </xf>
    <xf numFmtId="166" fontId="3" fillId="0" borderId="0" xfId="0" applyNumberFormat="1" applyFont="1" applyBorder="1"/>
    <xf numFmtId="166" fontId="10" fillId="11" borderId="29" xfId="0" applyNumberFormat="1" applyFont="1" applyFill="1" applyBorder="1" applyAlignment="1">
      <alignment horizontal="right" vertical="center" wrapText="1"/>
    </xf>
    <xf numFmtId="166" fontId="10" fillId="11" borderId="30" xfId="0" applyNumberFormat="1" applyFont="1" applyFill="1" applyBorder="1" applyAlignment="1">
      <alignment horizontal="right" vertical="center" wrapText="1"/>
    </xf>
    <xf numFmtId="166" fontId="10" fillId="35" borderId="29" xfId="0" applyNumberFormat="1" applyFont="1" applyFill="1" applyBorder="1" applyAlignment="1">
      <alignment horizontal="right" vertical="center" wrapText="1"/>
    </xf>
    <xf numFmtId="166" fontId="10" fillId="35" borderId="31" xfId="0" applyNumberFormat="1" applyFont="1" applyFill="1" applyBorder="1" applyAlignment="1">
      <alignment horizontal="right" vertical="center" wrapText="1"/>
    </xf>
    <xf numFmtId="166" fontId="10" fillId="35" borderId="30" xfId="0" applyNumberFormat="1" applyFont="1" applyFill="1" applyBorder="1" applyAlignment="1">
      <alignment horizontal="right" vertical="center" wrapText="1"/>
    </xf>
    <xf numFmtId="166" fontId="10" fillId="35" borderId="32" xfId="0" applyNumberFormat="1" applyFont="1" applyFill="1" applyBorder="1" applyAlignment="1">
      <alignment horizontal="right" vertical="center" wrapText="1"/>
    </xf>
    <xf numFmtId="166" fontId="10" fillId="35" borderId="21" xfId="0" applyNumberFormat="1" applyFont="1" applyFill="1" applyBorder="1" applyAlignment="1">
      <alignment horizontal="right" vertical="center" wrapText="1"/>
    </xf>
    <xf numFmtId="166" fontId="3" fillId="0" borderId="29" xfId="0" applyNumberFormat="1" applyFont="1" applyFill="1" applyBorder="1" applyAlignment="1">
      <alignment horizontal="right"/>
    </xf>
    <xf numFmtId="166" fontId="3" fillId="0" borderId="33" xfId="0" applyNumberFormat="1" applyFont="1" applyFill="1" applyBorder="1" applyAlignment="1">
      <alignment horizontal="right"/>
    </xf>
    <xf numFmtId="166" fontId="10" fillId="35" borderId="16" xfId="0" applyNumberFormat="1" applyFont="1" applyFill="1" applyBorder="1" applyAlignment="1">
      <alignment horizontal="right" vertical="center" wrapText="1"/>
    </xf>
    <xf numFmtId="166" fontId="3" fillId="0" borderId="34" xfId="0" applyNumberFormat="1" applyFont="1" applyFill="1" applyBorder="1" applyAlignment="1">
      <alignment horizontal="right"/>
    </xf>
    <xf numFmtId="166" fontId="3" fillId="0" borderId="35" xfId="0" applyNumberFormat="1" applyFont="1" applyFill="1" applyBorder="1" applyAlignment="1">
      <alignment horizontal="right"/>
    </xf>
    <xf numFmtId="166" fontId="3" fillId="0" borderId="36" xfId="0" applyNumberFormat="1" applyFont="1" applyFill="1" applyBorder="1" applyAlignment="1">
      <alignment horizontal="right"/>
    </xf>
    <xf numFmtId="166" fontId="3" fillId="0" borderId="37" xfId="0" applyNumberFormat="1" applyFont="1" applyFill="1" applyBorder="1" applyAlignment="1">
      <alignment horizontal="right"/>
    </xf>
    <xf numFmtId="166" fontId="3" fillId="0" borderId="38" xfId="0" applyNumberFormat="1" applyFont="1" applyFill="1" applyBorder="1" applyAlignment="1">
      <alignment horizontal="right"/>
    </xf>
    <xf numFmtId="166" fontId="3" fillId="0" borderId="39" xfId="0" applyNumberFormat="1" applyFont="1" applyFill="1" applyBorder="1" applyAlignment="1">
      <alignment horizontal="right"/>
    </xf>
    <xf numFmtId="166" fontId="10" fillId="35" borderId="0" xfId="0" applyNumberFormat="1" applyFont="1" applyFill="1" applyBorder="1" applyAlignment="1">
      <alignment horizontal="right" vertical="center" wrapText="1"/>
    </xf>
    <xf numFmtId="166" fontId="3" fillId="0" borderId="30" xfId="0" applyNumberFormat="1" applyFont="1" applyFill="1" applyBorder="1" applyAlignment="1">
      <alignment horizontal="right"/>
    </xf>
    <xf numFmtId="166" fontId="3" fillId="0" borderId="32" xfId="0" applyNumberFormat="1" applyFont="1" applyFill="1" applyBorder="1" applyAlignment="1">
      <alignment horizontal="right"/>
    </xf>
    <xf numFmtId="166" fontId="10" fillId="35" borderId="15" xfId="0" applyNumberFormat="1" applyFont="1" applyFill="1" applyBorder="1" applyAlignment="1">
      <alignment horizontal="right" vertical="center" wrapText="1"/>
    </xf>
    <xf numFmtId="166" fontId="3" fillId="0" borderId="40" xfId="0" applyNumberFormat="1" applyFont="1" applyFill="1" applyBorder="1" applyAlignment="1">
      <alignment horizontal="right"/>
    </xf>
    <xf numFmtId="166" fontId="3" fillId="0" borderId="41" xfId="0" applyNumberFormat="1" applyFont="1" applyFill="1" applyBorder="1" applyAlignment="1">
      <alignment horizontal="right"/>
    </xf>
    <xf numFmtId="166" fontId="10" fillId="35" borderId="1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66" fontId="4" fillId="11" borderId="16" xfId="0" applyNumberFormat="1" applyFont="1" applyFill="1" applyBorder="1" applyAlignment="1">
      <alignment horizontal="right"/>
    </xf>
    <xf numFmtId="166" fontId="4" fillId="11" borderId="14" xfId="0" applyNumberFormat="1" applyFont="1" applyFill="1" applyBorder="1" applyAlignment="1">
      <alignment horizontal="right"/>
    </xf>
    <xf numFmtId="166" fontId="3" fillId="0" borderId="18" xfId="0" applyNumberFormat="1" applyFont="1" applyFill="1" applyBorder="1" applyAlignment="1">
      <alignment horizontal="right"/>
    </xf>
    <xf numFmtId="166" fontId="3" fillId="0" borderId="13" xfId="0" applyNumberFormat="1" applyFont="1" applyFill="1" applyBorder="1" applyAlignment="1">
      <alignment horizontal="right"/>
    </xf>
    <xf numFmtId="166" fontId="3" fillId="0" borderId="15" xfId="0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right"/>
    </xf>
    <xf numFmtId="166" fontId="3" fillId="0" borderId="21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>
      <alignment horizontal="right"/>
    </xf>
    <xf numFmtId="166" fontId="3" fillId="0" borderId="19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5" fontId="1" fillId="0" borderId="0" xfId="0" applyNumberFormat="1" applyFont="1" applyFill="1" applyBorder="1" applyAlignment="1">
      <alignment/>
    </xf>
    <xf numFmtId="0" fontId="3" fillId="0" borderId="42" xfId="0" applyFont="1" applyBorder="1"/>
    <xf numFmtId="0" fontId="3" fillId="0" borderId="43" xfId="0" applyFont="1" applyBorder="1"/>
    <xf numFmtId="0" fontId="4" fillId="0" borderId="43" xfId="0" applyFont="1" applyBorder="1"/>
    <xf numFmtId="166" fontId="3" fillId="0" borderId="43" xfId="0" applyNumberFormat="1" applyFont="1" applyBorder="1"/>
    <xf numFmtId="0" fontId="3" fillId="34" borderId="0" xfId="0" applyFont="1" applyFill="1"/>
    <xf numFmtId="0" fontId="3" fillId="34" borderId="0" xfId="0" applyNumberFormat="1" applyFont="1" applyFill="1" applyBorder="1" applyAlignment="1">
      <alignment/>
    </xf>
    <xf numFmtId="0" fontId="3" fillId="33" borderId="44" xfId="0" applyNumberFormat="1" applyFont="1" applyFill="1" applyBorder="1" applyAlignment="1">
      <alignment/>
    </xf>
    <xf numFmtId="165" fontId="3" fillId="0" borderId="44" xfId="0" applyNumberFormat="1" applyFont="1" applyFill="1" applyBorder="1" applyAlignment="1">
      <alignment/>
    </xf>
    <xf numFmtId="0" fontId="3" fillId="33" borderId="45" xfId="0" applyNumberFormat="1" applyFont="1" applyFill="1" applyBorder="1" applyAlignment="1">
      <alignment/>
    </xf>
    <xf numFmtId="165" fontId="3" fillId="0" borderId="45" xfId="0" applyNumberFormat="1" applyFont="1" applyFill="1" applyBorder="1" applyAlignment="1">
      <alignment/>
    </xf>
    <xf numFmtId="49" fontId="4" fillId="0" borderId="42" xfId="0" applyNumberFormat="1" applyFont="1" applyBorder="1"/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3" fillId="0" borderId="46" xfId="0" applyFont="1" applyBorder="1"/>
    <xf numFmtId="0" fontId="4" fillId="0" borderId="46" xfId="0" applyFont="1" applyBorder="1"/>
    <xf numFmtId="166" fontId="3" fillId="0" borderId="46" xfId="0" applyNumberFormat="1" applyFont="1" applyBorder="1"/>
    <xf numFmtId="17" fontId="8" fillId="34" borderId="0" xfId="21" applyNumberFormat="1" applyFont="1" applyFill="1">
      <alignment/>
      <protection/>
    </xf>
    <xf numFmtId="0" fontId="4" fillId="0" borderId="0" xfId="0" applyFont="1" applyBorder="1"/>
    <xf numFmtId="0" fontId="4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3" fillId="36" borderId="0" xfId="0" applyFont="1" applyFill="1"/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Normal 2" xfId="21"/>
    <cellStyle name="Note 2" xfId="22"/>
    <cellStyle name="NumberCellStyle" xfId="23"/>
    <cellStyle name="Title" xfId="24"/>
    <cellStyle name="Heading 1" xfId="25"/>
    <cellStyle name="Heading 2" xfId="26"/>
    <cellStyle name="Heading 3" xfId="27"/>
    <cellStyle name="Heading 4" xfId="28"/>
    <cellStyle name="Good" xfId="29"/>
    <cellStyle name="Bad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3" xfId="63"/>
    <cellStyle name="Note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development of industrial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production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January 2020 to January 2022</a:t>
            </a:r>
          </a:p>
        </c:rich>
      </c:tx>
      <c:layout>
        <c:manualLayout>
          <c:xMode val="edge"/>
          <c:yMode val="edge"/>
          <c:x val="0.0072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0865"/>
          <c:w val="0.9385"/>
          <c:h val="0.62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1'!$B$3:$Z$3</c:f>
              <c:strCache/>
            </c:strRef>
          </c:cat>
          <c:val>
            <c:numRef>
              <c:f>'Figure 1'!$B$4:$Z$4</c:f>
              <c:numCache/>
            </c:numRef>
          </c:val>
          <c:smooth val="0"/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1'!$B$3:$Z$3</c:f>
              <c:strCache/>
            </c:strRef>
          </c:cat>
          <c:val>
            <c:numRef>
              <c:f>'Figure 1'!$B$5:$Z$5</c:f>
              <c:numCache/>
            </c:numRef>
          </c:val>
          <c:smooth val="0"/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1'!$B$3:$Z$3</c:f>
              <c:strCache/>
            </c:strRef>
          </c:cat>
          <c:val>
            <c:numRef>
              <c:f>'Figure 1'!$B$6:$Z$6</c:f>
              <c:numCache/>
            </c:numRef>
          </c:val>
          <c:smooth val="0"/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Capital goods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1'!$B$3:$Z$3</c:f>
              <c:strCache/>
            </c:strRef>
          </c:cat>
          <c:val>
            <c:numRef>
              <c:f>'Figure 1'!$B$7:$Z$7</c:f>
              <c:numCache/>
            </c:numRef>
          </c:val>
          <c:smooth val="0"/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1'!$B$3:$Z$3</c:f>
              <c:strCache/>
            </c:strRef>
          </c:cat>
          <c:val>
            <c:numRef>
              <c:f>'Figure 1'!$B$8:$Z$8</c:f>
              <c:numCache/>
            </c:numRef>
          </c:val>
          <c:smooth val="0"/>
        </c:ser>
        <c:ser>
          <c:idx val="5"/>
          <c:order val="5"/>
          <c:tx>
            <c:strRef>
              <c:f>'Figure 1'!$A$9</c:f>
              <c:strCache>
                <c:ptCount val="1"/>
                <c:pt idx="0">
                  <c:v>Non-durable consumer goods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1'!$B$3:$Z$3</c:f>
              <c:strCache/>
            </c:strRef>
          </c:cat>
          <c:val>
            <c:numRef>
              <c:f>'Figure 1'!$B$9:$Z$9</c:f>
              <c:numCache/>
            </c:numRef>
          </c:val>
          <c:smooth val="0"/>
        </c:ser>
        <c:axId val="48745625"/>
        <c:axId val="36057442"/>
      </c:line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4874562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23"/>
          <c:y val="0.766"/>
          <c:w val="0.94125"/>
          <c:h val="0.123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average monthly development of industrial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production,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 </a:t>
            </a:r>
          </a:p>
        </c:rich>
      </c:tx>
      <c:layout>
        <c:manualLayout>
          <c:xMode val="edge"/>
          <c:yMode val="edge"/>
          <c:x val="0.00225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27"/>
          <c:w val="0.93525"/>
          <c:h val="0.560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2'!$B$42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2'!$C$41:$N$41</c:f>
              <c:strCache/>
            </c:strRef>
          </c:cat>
          <c:val>
            <c:numRef>
              <c:f>'Figure 2'!$C$42:$N$42</c:f>
              <c:numCache/>
            </c:numRef>
          </c:val>
          <c:smooth val="0"/>
        </c:ser>
        <c:ser>
          <c:idx val="1"/>
          <c:order val="1"/>
          <c:tx>
            <c:strRef>
              <c:f>'Figure 2'!$B$43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2'!$C$41:$N$41</c:f>
              <c:strCache/>
            </c:strRef>
          </c:cat>
          <c:val>
            <c:numRef>
              <c:f>'Figure 2'!$C$43:$N$43</c:f>
              <c:numCache/>
            </c:numRef>
          </c:val>
          <c:smooth val="0"/>
        </c:ser>
        <c:ser>
          <c:idx val="2"/>
          <c:order val="2"/>
          <c:tx>
            <c:strRef>
              <c:f>'Figure 2'!$B$44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2'!$C$41:$N$41</c:f>
              <c:strCache/>
            </c:strRef>
          </c:cat>
          <c:val>
            <c:numRef>
              <c:f>'Figure 2'!$C$44:$N$44</c:f>
              <c:numCache/>
            </c:numRef>
          </c:val>
          <c:smooth val="0"/>
        </c:ser>
        <c:ser>
          <c:idx val="3"/>
          <c:order val="3"/>
          <c:tx>
            <c:strRef>
              <c:f>'Figure 2'!$B$45</c:f>
              <c:strCache>
                <c:ptCount val="1"/>
                <c:pt idx="0">
                  <c:v>Capital goods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2'!$C$41:$N$41</c:f>
              <c:strCache/>
            </c:strRef>
          </c:cat>
          <c:val>
            <c:numRef>
              <c:f>'Figure 2'!$C$45:$N$45</c:f>
              <c:numCache/>
            </c:numRef>
          </c:val>
          <c:smooth val="0"/>
        </c:ser>
        <c:ser>
          <c:idx val="4"/>
          <c:order val="4"/>
          <c:tx>
            <c:strRef>
              <c:f>'Figure 2'!$B$46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2'!$C$41:$N$41</c:f>
              <c:strCache/>
            </c:strRef>
          </c:cat>
          <c:val>
            <c:numRef>
              <c:f>'Figure 2'!$C$46:$N$46</c:f>
              <c:numCache/>
            </c:numRef>
          </c:val>
          <c:smooth val="0"/>
        </c:ser>
        <c:ser>
          <c:idx val="5"/>
          <c:order val="5"/>
          <c:tx>
            <c:strRef>
              <c:f>'Figure 2'!$B$47</c:f>
              <c:strCache>
                <c:ptCount val="1"/>
                <c:pt idx="0">
                  <c:v>Non-durable consumer goods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2'!$C$41:$N$41</c:f>
              <c:strCache/>
            </c:strRef>
          </c:cat>
          <c:val>
            <c:numRef>
              <c:f>'Figure 2'!$C$47:$N$47</c:f>
              <c:numCache/>
            </c:numRef>
          </c:val>
          <c:smooth val="0"/>
        </c:ser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6081523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05"/>
          <c:y val="0.77525"/>
          <c:w val="0.61875"/>
          <c:h val="0.10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development of industrial production during the global financial crisis 2008 - 2009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75"/>
          <c:y val="0.11325"/>
          <c:w val="0.93775"/>
          <c:h val="0.568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3'!$A$15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3'!$B$14:$Y$14</c:f>
              <c:strCache/>
            </c:strRef>
          </c:cat>
          <c:val>
            <c:numRef>
              <c:f>'Figure 3'!$B$15:$Y$15</c:f>
              <c:numCache/>
            </c:numRef>
          </c:val>
          <c:smooth val="0"/>
        </c:ser>
        <c:ser>
          <c:idx val="1"/>
          <c:order val="1"/>
          <c:tx>
            <c:strRef>
              <c:f>'Figure 3'!$A$16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3'!$B$14:$Y$14</c:f>
              <c:strCache/>
            </c:strRef>
          </c:cat>
          <c:val>
            <c:numRef>
              <c:f>'Figure 3'!$B$16:$Y$16</c:f>
              <c:numCache/>
            </c:numRef>
          </c:val>
          <c:smooth val="0"/>
        </c:ser>
        <c:ser>
          <c:idx val="2"/>
          <c:order val="2"/>
          <c:tx>
            <c:strRef>
              <c:f>'Figure 3'!$A$17</c:f>
              <c:strCache>
                <c:ptCount val="1"/>
                <c:pt idx="0">
                  <c:v>Energy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3'!$B$14:$Y$14</c:f>
              <c:strCache/>
            </c:strRef>
          </c:cat>
          <c:val>
            <c:numRef>
              <c:f>'Figure 3'!$B$17:$Y$17</c:f>
              <c:numCache/>
            </c:numRef>
          </c:val>
          <c:smooth val="0"/>
        </c:ser>
        <c:ser>
          <c:idx val="3"/>
          <c:order val="3"/>
          <c:tx>
            <c:strRef>
              <c:f>'Figure 3'!$A$18</c:f>
              <c:strCache>
                <c:ptCount val="1"/>
                <c:pt idx="0">
                  <c:v>Capital goods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3'!$B$14:$Y$14</c:f>
              <c:strCache/>
            </c:strRef>
          </c:cat>
          <c:val>
            <c:numRef>
              <c:f>'Figure 3'!$B$18:$Y$18</c:f>
              <c:numCache/>
            </c:numRef>
          </c:val>
          <c:smooth val="0"/>
        </c:ser>
        <c:ser>
          <c:idx val="4"/>
          <c:order val="4"/>
          <c:tx>
            <c:strRef>
              <c:f>'Figure 3'!$A$19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3'!$B$14:$Y$14</c:f>
              <c:strCache/>
            </c:strRef>
          </c:cat>
          <c:val>
            <c:numRef>
              <c:f>'Figure 3'!$B$19:$Y$19</c:f>
              <c:numCache/>
            </c:numRef>
          </c:val>
          <c:smooth val="0"/>
        </c:ser>
        <c:ser>
          <c:idx val="5"/>
          <c:order val="5"/>
          <c:tx>
            <c:strRef>
              <c:f>'Figure 3'!$A$20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3'!$B$14:$Y$14</c:f>
              <c:strCache/>
            </c:strRef>
          </c:cat>
          <c:val>
            <c:numRef>
              <c:f>'Figure 3'!$B$20:$Y$20</c:f>
              <c:numCache/>
            </c:numRef>
          </c:val>
          <c:smooth val="0"/>
        </c:ser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5"/>
          <c:y val="0.79025"/>
          <c:w val="0.5375"/>
          <c:h val="0.09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growth rates for different industries - January 2022 compared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with January 2020</a:t>
            </a:r>
          </a:p>
        </c:rich>
      </c:tx>
      <c:layout>
        <c:manualLayout>
          <c:xMode val="edge"/>
          <c:yMode val="edge"/>
          <c:x val="0.003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375"/>
          <c:w val="0.970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4'!$B$48</c:f>
              <c:strCache>
                <c:ptCount val="1"/>
                <c:pt idx="0">
                  <c:v>Jul21/Jul20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4'!$A$49:$A$79</c:f>
              <c:strCache/>
            </c:strRef>
          </c:cat>
          <c:val>
            <c:numRef>
              <c:f>'Figure 4'!$B$49:$B$79</c:f>
              <c:numCache/>
            </c:numRef>
          </c:val>
        </c:ser>
        <c:overlap val="-27"/>
        <c:gapWidth val="219"/>
        <c:axId val="60080775"/>
        <c:axId val="3856064"/>
      </c:bar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064"/>
        <c:crosses val="autoZero"/>
        <c:auto val="1"/>
        <c:lblOffset val="100"/>
        <c:noMultiLvlLbl val="0"/>
      </c:catAx>
      <c:valAx>
        <c:axId val="3856064"/>
        <c:scaling>
          <c:orientation val="minMax"/>
          <c:max val="35"/>
          <c:min val="-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0807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95250" y="8162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0.83775</cdr:x>
      <cdr:y>0.90575</cdr:y>
    </cdr:from>
    <cdr:to>
      <cdr:x>0.98175</cdr:x>
      <cdr:y>0.9815</cdr:y>
    </cdr:to>
    <cdr:pic>
      <cdr:nvPicPr>
        <cdr:cNvPr id="839682" name="LogoShape" descr="C:\Program Files\DIaLOGIKa\Eurostat Layout\Logo\Eurostat logo.png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 bwMode="auto">
        <a:xfrm>
          <a:off x="11553825" y="7839075"/>
          <a:ext cx="1990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32</xdr:col>
      <xdr:colOff>19050</xdr:colOff>
      <xdr:row>74</xdr:row>
      <xdr:rowOff>19050</xdr:rowOff>
    </xdr:to>
    <xdr:graphicFrame macro="">
      <xdr:nvGraphicFramePr>
        <xdr:cNvPr id="15545" name="Diagramm 1"/>
        <xdr:cNvGraphicFramePr/>
      </xdr:nvGraphicFramePr>
      <xdr:xfrm>
        <a:off x="0" y="4162425"/>
        <a:ext cx="13792200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0.9205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09575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0.8265</cdr:x>
      <cdr:y>0.89725</cdr:y>
    </cdr:from>
    <cdr:to>
      <cdr:x>0.97825</cdr:x>
      <cdr:y>0.97275</cdr:y>
    </cdr:to>
    <cdr:pic>
      <cdr:nvPicPr>
        <cdr:cNvPr id="840706" name="LogoShape" descr="C:\Program Files\DIaLOGIKa\Eurostat Layout\Logo\Eurostat logo.png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 bwMode="auto">
        <a:xfrm>
          <a:off x="11077575" y="6229350"/>
          <a:ext cx="2038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57</xdr:row>
      <xdr:rowOff>38100</xdr:rowOff>
    </xdr:from>
    <xdr:to>
      <xdr:col>11</xdr:col>
      <xdr:colOff>95250</xdr:colOff>
      <xdr:row>102</xdr:row>
      <xdr:rowOff>123825</xdr:rowOff>
    </xdr:to>
    <xdr:graphicFrame macro="">
      <xdr:nvGraphicFramePr>
        <xdr:cNvPr id="16594" name="Diagramm 1"/>
        <xdr:cNvGraphicFramePr/>
      </xdr:nvGraphicFramePr>
      <xdr:xfrm>
        <a:off x="304800" y="8763000"/>
        <a:ext cx="134112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0.92725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0" y="8010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0.83875</cdr:x>
      <cdr:y>0.91725</cdr:y>
    </cdr:from>
    <cdr:to>
      <cdr:x>0.97375</cdr:x>
      <cdr:y>0.98275</cdr:y>
    </cdr:to>
    <cdr:pic>
      <cdr:nvPicPr>
        <cdr:cNvPr id="841730" name="LogoShape" descr="C:\Program Files\DIaLOGIKa\Eurostat Layout\Logo\Eurostat logo.png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 bwMode="auto">
        <a:xfrm>
          <a:off x="10810875" y="7915275"/>
          <a:ext cx="17430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39</xdr:row>
      <xdr:rowOff>57150</xdr:rowOff>
    </xdr:from>
    <xdr:to>
      <xdr:col>19</xdr:col>
      <xdr:colOff>438150</xdr:colOff>
      <xdr:row>87</xdr:row>
      <xdr:rowOff>9525</xdr:rowOff>
    </xdr:to>
    <xdr:graphicFrame macro="">
      <xdr:nvGraphicFramePr>
        <xdr:cNvPr id="17593" name="Diagramm 5"/>
        <xdr:cNvGraphicFramePr/>
      </xdr:nvGraphicFramePr>
      <xdr:xfrm>
        <a:off x="142875" y="6096000"/>
        <a:ext cx="12896850" cy="863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1099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85</xdr:row>
      <xdr:rowOff>0</xdr:rowOff>
    </xdr:from>
    <xdr:to>
      <xdr:col>24</xdr:col>
      <xdr:colOff>47625</xdr:colOff>
      <xdr:row>148</xdr:row>
      <xdr:rowOff>114300</xdr:rowOff>
    </xdr:to>
    <xdr:graphicFrame macro="">
      <xdr:nvGraphicFramePr>
        <xdr:cNvPr id="2" name="Chart 1"/>
        <xdr:cNvGraphicFramePr/>
      </xdr:nvGraphicFramePr>
      <xdr:xfrm>
        <a:off x="219075" y="13306425"/>
        <a:ext cx="14144625" cy="1151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"/>
  <sheetViews>
    <sheetView tabSelected="1" workbookViewId="0" topLeftCell="A25">
      <selection activeCell="AZ4" sqref="AZ4"/>
    </sheetView>
  </sheetViews>
  <sheetFormatPr defaultColWidth="11.00390625" defaultRowHeight="14.25"/>
  <cols>
    <col min="1" max="1" width="21.875" style="2" customWidth="1"/>
    <col min="2" max="49" width="5.125" style="2" customWidth="1"/>
    <col min="50" max="50" width="9.25390625" style="2" customWidth="1"/>
    <col min="51" max="51" width="7.375" style="2" customWidth="1"/>
    <col min="52" max="52" width="5.625" style="2" customWidth="1"/>
    <col min="53" max="16384" width="11.00390625" style="2" customWidth="1"/>
  </cols>
  <sheetData>
    <row r="1" spans="16:51" ht="12"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20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05"/>
      <c r="AX1" s="106"/>
      <c r="AY1" s="106">
        <v>2020</v>
      </c>
    </row>
    <row r="2" spans="2:52" ht="12">
      <c r="B2" s="13" t="s">
        <v>340</v>
      </c>
      <c r="N2" s="13">
        <v>2021</v>
      </c>
      <c r="P2" s="3"/>
      <c r="Q2" s="3"/>
      <c r="R2" s="3"/>
      <c r="S2" s="3"/>
      <c r="T2" s="3"/>
      <c r="U2" s="3"/>
      <c r="V2" s="3"/>
      <c r="W2" s="3"/>
      <c r="X2" s="3"/>
      <c r="Y2" s="3"/>
      <c r="Z2" s="124">
        <v>2022</v>
      </c>
      <c r="AA2" s="121" t="s">
        <v>304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105"/>
      <c r="AX2" s="107" t="s">
        <v>306</v>
      </c>
      <c r="AY2" s="107" t="s">
        <v>337</v>
      </c>
      <c r="AZ2" s="13" t="s">
        <v>338</v>
      </c>
    </row>
    <row r="3" spans="2:56" ht="14.25">
      <c r="B3" s="2" t="s">
        <v>221</v>
      </c>
      <c r="C3" s="2" t="s">
        <v>222</v>
      </c>
      <c r="D3" s="2" t="s">
        <v>223</v>
      </c>
      <c r="E3" s="2" t="s">
        <v>236</v>
      </c>
      <c r="F3" s="2" t="s">
        <v>237</v>
      </c>
      <c r="G3" s="2" t="s">
        <v>238</v>
      </c>
      <c r="H3" s="2" t="s">
        <v>239</v>
      </c>
      <c r="I3" s="2" t="s">
        <v>240</v>
      </c>
      <c r="J3" s="2" t="s">
        <v>241</v>
      </c>
      <c r="K3" s="2" t="s">
        <v>242</v>
      </c>
      <c r="L3" s="2" t="s">
        <v>243</v>
      </c>
      <c r="M3" s="2" t="s">
        <v>244</v>
      </c>
      <c r="N3" s="2" t="s">
        <v>221</v>
      </c>
      <c r="O3" s="2" t="s">
        <v>222</v>
      </c>
      <c r="P3" s="3" t="s">
        <v>223</v>
      </c>
      <c r="Q3" s="3" t="s">
        <v>236</v>
      </c>
      <c r="R3" s="3" t="s">
        <v>237</v>
      </c>
      <c r="S3" s="3" t="s">
        <v>238</v>
      </c>
      <c r="T3" s="3" t="s">
        <v>239</v>
      </c>
      <c r="U3" s="3" t="s">
        <v>240</v>
      </c>
      <c r="V3" s="3" t="s">
        <v>241</v>
      </c>
      <c r="W3" s="3" t="s">
        <v>242</v>
      </c>
      <c r="X3" s="3" t="s">
        <v>243</v>
      </c>
      <c r="Y3" s="3" t="s">
        <v>244</v>
      </c>
      <c r="Z3" s="3" t="s">
        <v>221</v>
      </c>
      <c r="AA3" s="120" t="s">
        <v>223</v>
      </c>
      <c r="AB3" s="2" t="s">
        <v>236</v>
      </c>
      <c r="AC3" s="2" t="s">
        <v>237</v>
      </c>
      <c r="AD3" s="2" t="s">
        <v>238</v>
      </c>
      <c r="AE3" s="2" t="s">
        <v>239</v>
      </c>
      <c r="AF3" s="2" t="s">
        <v>240</v>
      </c>
      <c r="AG3" s="2" t="s">
        <v>241</v>
      </c>
      <c r="AH3" s="2" t="s">
        <v>242</v>
      </c>
      <c r="AI3" s="2" t="s">
        <v>243</v>
      </c>
      <c r="AJ3" s="2" t="s">
        <v>244</v>
      </c>
      <c r="AK3" s="2" t="s">
        <v>221</v>
      </c>
      <c r="AL3" s="3" t="s">
        <v>222</v>
      </c>
      <c r="AM3" s="3" t="s">
        <v>223</v>
      </c>
      <c r="AN3" s="3" t="s">
        <v>236</v>
      </c>
      <c r="AO3" s="3" t="s">
        <v>237</v>
      </c>
      <c r="AP3" s="3" t="s">
        <v>238</v>
      </c>
      <c r="AQ3" s="3" t="s">
        <v>239</v>
      </c>
      <c r="AR3" s="3" t="s">
        <v>240</v>
      </c>
      <c r="AS3" s="3" t="s">
        <v>241</v>
      </c>
      <c r="AT3" s="3" t="s">
        <v>242</v>
      </c>
      <c r="AU3" s="3" t="s">
        <v>243</v>
      </c>
      <c r="AV3" s="3" t="s">
        <v>244</v>
      </c>
      <c r="AW3" s="3" t="s">
        <v>221</v>
      </c>
      <c r="AX3" s="106" t="s">
        <v>363</v>
      </c>
      <c r="AY3" s="106" t="s">
        <v>302</v>
      </c>
      <c r="AZ3" s="2" t="s">
        <v>341</v>
      </c>
      <c r="BA3"/>
      <c r="BB3"/>
      <c r="BC3"/>
      <c r="BD3"/>
    </row>
    <row r="4" spans="1:56" ht="14.25">
      <c r="A4" s="2" t="s">
        <v>245</v>
      </c>
      <c r="B4" s="2">
        <f>'Data input sheet'!GA13</f>
        <v>105.6</v>
      </c>
      <c r="C4" s="2">
        <f>'Data input sheet'!GB13</f>
        <v>105.6</v>
      </c>
      <c r="D4" s="2">
        <f>'Data input sheet'!GC13</f>
        <v>94.9</v>
      </c>
      <c r="E4" s="2">
        <f>'Data input sheet'!GD13</f>
        <v>76.8</v>
      </c>
      <c r="F4" s="2">
        <f>'Data input sheet'!GE13</f>
        <v>86.8</v>
      </c>
      <c r="G4" s="2">
        <f>'Data input sheet'!GF13</f>
        <v>95.4</v>
      </c>
      <c r="H4" s="2">
        <f>'Data input sheet'!GG13</f>
        <v>98.9</v>
      </c>
      <c r="I4" s="2">
        <f>'Data input sheet'!GH13</f>
        <v>100.4</v>
      </c>
      <c r="J4" s="2">
        <f>'Data input sheet'!GI13</f>
        <v>101</v>
      </c>
      <c r="K4" s="2">
        <f>'Data input sheet'!GJ13</f>
        <v>102.9</v>
      </c>
      <c r="L4" s="2">
        <f>'Data input sheet'!GK13</f>
        <v>106.3</v>
      </c>
      <c r="M4" s="2">
        <f>'Data input sheet'!GL13</f>
        <v>105.2</v>
      </c>
      <c r="N4" s="2">
        <f>'Data input sheet'!GM13</f>
        <v>107.2</v>
      </c>
      <c r="O4" s="2">
        <f>'Data input sheet'!GN13</f>
        <v>106</v>
      </c>
      <c r="P4" s="3">
        <f>'Data input sheet'!GO13</f>
        <v>106.8</v>
      </c>
      <c r="Q4" s="3">
        <f>'Data input sheet'!GP13</f>
        <v>107.2</v>
      </c>
      <c r="R4" s="3">
        <f>'Data input sheet'!GQ13</f>
        <v>106.1</v>
      </c>
      <c r="S4" s="3">
        <f>'Data input sheet'!GR13</f>
        <v>106.5</v>
      </c>
      <c r="T4" s="3">
        <f>'Data input sheet'!GS13</f>
        <v>107.3</v>
      </c>
      <c r="U4" s="3">
        <f>'Data input sheet'!GT13</f>
        <v>105.8</v>
      </c>
      <c r="V4" s="3">
        <f>'Data input sheet'!GU13</f>
        <v>104.9</v>
      </c>
      <c r="W4" s="3">
        <f>'Data input sheet'!GV13</f>
        <v>104.1</v>
      </c>
      <c r="X4" s="3">
        <f>'Data input sheet'!GW13</f>
        <v>106.7</v>
      </c>
      <c r="Y4" s="3">
        <f>'Data input sheet'!GX13</f>
        <v>107.8</v>
      </c>
      <c r="Z4" s="3">
        <f>'Data input sheet'!GY13</f>
        <v>108.2</v>
      </c>
      <c r="AA4" s="122">
        <f aca="true" t="shared" si="0" ref="AA4:AM4">(D4/C4-1)*100</f>
        <v>-10.132575757575745</v>
      </c>
      <c r="AB4" s="12">
        <f t="shared" si="0"/>
        <v>-19.072708113804016</v>
      </c>
      <c r="AC4" s="12">
        <f t="shared" si="0"/>
        <v>13.020833333333325</v>
      </c>
      <c r="AD4" s="12">
        <f t="shared" si="0"/>
        <v>9.907834101382495</v>
      </c>
      <c r="AE4" s="12">
        <f t="shared" si="0"/>
        <v>3.6687631027253698</v>
      </c>
      <c r="AF4" s="12">
        <f t="shared" si="0"/>
        <v>1.5166835187057526</v>
      </c>
      <c r="AG4" s="12">
        <f t="shared" si="0"/>
        <v>0.5976095617529875</v>
      </c>
      <c r="AH4" s="12">
        <f t="shared" si="0"/>
        <v>1.8811881188118829</v>
      </c>
      <c r="AI4" s="12">
        <f t="shared" si="0"/>
        <v>3.3041788143828965</v>
      </c>
      <c r="AJ4" s="12">
        <f t="shared" si="0"/>
        <v>-1.0348071495766664</v>
      </c>
      <c r="AK4" s="12">
        <f t="shared" si="0"/>
        <v>1.9011406844106515</v>
      </c>
      <c r="AL4" s="12">
        <f t="shared" si="0"/>
        <v>-1.1194029850746245</v>
      </c>
      <c r="AM4" s="63">
        <f t="shared" si="0"/>
        <v>0.7547169811320753</v>
      </c>
      <c r="AN4" s="63">
        <f>(Q4/P4-1)*100</f>
        <v>0.3745318352059934</v>
      </c>
      <c r="AO4" s="63">
        <f aca="true" t="shared" si="1" ref="AO4:AQ9">(R4/Q4-1)*100</f>
        <v>-1.0261194029850818</v>
      </c>
      <c r="AP4" s="63">
        <f t="shared" si="1"/>
        <v>0.3770028275212223</v>
      </c>
      <c r="AQ4" s="63">
        <f t="shared" si="1"/>
        <v>0.7511737089201942</v>
      </c>
      <c r="AR4" s="63">
        <f aca="true" t="shared" si="2" ref="AR4:AR9">(U4/T4-1)*100</f>
        <v>-1.397949673811738</v>
      </c>
      <c r="AS4" s="63">
        <f aca="true" t="shared" si="3" ref="AS4:AS9">(V4/U4-1)*100</f>
        <v>-0.8506616257088817</v>
      </c>
      <c r="AT4" s="63">
        <f aca="true" t="shared" si="4" ref="AT4:AT9">(W4/V4-1)*100</f>
        <v>-0.7626310772164024</v>
      </c>
      <c r="AU4" s="63">
        <f aca="true" t="shared" si="5" ref="AU4:AU9">(X4/W4-1)*100</f>
        <v>2.4975984630163373</v>
      </c>
      <c r="AV4" s="63">
        <f aca="true" t="shared" si="6" ref="AV4:AV9">(Y4/X4-1)*100</f>
        <v>1.0309278350515427</v>
      </c>
      <c r="AW4" s="63">
        <f aca="true" t="shared" si="7" ref="AW4:AW9">(Z4/Y4-1)*100</f>
        <v>0.37105751391466324</v>
      </c>
      <c r="AX4" s="108">
        <f>Z4/C4*100</f>
        <v>102.46212121212122</v>
      </c>
      <c r="AY4" s="108">
        <f>(E4/C4-1)*100</f>
        <v>-27.27272727272727</v>
      </c>
      <c r="AZ4" s="12">
        <f>E4-C4</f>
        <v>-28.799999999999997</v>
      </c>
      <c r="BA4" s="2" t="str">
        <f>A4</f>
        <v>Total Industry</v>
      </c>
      <c r="BB4"/>
      <c r="BC4"/>
      <c r="BD4"/>
    </row>
    <row r="5" spans="1:56" ht="14.25">
      <c r="A5" s="2" t="s">
        <v>252</v>
      </c>
      <c r="B5" s="2">
        <f>'Data input sheet'!GA14</f>
        <v>105.5</v>
      </c>
      <c r="C5" s="2">
        <f>'Data input sheet'!GB14</f>
        <v>106.8</v>
      </c>
      <c r="D5" s="2">
        <f>'Data input sheet'!GC14</f>
        <v>95.3</v>
      </c>
      <c r="E5" s="2">
        <f>'Data input sheet'!GD14</f>
        <v>79.3</v>
      </c>
      <c r="F5" s="2">
        <f>'Data input sheet'!GE14</f>
        <v>87.3</v>
      </c>
      <c r="G5" s="2">
        <f>'Data input sheet'!GF14</f>
        <v>93.6</v>
      </c>
      <c r="H5" s="2">
        <f>'Data input sheet'!GG14</f>
        <v>97.8</v>
      </c>
      <c r="I5" s="2">
        <f>'Data input sheet'!GH14</f>
        <v>101</v>
      </c>
      <c r="J5" s="2">
        <f>'Data input sheet'!GI14</f>
        <v>102.3</v>
      </c>
      <c r="K5" s="2">
        <f>'Data input sheet'!GJ14</f>
        <v>104.6</v>
      </c>
      <c r="L5" s="2">
        <f>'Data input sheet'!GK14</f>
        <v>106.1</v>
      </c>
      <c r="M5" s="2">
        <f>'Data input sheet'!GL14</f>
        <v>107.2</v>
      </c>
      <c r="N5" s="2">
        <f>'Data input sheet'!GM14</f>
        <v>107.7</v>
      </c>
      <c r="O5" s="2">
        <f>'Data input sheet'!GN14</f>
        <v>106.6</v>
      </c>
      <c r="P5" s="3">
        <f>'Data input sheet'!GO14</f>
        <v>108.2</v>
      </c>
      <c r="Q5" s="3">
        <f>'Data input sheet'!GP14</f>
        <v>108.7</v>
      </c>
      <c r="R5" s="3">
        <f>'Data input sheet'!GQ14</f>
        <v>108.5</v>
      </c>
      <c r="S5" s="3">
        <f>'Data input sheet'!GR14</f>
        <v>108.9</v>
      </c>
      <c r="T5" s="3">
        <f>'Data input sheet'!GS14</f>
        <v>109.2</v>
      </c>
      <c r="U5" s="3">
        <f>'Data input sheet'!GT14</f>
        <v>107.7</v>
      </c>
      <c r="V5" s="3">
        <f>'Data input sheet'!GU14</f>
        <v>107.7</v>
      </c>
      <c r="W5" s="3">
        <f>'Data input sheet'!GV14</f>
        <v>107.6</v>
      </c>
      <c r="X5" s="3">
        <f>'Data input sheet'!GW14</f>
        <v>109.1</v>
      </c>
      <c r="Y5" s="3">
        <f>'Data input sheet'!GX14</f>
        <v>109.8</v>
      </c>
      <c r="Z5" s="3">
        <f>'Data input sheet'!GY14</f>
        <v>109.8</v>
      </c>
      <c r="AA5" s="122">
        <f aca="true" t="shared" si="8" ref="AA5:AC9">(D5/C5-1)*100</f>
        <v>-10.767790262172284</v>
      </c>
      <c r="AB5" s="12">
        <f t="shared" si="8"/>
        <v>-16.7890870933893</v>
      </c>
      <c r="AC5" s="12">
        <f t="shared" si="8"/>
        <v>10.088272383354347</v>
      </c>
      <c r="AD5" s="12">
        <f aca="true" t="shared" si="9" ref="AD5:AN11">(G5/F5-1)*100</f>
        <v>7.216494845360821</v>
      </c>
      <c r="AE5" s="12">
        <f t="shared" si="9"/>
        <v>4.487179487179493</v>
      </c>
      <c r="AF5" s="12">
        <f t="shared" si="9"/>
        <v>3.2719836400818103</v>
      </c>
      <c r="AG5" s="12">
        <f t="shared" si="9"/>
        <v>1.2871287128712883</v>
      </c>
      <c r="AH5" s="12">
        <f t="shared" si="9"/>
        <v>2.2482893450635366</v>
      </c>
      <c r="AI5" s="12">
        <f t="shared" si="9"/>
        <v>1.4340344168260133</v>
      </c>
      <c r="AJ5" s="12">
        <f t="shared" si="9"/>
        <v>1.036757775683328</v>
      </c>
      <c r="AK5" s="12">
        <f t="shared" si="9"/>
        <v>0.4664179104477695</v>
      </c>
      <c r="AL5" s="12">
        <f t="shared" si="9"/>
        <v>-1.021355617455899</v>
      </c>
      <c r="AM5" s="63">
        <f t="shared" si="9"/>
        <v>1.5009380863039379</v>
      </c>
      <c r="AN5" s="63">
        <f t="shared" si="9"/>
        <v>0.46210720887245316</v>
      </c>
      <c r="AO5" s="63">
        <f t="shared" si="1"/>
        <v>-0.18399264029439477</v>
      </c>
      <c r="AP5" s="63">
        <f t="shared" si="1"/>
        <v>0.36866359447005337</v>
      </c>
      <c r="AQ5" s="63">
        <f t="shared" si="1"/>
        <v>0.2754820936639035</v>
      </c>
      <c r="AR5" s="63">
        <f t="shared" si="2"/>
        <v>-1.3736263736263687</v>
      </c>
      <c r="AS5" s="63">
        <f t="shared" si="3"/>
        <v>0</v>
      </c>
      <c r="AT5" s="63">
        <f t="shared" si="4"/>
        <v>-0.09285051067782213</v>
      </c>
      <c r="AU5" s="63">
        <f t="shared" si="5"/>
        <v>1.3940520446096727</v>
      </c>
      <c r="AV5" s="63">
        <f t="shared" si="6"/>
        <v>0.6416131989001039</v>
      </c>
      <c r="AW5" s="63">
        <f t="shared" si="7"/>
        <v>0</v>
      </c>
      <c r="AX5" s="108">
        <f aca="true" t="shared" si="10" ref="AX5:AX11">Z5/C5*100</f>
        <v>102.80898876404494</v>
      </c>
      <c r="AY5" s="108">
        <f aca="true" t="shared" si="11" ref="AY5:AY9">(E5/C5-1)*100</f>
        <v>-25.749063670411985</v>
      </c>
      <c r="AZ5" s="12">
        <f aca="true" t="shared" si="12" ref="AZ5:AZ9">E5-C5</f>
        <v>-27.5</v>
      </c>
      <c r="BA5" s="2" t="str">
        <f aca="true" t="shared" si="13" ref="BA5:BA11">A5</f>
        <v>Intermediate goods</v>
      </c>
      <c r="BB5"/>
      <c r="BC5"/>
      <c r="BD5"/>
    </row>
    <row r="6" spans="1:53" ht="12">
      <c r="A6" s="2" t="s">
        <v>253</v>
      </c>
      <c r="B6" s="2">
        <f>'Data input sheet'!GA15</f>
        <v>95.6</v>
      </c>
      <c r="C6" s="2">
        <f>'Data input sheet'!GB15</f>
        <v>96.1</v>
      </c>
      <c r="D6" s="2">
        <f>'Data input sheet'!GC15</f>
        <v>92.4</v>
      </c>
      <c r="E6" s="2">
        <f>'Data input sheet'!GD15</f>
        <v>86.6</v>
      </c>
      <c r="F6" s="2">
        <f>'Data input sheet'!GE15</f>
        <v>90</v>
      </c>
      <c r="G6" s="2">
        <f>'Data input sheet'!GF15</f>
        <v>91.6</v>
      </c>
      <c r="H6" s="2">
        <f>'Data input sheet'!GG15</f>
        <v>93.4</v>
      </c>
      <c r="I6" s="2">
        <f>'Data input sheet'!GH15</f>
        <v>94.7</v>
      </c>
      <c r="J6" s="2">
        <f>'Data input sheet'!GI15</f>
        <v>94.1</v>
      </c>
      <c r="K6" s="2">
        <f>'Data input sheet'!GJ15</f>
        <v>95.3</v>
      </c>
      <c r="L6" s="2">
        <f>'Data input sheet'!GK15</f>
        <v>92.8</v>
      </c>
      <c r="M6" s="2">
        <f>'Data input sheet'!GL15</f>
        <v>93.7</v>
      </c>
      <c r="N6" s="2">
        <f>'Data input sheet'!GM15</f>
        <v>94.5</v>
      </c>
      <c r="O6" s="2">
        <f>'Data input sheet'!GN15</f>
        <v>93.6</v>
      </c>
      <c r="P6" s="3">
        <f>'Data input sheet'!GO15</f>
        <v>94.9</v>
      </c>
      <c r="Q6" s="3">
        <f>'Data input sheet'!GP15</f>
        <v>96.9</v>
      </c>
      <c r="R6" s="3">
        <f>'Data input sheet'!GQ15</f>
        <v>94.2</v>
      </c>
      <c r="S6" s="3">
        <f>'Data input sheet'!GR15</f>
        <v>94.3</v>
      </c>
      <c r="T6" s="3">
        <f>'Data input sheet'!GS15</f>
        <v>94.4</v>
      </c>
      <c r="U6" s="3">
        <f>'Data input sheet'!GT15</f>
        <v>95.2</v>
      </c>
      <c r="V6" s="3">
        <f>'Data input sheet'!GU15</f>
        <v>96.2</v>
      </c>
      <c r="W6" s="3">
        <f>'Data input sheet'!GV15</f>
        <v>98.3</v>
      </c>
      <c r="X6" s="3">
        <f>'Data input sheet'!GW15</f>
        <v>99.5</v>
      </c>
      <c r="Y6" s="3">
        <f>'Data input sheet'!GX15</f>
        <v>100.1</v>
      </c>
      <c r="Z6" s="3">
        <f>'Data input sheet'!GY15</f>
        <v>99.7</v>
      </c>
      <c r="AA6" s="122">
        <f t="shared" si="8"/>
        <v>-3.85015608740894</v>
      </c>
      <c r="AB6" s="12">
        <f t="shared" si="8"/>
        <v>-6.2770562770562925</v>
      </c>
      <c r="AC6" s="12">
        <f t="shared" si="8"/>
        <v>3.9260969976905313</v>
      </c>
      <c r="AD6" s="12">
        <f t="shared" si="9"/>
        <v>1.777777777777767</v>
      </c>
      <c r="AE6" s="12">
        <f t="shared" si="9"/>
        <v>1.9650655021834273</v>
      </c>
      <c r="AF6" s="12">
        <f t="shared" si="9"/>
        <v>1.3918629550321082</v>
      </c>
      <c r="AG6" s="12">
        <f t="shared" si="9"/>
        <v>-0.6335797254487963</v>
      </c>
      <c r="AH6" s="12">
        <f t="shared" si="9"/>
        <v>1.2752391073326264</v>
      </c>
      <c r="AI6" s="12">
        <f t="shared" si="9"/>
        <v>-2.6232948583420734</v>
      </c>
      <c r="AJ6" s="12">
        <f t="shared" si="9"/>
        <v>0.969827586206895</v>
      </c>
      <c r="AK6" s="12">
        <f t="shared" si="9"/>
        <v>0.8537886872998834</v>
      </c>
      <c r="AL6" s="12">
        <f t="shared" si="9"/>
        <v>-0.9523809523809601</v>
      </c>
      <c r="AM6" s="63">
        <f t="shared" si="9"/>
        <v>1.3888888888889062</v>
      </c>
      <c r="AN6" s="63">
        <f t="shared" si="9"/>
        <v>2.1074815595363505</v>
      </c>
      <c r="AO6" s="63">
        <f t="shared" si="1"/>
        <v>-2.786377708978327</v>
      </c>
      <c r="AP6" s="63">
        <f t="shared" si="1"/>
        <v>0.10615711252652815</v>
      </c>
      <c r="AQ6" s="63">
        <f t="shared" si="1"/>
        <v>0.10604453870626251</v>
      </c>
      <c r="AR6" s="63">
        <f t="shared" si="2"/>
        <v>0.8474576271186418</v>
      </c>
      <c r="AS6" s="63">
        <f t="shared" si="3"/>
        <v>1.0504201680672232</v>
      </c>
      <c r="AT6" s="63">
        <f t="shared" si="4"/>
        <v>2.182952182952169</v>
      </c>
      <c r="AU6" s="63">
        <f t="shared" si="5"/>
        <v>1.2207527975584886</v>
      </c>
      <c r="AV6" s="63">
        <f t="shared" si="6"/>
        <v>0.6030150753768782</v>
      </c>
      <c r="AW6" s="63">
        <f t="shared" si="7"/>
        <v>-0.39960039960038607</v>
      </c>
      <c r="AX6" s="108">
        <f t="shared" si="10"/>
        <v>103.74609781477628</v>
      </c>
      <c r="AY6" s="108">
        <f>(E6/C6-1)*100</f>
        <v>-9.88553590010406</v>
      </c>
      <c r="AZ6" s="12">
        <f t="shared" si="12"/>
        <v>-9.5</v>
      </c>
      <c r="BA6" s="2" t="str">
        <f t="shared" si="13"/>
        <v>Energy</v>
      </c>
    </row>
    <row r="7" spans="1:53" ht="12">
      <c r="A7" s="2" t="s">
        <v>254</v>
      </c>
      <c r="B7" s="2">
        <f>'Data input sheet'!GA16</f>
        <v>107.4</v>
      </c>
      <c r="C7" s="2">
        <f>'Data input sheet'!GB16</f>
        <v>105.5</v>
      </c>
      <c r="D7" s="2">
        <f>'Data input sheet'!GC16</f>
        <v>88.3</v>
      </c>
      <c r="E7" s="2">
        <f>'Data input sheet'!GD16</f>
        <v>62.9</v>
      </c>
      <c r="F7" s="2">
        <f>'Data input sheet'!GE16</f>
        <v>79.3</v>
      </c>
      <c r="G7" s="2">
        <f>'Data input sheet'!GF16</f>
        <v>92.7</v>
      </c>
      <c r="H7" s="2">
        <f>'Data input sheet'!GG16</f>
        <v>97.7</v>
      </c>
      <c r="I7" s="2">
        <f>'Data input sheet'!GH16</f>
        <v>96.9</v>
      </c>
      <c r="J7" s="2">
        <f>'Data input sheet'!GI16</f>
        <v>98.1</v>
      </c>
      <c r="K7" s="2">
        <f>'Data input sheet'!GJ16</f>
        <v>101.9</v>
      </c>
      <c r="L7" s="2">
        <f>'Data input sheet'!GK16</f>
        <v>110.9</v>
      </c>
      <c r="M7" s="2">
        <f>'Data input sheet'!GL16</f>
        <v>109.7</v>
      </c>
      <c r="N7" s="2">
        <f>'Data input sheet'!GM16</f>
        <v>111.6</v>
      </c>
      <c r="O7" s="2">
        <f>'Data input sheet'!GN16</f>
        <v>109.5</v>
      </c>
      <c r="P7" s="3">
        <f>'Data input sheet'!GO16</f>
        <v>105</v>
      </c>
      <c r="Q7" s="3">
        <f>'Data input sheet'!GP16</f>
        <v>105.6</v>
      </c>
      <c r="R7" s="3">
        <f>'Data input sheet'!GQ16</f>
        <v>103.9</v>
      </c>
      <c r="S7" s="3">
        <f>'Data input sheet'!GR16</f>
        <v>101.9</v>
      </c>
      <c r="T7" s="3">
        <f>'Data input sheet'!GS16</f>
        <v>103.9</v>
      </c>
      <c r="U7" s="3">
        <f>'Data input sheet'!GT16</f>
        <v>100.9</v>
      </c>
      <c r="V7" s="3">
        <f>'Data input sheet'!GU16</f>
        <v>99.4</v>
      </c>
      <c r="W7" s="3">
        <f>'Data input sheet'!GV16</f>
        <v>100.4</v>
      </c>
      <c r="X7" s="3">
        <f>'Data input sheet'!GW16</f>
        <v>103.4</v>
      </c>
      <c r="Y7" s="3">
        <f>'Data input sheet'!GX16</f>
        <v>107.8</v>
      </c>
      <c r="Z7" s="3">
        <f>'Data input sheet'!GY16</f>
        <v>105.8</v>
      </c>
      <c r="AA7" s="122">
        <f t="shared" si="8"/>
        <v>-16.303317535545027</v>
      </c>
      <c r="AB7" s="12">
        <f t="shared" si="8"/>
        <v>-28.76557191392979</v>
      </c>
      <c r="AC7" s="12">
        <f t="shared" si="8"/>
        <v>26.073131955484886</v>
      </c>
      <c r="AD7" s="12">
        <f t="shared" si="9"/>
        <v>16.897856242118547</v>
      </c>
      <c r="AE7" s="12">
        <f t="shared" si="9"/>
        <v>5.393743257820938</v>
      </c>
      <c r="AF7" s="12">
        <f t="shared" si="9"/>
        <v>-0.8188331627430934</v>
      </c>
      <c r="AG7" s="12">
        <f t="shared" si="9"/>
        <v>1.238390092879249</v>
      </c>
      <c r="AH7" s="12">
        <f t="shared" si="9"/>
        <v>3.873598369011222</v>
      </c>
      <c r="AI7" s="12">
        <f t="shared" si="9"/>
        <v>8.832188420019627</v>
      </c>
      <c r="AJ7" s="12">
        <f t="shared" si="9"/>
        <v>-1.0820559062218238</v>
      </c>
      <c r="AK7" s="12">
        <f t="shared" si="9"/>
        <v>1.731996353691878</v>
      </c>
      <c r="AL7" s="12">
        <f t="shared" si="9"/>
        <v>-1.8817204301075252</v>
      </c>
      <c r="AM7" s="63">
        <f t="shared" si="9"/>
        <v>-4.109589041095896</v>
      </c>
      <c r="AN7" s="63">
        <f t="shared" si="9"/>
        <v>0.5714285714285561</v>
      </c>
      <c r="AO7" s="63">
        <f t="shared" si="1"/>
        <v>-1.609848484848475</v>
      </c>
      <c r="AP7" s="63">
        <f t="shared" si="1"/>
        <v>-1.9249278152069338</v>
      </c>
      <c r="AQ7" s="63">
        <f t="shared" si="1"/>
        <v>1.9627085377821318</v>
      </c>
      <c r="AR7" s="63">
        <f t="shared" si="2"/>
        <v>-2.887391722810395</v>
      </c>
      <c r="AS7" s="63">
        <f t="shared" si="3"/>
        <v>-1.4866204162537144</v>
      </c>
      <c r="AT7" s="63">
        <f t="shared" si="4"/>
        <v>1.0060362173038184</v>
      </c>
      <c r="AU7" s="63">
        <f t="shared" si="5"/>
        <v>2.9880478087649376</v>
      </c>
      <c r="AV7" s="63">
        <f t="shared" si="6"/>
        <v>4.255319148936154</v>
      </c>
      <c r="AW7" s="63">
        <f t="shared" si="7"/>
        <v>-1.855287569573283</v>
      </c>
      <c r="AX7" s="108">
        <f t="shared" si="10"/>
        <v>100.28436018957345</v>
      </c>
      <c r="AY7" s="108">
        <f t="shared" si="11"/>
        <v>-40.379146919431285</v>
      </c>
      <c r="AZ7" s="12">
        <f>E7-C7</f>
        <v>-42.6</v>
      </c>
      <c r="BA7" s="2" t="str">
        <f t="shared" si="13"/>
        <v>Capital goods</v>
      </c>
    </row>
    <row r="8" spans="1:53" ht="12">
      <c r="A8" s="2" t="s">
        <v>255</v>
      </c>
      <c r="B8" s="2">
        <f>'Data input sheet'!GA17</f>
        <v>110.8</v>
      </c>
      <c r="C8" s="2">
        <f>'Data input sheet'!GB17</f>
        <v>110.4</v>
      </c>
      <c r="D8" s="2">
        <f>'Data input sheet'!GC17</f>
        <v>82.3</v>
      </c>
      <c r="E8" s="2">
        <f>'Data input sheet'!GD17</f>
        <v>54.6</v>
      </c>
      <c r="F8" s="2">
        <f>'Data input sheet'!GE17</f>
        <v>83.5</v>
      </c>
      <c r="G8" s="2">
        <f>'Data input sheet'!GF17</f>
        <v>100.8</v>
      </c>
      <c r="H8" s="2">
        <f>'Data input sheet'!GG17</f>
        <v>106.7</v>
      </c>
      <c r="I8" s="2">
        <f>'Data input sheet'!GH17</f>
        <v>113.9</v>
      </c>
      <c r="J8" s="2">
        <f>'Data input sheet'!GI17</f>
        <v>112.2</v>
      </c>
      <c r="K8" s="2">
        <f>'Data input sheet'!GJ17</f>
        <v>113.1</v>
      </c>
      <c r="L8" s="2">
        <f>'Data input sheet'!GK17</f>
        <v>111.2</v>
      </c>
      <c r="M8" s="2">
        <f>'Data input sheet'!GL17</f>
        <v>112.7</v>
      </c>
      <c r="N8" s="2">
        <f>'Data input sheet'!GM17</f>
        <v>114.1</v>
      </c>
      <c r="O8" s="2">
        <f>'Data input sheet'!GN17</f>
        <v>112.9</v>
      </c>
      <c r="P8" s="3">
        <f>'Data input sheet'!GO17</f>
        <v>112.4</v>
      </c>
      <c r="Q8" s="3">
        <f>'Data input sheet'!GP17</f>
        <v>115.3</v>
      </c>
      <c r="R8" s="3">
        <f>'Data input sheet'!GQ17</f>
        <v>116.5</v>
      </c>
      <c r="S8" s="3">
        <f>'Data input sheet'!GR17</f>
        <v>117.3</v>
      </c>
      <c r="T8" s="3">
        <f>'Data input sheet'!GS17</f>
        <v>116.3</v>
      </c>
      <c r="U8" s="3">
        <f>'Data input sheet'!GT17</f>
        <v>113.9</v>
      </c>
      <c r="V8" s="3">
        <f>'Data input sheet'!GU17</f>
        <v>114.9</v>
      </c>
      <c r="W8" s="3">
        <f>'Data input sheet'!GV17</f>
        <v>116.4</v>
      </c>
      <c r="X8" s="3">
        <f>'Data input sheet'!GW17</f>
        <v>117.1</v>
      </c>
      <c r="Y8" s="3">
        <f>'Data input sheet'!GX17</f>
        <v>116.8</v>
      </c>
      <c r="Z8" s="3">
        <f>'Data input sheet'!GY17</f>
        <v>116.5</v>
      </c>
      <c r="AA8" s="122">
        <f t="shared" si="8"/>
        <v>-25.452898550724644</v>
      </c>
      <c r="AB8" s="12">
        <f t="shared" si="8"/>
        <v>-33.65735115431349</v>
      </c>
      <c r="AC8" s="12">
        <f t="shared" si="8"/>
        <v>52.93040293040292</v>
      </c>
      <c r="AD8" s="12">
        <f t="shared" si="9"/>
        <v>20.71856287425149</v>
      </c>
      <c r="AE8" s="12">
        <f t="shared" si="9"/>
        <v>5.853174603174605</v>
      </c>
      <c r="AF8" s="12">
        <f t="shared" si="9"/>
        <v>6.74789128397375</v>
      </c>
      <c r="AG8" s="12">
        <f t="shared" si="9"/>
        <v>-1.4925373134328401</v>
      </c>
      <c r="AH8" s="12">
        <f t="shared" si="9"/>
        <v>0.8021390374331583</v>
      </c>
      <c r="AI8" s="12">
        <f t="shared" si="9"/>
        <v>-1.6799292661361598</v>
      </c>
      <c r="AJ8" s="12">
        <f t="shared" si="9"/>
        <v>1.3489208633093552</v>
      </c>
      <c r="AK8" s="12">
        <f t="shared" si="9"/>
        <v>1.2422360248447228</v>
      </c>
      <c r="AL8" s="12">
        <f t="shared" si="9"/>
        <v>-1.0517090271691454</v>
      </c>
      <c r="AM8" s="63">
        <f t="shared" si="9"/>
        <v>-0.44286979627989886</v>
      </c>
      <c r="AN8" s="63">
        <f t="shared" si="9"/>
        <v>2.5800711743772187</v>
      </c>
      <c r="AO8" s="63">
        <f t="shared" si="1"/>
        <v>1.040763226366015</v>
      </c>
      <c r="AP8" s="63">
        <f t="shared" si="1"/>
        <v>0.6866952789699621</v>
      </c>
      <c r="AQ8" s="63">
        <f t="shared" si="1"/>
        <v>-0.8525149190110826</v>
      </c>
      <c r="AR8" s="63">
        <f t="shared" si="2"/>
        <v>-2.0636285468615623</v>
      </c>
      <c r="AS8" s="63">
        <f t="shared" si="3"/>
        <v>0.8779631255487308</v>
      </c>
      <c r="AT8" s="63">
        <f t="shared" si="4"/>
        <v>1.305483028720622</v>
      </c>
      <c r="AU8" s="63">
        <f t="shared" si="5"/>
        <v>0.6013745704467333</v>
      </c>
      <c r="AV8" s="63">
        <f t="shared" si="6"/>
        <v>-0.2561912894961549</v>
      </c>
      <c r="AW8" s="63">
        <f t="shared" si="7"/>
        <v>-0.25684931506848585</v>
      </c>
      <c r="AX8" s="108">
        <f t="shared" si="10"/>
        <v>105.52536231884058</v>
      </c>
      <c r="AY8" s="108">
        <f t="shared" si="11"/>
        <v>-50.54347826086957</v>
      </c>
      <c r="AZ8" s="12">
        <f t="shared" si="12"/>
        <v>-55.800000000000004</v>
      </c>
      <c r="BA8" s="2" t="str">
        <f t="shared" si="13"/>
        <v>Durable consumer goods</v>
      </c>
    </row>
    <row r="9" spans="1:53" ht="12">
      <c r="A9" s="2" t="s">
        <v>256</v>
      </c>
      <c r="B9" s="2">
        <f>'Data input sheet'!GA18</f>
        <v>107.8</v>
      </c>
      <c r="C9" s="2">
        <f>'Data input sheet'!GB18</f>
        <v>108.9</v>
      </c>
      <c r="D9" s="2">
        <f>'Data input sheet'!GC18</f>
        <v>106.2</v>
      </c>
      <c r="E9" s="2">
        <f>'Data input sheet'!GD18</f>
        <v>94</v>
      </c>
      <c r="F9" s="2">
        <f>'Data input sheet'!GE18</f>
        <v>97.6</v>
      </c>
      <c r="G9" s="2">
        <f>'Data input sheet'!GF18</f>
        <v>102.6</v>
      </c>
      <c r="H9" s="2">
        <f>'Data input sheet'!GG18</f>
        <v>104.8</v>
      </c>
      <c r="I9" s="2">
        <f>'Data input sheet'!GH18</f>
        <v>104.7</v>
      </c>
      <c r="J9" s="2">
        <f>'Data input sheet'!GI18</f>
        <v>106.6</v>
      </c>
      <c r="K9" s="2">
        <f>'Data input sheet'!GJ18</f>
        <v>107.4</v>
      </c>
      <c r="L9" s="2">
        <f>'Data input sheet'!GK18</f>
        <v>106.4</v>
      </c>
      <c r="M9" s="2">
        <f>'Data input sheet'!GL18</f>
        <v>106</v>
      </c>
      <c r="N9" s="2">
        <f>'Data input sheet'!GM18</f>
        <v>106.5</v>
      </c>
      <c r="O9" s="2">
        <f>'Data input sheet'!GN18</f>
        <v>107</v>
      </c>
      <c r="P9" s="3">
        <f>'Data input sheet'!GO18</f>
        <v>110.7</v>
      </c>
      <c r="Q9" s="3">
        <f>'Data input sheet'!GP18</f>
        <v>110.6</v>
      </c>
      <c r="R9" s="3">
        <f>'Data input sheet'!GQ18</f>
        <v>111</v>
      </c>
      <c r="S9" s="3">
        <f>'Data input sheet'!GR18</f>
        <v>114.5</v>
      </c>
      <c r="T9" s="3">
        <f>'Data input sheet'!GS18</f>
        <v>115.5</v>
      </c>
      <c r="U9" s="3">
        <f>'Data input sheet'!GT18</f>
        <v>114.8</v>
      </c>
      <c r="V9" s="3">
        <f>'Data input sheet'!GU18</f>
        <v>114.3</v>
      </c>
      <c r="W9" s="3">
        <f>'Data input sheet'!GV18</f>
        <v>110.6</v>
      </c>
      <c r="X9" s="3">
        <f>'Data input sheet'!GW18</f>
        <v>113.7</v>
      </c>
      <c r="Y9" s="3">
        <f>'Data input sheet'!GX18</f>
        <v>111.6</v>
      </c>
      <c r="Z9" s="3">
        <f>'Data input sheet'!GY18</f>
        <v>115</v>
      </c>
      <c r="AA9" s="122">
        <f t="shared" si="8"/>
        <v>-2.4793388429752095</v>
      </c>
      <c r="AB9" s="12">
        <f t="shared" si="8"/>
        <v>-11.487758945386062</v>
      </c>
      <c r="AC9" s="12">
        <f t="shared" si="8"/>
        <v>3.8297872340425476</v>
      </c>
      <c r="AD9" s="12">
        <f t="shared" si="9"/>
        <v>5.122950819672134</v>
      </c>
      <c r="AE9" s="12">
        <f t="shared" si="9"/>
        <v>2.1442495126705596</v>
      </c>
      <c r="AF9" s="12">
        <f t="shared" si="9"/>
        <v>-0.0954198473282375</v>
      </c>
      <c r="AG9" s="12">
        <f t="shared" si="9"/>
        <v>1.8147086914995114</v>
      </c>
      <c r="AH9" s="12">
        <f t="shared" si="9"/>
        <v>0.7504690431519911</v>
      </c>
      <c r="AI9" s="12">
        <f t="shared" si="9"/>
        <v>-0.9310986964618295</v>
      </c>
      <c r="AJ9" s="12">
        <f t="shared" si="9"/>
        <v>-0.3759398496240629</v>
      </c>
      <c r="AK9" s="12">
        <f t="shared" si="9"/>
        <v>0.4716981132075526</v>
      </c>
      <c r="AL9" s="12">
        <f t="shared" si="9"/>
        <v>0.46948356807512415</v>
      </c>
      <c r="AM9" s="63">
        <f t="shared" si="9"/>
        <v>3.457943925233642</v>
      </c>
      <c r="AN9" s="63">
        <f t="shared" si="9"/>
        <v>-0.09033423667570428</v>
      </c>
      <c r="AO9" s="63">
        <f t="shared" si="1"/>
        <v>0.3616636528029016</v>
      </c>
      <c r="AP9" s="63">
        <f t="shared" si="1"/>
        <v>3.153153153153143</v>
      </c>
      <c r="AQ9" s="63">
        <f t="shared" si="1"/>
        <v>0.8733624454148492</v>
      </c>
      <c r="AR9" s="63">
        <f t="shared" si="2"/>
        <v>-0.60606060606061</v>
      </c>
      <c r="AS9" s="63">
        <f t="shared" si="3"/>
        <v>-0.4355400696864131</v>
      </c>
      <c r="AT9" s="63">
        <f t="shared" si="4"/>
        <v>-3.237095363079623</v>
      </c>
      <c r="AU9" s="63">
        <f t="shared" si="5"/>
        <v>2.8028933092224317</v>
      </c>
      <c r="AV9" s="63">
        <f t="shared" si="6"/>
        <v>-1.846965699208447</v>
      </c>
      <c r="AW9" s="63">
        <f t="shared" si="7"/>
        <v>3.046594982078865</v>
      </c>
      <c r="AX9" s="108">
        <f t="shared" si="10"/>
        <v>105.60146923783287</v>
      </c>
      <c r="AY9" s="108">
        <f t="shared" si="11"/>
        <v>-13.682277318640956</v>
      </c>
      <c r="AZ9" s="12">
        <f t="shared" si="12"/>
        <v>-14.900000000000006</v>
      </c>
      <c r="BA9" s="2" t="str">
        <f t="shared" si="13"/>
        <v>Non-durable consumer goods</v>
      </c>
    </row>
    <row r="10" spans="16:53" ht="12"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22"/>
      <c r="AB10" s="12"/>
      <c r="AC10" s="12"/>
      <c r="AD10" s="12" t="s">
        <v>283</v>
      </c>
      <c r="AE10" s="12" t="s">
        <v>283</v>
      </c>
      <c r="AF10" s="12" t="s">
        <v>283</v>
      </c>
      <c r="AG10" s="12" t="s">
        <v>283</v>
      </c>
      <c r="AH10" s="12" t="s">
        <v>283</v>
      </c>
      <c r="AI10" s="12" t="s">
        <v>283</v>
      </c>
      <c r="AJ10" s="12" t="s">
        <v>283</v>
      </c>
      <c r="AK10" s="12" t="s">
        <v>283</v>
      </c>
      <c r="AL10" s="12" t="s">
        <v>283</v>
      </c>
      <c r="AM10" s="63" t="s">
        <v>283</v>
      </c>
      <c r="AN10" s="63" t="s">
        <v>283</v>
      </c>
      <c r="AO10" s="63" t="s">
        <v>283</v>
      </c>
      <c r="AP10" s="63" t="s">
        <v>283</v>
      </c>
      <c r="AQ10" s="63" t="s">
        <v>283</v>
      </c>
      <c r="AR10" s="63" t="s">
        <v>283</v>
      </c>
      <c r="AS10" s="63" t="s">
        <v>283</v>
      </c>
      <c r="AT10" s="63" t="s">
        <v>283</v>
      </c>
      <c r="AU10" s="63" t="s">
        <v>283</v>
      </c>
      <c r="AV10" s="63" t="s">
        <v>283</v>
      </c>
      <c r="AW10" s="63" t="s">
        <v>283</v>
      </c>
      <c r="AX10" s="108"/>
      <c r="AY10" s="108" t="s">
        <v>283</v>
      </c>
      <c r="AZ10" s="12"/>
      <c r="BA10" s="2" t="s">
        <v>283</v>
      </c>
    </row>
    <row r="11" spans="1:53" ht="12">
      <c r="A11" s="2" t="s">
        <v>298</v>
      </c>
      <c r="B11" s="39">
        <f>'Data input sheet'!GA33</f>
        <v>104</v>
      </c>
      <c r="C11" s="39">
        <f>'Data input sheet'!GB33</f>
        <v>103.8</v>
      </c>
      <c r="D11" s="39">
        <f>'Data input sheet'!GC33</f>
        <v>92.5</v>
      </c>
      <c r="E11" s="39">
        <f>'Data input sheet'!GD33</f>
        <v>74.7</v>
      </c>
      <c r="F11" s="39">
        <f>'Data input sheet'!GE33</f>
        <v>85.2</v>
      </c>
      <c r="G11" s="39">
        <f>'Data input sheet'!GF33</f>
        <v>93.6</v>
      </c>
      <c r="H11" s="39">
        <f>'Data input sheet'!GG33</f>
        <v>96.9</v>
      </c>
      <c r="I11" s="39">
        <f>'Data input sheet'!GH33</f>
        <v>98</v>
      </c>
      <c r="J11" s="39">
        <f>'Data input sheet'!GI33</f>
        <v>98.5</v>
      </c>
      <c r="K11" s="39">
        <f>'Data input sheet'!GJ33</f>
        <v>100.8</v>
      </c>
      <c r="L11" s="39">
        <f>'Data input sheet'!GK33</f>
        <v>104.6</v>
      </c>
      <c r="M11" s="39">
        <f>'Data input sheet'!GL33</f>
        <v>103.2</v>
      </c>
      <c r="N11" s="39">
        <f>'Data input sheet'!GM33</f>
        <v>105.6</v>
      </c>
      <c r="O11" s="39">
        <f>'Data input sheet'!GN33</f>
        <v>104.1</v>
      </c>
      <c r="P11" s="1">
        <f>'Data input sheet'!GO33</f>
        <v>104.4</v>
      </c>
      <c r="Q11" s="1">
        <f>'Data input sheet'!GP33</f>
        <v>104.9</v>
      </c>
      <c r="R11" s="1">
        <f>'Data input sheet'!GQ33</f>
        <v>103.7</v>
      </c>
      <c r="S11" s="1">
        <f>'Data input sheet'!GR33</f>
        <v>104.1</v>
      </c>
      <c r="T11" s="1">
        <f>'Data input sheet'!GS33</f>
        <v>104.7</v>
      </c>
      <c r="U11" s="1">
        <f>'Data input sheet'!GT33</f>
        <v>103.1</v>
      </c>
      <c r="V11" s="1">
        <f>'Data input sheet'!GU33</f>
        <v>102.4</v>
      </c>
      <c r="W11" s="1">
        <f>'Data input sheet'!GV33</f>
        <v>101.1</v>
      </c>
      <c r="X11" s="1">
        <f>'Data input sheet'!GW33</f>
        <v>103.6</v>
      </c>
      <c r="Y11" s="1">
        <f>'Data input sheet'!GX33</f>
        <v>104.9</v>
      </c>
      <c r="Z11" s="1">
        <f>'Data input sheet'!GY33</f>
        <v>104.9</v>
      </c>
      <c r="AA11" s="122">
        <f>(D11/C11-1)*100</f>
        <v>-10.886319845857418</v>
      </c>
      <c r="AB11" s="12">
        <f>(E11/D11-1)*100</f>
        <v>-19.243243243243235</v>
      </c>
      <c r="AC11" s="12">
        <f>(F11/E11-1)*100</f>
        <v>14.05622489959839</v>
      </c>
      <c r="AD11" s="12">
        <f t="shared" si="9"/>
        <v>9.859154929577452</v>
      </c>
      <c r="AE11" s="12">
        <f t="shared" si="9"/>
        <v>3.5256410256410353</v>
      </c>
      <c r="AF11" s="12">
        <f t="shared" si="9"/>
        <v>1.1351909184726505</v>
      </c>
      <c r="AG11" s="12">
        <f t="shared" si="9"/>
        <v>0.5102040816326481</v>
      </c>
      <c r="AH11" s="12">
        <f t="shared" si="9"/>
        <v>2.3350253807106647</v>
      </c>
      <c r="AI11" s="12">
        <f t="shared" si="9"/>
        <v>3.7698412698412564</v>
      </c>
      <c r="AJ11" s="12">
        <f t="shared" si="9"/>
        <v>-1.338432122370925</v>
      </c>
      <c r="AK11" s="12">
        <f t="shared" si="9"/>
        <v>2.325581395348819</v>
      </c>
      <c r="AL11" s="12">
        <f t="shared" si="9"/>
        <v>-1.4204545454545414</v>
      </c>
      <c r="AM11" s="63">
        <f t="shared" si="9"/>
        <v>0.2881844380403509</v>
      </c>
      <c r="AN11" s="63">
        <f t="shared" si="9"/>
        <v>0.47892720306512704</v>
      </c>
      <c r="AO11" s="63">
        <f aca="true" t="shared" si="14" ref="AO11">(R11/Q11-1)*100</f>
        <v>-1.1439466158245981</v>
      </c>
      <c r="AP11" s="63">
        <f aca="true" t="shared" si="15" ref="AP11">(S11/R11-1)*100</f>
        <v>0.38572806171648377</v>
      </c>
      <c r="AQ11" s="63">
        <f aca="true" t="shared" si="16" ref="AQ11">(T11/S11-1)*100</f>
        <v>0.5763688760807018</v>
      </c>
      <c r="AR11" s="63">
        <f aca="true" t="shared" si="17" ref="AR11">(U11/T11-1)*100</f>
        <v>-1.528175740210136</v>
      </c>
      <c r="AS11" s="63">
        <f aca="true" t="shared" si="18" ref="AS11">(V11/U11-1)*100</f>
        <v>-0.6789524733268548</v>
      </c>
      <c r="AT11" s="63">
        <f aca="true" t="shared" si="19" ref="AT11">(W11/V11-1)*100</f>
        <v>-1.269531250000011</v>
      </c>
      <c r="AU11" s="63">
        <f aca="true" t="shared" si="20" ref="AU11">(X11/W11-1)*100</f>
        <v>2.472799208704246</v>
      </c>
      <c r="AV11" s="63">
        <f aca="true" t="shared" si="21" ref="AV11">(Y11/X11-1)*100</f>
        <v>1.254826254826269</v>
      </c>
      <c r="AW11" s="63">
        <f aca="true" t="shared" si="22" ref="AW11">(Z11/Y11-1)*100</f>
        <v>0</v>
      </c>
      <c r="AX11" s="108">
        <f t="shared" si="10"/>
        <v>101.05973025048169</v>
      </c>
      <c r="AY11" s="108">
        <f>(E11/C11-1)*100</f>
        <v>-28.034682080924856</v>
      </c>
      <c r="AZ11" s="12">
        <f>E11-C11</f>
        <v>-29.099999999999994</v>
      </c>
      <c r="BA11" s="2" t="str">
        <f t="shared" si="13"/>
        <v>Euro area, total industry</v>
      </c>
    </row>
    <row r="12" ht="12">
      <c r="P12" s="3"/>
    </row>
    <row r="13" spans="2:52" ht="12">
      <c r="B13" s="13" t="s">
        <v>340</v>
      </c>
      <c r="N13" s="13">
        <v>2021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124">
        <v>2022</v>
      </c>
      <c r="AA13" s="121" t="s">
        <v>304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05"/>
      <c r="AX13" s="107" t="s">
        <v>306</v>
      </c>
      <c r="AY13" s="107" t="s">
        <v>337</v>
      </c>
      <c r="AZ13" s="13" t="s">
        <v>338</v>
      </c>
    </row>
    <row r="14" spans="2:56" ht="14.25">
      <c r="B14" s="2" t="s">
        <v>221</v>
      </c>
      <c r="C14" s="2" t="s">
        <v>222</v>
      </c>
      <c r="D14" s="2" t="s">
        <v>223</v>
      </c>
      <c r="E14" s="2" t="s">
        <v>236</v>
      </c>
      <c r="F14" s="2" t="s">
        <v>237</v>
      </c>
      <c r="G14" s="2" t="s">
        <v>238</v>
      </c>
      <c r="H14" s="2" t="s">
        <v>239</v>
      </c>
      <c r="I14" s="2" t="s">
        <v>240</v>
      </c>
      <c r="J14" s="2" t="s">
        <v>241</v>
      </c>
      <c r="K14" s="2" t="s">
        <v>242</v>
      </c>
      <c r="L14" s="2" t="s">
        <v>243</v>
      </c>
      <c r="M14" s="2" t="s">
        <v>244</v>
      </c>
      <c r="N14" s="2" t="s">
        <v>221</v>
      </c>
      <c r="O14" s="2" t="s">
        <v>222</v>
      </c>
      <c r="P14" s="3" t="s">
        <v>223</v>
      </c>
      <c r="Q14" s="3" t="s">
        <v>236</v>
      </c>
      <c r="R14" s="3" t="s">
        <v>237</v>
      </c>
      <c r="S14" s="3" t="s">
        <v>238</v>
      </c>
      <c r="T14" s="3" t="s">
        <v>239</v>
      </c>
      <c r="U14" s="3" t="s">
        <v>240</v>
      </c>
      <c r="V14" s="3" t="s">
        <v>241</v>
      </c>
      <c r="W14" s="3" t="s">
        <v>242</v>
      </c>
      <c r="X14" s="3" t="s">
        <v>243</v>
      </c>
      <c r="Y14" s="3" t="s">
        <v>244</v>
      </c>
      <c r="Z14" s="3" t="s">
        <v>221</v>
      </c>
      <c r="AA14" s="120" t="s">
        <v>223</v>
      </c>
      <c r="AB14" s="2" t="s">
        <v>236</v>
      </c>
      <c r="AC14" s="2" t="s">
        <v>237</v>
      </c>
      <c r="AD14" s="2" t="s">
        <v>238</v>
      </c>
      <c r="AE14" s="2" t="s">
        <v>239</v>
      </c>
      <c r="AF14" s="2" t="s">
        <v>240</v>
      </c>
      <c r="AG14" s="2" t="s">
        <v>241</v>
      </c>
      <c r="AH14" s="2" t="s">
        <v>242</v>
      </c>
      <c r="AI14" s="2" t="s">
        <v>243</v>
      </c>
      <c r="AJ14" s="2" t="s">
        <v>244</v>
      </c>
      <c r="AK14" s="2" t="s">
        <v>221</v>
      </c>
      <c r="AL14" s="3" t="s">
        <v>222</v>
      </c>
      <c r="AM14" s="3" t="s">
        <v>223</v>
      </c>
      <c r="AN14" s="3" t="s">
        <v>236</v>
      </c>
      <c r="AO14" s="3" t="s">
        <v>237</v>
      </c>
      <c r="AP14" s="3" t="s">
        <v>238</v>
      </c>
      <c r="AQ14" s="3" t="s">
        <v>239</v>
      </c>
      <c r="AR14" s="3" t="s">
        <v>240</v>
      </c>
      <c r="AS14" s="3" t="s">
        <v>241</v>
      </c>
      <c r="AT14" s="3" t="s">
        <v>242</v>
      </c>
      <c r="AU14" s="3" t="s">
        <v>243</v>
      </c>
      <c r="AV14" s="3" t="s">
        <v>244</v>
      </c>
      <c r="AW14" s="3" t="s">
        <v>221</v>
      </c>
      <c r="AX14" s="106" t="s">
        <v>363</v>
      </c>
      <c r="AY14" s="106" t="s">
        <v>302</v>
      </c>
      <c r="AZ14" s="2" t="s">
        <v>341</v>
      </c>
      <c r="BA14"/>
      <c r="BB14"/>
      <c r="BC14"/>
      <c r="BD14"/>
    </row>
    <row r="15" spans="1:26" ht="12">
      <c r="A15" s="2" t="s">
        <v>245</v>
      </c>
      <c r="C15" s="2">
        <f>C4/$C4*100</f>
        <v>100</v>
      </c>
      <c r="D15" s="2">
        <f aca="true" t="shared" si="23" ref="D15:Z22">D4/$C4*100</f>
        <v>89.86742424242425</v>
      </c>
      <c r="E15" s="2">
        <f t="shared" si="23"/>
        <v>72.72727272727273</v>
      </c>
      <c r="F15" s="2">
        <f t="shared" si="23"/>
        <v>82.1969696969697</v>
      </c>
      <c r="G15" s="2">
        <f t="shared" si="23"/>
        <v>90.34090909090911</v>
      </c>
      <c r="H15" s="2">
        <f t="shared" si="23"/>
        <v>93.65530303030305</v>
      </c>
      <c r="I15" s="2">
        <f t="shared" si="23"/>
        <v>95.07575757575759</v>
      </c>
      <c r="J15" s="2">
        <f t="shared" si="23"/>
        <v>95.6439393939394</v>
      </c>
      <c r="K15" s="2">
        <f t="shared" si="23"/>
        <v>97.44318181818184</v>
      </c>
      <c r="L15" s="127">
        <f t="shared" si="23"/>
        <v>100.66287878787878</v>
      </c>
      <c r="M15" s="2">
        <f t="shared" si="23"/>
        <v>99.62121212121214</v>
      </c>
      <c r="N15" s="2">
        <f t="shared" si="23"/>
        <v>101.51515151515152</v>
      </c>
      <c r="O15" s="2">
        <f t="shared" si="23"/>
        <v>100.37878787878789</v>
      </c>
      <c r="P15" s="2">
        <f t="shared" si="23"/>
        <v>101.13636363636364</v>
      </c>
      <c r="Q15" s="2">
        <f t="shared" si="23"/>
        <v>101.51515151515152</v>
      </c>
      <c r="R15" s="2">
        <f t="shared" si="23"/>
        <v>100.47348484848484</v>
      </c>
      <c r="S15" s="2">
        <f t="shared" si="23"/>
        <v>100.85227272727273</v>
      </c>
      <c r="T15" s="2">
        <f t="shared" si="23"/>
        <v>101.60984848484848</v>
      </c>
      <c r="U15" s="2">
        <f t="shared" si="23"/>
        <v>100.18939393939394</v>
      </c>
      <c r="V15" s="2">
        <f t="shared" si="23"/>
        <v>99.33712121212123</v>
      </c>
      <c r="W15" s="2">
        <f t="shared" si="23"/>
        <v>98.57954545454545</v>
      </c>
      <c r="X15" s="2">
        <f t="shared" si="23"/>
        <v>101.04166666666667</v>
      </c>
      <c r="Y15" s="2">
        <f t="shared" si="23"/>
        <v>102.08333333333333</v>
      </c>
      <c r="Z15" s="2">
        <f t="shared" si="23"/>
        <v>102.46212121212122</v>
      </c>
    </row>
    <row r="16" spans="1:26" ht="12">
      <c r="A16" s="2" t="s">
        <v>252</v>
      </c>
      <c r="C16" s="2">
        <f aca="true" t="shared" si="24" ref="C16:R22">C5/$C5*100</f>
        <v>100</v>
      </c>
      <c r="D16" s="2">
        <f t="shared" si="24"/>
        <v>89.23220973782772</v>
      </c>
      <c r="E16" s="2">
        <f t="shared" si="24"/>
        <v>74.25093632958801</v>
      </c>
      <c r="F16" s="2">
        <f t="shared" si="24"/>
        <v>81.74157303370787</v>
      </c>
      <c r="G16" s="2">
        <f t="shared" si="24"/>
        <v>87.64044943820224</v>
      </c>
      <c r="H16" s="2">
        <f t="shared" si="24"/>
        <v>91.57303370786516</v>
      </c>
      <c r="I16" s="2">
        <f t="shared" si="24"/>
        <v>94.5692883895131</v>
      </c>
      <c r="J16" s="2">
        <f t="shared" si="24"/>
        <v>95.78651685393258</v>
      </c>
      <c r="K16" s="2">
        <f t="shared" si="24"/>
        <v>97.94007490636703</v>
      </c>
      <c r="L16" s="2">
        <f t="shared" si="24"/>
        <v>99.34456928838951</v>
      </c>
      <c r="M16" s="127">
        <f t="shared" si="24"/>
        <v>100.374531835206</v>
      </c>
      <c r="N16" s="2">
        <f t="shared" si="24"/>
        <v>100.84269662921348</v>
      </c>
      <c r="O16" s="2">
        <f t="shared" si="24"/>
        <v>99.812734082397</v>
      </c>
      <c r="P16" s="2">
        <f t="shared" si="24"/>
        <v>101.31086142322098</v>
      </c>
      <c r="Q16" s="2">
        <f t="shared" si="24"/>
        <v>101.77902621722848</v>
      </c>
      <c r="R16" s="2">
        <f t="shared" si="24"/>
        <v>101.59176029962546</v>
      </c>
      <c r="S16" s="2">
        <f t="shared" si="23"/>
        <v>101.96629213483146</v>
      </c>
      <c r="T16" s="2">
        <f t="shared" si="23"/>
        <v>102.24719101123596</v>
      </c>
      <c r="U16" s="2">
        <f t="shared" si="23"/>
        <v>100.84269662921348</v>
      </c>
      <c r="V16" s="2">
        <f t="shared" si="23"/>
        <v>100.84269662921348</v>
      </c>
      <c r="W16" s="2">
        <f t="shared" si="23"/>
        <v>100.74906367041199</v>
      </c>
      <c r="X16" s="2">
        <f t="shared" si="23"/>
        <v>102.15355805243445</v>
      </c>
      <c r="Y16" s="2">
        <f t="shared" si="23"/>
        <v>102.80898876404494</v>
      </c>
      <c r="Z16" s="2">
        <f t="shared" si="23"/>
        <v>102.80898876404494</v>
      </c>
    </row>
    <row r="17" spans="1:26" ht="12">
      <c r="A17" s="2" t="s">
        <v>253</v>
      </c>
      <c r="C17" s="2">
        <f t="shared" si="24"/>
        <v>100</v>
      </c>
      <c r="D17" s="2">
        <f t="shared" si="23"/>
        <v>96.14984391259107</v>
      </c>
      <c r="E17" s="2">
        <f t="shared" si="23"/>
        <v>90.11446409989594</v>
      </c>
      <c r="F17" s="2">
        <f t="shared" si="23"/>
        <v>93.65244536940688</v>
      </c>
      <c r="G17" s="2">
        <f t="shared" si="23"/>
        <v>95.31737773152965</v>
      </c>
      <c r="H17" s="2">
        <f t="shared" si="23"/>
        <v>97.1904266389178</v>
      </c>
      <c r="I17" s="2">
        <f t="shared" si="23"/>
        <v>98.54318418314257</v>
      </c>
      <c r="J17" s="2">
        <f t="shared" si="23"/>
        <v>97.9188345473465</v>
      </c>
      <c r="K17" s="2">
        <f t="shared" si="23"/>
        <v>99.16753381893861</v>
      </c>
      <c r="L17" s="2">
        <f t="shared" si="23"/>
        <v>96.56607700312175</v>
      </c>
      <c r="M17" s="2">
        <f t="shared" si="23"/>
        <v>97.50260145681582</v>
      </c>
      <c r="N17" s="2">
        <f t="shared" si="23"/>
        <v>98.33506763787722</v>
      </c>
      <c r="O17" s="2">
        <f t="shared" si="23"/>
        <v>97.39854318418314</v>
      </c>
      <c r="P17" s="2">
        <f t="shared" si="23"/>
        <v>98.75130072840793</v>
      </c>
      <c r="Q17" s="2">
        <f t="shared" si="23"/>
        <v>100.8324661810614</v>
      </c>
      <c r="R17" s="2">
        <f t="shared" si="23"/>
        <v>98.0228928199792</v>
      </c>
      <c r="S17" s="2">
        <f t="shared" si="23"/>
        <v>98.12695109261188</v>
      </c>
      <c r="T17" s="2">
        <f t="shared" si="23"/>
        <v>98.23100936524455</v>
      </c>
      <c r="U17" s="2">
        <f t="shared" si="23"/>
        <v>99.06347554630594</v>
      </c>
      <c r="V17" s="127">
        <f t="shared" si="23"/>
        <v>100.10405827263268</v>
      </c>
      <c r="W17" s="2">
        <f t="shared" si="23"/>
        <v>102.28928199791885</v>
      </c>
      <c r="X17" s="2">
        <f t="shared" si="23"/>
        <v>103.53798126951092</v>
      </c>
      <c r="Y17" s="2">
        <f t="shared" si="23"/>
        <v>104.16233090530697</v>
      </c>
      <c r="Z17" s="2">
        <f t="shared" si="23"/>
        <v>103.74609781477628</v>
      </c>
    </row>
    <row r="18" spans="1:26" ht="12">
      <c r="A18" s="2" t="s">
        <v>254</v>
      </c>
      <c r="C18" s="2">
        <f t="shared" si="24"/>
        <v>100</v>
      </c>
      <c r="D18" s="2">
        <f t="shared" si="23"/>
        <v>83.69668246445498</v>
      </c>
      <c r="E18" s="2">
        <f t="shared" si="23"/>
        <v>59.620853080568715</v>
      </c>
      <c r="F18" s="2">
        <f t="shared" si="23"/>
        <v>75.16587677725119</v>
      </c>
      <c r="G18" s="2">
        <f t="shared" si="23"/>
        <v>87.86729857819905</v>
      </c>
      <c r="H18" s="2">
        <f t="shared" si="23"/>
        <v>92.60663507109005</v>
      </c>
      <c r="I18" s="2">
        <f t="shared" si="23"/>
        <v>91.8483412322275</v>
      </c>
      <c r="J18" s="2">
        <f t="shared" si="23"/>
        <v>92.98578199052132</v>
      </c>
      <c r="K18" s="2">
        <f t="shared" si="23"/>
        <v>96.5876777251185</v>
      </c>
      <c r="L18" s="127">
        <f t="shared" si="23"/>
        <v>105.11848341232228</v>
      </c>
      <c r="M18" s="2">
        <f t="shared" si="23"/>
        <v>103.98104265402843</v>
      </c>
      <c r="N18" s="2">
        <f t="shared" si="23"/>
        <v>105.78199052132702</v>
      </c>
      <c r="O18" s="2">
        <f t="shared" si="23"/>
        <v>103.7914691943128</v>
      </c>
      <c r="P18" s="2">
        <f t="shared" si="23"/>
        <v>99.52606635071089</v>
      </c>
      <c r="Q18" s="2">
        <f t="shared" si="23"/>
        <v>100.09478672985782</v>
      </c>
      <c r="R18" s="2">
        <f t="shared" si="23"/>
        <v>98.48341232227489</v>
      </c>
      <c r="S18" s="2">
        <f t="shared" si="23"/>
        <v>96.5876777251185</v>
      </c>
      <c r="T18" s="2">
        <f t="shared" si="23"/>
        <v>98.48341232227489</v>
      </c>
      <c r="U18" s="2">
        <f t="shared" si="23"/>
        <v>95.6398104265403</v>
      </c>
      <c r="V18" s="2">
        <f t="shared" si="23"/>
        <v>94.218009478673</v>
      </c>
      <c r="W18" s="2">
        <f t="shared" si="23"/>
        <v>95.16587677725119</v>
      </c>
      <c r="X18" s="2">
        <f t="shared" si="23"/>
        <v>98.00947867298578</v>
      </c>
      <c r="Y18" s="2">
        <f t="shared" si="23"/>
        <v>102.18009478672985</v>
      </c>
      <c r="Z18" s="2">
        <f t="shared" si="23"/>
        <v>100.28436018957345</v>
      </c>
    </row>
    <row r="19" spans="1:26" ht="12">
      <c r="A19" s="2" t="s">
        <v>255</v>
      </c>
      <c r="C19" s="2">
        <f t="shared" si="24"/>
        <v>100</v>
      </c>
      <c r="D19" s="2">
        <f t="shared" si="23"/>
        <v>74.54710144927536</v>
      </c>
      <c r="E19" s="2">
        <f t="shared" si="23"/>
        <v>49.45652173913043</v>
      </c>
      <c r="F19" s="2">
        <f t="shared" si="23"/>
        <v>75.63405797101449</v>
      </c>
      <c r="G19" s="2">
        <f t="shared" si="23"/>
        <v>91.30434782608695</v>
      </c>
      <c r="H19" s="2">
        <f t="shared" si="23"/>
        <v>96.64855072463769</v>
      </c>
      <c r="I19" s="127">
        <f t="shared" si="23"/>
        <v>103.17028985507247</v>
      </c>
      <c r="J19" s="2">
        <f t="shared" si="23"/>
        <v>101.63043478260869</v>
      </c>
      <c r="K19" s="2">
        <f t="shared" si="23"/>
        <v>102.44565217391303</v>
      </c>
      <c r="L19" s="2">
        <f t="shared" si="23"/>
        <v>100.72463768115942</v>
      </c>
      <c r="M19" s="2">
        <f t="shared" si="23"/>
        <v>102.08333333333333</v>
      </c>
      <c r="N19" s="2">
        <f t="shared" si="23"/>
        <v>103.35144927536231</v>
      </c>
      <c r="O19" s="2">
        <f t="shared" si="23"/>
        <v>102.26449275362319</v>
      </c>
      <c r="P19" s="2">
        <f t="shared" si="23"/>
        <v>101.81159420289856</v>
      </c>
      <c r="Q19" s="2">
        <f t="shared" si="23"/>
        <v>104.43840579710144</v>
      </c>
      <c r="R19" s="2">
        <f t="shared" si="23"/>
        <v>105.52536231884058</v>
      </c>
      <c r="S19" s="2">
        <f t="shared" si="23"/>
        <v>106.25</v>
      </c>
      <c r="T19" s="2">
        <f t="shared" si="23"/>
        <v>105.3442028985507</v>
      </c>
      <c r="U19" s="2">
        <f t="shared" si="23"/>
        <v>103.17028985507247</v>
      </c>
      <c r="V19" s="2">
        <f t="shared" si="23"/>
        <v>104.07608695652173</v>
      </c>
      <c r="W19" s="2">
        <f t="shared" si="23"/>
        <v>105.43478260869566</v>
      </c>
      <c r="X19" s="2">
        <f t="shared" si="23"/>
        <v>106.06884057971013</v>
      </c>
      <c r="Y19" s="2">
        <f t="shared" si="23"/>
        <v>105.79710144927535</v>
      </c>
      <c r="Z19" s="2">
        <f t="shared" si="23"/>
        <v>105.52536231884058</v>
      </c>
    </row>
    <row r="20" spans="1:26" ht="12">
      <c r="A20" s="2" t="s">
        <v>256</v>
      </c>
      <c r="C20" s="2">
        <f t="shared" si="24"/>
        <v>100</v>
      </c>
      <c r="D20" s="2">
        <f t="shared" si="23"/>
        <v>97.52066115702479</v>
      </c>
      <c r="E20" s="2">
        <f t="shared" si="23"/>
        <v>86.31772268135904</v>
      </c>
      <c r="F20" s="2">
        <f t="shared" si="23"/>
        <v>89.62350780532597</v>
      </c>
      <c r="G20" s="2">
        <f t="shared" si="23"/>
        <v>94.21487603305783</v>
      </c>
      <c r="H20" s="2">
        <f t="shared" si="23"/>
        <v>96.23507805325985</v>
      </c>
      <c r="I20" s="2">
        <f t="shared" si="23"/>
        <v>96.14325068870522</v>
      </c>
      <c r="J20" s="2">
        <f t="shared" si="23"/>
        <v>97.88797061524333</v>
      </c>
      <c r="K20" s="2">
        <f t="shared" si="23"/>
        <v>98.62258953168043</v>
      </c>
      <c r="L20" s="2">
        <f t="shared" si="23"/>
        <v>97.70431588613407</v>
      </c>
      <c r="M20" s="2">
        <f t="shared" si="23"/>
        <v>97.33700642791551</v>
      </c>
      <c r="N20" s="2">
        <f t="shared" si="23"/>
        <v>97.7961432506887</v>
      </c>
      <c r="O20" s="2">
        <f t="shared" si="23"/>
        <v>98.25528007346188</v>
      </c>
      <c r="P20" s="127">
        <f t="shared" si="23"/>
        <v>101.65289256198346</v>
      </c>
      <c r="Q20" s="2">
        <f t="shared" si="23"/>
        <v>101.56106519742882</v>
      </c>
      <c r="R20" s="2">
        <f t="shared" si="23"/>
        <v>101.92837465564737</v>
      </c>
      <c r="S20" s="2">
        <f t="shared" si="23"/>
        <v>105.14233241505968</v>
      </c>
      <c r="T20" s="2">
        <f t="shared" si="23"/>
        <v>106.06060606060606</v>
      </c>
      <c r="U20" s="2">
        <f t="shared" si="23"/>
        <v>105.41781450872358</v>
      </c>
      <c r="V20" s="2">
        <f t="shared" si="23"/>
        <v>104.95867768595039</v>
      </c>
      <c r="W20" s="2">
        <f t="shared" si="23"/>
        <v>101.56106519742882</v>
      </c>
      <c r="X20" s="2">
        <f t="shared" si="23"/>
        <v>104.40771349862258</v>
      </c>
      <c r="Y20" s="2">
        <f t="shared" si="23"/>
        <v>102.4793388429752</v>
      </c>
      <c r="Z20" s="2">
        <f t="shared" si="23"/>
        <v>105.60146923783287</v>
      </c>
    </row>
    <row r="21" ht="12"/>
    <row r="22" spans="1:26" ht="12">
      <c r="A22" s="2" t="s">
        <v>298</v>
      </c>
      <c r="C22" s="2">
        <f t="shared" si="24"/>
        <v>100</v>
      </c>
      <c r="D22" s="2">
        <f t="shared" si="23"/>
        <v>89.11368015414259</v>
      </c>
      <c r="E22" s="2">
        <f t="shared" si="23"/>
        <v>71.96531791907515</v>
      </c>
      <c r="F22" s="2">
        <f t="shared" si="23"/>
        <v>82.08092485549133</v>
      </c>
      <c r="G22" s="2">
        <f t="shared" si="23"/>
        <v>90.17341040462428</v>
      </c>
      <c r="H22" s="2">
        <f t="shared" si="23"/>
        <v>93.35260115606937</v>
      </c>
      <c r="I22" s="2">
        <f t="shared" si="23"/>
        <v>94.41233140655106</v>
      </c>
      <c r="J22" s="2">
        <f t="shared" si="23"/>
        <v>94.89402697495183</v>
      </c>
      <c r="K22" s="2">
        <f t="shared" si="23"/>
        <v>97.10982658959537</v>
      </c>
      <c r="L22" s="127">
        <f t="shared" si="23"/>
        <v>100.77071290944124</v>
      </c>
      <c r="M22" s="2">
        <f t="shared" si="23"/>
        <v>99.42196531791907</v>
      </c>
      <c r="N22" s="2">
        <f t="shared" si="23"/>
        <v>101.73410404624276</v>
      </c>
      <c r="O22" s="2">
        <f t="shared" si="23"/>
        <v>100.28901734104045</v>
      </c>
      <c r="P22" s="2">
        <f t="shared" si="23"/>
        <v>100.57803468208093</v>
      </c>
      <c r="Q22" s="2">
        <f t="shared" si="23"/>
        <v>101.05973025048169</v>
      </c>
      <c r="R22" s="2">
        <f t="shared" si="23"/>
        <v>99.90366088631986</v>
      </c>
      <c r="S22" s="2">
        <f t="shared" si="23"/>
        <v>100.28901734104045</v>
      </c>
      <c r="T22" s="2">
        <f t="shared" si="23"/>
        <v>100.86705202312139</v>
      </c>
      <c r="U22" s="2">
        <f t="shared" si="23"/>
        <v>99.32562620423892</v>
      </c>
      <c r="V22" s="2">
        <f t="shared" si="23"/>
        <v>98.65125240847786</v>
      </c>
      <c r="W22" s="2">
        <f t="shared" si="23"/>
        <v>97.39884393063583</v>
      </c>
      <c r="X22" s="2">
        <f t="shared" si="23"/>
        <v>99.8073217726397</v>
      </c>
      <c r="Y22" s="2">
        <f t="shared" si="23"/>
        <v>101.05973025048169</v>
      </c>
      <c r="Z22" s="2">
        <f t="shared" si="23"/>
        <v>101.05973025048169</v>
      </c>
    </row>
    <row r="23" ht="12"/>
    <row r="24" ht="15" customHeight="1">
      <c r="A24" s="8" t="s">
        <v>257</v>
      </c>
    </row>
    <row r="25" ht="12"/>
    <row r="26" ht="12">
      <c r="A26" s="2" t="s">
        <v>360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35"/>
  <sheetViews>
    <sheetView workbookViewId="0" topLeftCell="B64">
      <selection activeCell="C13" sqref="C13"/>
    </sheetView>
  </sheetViews>
  <sheetFormatPr defaultColWidth="11.00390625" defaultRowHeight="14.25"/>
  <cols>
    <col min="1" max="1" width="28.625" style="2" customWidth="1"/>
    <col min="2" max="2" width="51.125" style="2" customWidth="1"/>
    <col min="3" max="16384" width="11.00390625" style="2" customWidth="1"/>
  </cols>
  <sheetData>
    <row r="1" ht="12">
      <c r="B1" s="4" t="s">
        <v>259</v>
      </c>
    </row>
    <row r="2" ht="12"/>
    <row r="3" spans="1:2" ht="12">
      <c r="A3" s="5">
        <f>'Data input sheet'!C3</f>
        <v>44635.37017361111</v>
      </c>
      <c r="B3" s="4" t="s">
        <v>0</v>
      </c>
    </row>
    <row r="4" spans="1:2" ht="12">
      <c r="A4" s="5">
        <f>'Data input sheet'!C4</f>
        <v>44636.37667575231</v>
      </c>
      <c r="B4" s="4" t="s">
        <v>1</v>
      </c>
    </row>
    <row r="5" spans="1:2" ht="12">
      <c r="A5" s="4" t="s">
        <v>3</v>
      </c>
      <c r="B5" s="4" t="s">
        <v>2</v>
      </c>
    </row>
    <row r="6" ht="12"/>
    <row r="7" spans="1:2" ht="12">
      <c r="A7" s="4" t="s">
        <v>258</v>
      </c>
      <c r="B7" s="4" t="s">
        <v>4</v>
      </c>
    </row>
    <row r="8" spans="1:2" ht="12">
      <c r="A8" s="4" t="s">
        <v>131</v>
      </c>
      <c r="B8" s="4" t="s">
        <v>159</v>
      </c>
    </row>
    <row r="9" spans="1:2" ht="12">
      <c r="A9" s="4" t="s">
        <v>6</v>
      </c>
      <c r="B9" s="4" t="s">
        <v>5</v>
      </c>
    </row>
    <row r="10" spans="1:134" ht="12">
      <c r="A10" s="4" t="s">
        <v>160</v>
      </c>
      <c r="B10" s="4" t="s">
        <v>7</v>
      </c>
      <c r="ED10" s="105"/>
    </row>
    <row r="11" ht="12">
      <c r="ED11" s="105"/>
    </row>
    <row r="12" spans="2:136" ht="12">
      <c r="B12" s="6"/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  <c r="K12" s="6" t="s">
        <v>16</v>
      </c>
      <c r="L12" s="6" t="s">
        <v>17</v>
      </c>
      <c r="M12" s="6" t="s">
        <v>18</v>
      </c>
      <c r="N12" s="6" t="s">
        <v>19</v>
      </c>
      <c r="O12" s="6" t="s">
        <v>20</v>
      </c>
      <c r="P12" s="6" t="s">
        <v>21</v>
      </c>
      <c r="Q12" s="6" t="s">
        <v>22</v>
      </c>
      <c r="R12" s="6" t="s">
        <v>23</v>
      </c>
      <c r="S12" s="6" t="s">
        <v>24</v>
      </c>
      <c r="T12" s="6" t="s">
        <v>25</v>
      </c>
      <c r="U12" s="6" t="s">
        <v>26</v>
      </c>
      <c r="V12" s="6" t="s">
        <v>27</v>
      </c>
      <c r="W12" s="6" t="s">
        <v>28</v>
      </c>
      <c r="X12" s="6" t="s">
        <v>29</v>
      </c>
      <c r="Y12" s="6" t="s">
        <v>30</v>
      </c>
      <c r="Z12" s="6" t="s">
        <v>31</v>
      </c>
      <c r="AA12" s="6" t="s">
        <v>32</v>
      </c>
      <c r="AB12" s="6" t="s">
        <v>33</v>
      </c>
      <c r="AC12" s="6" t="s">
        <v>34</v>
      </c>
      <c r="AD12" s="6" t="s">
        <v>35</v>
      </c>
      <c r="AE12" s="6" t="s">
        <v>36</v>
      </c>
      <c r="AF12" s="6" t="s">
        <v>37</v>
      </c>
      <c r="AG12" s="6" t="s">
        <v>38</v>
      </c>
      <c r="AH12" s="6" t="s">
        <v>39</v>
      </c>
      <c r="AI12" s="6" t="s">
        <v>40</v>
      </c>
      <c r="AJ12" s="6" t="s">
        <v>41</v>
      </c>
      <c r="AK12" s="6" t="s">
        <v>42</v>
      </c>
      <c r="AL12" s="6" t="s">
        <v>43</v>
      </c>
      <c r="AM12" s="6" t="s">
        <v>44</v>
      </c>
      <c r="AN12" s="6" t="s">
        <v>45</v>
      </c>
      <c r="AO12" s="6" t="s">
        <v>46</v>
      </c>
      <c r="AP12" s="6" t="s">
        <v>47</v>
      </c>
      <c r="AQ12" s="6" t="s">
        <v>48</v>
      </c>
      <c r="AR12" s="6" t="s">
        <v>49</v>
      </c>
      <c r="AS12" s="6" t="s">
        <v>50</v>
      </c>
      <c r="AT12" s="6" t="s">
        <v>51</v>
      </c>
      <c r="AU12" s="6" t="s">
        <v>52</v>
      </c>
      <c r="AV12" s="6" t="s">
        <v>53</v>
      </c>
      <c r="AW12" s="6" t="s">
        <v>54</v>
      </c>
      <c r="AX12" s="6" t="s">
        <v>55</v>
      </c>
      <c r="AY12" s="6" t="s">
        <v>56</v>
      </c>
      <c r="AZ12" s="6" t="s">
        <v>57</v>
      </c>
      <c r="BA12" s="6" t="s">
        <v>58</v>
      </c>
      <c r="BB12" s="6" t="s">
        <v>59</v>
      </c>
      <c r="BC12" s="6" t="s">
        <v>60</v>
      </c>
      <c r="BD12" s="6" t="s">
        <v>61</v>
      </c>
      <c r="BE12" s="6" t="s">
        <v>62</v>
      </c>
      <c r="BF12" s="6" t="s">
        <v>63</v>
      </c>
      <c r="BG12" s="6" t="s">
        <v>64</v>
      </c>
      <c r="BH12" s="6" t="s">
        <v>65</v>
      </c>
      <c r="BI12" s="6" t="s">
        <v>66</v>
      </c>
      <c r="BJ12" s="6" t="s">
        <v>67</v>
      </c>
      <c r="BK12" s="6" t="s">
        <v>68</v>
      </c>
      <c r="BL12" s="6" t="s">
        <v>69</v>
      </c>
      <c r="BM12" s="6" t="s">
        <v>70</v>
      </c>
      <c r="BN12" s="6" t="s">
        <v>71</v>
      </c>
      <c r="BO12" s="6" t="s">
        <v>72</v>
      </c>
      <c r="BP12" s="6" t="s">
        <v>73</v>
      </c>
      <c r="BQ12" s="6" t="s">
        <v>74</v>
      </c>
      <c r="BR12" s="6" t="s">
        <v>75</v>
      </c>
      <c r="BS12" s="6" t="s">
        <v>76</v>
      </c>
      <c r="BT12" s="6" t="s">
        <v>77</v>
      </c>
      <c r="BU12" s="6" t="s">
        <v>78</v>
      </c>
      <c r="BV12" s="6" t="s">
        <v>79</v>
      </c>
      <c r="BW12" s="6" t="s">
        <v>80</v>
      </c>
      <c r="BX12" s="6" t="s">
        <v>81</v>
      </c>
      <c r="BY12" s="6" t="s">
        <v>82</v>
      </c>
      <c r="BZ12" s="6" t="s">
        <v>83</v>
      </c>
      <c r="CA12" s="6" t="s">
        <v>84</v>
      </c>
      <c r="CB12" s="6" t="s">
        <v>85</v>
      </c>
      <c r="CC12" s="6" t="s">
        <v>86</v>
      </c>
      <c r="CD12" s="6" t="s">
        <v>87</v>
      </c>
      <c r="CE12" s="6" t="s">
        <v>88</v>
      </c>
      <c r="CF12" s="6" t="s">
        <v>89</v>
      </c>
      <c r="CG12" s="6" t="s">
        <v>90</v>
      </c>
      <c r="CH12" s="6" t="s">
        <v>91</v>
      </c>
      <c r="CI12" s="6" t="s">
        <v>92</v>
      </c>
      <c r="CJ12" s="6" t="s">
        <v>93</v>
      </c>
      <c r="CK12" s="6" t="s">
        <v>94</v>
      </c>
      <c r="CL12" s="6" t="s">
        <v>95</v>
      </c>
      <c r="CM12" s="6" t="s">
        <v>96</v>
      </c>
      <c r="CN12" s="6" t="s">
        <v>97</v>
      </c>
      <c r="CO12" s="6" t="s">
        <v>98</v>
      </c>
      <c r="CP12" s="6" t="s">
        <v>99</v>
      </c>
      <c r="CQ12" s="6" t="s">
        <v>100</v>
      </c>
      <c r="CR12" s="6" t="s">
        <v>101</v>
      </c>
      <c r="CS12" s="6" t="s">
        <v>102</v>
      </c>
      <c r="CT12" s="6" t="s">
        <v>103</v>
      </c>
      <c r="CU12" s="6" t="s">
        <v>104</v>
      </c>
      <c r="CV12" s="6" t="s">
        <v>105</v>
      </c>
      <c r="CW12" s="6" t="s">
        <v>106</v>
      </c>
      <c r="CX12" s="6" t="s">
        <v>107</v>
      </c>
      <c r="CY12" s="6" t="s">
        <v>108</v>
      </c>
      <c r="CZ12" s="6" t="s">
        <v>109</v>
      </c>
      <c r="DA12" s="6" t="s">
        <v>110</v>
      </c>
      <c r="DB12" s="6" t="s">
        <v>111</v>
      </c>
      <c r="DC12" s="6" t="s">
        <v>112</v>
      </c>
      <c r="DD12" s="6" t="s">
        <v>113</v>
      </c>
      <c r="DE12" s="6" t="s">
        <v>114</v>
      </c>
      <c r="DF12" s="6" t="s">
        <v>115</v>
      </c>
      <c r="DG12" s="6" t="s">
        <v>116</v>
      </c>
      <c r="DH12" s="6" t="s">
        <v>117</v>
      </c>
      <c r="DI12" s="6" t="s">
        <v>118</v>
      </c>
      <c r="DJ12" s="6" t="s">
        <v>119</v>
      </c>
      <c r="DK12" s="6" t="s">
        <v>120</v>
      </c>
      <c r="DL12" s="6" t="s">
        <v>121</v>
      </c>
      <c r="DM12" s="6" t="s">
        <v>122</v>
      </c>
      <c r="DN12" s="6" t="s">
        <v>123</v>
      </c>
      <c r="DO12" s="6" t="s">
        <v>124</v>
      </c>
      <c r="DP12" s="6" t="s">
        <v>125</v>
      </c>
      <c r="DQ12" s="6" t="s">
        <v>126</v>
      </c>
      <c r="DR12" s="6" t="s">
        <v>127</v>
      </c>
      <c r="DS12" s="6" t="s">
        <v>128</v>
      </c>
      <c r="DT12" s="6" t="s">
        <v>129</v>
      </c>
      <c r="DU12" s="6" t="s">
        <v>130</v>
      </c>
      <c r="DV12" s="6" t="s">
        <v>279</v>
      </c>
      <c r="DW12" s="6" t="s">
        <v>282</v>
      </c>
      <c r="DX12" s="6" t="s">
        <v>301</v>
      </c>
      <c r="DY12" s="6" t="s">
        <v>303</v>
      </c>
      <c r="DZ12" s="6" t="s">
        <v>308</v>
      </c>
      <c r="EA12" s="6" t="s">
        <v>310</v>
      </c>
      <c r="EB12" s="6" t="s">
        <v>311</v>
      </c>
      <c r="EC12" s="6" t="s">
        <v>313</v>
      </c>
      <c r="ED12" s="113" t="s">
        <v>314</v>
      </c>
      <c r="EE12" s="111" t="s">
        <v>329</v>
      </c>
      <c r="EF12" s="6" t="s">
        <v>335</v>
      </c>
    </row>
    <row r="13" spans="1:136" ht="12">
      <c r="A13" s="2" t="s">
        <v>245</v>
      </c>
      <c r="B13" s="6" t="s">
        <v>246</v>
      </c>
      <c r="C13" s="9">
        <f>'Data input sheet'!BK13</f>
        <v>92.1</v>
      </c>
      <c r="D13" s="9">
        <f>'Data input sheet'!BL13</f>
        <v>91.6</v>
      </c>
      <c r="E13" s="9">
        <f>'Data input sheet'!BM13</f>
        <v>93.3</v>
      </c>
      <c r="F13" s="9">
        <f>'Data input sheet'!BN13</f>
        <v>93.8</v>
      </c>
      <c r="G13" s="9">
        <f>'Data input sheet'!BO13</f>
        <v>95.5</v>
      </c>
      <c r="H13" s="9">
        <f>'Data input sheet'!BP13</f>
        <v>95.9</v>
      </c>
      <c r="I13" s="9">
        <f>'Data input sheet'!BQ13</f>
        <v>95.5</v>
      </c>
      <c r="J13" s="9">
        <f>'Data input sheet'!BR13</f>
        <v>96</v>
      </c>
      <c r="K13" s="9">
        <f>'Data input sheet'!BS13</f>
        <v>96.5</v>
      </c>
      <c r="L13" s="9">
        <f>'Data input sheet'!BT13</f>
        <v>97.2</v>
      </c>
      <c r="M13" s="9">
        <f>'Data input sheet'!BU13</f>
        <v>98</v>
      </c>
      <c r="N13" s="9">
        <f>'Data input sheet'!BV13</f>
        <v>98.4</v>
      </c>
      <c r="O13" s="9">
        <f>'Data input sheet'!BW13</f>
        <v>98.3</v>
      </c>
      <c r="P13" s="9">
        <f>'Data input sheet'!BX13</f>
        <v>99.2</v>
      </c>
      <c r="Q13" s="9">
        <f>'Data input sheet'!BY13</f>
        <v>99.2</v>
      </c>
      <c r="R13" s="9">
        <f>'Data input sheet'!BZ13</f>
        <v>99</v>
      </c>
      <c r="S13" s="9">
        <f>'Data input sheet'!CA13</f>
        <v>99.6</v>
      </c>
      <c r="T13" s="9">
        <f>'Data input sheet'!CB13</f>
        <v>98.2</v>
      </c>
      <c r="U13" s="9">
        <f>'Data input sheet'!CC13</f>
        <v>99.1</v>
      </c>
      <c r="V13" s="9">
        <f>'Data input sheet'!CD13</f>
        <v>99.2</v>
      </c>
      <c r="W13" s="9">
        <f>'Data input sheet'!CE13</f>
        <v>98.4</v>
      </c>
      <c r="X13" s="9">
        <f>'Data input sheet'!CF13</f>
        <v>98.2</v>
      </c>
      <c r="Y13" s="9">
        <f>'Data input sheet'!CG13</f>
        <v>98.5</v>
      </c>
      <c r="Z13" s="9">
        <f>'Data input sheet'!CH13</f>
        <v>98</v>
      </c>
      <c r="AA13" s="9">
        <f>'Data input sheet'!CI13</f>
        <v>97.3</v>
      </c>
      <c r="AB13" s="9">
        <f>'Data input sheet'!CJ13</f>
        <v>97.7</v>
      </c>
      <c r="AC13" s="9">
        <f>'Data input sheet'!CK13</f>
        <v>97.6</v>
      </c>
      <c r="AD13" s="9">
        <f>'Data input sheet'!CL13</f>
        <v>96.8</v>
      </c>
      <c r="AE13" s="9">
        <f>'Data input sheet'!CM13</f>
        <v>97.9</v>
      </c>
      <c r="AF13" s="9">
        <f>'Data input sheet'!CN13</f>
        <v>97</v>
      </c>
      <c r="AG13" s="9">
        <f>'Data input sheet'!CO13</f>
        <v>97.3</v>
      </c>
      <c r="AH13" s="9">
        <f>'Data input sheet'!CP13</f>
        <v>97.9</v>
      </c>
      <c r="AI13" s="9">
        <f>'Data input sheet'!CQ13</f>
        <v>96.2</v>
      </c>
      <c r="AJ13" s="9">
        <f>'Data input sheet'!CR13</f>
        <v>95.4</v>
      </c>
      <c r="AK13" s="9">
        <f>'Data input sheet'!CS13</f>
        <v>94.8</v>
      </c>
      <c r="AL13" s="9">
        <f>'Data input sheet'!CT13</f>
        <v>95.3</v>
      </c>
      <c r="AM13" s="9">
        <f>'Data input sheet'!CU13</f>
        <v>94.8</v>
      </c>
      <c r="AN13" s="9">
        <f>'Data input sheet'!CV13</f>
        <v>95</v>
      </c>
      <c r="AO13" s="9">
        <f>'Data input sheet'!CW13</f>
        <v>95.8</v>
      </c>
      <c r="AP13" s="9">
        <f>'Data input sheet'!CX13</f>
        <v>96.2</v>
      </c>
      <c r="AQ13" s="9">
        <f>'Data input sheet'!CY13</f>
        <v>96.2</v>
      </c>
      <c r="AR13" s="9">
        <f>'Data input sheet'!CZ13</f>
        <v>96.4</v>
      </c>
      <c r="AS13" s="9">
        <f>'Data input sheet'!DA13</f>
        <v>95.9</v>
      </c>
      <c r="AT13" s="9">
        <f>'Data input sheet'!DB13</f>
        <v>96.2</v>
      </c>
      <c r="AU13" s="9">
        <f>'Data input sheet'!DC13</f>
        <v>96.4</v>
      </c>
      <c r="AV13" s="9">
        <f>'Data input sheet'!DD13</f>
        <v>96</v>
      </c>
      <c r="AW13" s="9">
        <f>'Data input sheet'!DE13</f>
        <v>97.3</v>
      </c>
      <c r="AX13" s="9">
        <f>'Data input sheet'!DF13</f>
        <v>97</v>
      </c>
      <c r="AY13" s="9">
        <f>'Data input sheet'!DG13</f>
        <v>96.9</v>
      </c>
      <c r="AZ13" s="9">
        <f>'Data input sheet'!DH13</f>
        <v>97.5</v>
      </c>
      <c r="BA13" s="9">
        <f>'Data input sheet'!DI13</f>
        <v>96.9</v>
      </c>
      <c r="BB13" s="9">
        <f>'Data input sheet'!DJ13</f>
        <v>98.3</v>
      </c>
      <c r="BC13" s="9">
        <f>'Data input sheet'!DK13</f>
        <v>97.5</v>
      </c>
      <c r="BD13" s="9">
        <f>'Data input sheet'!DL13</f>
        <v>97.1</v>
      </c>
      <c r="BE13" s="9">
        <f>'Data input sheet'!DM13</f>
        <v>97.9</v>
      </c>
      <c r="BF13" s="9">
        <f>'Data input sheet'!DN13</f>
        <v>96.4</v>
      </c>
      <c r="BG13" s="9">
        <f>'Data input sheet'!DO13</f>
        <v>97.3</v>
      </c>
      <c r="BH13" s="9">
        <f>'Data input sheet'!DP13</f>
        <v>97</v>
      </c>
      <c r="BI13" s="9">
        <f>'Data input sheet'!DQ13</f>
        <v>96.8</v>
      </c>
      <c r="BJ13" s="9">
        <f>'Data input sheet'!DR13</f>
        <v>98.2</v>
      </c>
      <c r="BK13" s="9">
        <f>'Data input sheet'!DS13</f>
        <v>97.7</v>
      </c>
      <c r="BL13" s="9">
        <f>'Data input sheet'!DT13</f>
        <v>100</v>
      </c>
      <c r="BM13" s="9">
        <f>'Data input sheet'!DU13</f>
        <v>100.2</v>
      </c>
      <c r="BN13" s="9">
        <f>'Data input sheet'!DV13</f>
        <v>99.4</v>
      </c>
      <c r="BO13" s="9">
        <f>'Data input sheet'!DW13</f>
        <v>100</v>
      </c>
      <c r="BP13" s="9">
        <f>'Data input sheet'!DX13</f>
        <v>100.4</v>
      </c>
      <c r="BQ13" s="9">
        <f>'Data input sheet'!DY13</f>
        <v>100.8</v>
      </c>
      <c r="BR13" s="9">
        <f>'Data input sheet'!DZ13</f>
        <v>99.8</v>
      </c>
      <c r="BS13" s="9">
        <f>'Data input sheet'!EA13</f>
        <v>100.4</v>
      </c>
      <c r="BT13" s="9">
        <f>'Data input sheet'!EB13</f>
        <v>100.8</v>
      </c>
      <c r="BU13" s="9">
        <f>'Data input sheet'!EC13</f>
        <v>100.1</v>
      </c>
      <c r="BV13" s="9">
        <f>'Data input sheet'!ED13</f>
        <v>100.3</v>
      </c>
      <c r="BW13" s="9">
        <f>'Data input sheet'!EE13</f>
        <v>102.8</v>
      </c>
      <c r="BX13" s="9">
        <f>'Data input sheet'!EF13</f>
        <v>101.3</v>
      </c>
      <c r="BY13" s="9">
        <f>'Data input sheet'!EG13</f>
        <v>100.8</v>
      </c>
      <c r="BZ13" s="9">
        <f>'Data input sheet'!EH13</f>
        <v>102</v>
      </c>
      <c r="CA13" s="9">
        <f>'Data input sheet'!EI13</f>
        <v>100.5</v>
      </c>
      <c r="CB13" s="9">
        <f>'Data input sheet'!EJ13</f>
        <v>101.5</v>
      </c>
      <c r="CC13" s="9">
        <f>'Data input sheet'!EK13</f>
        <v>101.5</v>
      </c>
      <c r="CD13" s="9">
        <f>'Data input sheet'!EL13</f>
        <v>101.6</v>
      </c>
      <c r="CE13" s="9">
        <f>'Data input sheet'!EM13</f>
        <v>101.7</v>
      </c>
      <c r="CF13" s="9">
        <f>'Data input sheet'!EN13</f>
        <v>103.1</v>
      </c>
      <c r="CG13" s="9">
        <f>'Data input sheet'!EO13</f>
        <v>103.1</v>
      </c>
      <c r="CH13" s="9">
        <f>'Data input sheet'!EP13</f>
        <v>103</v>
      </c>
      <c r="CI13" s="9">
        <f>'Data input sheet'!EQ13</f>
        <v>102.6</v>
      </c>
      <c r="CJ13" s="9">
        <f>'Data input sheet'!ER13</f>
        <v>103.5</v>
      </c>
      <c r="CK13" s="9">
        <f>'Data input sheet'!ES13</f>
        <v>103.4</v>
      </c>
      <c r="CL13" s="9">
        <f>'Data input sheet'!ET13</f>
        <v>103.9</v>
      </c>
      <c r="CM13" s="9">
        <f>'Data input sheet'!EU13</f>
        <v>104.6</v>
      </c>
      <c r="CN13" s="9">
        <f>'Data input sheet'!EV13</f>
        <v>104.2</v>
      </c>
      <c r="CO13" s="9">
        <f>'Data input sheet'!EW13</f>
        <v>105.3</v>
      </c>
      <c r="CP13" s="9">
        <f>'Data input sheet'!EX13</f>
        <v>106.3</v>
      </c>
      <c r="CQ13" s="9">
        <f>'Data input sheet'!EY13</f>
        <v>105.8</v>
      </c>
      <c r="CR13" s="9">
        <f>'Data input sheet'!EZ13</f>
        <v>106.6</v>
      </c>
      <c r="CS13" s="9">
        <f>'Data input sheet'!FA13</f>
        <v>108.4</v>
      </c>
      <c r="CT13" s="9">
        <f>'Data input sheet'!FB13</f>
        <v>108.8</v>
      </c>
      <c r="CU13" s="9">
        <f>'Data input sheet'!FC13</f>
        <v>106.8</v>
      </c>
      <c r="CV13" s="9">
        <f>'Data input sheet'!FD13</f>
        <v>106.2</v>
      </c>
      <c r="CW13" s="9">
        <f>'Data input sheet'!FE13</f>
        <v>106.3</v>
      </c>
      <c r="CX13" s="9">
        <f>'Data input sheet'!FF13</f>
        <v>105.9</v>
      </c>
      <c r="CY13" s="9">
        <f>'Data input sheet'!FG13</f>
        <v>107.4</v>
      </c>
      <c r="CZ13" s="9">
        <f>'Data input sheet'!FH13</f>
        <v>107.4</v>
      </c>
      <c r="DA13" s="9">
        <f>'Data input sheet'!FI13</f>
        <v>106</v>
      </c>
      <c r="DB13" s="9">
        <f>'Data input sheet'!FJ13</f>
        <v>107.3</v>
      </c>
      <c r="DC13" s="9">
        <f>'Data input sheet'!FK13</f>
        <v>106.7</v>
      </c>
      <c r="DD13" s="9">
        <f>'Data input sheet'!FL13</f>
        <v>107.5</v>
      </c>
      <c r="DE13" s="9">
        <f>'Data input sheet'!FM13</f>
        <v>105.9</v>
      </c>
      <c r="DF13" s="9">
        <f>'Data input sheet'!FN13</f>
        <v>106.3</v>
      </c>
      <c r="DG13" s="9">
        <f>'Data input sheet'!FO13</f>
        <v>107</v>
      </c>
      <c r="DH13" s="9">
        <f>'Data input sheet'!FP13</f>
        <v>107.1</v>
      </c>
      <c r="DI13" s="9">
        <f>'Data input sheet'!FQ13</f>
        <v>107.1</v>
      </c>
      <c r="DJ13" s="9">
        <f>'Data input sheet'!FR13</f>
        <v>106.3</v>
      </c>
      <c r="DK13" s="9">
        <f>'Data input sheet'!FS13</f>
        <v>107.1</v>
      </c>
      <c r="DL13" s="9">
        <f>'Data input sheet'!FT13</f>
        <v>105.9</v>
      </c>
      <c r="DM13" s="9">
        <f>'Data input sheet'!FU13</f>
        <v>105.4</v>
      </c>
      <c r="DN13" s="9">
        <f>'Data input sheet'!FV13</f>
        <v>105.9</v>
      </c>
      <c r="DO13" s="9">
        <f>'Data input sheet'!FW13</f>
        <v>106.1</v>
      </c>
      <c r="DP13" s="9">
        <f>'Data input sheet'!FX13</f>
        <v>106.2</v>
      </c>
      <c r="DQ13" s="9">
        <f>'Data input sheet'!FY13</f>
        <v>105.2</v>
      </c>
      <c r="DR13" s="9">
        <f>'Data input sheet'!FZ13</f>
        <v>103</v>
      </c>
      <c r="DS13" s="9">
        <f>'Data input sheet'!GA13</f>
        <v>105.6</v>
      </c>
      <c r="DT13" s="9">
        <f>'Data input sheet'!GB13</f>
        <v>105.6</v>
      </c>
      <c r="DU13" s="9">
        <f>'Data input sheet'!GC13</f>
        <v>94.9</v>
      </c>
      <c r="DV13" s="9">
        <f>'Data input sheet'!GD13</f>
        <v>76.8</v>
      </c>
      <c r="DW13" s="9">
        <f>'Data input sheet'!GE13</f>
        <v>86.8</v>
      </c>
      <c r="DX13" s="9">
        <f>'Data input sheet'!GF13</f>
        <v>95.4</v>
      </c>
      <c r="DY13" s="9">
        <f>'Data input sheet'!GG13</f>
        <v>98.9</v>
      </c>
      <c r="DZ13" s="9">
        <f>'Data input sheet'!GH13</f>
        <v>100.4</v>
      </c>
      <c r="EA13" s="9">
        <f>'Data input sheet'!GI13</f>
        <v>101</v>
      </c>
      <c r="EB13" s="9">
        <f>'Data input sheet'!GJ13</f>
        <v>102.9</v>
      </c>
      <c r="EC13" s="9">
        <f>'Data input sheet'!GK13</f>
        <v>106.3</v>
      </c>
      <c r="ED13" s="114">
        <f>'Data input sheet'!GL13</f>
        <v>105.2</v>
      </c>
      <c r="EE13" s="112">
        <f>'Data input sheet'!GM13</f>
        <v>107.2</v>
      </c>
      <c r="EF13" s="9">
        <f>'Data input sheet'!GN13</f>
        <v>106</v>
      </c>
    </row>
    <row r="14" spans="1:136" ht="12">
      <c r="A14" s="2" t="s">
        <v>252</v>
      </c>
      <c r="B14" s="6" t="s">
        <v>247</v>
      </c>
      <c r="C14" s="9">
        <f>'Data input sheet'!BK14</f>
        <v>91.6</v>
      </c>
      <c r="D14" s="9">
        <f>'Data input sheet'!BL14</f>
        <v>92.1</v>
      </c>
      <c r="E14" s="9">
        <f>'Data input sheet'!BM14</f>
        <v>94.1</v>
      </c>
      <c r="F14" s="9">
        <f>'Data input sheet'!BN14</f>
        <v>96.3</v>
      </c>
      <c r="G14" s="9">
        <f>'Data input sheet'!BO14</f>
        <v>97.6</v>
      </c>
      <c r="H14" s="9">
        <f>'Data input sheet'!BP14</f>
        <v>98.2</v>
      </c>
      <c r="I14" s="9">
        <f>'Data input sheet'!BQ14</f>
        <v>98</v>
      </c>
      <c r="J14" s="9">
        <f>'Data input sheet'!BR14</f>
        <v>98.1</v>
      </c>
      <c r="K14" s="9">
        <f>'Data input sheet'!BS14</f>
        <v>99</v>
      </c>
      <c r="L14" s="9">
        <f>'Data input sheet'!BT14</f>
        <v>99.8</v>
      </c>
      <c r="M14" s="9">
        <f>'Data input sheet'!BU14</f>
        <v>100.7</v>
      </c>
      <c r="N14" s="9">
        <f>'Data input sheet'!BV14</f>
        <v>99.3</v>
      </c>
      <c r="O14" s="9">
        <f>'Data input sheet'!BW14</f>
        <v>101.6</v>
      </c>
      <c r="P14" s="9">
        <f>'Data input sheet'!BX14</f>
        <v>102.7</v>
      </c>
      <c r="Q14" s="9">
        <f>'Data input sheet'!BY14</f>
        <v>102.3</v>
      </c>
      <c r="R14" s="9">
        <f>'Data input sheet'!BZ14</f>
        <v>102.5</v>
      </c>
      <c r="S14" s="9">
        <f>'Data input sheet'!CA14</f>
        <v>102.4</v>
      </c>
      <c r="T14" s="9">
        <f>'Data input sheet'!CB14</f>
        <v>101</v>
      </c>
      <c r="U14" s="9">
        <f>'Data input sheet'!CC14</f>
        <v>101.8</v>
      </c>
      <c r="V14" s="9">
        <f>'Data input sheet'!CD14</f>
        <v>102.2</v>
      </c>
      <c r="W14" s="9">
        <f>'Data input sheet'!CE14</f>
        <v>100.4</v>
      </c>
      <c r="X14" s="9">
        <f>'Data input sheet'!CF14</f>
        <v>100.2</v>
      </c>
      <c r="Y14" s="9">
        <f>'Data input sheet'!CG14</f>
        <v>100.5</v>
      </c>
      <c r="Z14" s="9">
        <f>'Data input sheet'!CH14</f>
        <v>99.8</v>
      </c>
      <c r="AA14" s="9">
        <f>'Data input sheet'!CI14</f>
        <v>99.5</v>
      </c>
      <c r="AB14" s="9">
        <f>'Data input sheet'!CJ14</f>
        <v>97.6</v>
      </c>
      <c r="AC14" s="9">
        <f>'Data input sheet'!CK14</f>
        <v>99.2</v>
      </c>
      <c r="AD14" s="9">
        <f>'Data input sheet'!CL14</f>
        <v>97.8</v>
      </c>
      <c r="AE14" s="9">
        <f>'Data input sheet'!CM14</f>
        <v>98.8</v>
      </c>
      <c r="AF14" s="9">
        <f>'Data input sheet'!CN14</f>
        <v>98.1</v>
      </c>
      <c r="AG14" s="9">
        <f>'Data input sheet'!CO14</f>
        <v>98</v>
      </c>
      <c r="AH14" s="9">
        <f>'Data input sheet'!CP14</f>
        <v>98.2</v>
      </c>
      <c r="AI14" s="9">
        <f>'Data input sheet'!CQ14</f>
        <v>97.1</v>
      </c>
      <c r="AJ14" s="9">
        <f>'Data input sheet'!CR14</f>
        <v>96.2</v>
      </c>
      <c r="AK14" s="9">
        <f>'Data input sheet'!CS14</f>
        <v>95</v>
      </c>
      <c r="AL14" s="9">
        <f>'Data input sheet'!CT14</f>
        <v>95.1</v>
      </c>
      <c r="AM14" s="9">
        <f>'Data input sheet'!CU14</f>
        <v>95.2</v>
      </c>
      <c r="AN14" s="9">
        <f>'Data input sheet'!CV14</f>
        <v>95.1</v>
      </c>
      <c r="AO14" s="9">
        <f>'Data input sheet'!CW14</f>
        <v>95.4</v>
      </c>
      <c r="AP14" s="9">
        <f>'Data input sheet'!CX14</f>
        <v>95.7</v>
      </c>
      <c r="AQ14" s="9">
        <f>'Data input sheet'!CY14</f>
        <v>96.5</v>
      </c>
      <c r="AR14" s="9">
        <f>'Data input sheet'!CZ14</f>
        <v>97.2</v>
      </c>
      <c r="AS14" s="9">
        <f>'Data input sheet'!DA14</f>
        <v>97.2</v>
      </c>
      <c r="AT14" s="9">
        <f>'Data input sheet'!DB14</f>
        <v>97.7</v>
      </c>
      <c r="AU14" s="9">
        <f>'Data input sheet'!DC14</f>
        <v>97.5</v>
      </c>
      <c r="AV14" s="9">
        <f>'Data input sheet'!DD14</f>
        <v>98.1</v>
      </c>
      <c r="AW14" s="9">
        <f>'Data input sheet'!DE14</f>
        <v>98.3</v>
      </c>
      <c r="AX14" s="9">
        <f>'Data input sheet'!DF14</f>
        <v>98.2</v>
      </c>
      <c r="AY14" s="9">
        <f>'Data input sheet'!DG14</f>
        <v>98.7</v>
      </c>
      <c r="AZ14" s="9">
        <f>'Data input sheet'!DH14</f>
        <v>98.9</v>
      </c>
      <c r="BA14" s="9">
        <f>'Data input sheet'!DI14</f>
        <v>98.4</v>
      </c>
      <c r="BB14" s="9">
        <f>'Data input sheet'!DJ14</f>
        <v>99.1</v>
      </c>
      <c r="BC14" s="9">
        <f>'Data input sheet'!DK14</f>
        <v>97.2</v>
      </c>
      <c r="BD14" s="9">
        <f>'Data input sheet'!DL14</f>
        <v>98.4</v>
      </c>
      <c r="BE14" s="9">
        <f>'Data input sheet'!DM14</f>
        <v>98.8</v>
      </c>
      <c r="BF14" s="9">
        <f>'Data input sheet'!DN14</f>
        <v>97.6</v>
      </c>
      <c r="BG14" s="9">
        <f>'Data input sheet'!DO14</f>
        <v>97.9</v>
      </c>
      <c r="BH14" s="9">
        <f>'Data input sheet'!DP14</f>
        <v>97.8</v>
      </c>
      <c r="BI14" s="9">
        <f>'Data input sheet'!DQ14</f>
        <v>97.7</v>
      </c>
      <c r="BJ14" s="9">
        <f>'Data input sheet'!DR14</f>
        <v>98.6</v>
      </c>
      <c r="BK14" s="9">
        <f>'Data input sheet'!DS14</f>
        <v>98.6</v>
      </c>
      <c r="BL14" s="9">
        <f>'Data input sheet'!DT14</f>
        <v>98.7</v>
      </c>
      <c r="BM14" s="9">
        <f>'Data input sheet'!DU14</f>
        <v>99.4</v>
      </c>
      <c r="BN14" s="9">
        <f>'Data input sheet'!DV14</f>
        <v>99.9</v>
      </c>
      <c r="BO14" s="9">
        <f>'Data input sheet'!DW14</f>
        <v>99.7</v>
      </c>
      <c r="BP14" s="9">
        <f>'Data input sheet'!DX14</f>
        <v>100.4</v>
      </c>
      <c r="BQ14" s="9">
        <f>'Data input sheet'!DY14</f>
        <v>99.9</v>
      </c>
      <c r="BR14" s="9">
        <f>'Data input sheet'!DZ14</f>
        <v>99.5</v>
      </c>
      <c r="BS14" s="9">
        <f>'Data input sheet'!EA14</f>
        <v>100.7</v>
      </c>
      <c r="BT14" s="9">
        <f>'Data input sheet'!EB14</f>
        <v>101.3</v>
      </c>
      <c r="BU14" s="9">
        <f>'Data input sheet'!EC14</f>
        <v>101.5</v>
      </c>
      <c r="BV14" s="9">
        <f>'Data input sheet'!ED14</f>
        <v>100.4</v>
      </c>
      <c r="BW14" s="9">
        <f>'Data input sheet'!EE14</f>
        <v>102.3</v>
      </c>
      <c r="BX14" s="9">
        <f>'Data input sheet'!EF14</f>
        <v>102.3</v>
      </c>
      <c r="BY14" s="9">
        <f>'Data input sheet'!EG14</f>
        <v>100.9</v>
      </c>
      <c r="BZ14" s="9">
        <f>'Data input sheet'!EH14</f>
        <v>101.6</v>
      </c>
      <c r="CA14" s="9">
        <f>'Data input sheet'!EI14</f>
        <v>100.9</v>
      </c>
      <c r="CB14" s="9">
        <f>'Data input sheet'!EJ14</f>
        <v>101.3</v>
      </c>
      <c r="CC14" s="9">
        <f>'Data input sheet'!EK14</f>
        <v>101.8</v>
      </c>
      <c r="CD14" s="9">
        <f>'Data input sheet'!EL14</f>
        <v>101.8</v>
      </c>
      <c r="CE14" s="9">
        <f>'Data input sheet'!EM14</f>
        <v>102</v>
      </c>
      <c r="CF14" s="9">
        <f>'Data input sheet'!EN14</f>
        <v>101.4</v>
      </c>
      <c r="CG14" s="9">
        <f>'Data input sheet'!EO14</f>
        <v>103.3</v>
      </c>
      <c r="CH14" s="9">
        <f>'Data input sheet'!EP14</f>
        <v>103.9</v>
      </c>
      <c r="CI14" s="9">
        <f>'Data input sheet'!EQ14</f>
        <v>102.4</v>
      </c>
      <c r="CJ14" s="9">
        <f>'Data input sheet'!ER14</f>
        <v>103.6</v>
      </c>
      <c r="CK14" s="9">
        <f>'Data input sheet'!ES14</f>
        <v>104.6</v>
      </c>
      <c r="CL14" s="9">
        <f>'Data input sheet'!ET14</f>
        <v>105.1</v>
      </c>
      <c r="CM14" s="9">
        <f>'Data input sheet'!EU14</f>
        <v>105.3</v>
      </c>
      <c r="CN14" s="9">
        <f>'Data input sheet'!EV14</f>
        <v>105.8</v>
      </c>
      <c r="CO14" s="9">
        <f>'Data input sheet'!EW14</f>
        <v>106.4</v>
      </c>
      <c r="CP14" s="9">
        <f>'Data input sheet'!EX14</f>
        <v>107.5</v>
      </c>
      <c r="CQ14" s="9">
        <f>'Data input sheet'!EY14</f>
        <v>107.2</v>
      </c>
      <c r="CR14" s="9">
        <f>'Data input sheet'!EZ14</f>
        <v>107.2</v>
      </c>
      <c r="CS14" s="9">
        <f>'Data input sheet'!FA14</f>
        <v>108.5</v>
      </c>
      <c r="CT14" s="9">
        <f>'Data input sheet'!FB14</f>
        <v>110.1</v>
      </c>
      <c r="CU14" s="9">
        <f>'Data input sheet'!FC14</f>
        <v>107.9</v>
      </c>
      <c r="CV14" s="9">
        <f>'Data input sheet'!FD14</f>
        <v>106.8</v>
      </c>
      <c r="CW14" s="9">
        <f>'Data input sheet'!FE14</f>
        <v>106.4</v>
      </c>
      <c r="CX14" s="9">
        <f>'Data input sheet'!FF14</f>
        <v>106.6</v>
      </c>
      <c r="CY14" s="9">
        <f>'Data input sheet'!FG14</f>
        <v>108.3</v>
      </c>
      <c r="CZ14" s="9">
        <f>'Data input sheet'!FH14</f>
        <v>108.5</v>
      </c>
      <c r="DA14" s="9">
        <f>'Data input sheet'!FI14</f>
        <v>107.5</v>
      </c>
      <c r="DB14" s="9">
        <f>'Data input sheet'!FJ14</f>
        <v>107.7</v>
      </c>
      <c r="DC14" s="9">
        <f>'Data input sheet'!FK14</f>
        <v>107.7</v>
      </c>
      <c r="DD14" s="9">
        <f>'Data input sheet'!FL14</f>
        <v>107.7</v>
      </c>
      <c r="DE14" s="9">
        <f>'Data input sheet'!FM14</f>
        <v>106.3</v>
      </c>
      <c r="DF14" s="9">
        <f>'Data input sheet'!FN14</f>
        <v>107.1</v>
      </c>
      <c r="DG14" s="9">
        <f>'Data input sheet'!FO14</f>
        <v>107.1</v>
      </c>
      <c r="DH14" s="9">
        <f>'Data input sheet'!FP14</f>
        <v>106.8</v>
      </c>
      <c r="DI14" s="9">
        <f>'Data input sheet'!FQ14</f>
        <v>107</v>
      </c>
      <c r="DJ14" s="9">
        <f>'Data input sheet'!FR14</f>
        <v>106.4</v>
      </c>
      <c r="DK14" s="9">
        <f>'Data input sheet'!FS14</f>
        <v>106.3</v>
      </c>
      <c r="DL14" s="9">
        <f>'Data input sheet'!FT14</f>
        <v>105</v>
      </c>
      <c r="DM14" s="9">
        <f>'Data input sheet'!FU14</f>
        <v>105.3</v>
      </c>
      <c r="DN14" s="9">
        <f>'Data input sheet'!FV14</f>
        <v>104.7</v>
      </c>
      <c r="DO14" s="9">
        <f>'Data input sheet'!FW14</f>
        <v>104.4</v>
      </c>
      <c r="DP14" s="9">
        <f>'Data input sheet'!FX14</f>
        <v>104.4</v>
      </c>
      <c r="DQ14" s="9">
        <f>'Data input sheet'!FY14</f>
        <v>103.8</v>
      </c>
      <c r="DR14" s="9">
        <f>'Data input sheet'!FZ14</f>
        <v>101.9</v>
      </c>
      <c r="DS14" s="9">
        <f>'Data input sheet'!GA14</f>
        <v>105.5</v>
      </c>
      <c r="DT14" s="9">
        <f>'Data input sheet'!GB14</f>
        <v>106.8</v>
      </c>
      <c r="DU14" s="9">
        <f>'Data input sheet'!GC14</f>
        <v>95.3</v>
      </c>
      <c r="DV14" s="9">
        <f>'Data input sheet'!GD14</f>
        <v>79.3</v>
      </c>
      <c r="DW14" s="9">
        <f>'Data input sheet'!GE14</f>
        <v>87.3</v>
      </c>
      <c r="DX14" s="9">
        <f>'Data input sheet'!GF14</f>
        <v>93.6</v>
      </c>
      <c r="DY14" s="9">
        <f>'Data input sheet'!GG14</f>
        <v>97.8</v>
      </c>
      <c r="DZ14" s="9">
        <f>'Data input sheet'!GH14</f>
        <v>101</v>
      </c>
      <c r="EA14" s="9">
        <f>'Data input sheet'!GI14</f>
        <v>102.3</v>
      </c>
      <c r="EB14" s="9">
        <f>'Data input sheet'!GJ14</f>
        <v>104.6</v>
      </c>
      <c r="EC14" s="9">
        <f>'Data input sheet'!GK14</f>
        <v>106.1</v>
      </c>
      <c r="ED14" s="114">
        <f>'Data input sheet'!GL14</f>
        <v>107.2</v>
      </c>
      <c r="EE14" s="112">
        <f>'Data input sheet'!GM14</f>
        <v>107.7</v>
      </c>
      <c r="EF14" s="9">
        <f>'Data input sheet'!GN14</f>
        <v>106.6</v>
      </c>
    </row>
    <row r="15" spans="1:136" ht="12">
      <c r="A15" s="2" t="s">
        <v>253</v>
      </c>
      <c r="B15" s="6" t="s">
        <v>248</v>
      </c>
      <c r="C15" s="9">
        <f>'Data input sheet'!BK15</f>
        <v>111.6</v>
      </c>
      <c r="D15" s="9">
        <f>'Data input sheet'!BL15</f>
        <v>110.2</v>
      </c>
      <c r="E15" s="9">
        <f>'Data input sheet'!BM15</f>
        <v>109.4</v>
      </c>
      <c r="F15" s="9">
        <f>'Data input sheet'!BN15</f>
        <v>108.8</v>
      </c>
      <c r="G15" s="9">
        <f>'Data input sheet'!BO15</f>
        <v>112.3</v>
      </c>
      <c r="H15" s="9">
        <f>'Data input sheet'!BP15</f>
        <v>108.9</v>
      </c>
      <c r="I15" s="9">
        <f>'Data input sheet'!BQ15</f>
        <v>110.3</v>
      </c>
      <c r="J15" s="9">
        <f>'Data input sheet'!BR15</f>
        <v>108.5</v>
      </c>
      <c r="K15" s="9">
        <f>'Data input sheet'!BS15</f>
        <v>109</v>
      </c>
      <c r="L15" s="9">
        <f>'Data input sheet'!BT15</f>
        <v>110</v>
      </c>
      <c r="M15" s="9">
        <f>'Data input sheet'!BU15</f>
        <v>110.9</v>
      </c>
      <c r="N15" s="9">
        <f>'Data input sheet'!BV15</f>
        <v>113.3</v>
      </c>
      <c r="O15" s="9">
        <f>'Data input sheet'!BW15</f>
        <v>109.2</v>
      </c>
      <c r="P15" s="9">
        <f>'Data input sheet'!BX15</f>
        <v>108.2</v>
      </c>
      <c r="Q15" s="9">
        <f>'Data input sheet'!BY15</f>
        <v>108.5</v>
      </c>
      <c r="R15" s="9">
        <f>'Data input sheet'!BZ15</f>
        <v>104.9</v>
      </c>
      <c r="S15" s="9">
        <f>'Data input sheet'!CA15</f>
        <v>107.4</v>
      </c>
      <c r="T15" s="9">
        <f>'Data input sheet'!CB15</f>
        <v>106.7</v>
      </c>
      <c r="U15" s="9">
        <f>'Data input sheet'!CC15</f>
        <v>107</v>
      </c>
      <c r="V15" s="9">
        <f>'Data input sheet'!CD15</f>
        <v>107.5</v>
      </c>
      <c r="W15" s="9">
        <f>'Data input sheet'!CE15</f>
        <v>107.1</v>
      </c>
      <c r="X15" s="9">
        <f>'Data input sheet'!CF15</f>
        <v>105.3</v>
      </c>
      <c r="Y15" s="9">
        <f>'Data input sheet'!CG15</f>
        <v>105</v>
      </c>
      <c r="Z15" s="9">
        <f>'Data input sheet'!CH15</f>
        <v>103.9</v>
      </c>
      <c r="AA15" s="9">
        <f>'Data input sheet'!CI15</f>
        <v>104.2</v>
      </c>
      <c r="AB15" s="9">
        <f>'Data input sheet'!CJ15</f>
        <v>113.3</v>
      </c>
      <c r="AC15" s="9">
        <f>'Data input sheet'!CK15</f>
        <v>102.3</v>
      </c>
      <c r="AD15" s="9">
        <f>'Data input sheet'!CL15</f>
        <v>108</v>
      </c>
      <c r="AE15" s="9">
        <f>'Data input sheet'!CM15</f>
        <v>106.8</v>
      </c>
      <c r="AF15" s="9">
        <f>'Data input sheet'!CN15</f>
        <v>106.6</v>
      </c>
      <c r="AG15" s="9">
        <f>'Data input sheet'!CO15</f>
        <v>106.2</v>
      </c>
      <c r="AH15" s="9">
        <f>'Data input sheet'!CP15</f>
        <v>106.5</v>
      </c>
      <c r="AI15" s="9">
        <f>'Data input sheet'!CQ15</f>
        <v>106</v>
      </c>
      <c r="AJ15" s="9">
        <f>'Data input sheet'!CR15</f>
        <v>105</v>
      </c>
      <c r="AK15" s="9">
        <f>'Data input sheet'!CS15</f>
        <v>104.2</v>
      </c>
      <c r="AL15" s="9">
        <f>'Data input sheet'!CT15</f>
        <v>104.2</v>
      </c>
      <c r="AM15" s="9">
        <f>'Data input sheet'!CU15</f>
        <v>103.7</v>
      </c>
      <c r="AN15" s="9">
        <f>'Data input sheet'!CV15</f>
        <v>105.6</v>
      </c>
      <c r="AO15" s="9">
        <f>'Data input sheet'!CW15</f>
        <v>109</v>
      </c>
      <c r="AP15" s="9">
        <f>'Data input sheet'!CX15</f>
        <v>106.7</v>
      </c>
      <c r="AQ15" s="9">
        <f>'Data input sheet'!CY15</f>
        <v>105</v>
      </c>
      <c r="AR15" s="9">
        <f>'Data input sheet'!CZ15</f>
        <v>103.8</v>
      </c>
      <c r="AS15" s="9">
        <f>'Data input sheet'!DA15</f>
        <v>103.6</v>
      </c>
      <c r="AT15" s="9">
        <f>'Data input sheet'!DB15</f>
        <v>103.4</v>
      </c>
      <c r="AU15" s="9">
        <f>'Data input sheet'!DC15</f>
        <v>103.6</v>
      </c>
      <c r="AV15" s="9">
        <f>'Data input sheet'!DD15</f>
        <v>102</v>
      </c>
      <c r="AW15" s="9">
        <f>'Data input sheet'!DE15</f>
        <v>103.9</v>
      </c>
      <c r="AX15" s="9">
        <f>'Data input sheet'!DF15</f>
        <v>101.7</v>
      </c>
      <c r="AY15" s="9">
        <f>'Data input sheet'!DG15</f>
        <v>100</v>
      </c>
      <c r="AZ15" s="9">
        <f>'Data input sheet'!DH15</f>
        <v>98.4</v>
      </c>
      <c r="BA15" s="9">
        <f>'Data input sheet'!DI15</f>
        <v>97.7</v>
      </c>
      <c r="BB15" s="9">
        <f>'Data input sheet'!DJ15</f>
        <v>99.6</v>
      </c>
      <c r="BC15" s="9">
        <f>'Data input sheet'!DK15</f>
        <v>101.4</v>
      </c>
      <c r="BD15" s="9">
        <f>'Data input sheet'!DL15</f>
        <v>99.5</v>
      </c>
      <c r="BE15" s="9">
        <f>'Data input sheet'!DM15</f>
        <v>98.9</v>
      </c>
      <c r="BF15" s="9">
        <f>'Data input sheet'!DN15</f>
        <v>100.2</v>
      </c>
      <c r="BG15" s="9">
        <f>'Data input sheet'!DO15</f>
        <v>100.9</v>
      </c>
      <c r="BH15" s="9">
        <f>'Data input sheet'!DP15</f>
        <v>99.6</v>
      </c>
      <c r="BI15" s="9">
        <f>'Data input sheet'!DQ15</f>
        <v>99</v>
      </c>
      <c r="BJ15" s="9">
        <f>'Data input sheet'!DR15</f>
        <v>100.2</v>
      </c>
      <c r="BK15" s="9">
        <f>'Data input sheet'!DS15</f>
        <v>100.7</v>
      </c>
      <c r="BL15" s="9">
        <f>'Data input sheet'!DT15</f>
        <v>102.2</v>
      </c>
      <c r="BM15" s="9">
        <f>'Data input sheet'!DU15</f>
        <v>100.8</v>
      </c>
      <c r="BN15" s="9">
        <f>'Data input sheet'!DV15</f>
        <v>99.9</v>
      </c>
      <c r="BO15" s="9">
        <f>'Data input sheet'!DW15</f>
        <v>99.6</v>
      </c>
      <c r="BP15" s="9">
        <f>'Data input sheet'!DX15</f>
        <v>100.6</v>
      </c>
      <c r="BQ15" s="9">
        <f>'Data input sheet'!DY15</f>
        <v>102.8</v>
      </c>
      <c r="BR15" s="9">
        <f>'Data input sheet'!DZ15</f>
        <v>99.2</v>
      </c>
      <c r="BS15" s="9">
        <f>'Data input sheet'!EA15</f>
        <v>99.9</v>
      </c>
      <c r="BT15" s="9">
        <f>'Data input sheet'!EB15</f>
        <v>100.9</v>
      </c>
      <c r="BU15" s="9">
        <f>'Data input sheet'!EC15</f>
        <v>97.7</v>
      </c>
      <c r="BV15" s="9">
        <f>'Data input sheet'!ED15</f>
        <v>95.8</v>
      </c>
      <c r="BW15" s="9">
        <f>'Data input sheet'!EE15</f>
        <v>99.1</v>
      </c>
      <c r="BX15" s="9">
        <f>'Data input sheet'!EF15</f>
        <v>98.5</v>
      </c>
      <c r="BY15" s="9">
        <f>'Data input sheet'!EG15</f>
        <v>100.4</v>
      </c>
      <c r="BZ15" s="9">
        <f>'Data input sheet'!EH15</f>
        <v>100.5</v>
      </c>
      <c r="CA15" s="9">
        <f>'Data input sheet'!EI15</f>
        <v>98.4</v>
      </c>
      <c r="CB15" s="9">
        <f>'Data input sheet'!EJ15</f>
        <v>97.9</v>
      </c>
      <c r="CC15" s="9">
        <f>'Data input sheet'!EK15</f>
        <v>99.2</v>
      </c>
      <c r="CD15" s="9">
        <f>'Data input sheet'!EL15</f>
        <v>99.9</v>
      </c>
      <c r="CE15" s="9">
        <f>'Data input sheet'!EM15</f>
        <v>99.5</v>
      </c>
      <c r="CF15" s="9">
        <f>'Data input sheet'!EN15</f>
        <v>101.7</v>
      </c>
      <c r="CG15" s="9">
        <f>'Data input sheet'!EO15</f>
        <v>101.7</v>
      </c>
      <c r="CH15" s="9">
        <f>'Data input sheet'!EP15</f>
        <v>100.7</v>
      </c>
      <c r="CI15" s="9">
        <f>'Data input sheet'!EQ15</f>
        <v>104.4</v>
      </c>
      <c r="CJ15" s="9">
        <f>'Data input sheet'!ER15</f>
        <v>100.4</v>
      </c>
      <c r="CK15" s="9">
        <f>'Data input sheet'!ES15</f>
        <v>97.6</v>
      </c>
      <c r="CL15" s="9">
        <f>'Data input sheet'!ET15</f>
        <v>100</v>
      </c>
      <c r="CM15" s="9">
        <f>'Data input sheet'!EU15</f>
        <v>100</v>
      </c>
      <c r="CN15" s="9">
        <f>'Data input sheet'!EV15</f>
        <v>101.6</v>
      </c>
      <c r="CO15" s="9">
        <f>'Data input sheet'!EW15</f>
        <v>100</v>
      </c>
      <c r="CP15" s="9">
        <f>'Data input sheet'!EX15</f>
        <v>102.3</v>
      </c>
      <c r="CQ15" s="9">
        <f>'Data input sheet'!EY15</f>
        <v>100.5</v>
      </c>
      <c r="CR15" s="9">
        <f>'Data input sheet'!EZ15</f>
        <v>100.3</v>
      </c>
      <c r="CS15" s="9">
        <f>'Data input sheet'!FA15</f>
        <v>102.1</v>
      </c>
      <c r="CT15" s="9">
        <f>'Data input sheet'!FB15</f>
        <v>101.8</v>
      </c>
      <c r="CU15" s="9">
        <f>'Data input sheet'!FC15</f>
        <v>97</v>
      </c>
      <c r="CV15" s="9">
        <f>'Data input sheet'!FD15</f>
        <v>103.1</v>
      </c>
      <c r="CW15" s="9">
        <f>'Data input sheet'!FE15</f>
        <v>104.6</v>
      </c>
      <c r="CX15" s="9">
        <f>'Data input sheet'!FF15</f>
        <v>98.4</v>
      </c>
      <c r="CY15" s="9">
        <f>'Data input sheet'!FG15</f>
        <v>98.7</v>
      </c>
      <c r="CZ15" s="9">
        <f>'Data input sheet'!FH15</f>
        <v>99.2</v>
      </c>
      <c r="DA15" s="9">
        <f>'Data input sheet'!FI15</f>
        <v>99.3</v>
      </c>
      <c r="DB15" s="9">
        <f>'Data input sheet'!FJ15</f>
        <v>100.5</v>
      </c>
      <c r="DC15" s="9">
        <f>'Data input sheet'!FK15</f>
        <v>99.5</v>
      </c>
      <c r="DD15" s="9">
        <f>'Data input sheet'!FL15</f>
        <v>98.6</v>
      </c>
      <c r="DE15" s="9">
        <f>'Data input sheet'!FM15</f>
        <v>98.6</v>
      </c>
      <c r="DF15" s="9">
        <f>'Data input sheet'!FN15</f>
        <v>99.2</v>
      </c>
      <c r="DG15" s="9">
        <f>'Data input sheet'!FO15</f>
        <v>101.1</v>
      </c>
      <c r="DH15" s="9">
        <f>'Data input sheet'!FP15</f>
        <v>98.1</v>
      </c>
      <c r="DI15" s="9">
        <f>'Data input sheet'!FQ15</f>
        <v>97.7</v>
      </c>
      <c r="DJ15" s="9">
        <f>'Data input sheet'!FR15</f>
        <v>98.8</v>
      </c>
      <c r="DK15" s="9">
        <f>'Data input sheet'!FS15</f>
        <v>99.9</v>
      </c>
      <c r="DL15" s="9">
        <f>'Data input sheet'!FT15</f>
        <v>99.1</v>
      </c>
      <c r="DM15" s="9">
        <f>'Data input sheet'!FU15</f>
        <v>98.4</v>
      </c>
      <c r="DN15" s="9">
        <f>'Data input sheet'!FV15</f>
        <v>97.8</v>
      </c>
      <c r="DO15" s="9">
        <f>'Data input sheet'!FW15</f>
        <v>97.1</v>
      </c>
      <c r="DP15" s="9">
        <f>'Data input sheet'!FX15</f>
        <v>96.5</v>
      </c>
      <c r="DQ15" s="9">
        <f>'Data input sheet'!FY15</f>
        <v>97.2</v>
      </c>
      <c r="DR15" s="9">
        <f>'Data input sheet'!FZ15</f>
        <v>95.8</v>
      </c>
      <c r="DS15" s="9">
        <f>'Data input sheet'!GA15</f>
        <v>95.6</v>
      </c>
      <c r="DT15" s="9">
        <f>'Data input sheet'!GB15</f>
        <v>96.1</v>
      </c>
      <c r="DU15" s="9">
        <f>'Data input sheet'!GC15</f>
        <v>92.4</v>
      </c>
      <c r="DV15" s="9">
        <f>'Data input sheet'!GD15</f>
        <v>86.6</v>
      </c>
      <c r="DW15" s="9">
        <f>'Data input sheet'!GE15</f>
        <v>90</v>
      </c>
      <c r="DX15" s="9">
        <f>'Data input sheet'!GF15</f>
        <v>91.6</v>
      </c>
      <c r="DY15" s="9">
        <f>'Data input sheet'!GG15</f>
        <v>93.4</v>
      </c>
      <c r="DZ15" s="9">
        <f>'Data input sheet'!GH15</f>
        <v>94.7</v>
      </c>
      <c r="EA15" s="9">
        <f>'Data input sheet'!GI15</f>
        <v>94.1</v>
      </c>
      <c r="EB15" s="9">
        <f>'Data input sheet'!GJ15</f>
        <v>95.3</v>
      </c>
      <c r="EC15" s="9">
        <f>'Data input sheet'!GK15</f>
        <v>92.8</v>
      </c>
      <c r="ED15" s="114">
        <f>'Data input sheet'!GL15</f>
        <v>93.7</v>
      </c>
      <c r="EE15" s="112">
        <f>'Data input sheet'!GM15</f>
        <v>94.5</v>
      </c>
      <c r="EF15" s="9">
        <f>'Data input sheet'!GN15</f>
        <v>93.6</v>
      </c>
    </row>
    <row r="16" spans="1:136" ht="12">
      <c r="A16" s="2" t="s">
        <v>254</v>
      </c>
      <c r="B16" s="6" t="s">
        <v>249</v>
      </c>
      <c r="C16" s="9">
        <f>'Data input sheet'!BK16</f>
        <v>80.4</v>
      </c>
      <c r="D16" s="9">
        <f>'Data input sheet'!BL16</f>
        <v>79.9</v>
      </c>
      <c r="E16" s="9">
        <f>'Data input sheet'!BM16</f>
        <v>82.6</v>
      </c>
      <c r="F16" s="9">
        <f>'Data input sheet'!BN16</f>
        <v>83.2</v>
      </c>
      <c r="G16" s="9">
        <f>'Data input sheet'!BO16</f>
        <v>85.1</v>
      </c>
      <c r="H16" s="9">
        <f>'Data input sheet'!BP16</f>
        <v>86.2</v>
      </c>
      <c r="I16" s="9">
        <f>'Data input sheet'!BQ16</f>
        <v>85</v>
      </c>
      <c r="J16" s="9">
        <f>'Data input sheet'!BR16</f>
        <v>86</v>
      </c>
      <c r="K16" s="9">
        <f>'Data input sheet'!BS16</f>
        <v>88.3</v>
      </c>
      <c r="L16" s="9">
        <f>'Data input sheet'!BT16</f>
        <v>89.5</v>
      </c>
      <c r="M16" s="9">
        <f>'Data input sheet'!BU16</f>
        <v>89.6</v>
      </c>
      <c r="N16" s="9">
        <f>'Data input sheet'!BV16</f>
        <v>91.7</v>
      </c>
      <c r="O16" s="9">
        <f>'Data input sheet'!BW16</f>
        <v>90.6</v>
      </c>
      <c r="P16" s="9">
        <f>'Data input sheet'!BX16</f>
        <v>91.9</v>
      </c>
      <c r="Q16" s="9">
        <f>'Data input sheet'!BY16</f>
        <v>91.8</v>
      </c>
      <c r="R16" s="9">
        <f>'Data input sheet'!BZ16</f>
        <v>91.7</v>
      </c>
      <c r="S16" s="9">
        <f>'Data input sheet'!CA16</f>
        <v>94.1</v>
      </c>
      <c r="T16" s="9">
        <f>'Data input sheet'!CB16</f>
        <v>91.6</v>
      </c>
      <c r="U16" s="9">
        <f>'Data input sheet'!CC16</f>
        <v>93.8</v>
      </c>
      <c r="V16" s="9">
        <f>'Data input sheet'!CD16</f>
        <v>93.9</v>
      </c>
      <c r="W16" s="9">
        <f>'Data input sheet'!CE16</f>
        <v>92.5</v>
      </c>
      <c r="X16" s="9">
        <f>'Data input sheet'!CF16</f>
        <v>93.3</v>
      </c>
      <c r="Y16" s="9">
        <f>'Data input sheet'!CG16</f>
        <v>93.7</v>
      </c>
      <c r="Z16" s="9">
        <f>'Data input sheet'!CH16</f>
        <v>93.2</v>
      </c>
      <c r="AA16" s="9">
        <f>'Data input sheet'!CI16</f>
        <v>92.3</v>
      </c>
      <c r="AB16" s="9">
        <f>'Data input sheet'!CJ16</f>
        <v>92.8</v>
      </c>
      <c r="AC16" s="9">
        <f>'Data input sheet'!CK16</f>
        <v>93.7</v>
      </c>
      <c r="AD16" s="9">
        <f>'Data input sheet'!CL16</f>
        <v>91</v>
      </c>
      <c r="AE16" s="9">
        <f>'Data input sheet'!CM16</f>
        <v>92.7</v>
      </c>
      <c r="AF16" s="9">
        <f>'Data input sheet'!CN16</f>
        <v>91.4</v>
      </c>
      <c r="AG16" s="9">
        <f>'Data input sheet'!CO16</f>
        <v>93</v>
      </c>
      <c r="AH16" s="9">
        <f>'Data input sheet'!CP16</f>
        <v>93.9</v>
      </c>
      <c r="AI16" s="9">
        <f>'Data input sheet'!CQ16</f>
        <v>91.6</v>
      </c>
      <c r="AJ16" s="9">
        <f>'Data input sheet'!CR16</f>
        <v>89.5</v>
      </c>
      <c r="AK16" s="9">
        <f>'Data input sheet'!CS16</f>
        <v>89.5</v>
      </c>
      <c r="AL16" s="9">
        <f>'Data input sheet'!CT16</f>
        <v>90.1</v>
      </c>
      <c r="AM16" s="9">
        <f>'Data input sheet'!CU16</f>
        <v>88.3</v>
      </c>
      <c r="AN16" s="9">
        <f>'Data input sheet'!CV16</f>
        <v>89.4</v>
      </c>
      <c r="AO16" s="9">
        <f>'Data input sheet'!CW16</f>
        <v>90.5</v>
      </c>
      <c r="AP16" s="9">
        <f>'Data input sheet'!CX16</f>
        <v>91.4</v>
      </c>
      <c r="AQ16" s="9">
        <f>'Data input sheet'!CY16</f>
        <v>90.6</v>
      </c>
      <c r="AR16" s="9">
        <f>'Data input sheet'!CZ16</f>
        <v>92.5</v>
      </c>
      <c r="AS16" s="9">
        <f>'Data input sheet'!DA16</f>
        <v>90.6</v>
      </c>
      <c r="AT16" s="9">
        <f>'Data input sheet'!DB16</f>
        <v>92.3</v>
      </c>
      <c r="AU16" s="9">
        <f>'Data input sheet'!DC16</f>
        <v>92</v>
      </c>
      <c r="AV16" s="9">
        <f>'Data input sheet'!DD16</f>
        <v>91</v>
      </c>
      <c r="AW16" s="9">
        <f>'Data input sheet'!DE16</f>
        <v>93.6</v>
      </c>
      <c r="AX16" s="9">
        <f>'Data input sheet'!DF16</f>
        <v>92.8</v>
      </c>
      <c r="AY16" s="9">
        <f>'Data input sheet'!DG16</f>
        <v>92.9</v>
      </c>
      <c r="AZ16" s="9">
        <f>'Data input sheet'!DH16</f>
        <v>93.3</v>
      </c>
      <c r="BA16" s="9">
        <f>'Data input sheet'!DI16</f>
        <v>93.6</v>
      </c>
      <c r="BB16" s="9">
        <f>'Data input sheet'!DJ16</f>
        <v>93.4</v>
      </c>
      <c r="BC16" s="9">
        <f>'Data input sheet'!DK16</f>
        <v>92.9</v>
      </c>
      <c r="BD16" s="9">
        <f>'Data input sheet'!DL16</f>
        <v>93.3</v>
      </c>
      <c r="BE16" s="9">
        <f>'Data input sheet'!DM16</f>
        <v>95.2</v>
      </c>
      <c r="BF16" s="9">
        <f>'Data input sheet'!DN16</f>
        <v>91.7</v>
      </c>
      <c r="BG16" s="9">
        <f>'Data input sheet'!DO16</f>
        <v>93.9</v>
      </c>
      <c r="BH16" s="9">
        <f>'Data input sheet'!DP16</f>
        <v>92.8</v>
      </c>
      <c r="BI16" s="9">
        <f>'Data input sheet'!DQ16</f>
        <v>93</v>
      </c>
      <c r="BJ16" s="9">
        <f>'Data input sheet'!DR16</f>
        <v>95.4</v>
      </c>
      <c r="BK16" s="9">
        <f>'Data input sheet'!DS16</f>
        <v>97.1</v>
      </c>
      <c r="BL16" s="9">
        <f>'Data input sheet'!DT16</f>
        <v>98.9</v>
      </c>
      <c r="BM16" s="9">
        <f>'Data input sheet'!DU16</f>
        <v>99.5</v>
      </c>
      <c r="BN16" s="9">
        <f>'Data input sheet'!DV16</f>
        <v>99.3</v>
      </c>
      <c r="BO16" s="9">
        <f>'Data input sheet'!DW16</f>
        <v>100.8</v>
      </c>
      <c r="BP16" s="9">
        <f>'Data input sheet'!DX16</f>
        <v>100.1</v>
      </c>
      <c r="BQ16" s="9">
        <f>'Data input sheet'!DY16</f>
        <v>101.4</v>
      </c>
      <c r="BR16" s="9">
        <f>'Data input sheet'!DZ16</f>
        <v>100.5</v>
      </c>
      <c r="BS16" s="9">
        <f>'Data input sheet'!EA16</f>
        <v>100.4</v>
      </c>
      <c r="BT16" s="9">
        <f>'Data input sheet'!EB16</f>
        <v>101.4</v>
      </c>
      <c r="BU16" s="9">
        <f>'Data input sheet'!EC16</f>
        <v>100</v>
      </c>
      <c r="BV16" s="9">
        <f>'Data input sheet'!ED16</f>
        <v>100.6</v>
      </c>
      <c r="BW16" s="9">
        <f>'Data input sheet'!EE16</f>
        <v>105.7</v>
      </c>
      <c r="BX16" s="9">
        <f>'Data input sheet'!EF16</f>
        <v>100.1</v>
      </c>
      <c r="BY16" s="9">
        <f>'Data input sheet'!EG16</f>
        <v>100.6</v>
      </c>
      <c r="BZ16" s="9">
        <f>'Data input sheet'!EH16</f>
        <v>102.6</v>
      </c>
      <c r="CA16" s="9">
        <f>'Data input sheet'!EI16</f>
        <v>100.5</v>
      </c>
      <c r="CB16" s="9">
        <f>'Data input sheet'!EJ16</f>
        <v>102.5</v>
      </c>
      <c r="CC16" s="9">
        <f>'Data input sheet'!EK16</f>
        <v>101.2</v>
      </c>
      <c r="CD16" s="9">
        <f>'Data input sheet'!EL16</f>
        <v>102.3</v>
      </c>
      <c r="CE16" s="9">
        <f>'Data input sheet'!EM16</f>
        <v>102.6</v>
      </c>
      <c r="CF16" s="9">
        <f>'Data input sheet'!EN16</f>
        <v>105.4</v>
      </c>
      <c r="CG16" s="9">
        <f>'Data input sheet'!EO16</f>
        <v>103.1</v>
      </c>
      <c r="CH16" s="9">
        <f>'Data input sheet'!EP16</f>
        <v>101.8</v>
      </c>
      <c r="CI16" s="9">
        <f>'Data input sheet'!EQ16</f>
        <v>102.9</v>
      </c>
      <c r="CJ16" s="9">
        <f>'Data input sheet'!ER16</f>
        <v>104.7</v>
      </c>
      <c r="CK16" s="9">
        <f>'Data input sheet'!ES16</f>
        <v>104.3</v>
      </c>
      <c r="CL16" s="9">
        <f>'Data input sheet'!ET16</f>
        <v>105.2</v>
      </c>
      <c r="CM16" s="9">
        <f>'Data input sheet'!EU16</f>
        <v>106.3</v>
      </c>
      <c r="CN16" s="9">
        <f>'Data input sheet'!EV16</f>
        <v>103.3</v>
      </c>
      <c r="CO16" s="9">
        <f>'Data input sheet'!EW16</f>
        <v>106.5</v>
      </c>
      <c r="CP16" s="9">
        <f>'Data input sheet'!EX16</f>
        <v>108.7</v>
      </c>
      <c r="CQ16" s="9">
        <f>'Data input sheet'!EY16</f>
        <v>107.5</v>
      </c>
      <c r="CR16" s="9">
        <f>'Data input sheet'!EZ16</f>
        <v>108.1</v>
      </c>
      <c r="CS16" s="9">
        <f>'Data input sheet'!FA16</f>
        <v>113.2</v>
      </c>
      <c r="CT16" s="9">
        <f>'Data input sheet'!FB16</f>
        <v>111.3</v>
      </c>
      <c r="CU16" s="9">
        <f>'Data input sheet'!FC16</f>
        <v>109.7</v>
      </c>
      <c r="CV16" s="9">
        <f>'Data input sheet'!FD16</f>
        <v>107.3</v>
      </c>
      <c r="CW16" s="9">
        <f>'Data input sheet'!FE16</f>
        <v>107.2</v>
      </c>
      <c r="CX16" s="9">
        <f>'Data input sheet'!FF16</f>
        <v>109.1</v>
      </c>
      <c r="CY16" s="9">
        <f>'Data input sheet'!FG16</f>
        <v>111.3</v>
      </c>
      <c r="CZ16" s="9">
        <f>'Data input sheet'!FH16</f>
        <v>110.4</v>
      </c>
      <c r="DA16" s="9">
        <f>'Data input sheet'!FI16</f>
        <v>107.9</v>
      </c>
      <c r="DB16" s="9">
        <f>'Data input sheet'!FJ16</f>
        <v>109.9</v>
      </c>
      <c r="DC16" s="9">
        <f>'Data input sheet'!FK16</f>
        <v>108.6</v>
      </c>
      <c r="DD16" s="9">
        <f>'Data input sheet'!FL16</f>
        <v>110.1</v>
      </c>
      <c r="DE16" s="9">
        <f>'Data input sheet'!FM16</f>
        <v>108.4</v>
      </c>
      <c r="DF16" s="9">
        <f>'Data input sheet'!FN16</f>
        <v>108.9</v>
      </c>
      <c r="DG16" s="9">
        <f>'Data input sheet'!FO16</f>
        <v>108.6</v>
      </c>
      <c r="DH16" s="9">
        <f>'Data input sheet'!FP16</f>
        <v>109.5</v>
      </c>
      <c r="DI16" s="9">
        <f>'Data input sheet'!FQ16</f>
        <v>109.8</v>
      </c>
      <c r="DJ16" s="9">
        <f>'Data input sheet'!FR16</f>
        <v>108</v>
      </c>
      <c r="DK16" s="9">
        <f>'Data input sheet'!FS16</f>
        <v>108.7</v>
      </c>
      <c r="DL16" s="9">
        <f>'Data input sheet'!FT16</f>
        <v>106.6</v>
      </c>
      <c r="DM16" s="9">
        <f>'Data input sheet'!FU16</f>
        <v>106.9</v>
      </c>
      <c r="DN16" s="9">
        <f>'Data input sheet'!FV16</f>
        <v>108.1</v>
      </c>
      <c r="DO16" s="9">
        <f>'Data input sheet'!FW16</f>
        <v>109.1</v>
      </c>
      <c r="DP16" s="9">
        <f>'Data input sheet'!FX16</f>
        <v>108.8</v>
      </c>
      <c r="DQ16" s="9">
        <f>'Data input sheet'!FY16</f>
        <v>107.8</v>
      </c>
      <c r="DR16" s="9">
        <f>'Data input sheet'!FZ16</f>
        <v>105.5</v>
      </c>
      <c r="DS16" s="9">
        <f>'Data input sheet'!GA16</f>
        <v>107.4</v>
      </c>
      <c r="DT16" s="9">
        <f>'Data input sheet'!GB16</f>
        <v>105.5</v>
      </c>
      <c r="DU16" s="9">
        <f>'Data input sheet'!GC16</f>
        <v>88.3</v>
      </c>
      <c r="DV16" s="9">
        <f>'Data input sheet'!GD16</f>
        <v>62.9</v>
      </c>
      <c r="DW16" s="9">
        <f>'Data input sheet'!GE16</f>
        <v>79.3</v>
      </c>
      <c r="DX16" s="9">
        <f>'Data input sheet'!GF16</f>
        <v>92.7</v>
      </c>
      <c r="DY16" s="9">
        <f>'Data input sheet'!GG16</f>
        <v>97.7</v>
      </c>
      <c r="DZ16" s="9">
        <f>'Data input sheet'!GH16</f>
        <v>96.9</v>
      </c>
      <c r="EA16" s="9">
        <f>'Data input sheet'!GI16</f>
        <v>98.1</v>
      </c>
      <c r="EB16" s="9">
        <f>'Data input sheet'!GJ16</f>
        <v>101.9</v>
      </c>
      <c r="EC16" s="9">
        <f>'Data input sheet'!GK16</f>
        <v>110.9</v>
      </c>
      <c r="ED16" s="114">
        <f>'Data input sheet'!GL16</f>
        <v>109.7</v>
      </c>
      <c r="EE16" s="112">
        <f>'Data input sheet'!GM16</f>
        <v>111.6</v>
      </c>
      <c r="EF16" s="9">
        <f>'Data input sheet'!GN16</f>
        <v>109.5</v>
      </c>
    </row>
    <row r="17" spans="1:136" ht="12">
      <c r="A17" s="2" t="s">
        <v>255</v>
      </c>
      <c r="B17" s="6" t="s">
        <v>250</v>
      </c>
      <c r="C17" s="9">
        <f>'Data input sheet'!BK17</f>
        <v>102.8</v>
      </c>
      <c r="D17" s="9">
        <f>'Data input sheet'!BL17</f>
        <v>101.9</v>
      </c>
      <c r="E17" s="9">
        <f>'Data input sheet'!BM17</f>
        <v>101.8</v>
      </c>
      <c r="F17" s="9">
        <f>'Data input sheet'!BN17</f>
        <v>102</v>
      </c>
      <c r="G17" s="9">
        <f>'Data input sheet'!BO17</f>
        <v>105.2</v>
      </c>
      <c r="H17" s="9">
        <f>'Data input sheet'!BP17</f>
        <v>104.8</v>
      </c>
      <c r="I17" s="9">
        <f>'Data input sheet'!BQ17</f>
        <v>105.3</v>
      </c>
      <c r="J17" s="9">
        <f>'Data input sheet'!BR17</f>
        <v>105.9</v>
      </c>
      <c r="K17" s="9">
        <f>'Data input sheet'!BS17</f>
        <v>104.6</v>
      </c>
      <c r="L17" s="9">
        <f>'Data input sheet'!BT17</f>
        <v>105</v>
      </c>
      <c r="M17" s="9">
        <f>'Data input sheet'!BU17</f>
        <v>105.1</v>
      </c>
      <c r="N17" s="9">
        <f>'Data input sheet'!BV17</f>
        <v>103.5</v>
      </c>
      <c r="O17" s="9">
        <f>'Data input sheet'!BW17</f>
        <v>103.5</v>
      </c>
      <c r="P17" s="9">
        <f>'Data input sheet'!BX17</f>
        <v>104.5</v>
      </c>
      <c r="Q17" s="9">
        <f>'Data input sheet'!BY17</f>
        <v>104.3</v>
      </c>
      <c r="R17" s="9">
        <f>'Data input sheet'!BZ17</f>
        <v>105.9</v>
      </c>
      <c r="S17" s="9">
        <f>'Data input sheet'!CA17</f>
        <v>105.2</v>
      </c>
      <c r="T17" s="9">
        <f>'Data input sheet'!CB17</f>
        <v>101.3</v>
      </c>
      <c r="U17" s="9">
        <f>'Data input sheet'!CC17</f>
        <v>107.6</v>
      </c>
      <c r="V17" s="9">
        <f>'Data input sheet'!CD17</f>
        <v>102.5</v>
      </c>
      <c r="W17" s="9">
        <f>'Data input sheet'!CE17</f>
        <v>103.3</v>
      </c>
      <c r="X17" s="9">
        <f>'Data input sheet'!CF17</f>
        <v>103.2</v>
      </c>
      <c r="Y17" s="9">
        <f>'Data input sheet'!CG17</f>
        <v>103</v>
      </c>
      <c r="Z17" s="9">
        <f>'Data input sheet'!CH17</f>
        <v>102.2</v>
      </c>
      <c r="AA17" s="9">
        <f>'Data input sheet'!CI17</f>
        <v>102.7</v>
      </c>
      <c r="AB17" s="9">
        <f>'Data input sheet'!CJ17</f>
        <v>100.5</v>
      </c>
      <c r="AC17" s="9">
        <f>'Data input sheet'!CK17</f>
        <v>99.7</v>
      </c>
      <c r="AD17" s="9">
        <f>'Data input sheet'!CL17</f>
        <v>99.6</v>
      </c>
      <c r="AE17" s="9">
        <f>'Data input sheet'!CM17</f>
        <v>101</v>
      </c>
      <c r="AF17" s="9">
        <f>'Data input sheet'!CN17</f>
        <v>99.6</v>
      </c>
      <c r="AG17" s="9">
        <f>'Data input sheet'!CO17</f>
        <v>99.9</v>
      </c>
      <c r="AH17" s="9">
        <f>'Data input sheet'!CP17</f>
        <v>100.5</v>
      </c>
      <c r="AI17" s="9">
        <f>'Data input sheet'!CQ17</f>
        <v>99</v>
      </c>
      <c r="AJ17" s="9">
        <f>'Data input sheet'!CR17</f>
        <v>98.3</v>
      </c>
      <c r="AK17" s="9">
        <f>'Data input sheet'!CS17</f>
        <v>96.2</v>
      </c>
      <c r="AL17" s="9">
        <f>'Data input sheet'!CT17</f>
        <v>97.2</v>
      </c>
      <c r="AM17" s="9">
        <f>'Data input sheet'!CU17</f>
        <v>96.2</v>
      </c>
      <c r="AN17" s="9">
        <f>'Data input sheet'!CV17</f>
        <v>95.8</v>
      </c>
      <c r="AO17" s="9">
        <f>'Data input sheet'!CW17</f>
        <v>98.4</v>
      </c>
      <c r="AP17" s="9">
        <f>'Data input sheet'!CX17</f>
        <v>96.5</v>
      </c>
      <c r="AQ17" s="9">
        <f>'Data input sheet'!CY17</f>
        <v>96.1</v>
      </c>
      <c r="AR17" s="9">
        <f>'Data input sheet'!CZ17</f>
        <v>98</v>
      </c>
      <c r="AS17" s="9">
        <f>'Data input sheet'!DA17</f>
        <v>97</v>
      </c>
      <c r="AT17" s="9">
        <f>'Data input sheet'!DB17</f>
        <v>96.6</v>
      </c>
      <c r="AU17" s="9">
        <f>'Data input sheet'!DC17</f>
        <v>97.5</v>
      </c>
      <c r="AV17" s="9">
        <f>'Data input sheet'!DD17</f>
        <v>95.3</v>
      </c>
      <c r="AW17" s="9">
        <f>'Data input sheet'!DE17</f>
        <v>96.1</v>
      </c>
      <c r="AX17" s="9">
        <f>'Data input sheet'!DF17</f>
        <v>96.3</v>
      </c>
      <c r="AY17" s="9">
        <f>'Data input sheet'!DG17</f>
        <v>96.1</v>
      </c>
      <c r="AZ17" s="9">
        <f>'Data input sheet'!DH17</f>
        <v>96.4</v>
      </c>
      <c r="BA17" s="9">
        <f>'Data input sheet'!DI17</f>
        <v>97.6</v>
      </c>
      <c r="BB17" s="9">
        <f>'Data input sheet'!DJ17</f>
        <v>97.2</v>
      </c>
      <c r="BC17" s="9">
        <f>'Data input sheet'!DK17</f>
        <v>95.9</v>
      </c>
      <c r="BD17" s="9">
        <f>'Data input sheet'!DL17</f>
        <v>97.8</v>
      </c>
      <c r="BE17" s="9">
        <f>'Data input sheet'!DM17</f>
        <v>97</v>
      </c>
      <c r="BF17" s="9">
        <f>'Data input sheet'!DN17</f>
        <v>95.6</v>
      </c>
      <c r="BG17" s="9">
        <f>'Data input sheet'!DO17</f>
        <v>96.4</v>
      </c>
      <c r="BH17" s="9">
        <f>'Data input sheet'!DP17</f>
        <v>97.2</v>
      </c>
      <c r="BI17" s="9">
        <f>'Data input sheet'!DQ17</f>
        <v>97.7</v>
      </c>
      <c r="BJ17" s="9">
        <f>'Data input sheet'!DR17</f>
        <v>98.8</v>
      </c>
      <c r="BK17" s="9">
        <f>'Data input sheet'!DS17</f>
        <v>98.4</v>
      </c>
      <c r="BL17" s="9">
        <f>'Data input sheet'!DT17</f>
        <v>99.1</v>
      </c>
      <c r="BM17" s="9">
        <f>'Data input sheet'!DU17</f>
        <v>98.2</v>
      </c>
      <c r="BN17" s="9">
        <f>'Data input sheet'!DV17</f>
        <v>99.8</v>
      </c>
      <c r="BO17" s="9">
        <f>'Data input sheet'!DW17</f>
        <v>100.3</v>
      </c>
      <c r="BP17" s="9">
        <f>'Data input sheet'!DX17</f>
        <v>100.1</v>
      </c>
      <c r="BQ17" s="9">
        <f>'Data input sheet'!DY17</f>
        <v>99.2</v>
      </c>
      <c r="BR17" s="9">
        <f>'Data input sheet'!DZ17</f>
        <v>102</v>
      </c>
      <c r="BS17" s="9">
        <f>'Data input sheet'!EA17</f>
        <v>99.8</v>
      </c>
      <c r="BT17" s="9">
        <f>'Data input sheet'!EB17</f>
        <v>102.1</v>
      </c>
      <c r="BU17" s="9">
        <f>'Data input sheet'!EC17</f>
        <v>101.1</v>
      </c>
      <c r="BV17" s="9">
        <f>'Data input sheet'!ED17</f>
        <v>99.9</v>
      </c>
      <c r="BW17" s="9">
        <f>'Data input sheet'!EE17</f>
        <v>102.8</v>
      </c>
      <c r="BX17" s="9">
        <f>'Data input sheet'!EF17</f>
        <v>103.9</v>
      </c>
      <c r="BY17" s="9">
        <f>'Data input sheet'!EG17</f>
        <v>102.5</v>
      </c>
      <c r="BZ17" s="9">
        <f>'Data input sheet'!EH17</f>
        <v>104</v>
      </c>
      <c r="CA17" s="9">
        <f>'Data input sheet'!EI17</f>
        <v>101.8</v>
      </c>
      <c r="CB17" s="9">
        <f>'Data input sheet'!EJ17</f>
        <v>102.8</v>
      </c>
      <c r="CC17" s="9">
        <f>'Data input sheet'!EK17</f>
        <v>102.5</v>
      </c>
      <c r="CD17" s="9">
        <f>'Data input sheet'!EL17</f>
        <v>104.6</v>
      </c>
      <c r="CE17" s="9">
        <f>'Data input sheet'!EM17</f>
        <v>102.1</v>
      </c>
      <c r="CF17" s="9">
        <f>'Data input sheet'!EN17</f>
        <v>102.5</v>
      </c>
      <c r="CG17" s="9">
        <f>'Data input sheet'!EO17</f>
        <v>103.7</v>
      </c>
      <c r="CH17" s="9">
        <f>'Data input sheet'!EP17</f>
        <v>105.3</v>
      </c>
      <c r="CI17" s="9">
        <f>'Data input sheet'!EQ17</f>
        <v>103.5</v>
      </c>
      <c r="CJ17" s="9">
        <f>'Data input sheet'!ER17</f>
        <v>105.6</v>
      </c>
      <c r="CK17" s="9">
        <f>'Data input sheet'!ES17</f>
        <v>106.9</v>
      </c>
      <c r="CL17" s="9">
        <f>'Data input sheet'!ET17</f>
        <v>106.9</v>
      </c>
      <c r="CM17" s="9">
        <f>'Data input sheet'!EU17</f>
        <v>108.5</v>
      </c>
      <c r="CN17" s="9">
        <f>'Data input sheet'!EV17</f>
        <v>106.9</v>
      </c>
      <c r="CO17" s="9">
        <f>'Data input sheet'!EW17</f>
        <v>107.5</v>
      </c>
      <c r="CP17" s="9">
        <f>'Data input sheet'!EX17</f>
        <v>108.2</v>
      </c>
      <c r="CQ17" s="9">
        <f>'Data input sheet'!EY17</f>
        <v>109.2</v>
      </c>
      <c r="CR17" s="9">
        <f>'Data input sheet'!EZ17</f>
        <v>106.7</v>
      </c>
      <c r="CS17" s="9">
        <f>'Data input sheet'!FA17</f>
        <v>108.9</v>
      </c>
      <c r="CT17" s="9">
        <f>'Data input sheet'!FB17</f>
        <v>111.2</v>
      </c>
      <c r="CU17" s="9">
        <f>'Data input sheet'!FC17</f>
        <v>108.4</v>
      </c>
      <c r="CV17" s="9">
        <f>'Data input sheet'!FD17</f>
        <v>107.2</v>
      </c>
      <c r="CW17" s="9">
        <f>'Data input sheet'!FE17</f>
        <v>109</v>
      </c>
      <c r="CX17" s="9">
        <f>'Data input sheet'!FF17</f>
        <v>107</v>
      </c>
      <c r="CY17" s="9">
        <f>'Data input sheet'!FG17</f>
        <v>108.8</v>
      </c>
      <c r="CZ17" s="9">
        <f>'Data input sheet'!FH17</f>
        <v>108.4</v>
      </c>
      <c r="DA17" s="9">
        <f>'Data input sheet'!FI17</f>
        <v>106.1</v>
      </c>
      <c r="DB17" s="9">
        <f>'Data input sheet'!FJ17</f>
        <v>107.8</v>
      </c>
      <c r="DC17" s="9">
        <f>'Data input sheet'!FK17</f>
        <v>107.5</v>
      </c>
      <c r="DD17" s="9">
        <f>'Data input sheet'!FL17</f>
        <v>107.9</v>
      </c>
      <c r="DE17" s="9">
        <f>'Data input sheet'!FM17</f>
        <v>106.6</v>
      </c>
      <c r="DF17" s="9">
        <f>'Data input sheet'!FN17</f>
        <v>107.9</v>
      </c>
      <c r="DG17" s="9">
        <f>'Data input sheet'!FO17</f>
        <v>107.7</v>
      </c>
      <c r="DH17" s="9">
        <f>'Data input sheet'!FP17</f>
        <v>108.2</v>
      </c>
      <c r="DI17" s="9">
        <f>'Data input sheet'!FQ17</f>
        <v>109</v>
      </c>
      <c r="DJ17" s="9">
        <f>'Data input sheet'!FR17</f>
        <v>107.2</v>
      </c>
      <c r="DK17" s="9">
        <f>'Data input sheet'!FS17</f>
        <v>109.9</v>
      </c>
      <c r="DL17" s="9">
        <f>'Data input sheet'!FT17</f>
        <v>107.8</v>
      </c>
      <c r="DM17" s="9">
        <f>'Data input sheet'!FU17</f>
        <v>108.1</v>
      </c>
      <c r="DN17" s="9">
        <f>'Data input sheet'!FV17</f>
        <v>108.4</v>
      </c>
      <c r="DO17" s="9">
        <f>'Data input sheet'!FW17</f>
        <v>109.5</v>
      </c>
      <c r="DP17" s="9">
        <f>'Data input sheet'!FX17</f>
        <v>110.5</v>
      </c>
      <c r="DQ17" s="9">
        <f>'Data input sheet'!FY17</f>
        <v>109.1</v>
      </c>
      <c r="DR17" s="9">
        <f>'Data input sheet'!FZ17</f>
        <v>108.8</v>
      </c>
      <c r="DS17" s="9">
        <f>'Data input sheet'!GA17</f>
        <v>110.8</v>
      </c>
      <c r="DT17" s="9">
        <f>'Data input sheet'!GB17</f>
        <v>110.4</v>
      </c>
      <c r="DU17" s="9">
        <f>'Data input sheet'!GC17</f>
        <v>82.3</v>
      </c>
      <c r="DV17" s="9">
        <f>'Data input sheet'!GD17</f>
        <v>54.6</v>
      </c>
      <c r="DW17" s="9">
        <f>'Data input sheet'!GE17</f>
        <v>83.5</v>
      </c>
      <c r="DX17" s="9">
        <f>'Data input sheet'!GF17</f>
        <v>100.8</v>
      </c>
      <c r="DY17" s="9">
        <f>'Data input sheet'!GG17</f>
        <v>106.7</v>
      </c>
      <c r="DZ17" s="9">
        <f>'Data input sheet'!GH17</f>
        <v>113.9</v>
      </c>
      <c r="EA17" s="9">
        <f>'Data input sheet'!GI17</f>
        <v>112.2</v>
      </c>
      <c r="EB17" s="9">
        <f>'Data input sheet'!GJ17</f>
        <v>113.1</v>
      </c>
      <c r="EC17" s="9">
        <f>'Data input sheet'!GK17</f>
        <v>111.2</v>
      </c>
      <c r="ED17" s="114">
        <f>'Data input sheet'!GL17</f>
        <v>112.7</v>
      </c>
      <c r="EE17" s="112">
        <f>'Data input sheet'!GM17</f>
        <v>114.1</v>
      </c>
      <c r="EF17" s="9">
        <f>'Data input sheet'!GN17</f>
        <v>112.9</v>
      </c>
    </row>
    <row r="18" spans="1:136" ht="12">
      <c r="A18" s="2" t="s">
        <v>256</v>
      </c>
      <c r="B18" s="6" t="s">
        <v>251</v>
      </c>
      <c r="C18" s="9">
        <f>'Data input sheet'!BK18</f>
        <v>95.3</v>
      </c>
      <c r="D18" s="9">
        <f>'Data input sheet'!BL18</f>
        <v>94.3</v>
      </c>
      <c r="E18" s="9">
        <f>'Data input sheet'!BM18</f>
        <v>96.1</v>
      </c>
      <c r="F18" s="9">
        <f>'Data input sheet'!BN18</f>
        <v>93.6</v>
      </c>
      <c r="G18" s="9">
        <f>'Data input sheet'!BO18</f>
        <v>95.2</v>
      </c>
      <c r="H18" s="9">
        <f>'Data input sheet'!BP18</f>
        <v>96.4</v>
      </c>
      <c r="I18" s="9">
        <f>'Data input sheet'!BQ18</f>
        <v>96.7</v>
      </c>
      <c r="J18" s="9">
        <f>'Data input sheet'!BR18</f>
        <v>94.8</v>
      </c>
      <c r="K18" s="9">
        <f>'Data input sheet'!BS18</f>
        <v>96.2</v>
      </c>
      <c r="L18" s="9">
        <f>'Data input sheet'!BT18</f>
        <v>95.8</v>
      </c>
      <c r="M18" s="9">
        <f>'Data input sheet'!BU18</f>
        <v>96.8</v>
      </c>
      <c r="N18" s="9">
        <f>'Data input sheet'!BV18</f>
        <v>95.3</v>
      </c>
      <c r="O18" s="9">
        <f>'Data input sheet'!BW18</f>
        <v>96</v>
      </c>
      <c r="P18" s="9">
        <f>'Data input sheet'!BX18</f>
        <v>97.2</v>
      </c>
      <c r="Q18" s="9">
        <f>'Data input sheet'!BY18</f>
        <v>97.6</v>
      </c>
      <c r="R18" s="9">
        <f>'Data input sheet'!BZ18</f>
        <v>97.8</v>
      </c>
      <c r="S18" s="9">
        <f>'Data input sheet'!CA18</f>
        <v>97.2</v>
      </c>
      <c r="T18" s="9">
        <f>'Data input sheet'!CB18</f>
        <v>97</v>
      </c>
      <c r="U18" s="9">
        <f>'Data input sheet'!CC18</f>
        <v>96.5</v>
      </c>
      <c r="V18" s="9">
        <f>'Data input sheet'!CD18</f>
        <v>97.1</v>
      </c>
      <c r="W18" s="9">
        <f>'Data input sheet'!CE18</f>
        <v>96.8</v>
      </c>
      <c r="X18" s="9">
        <f>'Data input sheet'!CF18</f>
        <v>96.6</v>
      </c>
      <c r="Y18" s="9">
        <f>'Data input sheet'!CG18</f>
        <v>96.2</v>
      </c>
      <c r="Z18" s="9">
        <f>'Data input sheet'!CH18</f>
        <v>95.9</v>
      </c>
      <c r="AA18" s="9">
        <f>'Data input sheet'!CI18</f>
        <v>94.6</v>
      </c>
      <c r="AB18" s="9">
        <f>'Data input sheet'!CJ18</f>
        <v>94.3</v>
      </c>
      <c r="AC18" s="9">
        <f>'Data input sheet'!CK18</f>
        <v>96.3</v>
      </c>
      <c r="AD18" s="9">
        <f>'Data input sheet'!CL18</f>
        <v>94.4</v>
      </c>
      <c r="AE18" s="9">
        <f>'Data input sheet'!CM18</f>
        <v>96.9</v>
      </c>
      <c r="AF18" s="9">
        <f>'Data input sheet'!CN18</f>
        <v>95.9</v>
      </c>
      <c r="AG18" s="9">
        <f>'Data input sheet'!CO18</f>
        <v>96</v>
      </c>
      <c r="AH18" s="9">
        <f>'Data input sheet'!CP18</f>
        <v>97.5</v>
      </c>
      <c r="AI18" s="9">
        <f>'Data input sheet'!CQ18</f>
        <v>95.7</v>
      </c>
      <c r="AJ18" s="9">
        <f>'Data input sheet'!CR18</f>
        <v>96.1</v>
      </c>
      <c r="AK18" s="9">
        <f>'Data input sheet'!CS18</f>
        <v>95.1</v>
      </c>
      <c r="AL18" s="9">
        <f>'Data input sheet'!CT18</f>
        <v>96.3</v>
      </c>
      <c r="AM18" s="9">
        <f>'Data input sheet'!CU18</f>
        <v>96.8</v>
      </c>
      <c r="AN18" s="9">
        <f>'Data input sheet'!CV18</f>
        <v>95</v>
      </c>
      <c r="AO18" s="9">
        <f>'Data input sheet'!CW18</f>
        <v>94.8</v>
      </c>
      <c r="AP18" s="9">
        <f>'Data input sheet'!CX18</f>
        <v>95.1</v>
      </c>
      <c r="AQ18" s="9">
        <f>'Data input sheet'!CY18</f>
        <v>96.5</v>
      </c>
      <c r="AR18" s="9">
        <f>'Data input sheet'!CZ18</f>
        <v>94.7</v>
      </c>
      <c r="AS18" s="9">
        <f>'Data input sheet'!DA18</f>
        <v>95.7</v>
      </c>
      <c r="AT18" s="9">
        <f>'Data input sheet'!DB18</f>
        <v>95.3</v>
      </c>
      <c r="AU18" s="9">
        <f>'Data input sheet'!DC18</f>
        <v>95.8</v>
      </c>
      <c r="AV18" s="9">
        <f>'Data input sheet'!DD18</f>
        <v>96.2</v>
      </c>
      <c r="AW18" s="9">
        <f>'Data input sheet'!DE18</f>
        <v>96.6</v>
      </c>
      <c r="AX18" s="9">
        <f>'Data input sheet'!DF18</f>
        <v>97.7</v>
      </c>
      <c r="AY18" s="9">
        <f>'Data input sheet'!DG18</f>
        <v>97.4</v>
      </c>
      <c r="AZ18" s="9">
        <f>'Data input sheet'!DH18</f>
        <v>99.1</v>
      </c>
      <c r="BA18" s="9">
        <f>'Data input sheet'!DI18</f>
        <v>97.1</v>
      </c>
      <c r="BB18" s="9">
        <f>'Data input sheet'!DJ18</f>
        <v>99.9</v>
      </c>
      <c r="BC18" s="9">
        <f>'Data input sheet'!DK18</f>
        <v>98.7</v>
      </c>
      <c r="BD18" s="9">
        <f>'Data input sheet'!DL18</f>
        <v>97</v>
      </c>
      <c r="BE18" s="9">
        <f>'Data input sheet'!DM18</f>
        <v>97.5</v>
      </c>
      <c r="BF18" s="9">
        <f>'Data input sheet'!DN18</f>
        <v>97.8</v>
      </c>
      <c r="BG18" s="9">
        <f>'Data input sheet'!DO18</f>
        <v>97.9</v>
      </c>
      <c r="BH18" s="9">
        <f>'Data input sheet'!DP18</f>
        <v>98.8</v>
      </c>
      <c r="BI18" s="9">
        <f>'Data input sheet'!DQ18</f>
        <v>98.2</v>
      </c>
      <c r="BJ18" s="9">
        <f>'Data input sheet'!DR18</f>
        <v>98.2</v>
      </c>
      <c r="BK18" s="9">
        <f>'Data input sheet'!DS18</f>
        <v>97.9</v>
      </c>
      <c r="BL18" s="9">
        <f>'Data input sheet'!DT18</f>
        <v>99.8</v>
      </c>
      <c r="BM18" s="9">
        <f>'Data input sheet'!DU18</f>
        <v>100.8</v>
      </c>
      <c r="BN18" s="9">
        <f>'Data input sheet'!DV18</f>
        <v>99.8</v>
      </c>
      <c r="BO18" s="9">
        <f>'Data input sheet'!DW18</f>
        <v>99.4</v>
      </c>
      <c r="BP18" s="9">
        <f>'Data input sheet'!DX18</f>
        <v>99.9</v>
      </c>
      <c r="BQ18" s="9">
        <f>'Data input sheet'!DY18</f>
        <v>100.7</v>
      </c>
      <c r="BR18" s="9">
        <f>'Data input sheet'!DZ18</f>
        <v>100.5</v>
      </c>
      <c r="BS18" s="9">
        <f>'Data input sheet'!EA18</f>
        <v>100.4</v>
      </c>
      <c r="BT18" s="9">
        <f>'Data input sheet'!EB18</f>
        <v>98.9</v>
      </c>
      <c r="BU18" s="9">
        <f>'Data input sheet'!EC18</f>
        <v>100.3</v>
      </c>
      <c r="BV18" s="9">
        <f>'Data input sheet'!ED18</f>
        <v>101.4</v>
      </c>
      <c r="BW18" s="9">
        <f>'Data input sheet'!EE18</f>
        <v>103.5</v>
      </c>
      <c r="BX18" s="9">
        <f>'Data input sheet'!EF18</f>
        <v>101.3</v>
      </c>
      <c r="BY18" s="9">
        <f>'Data input sheet'!EG18</f>
        <v>99.6</v>
      </c>
      <c r="BZ18" s="9">
        <f>'Data input sheet'!EH18</f>
        <v>102.6</v>
      </c>
      <c r="CA18" s="9">
        <f>'Data input sheet'!EI18</f>
        <v>100.4</v>
      </c>
      <c r="CB18" s="9">
        <f>'Data input sheet'!EJ18</f>
        <v>101.3</v>
      </c>
      <c r="CC18" s="9">
        <f>'Data input sheet'!EK18</f>
        <v>103.1</v>
      </c>
      <c r="CD18" s="9">
        <f>'Data input sheet'!EL18</f>
        <v>102.3</v>
      </c>
      <c r="CE18" s="9">
        <f>'Data input sheet'!EM18</f>
        <v>101.6</v>
      </c>
      <c r="CF18" s="9">
        <f>'Data input sheet'!EN18</f>
        <v>100.4</v>
      </c>
      <c r="CG18" s="9">
        <f>'Data input sheet'!EO18</f>
        <v>104.7</v>
      </c>
      <c r="CH18" s="9">
        <f>'Data input sheet'!EP18</f>
        <v>103.7</v>
      </c>
      <c r="CI18" s="9">
        <f>'Data input sheet'!EQ18</f>
        <v>101.3</v>
      </c>
      <c r="CJ18" s="9">
        <f>'Data input sheet'!ER18</f>
        <v>101</v>
      </c>
      <c r="CK18" s="9">
        <f>'Data input sheet'!ES18</f>
        <v>102.7</v>
      </c>
      <c r="CL18" s="9">
        <f>'Data input sheet'!ET18</f>
        <v>102.5</v>
      </c>
      <c r="CM18" s="9">
        <f>'Data input sheet'!EU18</f>
        <v>103.3</v>
      </c>
      <c r="CN18" s="9">
        <f>'Data input sheet'!EV18</f>
        <v>103.5</v>
      </c>
      <c r="CO18" s="9">
        <f>'Data input sheet'!EW18</f>
        <v>104.3</v>
      </c>
      <c r="CP18" s="9">
        <f>'Data input sheet'!EX18</f>
        <v>103.7</v>
      </c>
      <c r="CQ18" s="9">
        <f>'Data input sheet'!EY18</f>
        <v>103.6</v>
      </c>
      <c r="CR18" s="9">
        <f>'Data input sheet'!EZ18</f>
        <v>103.8</v>
      </c>
      <c r="CS18" s="9">
        <f>'Data input sheet'!FA18</f>
        <v>104.3</v>
      </c>
      <c r="CT18" s="9">
        <f>'Data input sheet'!FB18</f>
        <v>106.6</v>
      </c>
      <c r="CU18" s="9">
        <f>'Data input sheet'!FC18</f>
        <v>104.9</v>
      </c>
      <c r="CV18" s="9">
        <f>'Data input sheet'!FD18</f>
        <v>103.7</v>
      </c>
      <c r="CW18" s="9">
        <f>'Data input sheet'!FE18</f>
        <v>105.1</v>
      </c>
      <c r="CX18" s="9">
        <f>'Data input sheet'!FF18</f>
        <v>104</v>
      </c>
      <c r="CY18" s="9">
        <f>'Data input sheet'!FG18</f>
        <v>107</v>
      </c>
      <c r="CZ18" s="9">
        <f>'Data input sheet'!FH18</f>
        <v>106.2</v>
      </c>
      <c r="DA18" s="9">
        <f>'Data input sheet'!FI18</f>
        <v>104.7</v>
      </c>
      <c r="DB18" s="9">
        <f>'Data input sheet'!FJ18</f>
        <v>106.9</v>
      </c>
      <c r="DC18" s="9">
        <f>'Data input sheet'!FK18</f>
        <v>105.1</v>
      </c>
      <c r="DD18" s="9">
        <f>'Data input sheet'!FL18</f>
        <v>105.2</v>
      </c>
      <c r="DE18" s="9">
        <f>'Data input sheet'!FM18</f>
        <v>106.1</v>
      </c>
      <c r="DF18" s="9">
        <f>'Data input sheet'!FN18</f>
        <v>105.7</v>
      </c>
      <c r="DG18" s="9">
        <f>'Data input sheet'!FO18</f>
        <v>107.3</v>
      </c>
      <c r="DH18" s="9">
        <f>'Data input sheet'!FP18</f>
        <v>107.8</v>
      </c>
      <c r="DI18" s="9">
        <f>'Data input sheet'!FQ18</f>
        <v>107.1</v>
      </c>
      <c r="DJ18" s="9">
        <f>'Data input sheet'!FR18</f>
        <v>108.5</v>
      </c>
      <c r="DK18" s="9">
        <f>'Data input sheet'!FS18</f>
        <v>110.1</v>
      </c>
      <c r="DL18" s="9">
        <f>'Data input sheet'!FT18</f>
        <v>107.8</v>
      </c>
      <c r="DM18" s="9">
        <f>'Data input sheet'!FU18</f>
        <v>106.8</v>
      </c>
      <c r="DN18" s="9">
        <f>'Data input sheet'!FV18</f>
        <v>107</v>
      </c>
      <c r="DO18" s="9">
        <f>'Data input sheet'!FW18</f>
        <v>108.1</v>
      </c>
      <c r="DP18" s="9">
        <f>'Data input sheet'!FX18</f>
        <v>108.3</v>
      </c>
      <c r="DQ18" s="9">
        <f>'Data input sheet'!FY18</f>
        <v>107.7</v>
      </c>
      <c r="DR18" s="9">
        <f>'Data input sheet'!FZ18</f>
        <v>107.1</v>
      </c>
      <c r="DS18" s="9">
        <f>'Data input sheet'!GA18</f>
        <v>107.8</v>
      </c>
      <c r="DT18" s="9">
        <f>'Data input sheet'!GB18</f>
        <v>108.9</v>
      </c>
      <c r="DU18" s="9">
        <f>'Data input sheet'!GC18</f>
        <v>106.2</v>
      </c>
      <c r="DV18" s="9">
        <f>'Data input sheet'!GD18</f>
        <v>94</v>
      </c>
      <c r="DW18" s="9">
        <f>'Data input sheet'!GE18</f>
        <v>97.6</v>
      </c>
      <c r="DX18" s="9">
        <f>'Data input sheet'!GF18</f>
        <v>102.6</v>
      </c>
      <c r="DY18" s="9">
        <f>'Data input sheet'!GG18</f>
        <v>104.8</v>
      </c>
      <c r="DZ18" s="9">
        <f>'Data input sheet'!GH18</f>
        <v>104.7</v>
      </c>
      <c r="EA18" s="9">
        <f>'Data input sheet'!GI18</f>
        <v>106.6</v>
      </c>
      <c r="EB18" s="9">
        <f>'Data input sheet'!GJ18</f>
        <v>107.4</v>
      </c>
      <c r="EC18" s="9">
        <f>'Data input sheet'!GK18</f>
        <v>106.4</v>
      </c>
      <c r="ED18" s="114">
        <f>'Data input sheet'!GL18</f>
        <v>106</v>
      </c>
      <c r="EE18" s="112">
        <f>'Data input sheet'!GM18</f>
        <v>106.5</v>
      </c>
      <c r="EF18" s="9">
        <f>'Data input sheet'!GN18</f>
        <v>107</v>
      </c>
    </row>
    <row r="19" spans="2:134" ht="1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ED19" s="105"/>
    </row>
    <row r="20" spans="2:134" ht="1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4"/>
      <c r="ED20" s="105"/>
    </row>
    <row r="21" spans="3:134" s="11" customFormat="1" ht="12">
      <c r="C21" s="11" t="s">
        <v>224</v>
      </c>
      <c r="D21" s="11" t="s">
        <v>307</v>
      </c>
      <c r="O21" s="11" t="s">
        <v>225</v>
      </c>
      <c r="AA21" s="11" t="s">
        <v>226</v>
      </c>
      <c r="AM21" s="11" t="s">
        <v>227</v>
      </c>
      <c r="AY21" s="11" t="s">
        <v>228</v>
      </c>
      <c r="BK21" s="11" t="s">
        <v>229</v>
      </c>
      <c r="BW21" s="11" t="s">
        <v>230</v>
      </c>
      <c r="CI21" s="11" t="s">
        <v>231</v>
      </c>
      <c r="CU21" s="11" t="s">
        <v>232</v>
      </c>
      <c r="DG21" s="11" t="s">
        <v>233</v>
      </c>
      <c r="DS21" s="11" t="s">
        <v>312</v>
      </c>
      <c r="ED21" s="115"/>
    </row>
    <row r="22" spans="2:123" ht="12">
      <c r="B22" s="6" t="s">
        <v>246</v>
      </c>
      <c r="C22" s="7">
        <f>AVERAGE(C13:P13)</f>
        <v>95.80714285714286</v>
      </c>
      <c r="O22" s="7">
        <f>DS22</f>
        <v>98.31666666666666</v>
      </c>
      <c r="AA22" s="7">
        <f>AVERAGE(AA13:AL13)</f>
        <v>96.76666666666667</v>
      </c>
      <c r="AM22" s="7">
        <f>AVERAGE(AM13:AX13)</f>
        <v>96.10000000000001</v>
      </c>
      <c r="AY22" s="7">
        <f>AVERAGE(AY13:BJ13)</f>
        <v>97.31666666666666</v>
      </c>
      <c r="BK22" s="7">
        <f>AVERAGE(BK13:BV13)</f>
        <v>99.99166666666663</v>
      </c>
      <c r="BW22" s="7">
        <f>AVERAGE(BW13:CH13)</f>
        <v>101.90833333333335</v>
      </c>
      <c r="CI22" s="7">
        <f>AVERAGE(CI13:CT13)</f>
        <v>105.28333333333332</v>
      </c>
      <c r="CU22" s="7">
        <f>AVERAGE(CU13:DF13)</f>
        <v>106.64166666666667</v>
      </c>
      <c r="DG22" s="7">
        <f>AVERAGE(DG13:DR13)</f>
        <v>106.02499999999999</v>
      </c>
      <c r="DS22" s="7">
        <f>AVERAGE(DS13:ED13)</f>
        <v>98.31666666666666</v>
      </c>
    </row>
    <row r="23" spans="2:123" ht="12">
      <c r="B23" s="6" t="s">
        <v>247</v>
      </c>
      <c r="C23" s="7">
        <f aca="true" t="shared" si="0" ref="C23:C27">AVERAGE(C14:P14)</f>
        <v>97.79285714285713</v>
      </c>
      <c r="O23" s="7">
        <f aca="true" t="shared" si="1" ref="O23:O27">AVERAGE(O14:Z14)</f>
        <v>101.44999999999999</v>
      </c>
      <c r="AA23" s="7">
        <f aca="true" t="shared" si="2" ref="AA23:AA27">AVERAGE(AA14:AL14)</f>
        <v>97.55</v>
      </c>
      <c r="AM23" s="7">
        <f aca="true" t="shared" si="3" ref="AM23:AM27">AVERAGE(AM14:AX14)</f>
        <v>96.84166666666668</v>
      </c>
      <c r="AY23" s="7">
        <f aca="true" t="shared" si="4" ref="AY23:AY27">AVERAGE(AY14:BJ14)</f>
        <v>98.25833333333333</v>
      </c>
      <c r="BK23" s="7">
        <f aca="true" t="shared" si="5" ref="BK23:BK27">AVERAGE(BK14:BV14)</f>
        <v>100</v>
      </c>
      <c r="BW23" s="7">
        <f aca="true" t="shared" si="6" ref="BW23:BW27">AVERAGE(BW14:CH14)</f>
        <v>101.95833333333333</v>
      </c>
      <c r="CI23" s="7">
        <f aca="true" t="shared" si="7" ref="CI23:CI27">AVERAGE(CI14:CT14)</f>
        <v>106.14166666666665</v>
      </c>
      <c r="CU23" s="7">
        <f aca="true" t="shared" si="8" ref="CU23:CU27">AVERAGE(CU14:DF14)</f>
        <v>107.375</v>
      </c>
      <c r="DG23" s="7">
        <f aca="true" t="shared" si="9" ref="DG23:DG27">AVERAGE(DG14:DR14)</f>
        <v>105.25833333333333</v>
      </c>
      <c r="DS23" s="7">
        <f aca="true" t="shared" si="10" ref="DS23:DS27">AVERAGE(DS14:ED14)</f>
        <v>98.89999999999999</v>
      </c>
    </row>
    <row r="24" spans="2:123" ht="12">
      <c r="B24" s="6" t="s">
        <v>248</v>
      </c>
      <c r="C24" s="7">
        <f t="shared" si="0"/>
        <v>110.04285714285716</v>
      </c>
      <c r="O24" s="7">
        <f t="shared" si="1"/>
        <v>106.72500000000001</v>
      </c>
      <c r="AA24" s="7">
        <f t="shared" si="2"/>
        <v>106.10833333333335</v>
      </c>
      <c r="AM24" s="7">
        <f t="shared" si="3"/>
        <v>104.33333333333336</v>
      </c>
      <c r="AY24" s="7">
        <f t="shared" si="4"/>
        <v>99.61666666666667</v>
      </c>
      <c r="BK24" s="7">
        <f t="shared" si="5"/>
        <v>100.00833333333333</v>
      </c>
      <c r="BW24" s="7">
        <f t="shared" si="6"/>
        <v>99.79166666666667</v>
      </c>
      <c r="CI24" s="7">
        <f t="shared" si="7"/>
        <v>100.91666666666664</v>
      </c>
      <c r="CU24" s="7">
        <f t="shared" si="8"/>
        <v>99.72500000000001</v>
      </c>
      <c r="DG24" s="7">
        <f t="shared" si="9"/>
        <v>98.125</v>
      </c>
      <c r="DS24" s="7">
        <f t="shared" si="10"/>
        <v>93.02499999999999</v>
      </c>
    </row>
    <row r="25" spans="2:123" ht="12">
      <c r="B25" s="6" t="s">
        <v>249</v>
      </c>
      <c r="C25" s="7">
        <f t="shared" si="0"/>
        <v>86.42857142857143</v>
      </c>
      <c r="O25" s="7">
        <f t="shared" si="1"/>
        <v>92.675</v>
      </c>
      <c r="AA25" s="7">
        <f t="shared" si="2"/>
        <v>91.79166666666667</v>
      </c>
      <c r="AM25" s="7">
        <f t="shared" si="3"/>
        <v>91.25</v>
      </c>
      <c r="AY25" s="7">
        <f t="shared" si="4"/>
        <v>93.45</v>
      </c>
      <c r="BK25" s="7">
        <f t="shared" si="5"/>
        <v>100</v>
      </c>
      <c r="BW25" s="7">
        <f t="shared" si="6"/>
        <v>102.36666666666666</v>
      </c>
      <c r="CI25" s="7">
        <f t="shared" si="7"/>
        <v>106.83333333333333</v>
      </c>
      <c r="CU25" s="7">
        <f t="shared" si="8"/>
        <v>109.06666666666666</v>
      </c>
      <c r="DG25" s="7">
        <f t="shared" si="9"/>
        <v>108.11666666666667</v>
      </c>
      <c r="DS25" s="7">
        <f t="shared" si="10"/>
        <v>95.94166666666668</v>
      </c>
    </row>
    <row r="26" spans="2:123" ht="12">
      <c r="B26" s="6" t="s">
        <v>250</v>
      </c>
      <c r="C26" s="7">
        <f t="shared" si="0"/>
        <v>103.99285714285713</v>
      </c>
      <c r="O26" s="7">
        <f t="shared" si="1"/>
        <v>103.875</v>
      </c>
      <c r="AA26" s="7">
        <f t="shared" si="2"/>
        <v>99.51666666666667</v>
      </c>
      <c r="AM26" s="7">
        <f t="shared" si="3"/>
        <v>96.64999999999999</v>
      </c>
      <c r="AY26" s="7">
        <f t="shared" si="4"/>
        <v>96.97500000000001</v>
      </c>
      <c r="BK26" s="7">
        <f t="shared" si="5"/>
        <v>100</v>
      </c>
      <c r="BW26" s="7">
        <f t="shared" si="6"/>
        <v>103.20833333333333</v>
      </c>
      <c r="CI26" s="7">
        <f t="shared" si="7"/>
        <v>107.50000000000001</v>
      </c>
      <c r="CU26" s="7">
        <f t="shared" si="8"/>
        <v>107.71666666666665</v>
      </c>
      <c r="DG26" s="7">
        <f t="shared" si="9"/>
        <v>108.68333333333332</v>
      </c>
      <c r="DS26" s="7">
        <f t="shared" si="10"/>
        <v>101.01666666666667</v>
      </c>
    </row>
    <row r="27" spans="2:123" ht="12">
      <c r="B27" s="6" t="s">
        <v>251</v>
      </c>
      <c r="C27" s="7">
        <f t="shared" si="0"/>
        <v>95.69285714285715</v>
      </c>
      <c r="O27" s="7">
        <f t="shared" si="1"/>
        <v>96.825</v>
      </c>
      <c r="AA27" s="7">
        <f t="shared" si="2"/>
        <v>95.75833333333333</v>
      </c>
      <c r="AM27" s="7">
        <f t="shared" si="3"/>
        <v>95.85000000000001</v>
      </c>
      <c r="AY27" s="7">
        <f t="shared" si="4"/>
        <v>98.13333333333333</v>
      </c>
      <c r="BK27" s="7">
        <f t="shared" si="5"/>
        <v>99.98333333333335</v>
      </c>
      <c r="BW27" s="7">
        <f t="shared" si="6"/>
        <v>102.04166666666667</v>
      </c>
      <c r="CI27" s="7">
        <f t="shared" si="7"/>
        <v>103.38333333333333</v>
      </c>
      <c r="CU27" s="7">
        <f t="shared" si="8"/>
        <v>105.38333333333334</v>
      </c>
      <c r="DG27" s="7">
        <f t="shared" si="9"/>
        <v>107.8</v>
      </c>
      <c r="DS27" s="7">
        <f t="shared" si="10"/>
        <v>104.41666666666669</v>
      </c>
    </row>
    <row r="28" spans="51:75" ht="12">
      <c r="AY28" s="7"/>
      <c r="BW28" s="7"/>
    </row>
    <row r="29" spans="3:75" ht="12">
      <c r="C29" s="2">
        <v>2010</v>
      </c>
      <c r="AY29" s="7"/>
      <c r="BW29" s="7"/>
    </row>
    <row r="30" spans="3:134" s="11" customFormat="1" ht="12">
      <c r="C30" s="13" t="s">
        <v>221</v>
      </c>
      <c r="D30" s="13" t="s">
        <v>222</v>
      </c>
      <c r="E30" s="13" t="s">
        <v>223</v>
      </c>
      <c r="F30" s="13" t="s">
        <v>236</v>
      </c>
      <c r="G30" s="13" t="s">
        <v>237</v>
      </c>
      <c r="H30" s="13" t="s">
        <v>238</v>
      </c>
      <c r="I30" s="13" t="s">
        <v>239</v>
      </c>
      <c r="J30" s="13" t="s">
        <v>240</v>
      </c>
      <c r="K30" s="13" t="s">
        <v>241</v>
      </c>
      <c r="L30" s="13" t="s">
        <v>242</v>
      </c>
      <c r="M30" s="13" t="s">
        <v>243</v>
      </c>
      <c r="N30" s="13" t="s">
        <v>244</v>
      </c>
      <c r="O30" s="13" t="s">
        <v>221</v>
      </c>
      <c r="P30" s="13" t="s">
        <v>222</v>
      </c>
      <c r="Q30" s="13" t="s">
        <v>223</v>
      </c>
      <c r="R30" s="13" t="s">
        <v>236</v>
      </c>
      <c r="S30" s="13" t="s">
        <v>237</v>
      </c>
      <c r="T30" s="13" t="s">
        <v>238</v>
      </c>
      <c r="U30" s="13" t="s">
        <v>239</v>
      </c>
      <c r="V30" s="13" t="s">
        <v>240</v>
      </c>
      <c r="W30" s="13" t="s">
        <v>241</v>
      </c>
      <c r="X30" s="13" t="s">
        <v>242</v>
      </c>
      <c r="Y30" s="13" t="s">
        <v>243</v>
      </c>
      <c r="Z30" s="13" t="s">
        <v>244</v>
      </c>
      <c r="AA30" s="13" t="s">
        <v>221</v>
      </c>
      <c r="AB30" s="13" t="s">
        <v>222</v>
      </c>
      <c r="AC30" s="13" t="s">
        <v>223</v>
      </c>
      <c r="AD30" s="13" t="s">
        <v>236</v>
      </c>
      <c r="AE30" s="13" t="s">
        <v>237</v>
      </c>
      <c r="AF30" s="13" t="s">
        <v>238</v>
      </c>
      <c r="AG30" s="13" t="s">
        <v>239</v>
      </c>
      <c r="AH30" s="13" t="s">
        <v>240</v>
      </c>
      <c r="AI30" s="13" t="s">
        <v>241</v>
      </c>
      <c r="AJ30" s="13" t="s">
        <v>242</v>
      </c>
      <c r="AK30" s="13" t="s">
        <v>243</v>
      </c>
      <c r="AL30" s="13" t="s">
        <v>244</v>
      </c>
      <c r="AM30" s="13" t="s">
        <v>221</v>
      </c>
      <c r="AN30" s="13" t="s">
        <v>222</v>
      </c>
      <c r="AO30" s="13" t="s">
        <v>223</v>
      </c>
      <c r="AP30" s="13" t="s">
        <v>236</v>
      </c>
      <c r="AQ30" s="13" t="s">
        <v>237</v>
      </c>
      <c r="AR30" s="13" t="s">
        <v>238</v>
      </c>
      <c r="AS30" s="13" t="s">
        <v>239</v>
      </c>
      <c r="AT30" s="13" t="s">
        <v>240</v>
      </c>
      <c r="AU30" s="13" t="s">
        <v>241</v>
      </c>
      <c r="AV30" s="13" t="s">
        <v>242</v>
      </c>
      <c r="AW30" s="13" t="s">
        <v>243</v>
      </c>
      <c r="AX30" s="13" t="s">
        <v>244</v>
      </c>
      <c r="AY30" s="13" t="s">
        <v>221</v>
      </c>
      <c r="AZ30" s="13" t="s">
        <v>222</v>
      </c>
      <c r="BA30" s="13" t="s">
        <v>223</v>
      </c>
      <c r="BB30" s="13" t="s">
        <v>236</v>
      </c>
      <c r="BC30" s="13" t="s">
        <v>237</v>
      </c>
      <c r="BD30" s="13" t="s">
        <v>238</v>
      </c>
      <c r="BE30" s="13" t="s">
        <v>239</v>
      </c>
      <c r="BF30" s="13" t="s">
        <v>240</v>
      </c>
      <c r="BG30" s="13" t="s">
        <v>241</v>
      </c>
      <c r="BH30" s="13" t="s">
        <v>242</v>
      </c>
      <c r="BI30" s="13" t="s">
        <v>243</v>
      </c>
      <c r="BJ30" s="13" t="s">
        <v>244</v>
      </c>
      <c r="BK30" s="13" t="s">
        <v>221</v>
      </c>
      <c r="BL30" s="13" t="s">
        <v>222</v>
      </c>
      <c r="BM30" s="13" t="s">
        <v>223</v>
      </c>
      <c r="BN30" s="13" t="s">
        <v>236</v>
      </c>
      <c r="BO30" s="13" t="s">
        <v>237</v>
      </c>
      <c r="BP30" s="13" t="s">
        <v>238</v>
      </c>
      <c r="BQ30" s="13" t="s">
        <v>239</v>
      </c>
      <c r="BR30" s="13" t="s">
        <v>240</v>
      </c>
      <c r="BS30" s="13" t="s">
        <v>241</v>
      </c>
      <c r="BT30" s="13" t="s">
        <v>242</v>
      </c>
      <c r="BU30" s="13" t="s">
        <v>243</v>
      </c>
      <c r="BV30" s="13" t="s">
        <v>244</v>
      </c>
      <c r="BW30" s="13" t="s">
        <v>221</v>
      </c>
      <c r="BX30" s="13" t="s">
        <v>222</v>
      </c>
      <c r="BY30" s="13" t="s">
        <v>223</v>
      </c>
      <c r="BZ30" s="13" t="s">
        <v>236</v>
      </c>
      <c r="CA30" s="13" t="s">
        <v>237</v>
      </c>
      <c r="CB30" s="13" t="s">
        <v>238</v>
      </c>
      <c r="CC30" s="13" t="s">
        <v>239</v>
      </c>
      <c r="CD30" s="13" t="s">
        <v>240</v>
      </c>
      <c r="CE30" s="13" t="s">
        <v>241</v>
      </c>
      <c r="CF30" s="13" t="s">
        <v>242</v>
      </c>
      <c r="CG30" s="13" t="s">
        <v>243</v>
      </c>
      <c r="CH30" s="13" t="s">
        <v>244</v>
      </c>
      <c r="CI30" s="13" t="s">
        <v>221</v>
      </c>
      <c r="CJ30" s="13" t="s">
        <v>222</v>
      </c>
      <c r="CK30" s="13" t="s">
        <v>223</v>
      </c>
      <c r="CL30" s="13" t="s">
        <v>236</v>
      </c>
      <c r="CM30" s="13" t="s">
        <v>237</v>
      </c>
      <c r="CN30" s="13" t="s">
        <v>238</v>
      </c>
      <c r="CO30" s="13" t="s">
        <v>239</v>
      </c>
      <c r="CP30" s="13" t="s">
        <v>240</v>
      </c>
      <c r="CQ30" s="13" t="s">
        <v>241</v>
      </c>
      <c r="CR30" s="13" t="s">
        <v>242</v>
      </c>
      <c r="CS30" s="13" t="s">
        <v>243</v>
      </c>
      <c r="CT30" s="13" t="s">
        <v>244</v>
      </c>
      <c r="CU30" s="13" t="s">
        <v>221</v>
      </c>
      <c r="CV30" s="13" t="s">
        <v>222</v>
      </c>
      <c r="CW30" s="13" t="s">
        <v>223</v>
      </c>
      <c r="CX30" s="13" t="s">
        <v>236</v>
      </c>
      <c r="CY30" s="13" t="s">
        <v>237</v>
      </c>
      <c r="CZ30" s="13" t="s">
        <v>238</v>
      </c>
      <c r="DA30" s="13" t="s">
        <v>239</v>
      </c>
      <c r="DB30" s="13" t="s">
        <v>240</v>
      </c>
      <c r="DC30" s="13" t="s">
        <v>241</v>
      </c>
      <c r="DD30" s="13" t="s">
        <v>242</v>
      </c>
      <c r="DE30" s="13" t="s">
        <v>243</v>
      </c>
      <c r="DF30" s="13" t="s">
        <v>244</v>
      </c>
      <c r="DG30" s="13" t="s">
        <v>221</v>
      </c>
      <c r="DH30" s="13" t="s">
        <v>222</v>
      </c>
      <c r="DI30" s="13" t="s">
        <v>223</v>
      </c>
      <c r="DJ30" s="13" t="s">
        <v>236</v>
      </c>
      <c r="DK30" s="13" t="s">
        <v>237</v>
      </c>
      <c r="DL30" s="13" t="s">
        <v>238</v>
      </c>
      <c r="DM30" s="13" t="s">
        <v>239</v>
      </c>
      <c r="DN30" s="13" t="s">
        <v>240</v>
      </c>
      <c r="DO30" s="13" t="s">
        <v>241</v>
      </c>
      <c r="DP30" s="13" t="s">
        <v>242</v>
      </c>
      <c r="DQ30" s="13" t="s">
        <v>243</v>
      </c>
      <c r="DR30" s="13" t="s">
        <v>244</v>
      </c>
      <c r="DS30" s="13" t="s">
        <v>221</v>
      </c>
      <c r="DT30" s="13" t="s">
        <v>222</v>
      </c>
      <c r="DU30" s="13" t="s">
        <v>223</v>
      </c>
      <c r="DV30" s="13" t="s">
        <v>236</v>
      </c>
      <c r="DW30" s="13" t="s">
        <v>237</v>
      </c>
      <c r="DX30" s="13" t="s">
        <v>238</v>
      </c>
      <c r="DY30" s="13" t="s">
        <v>239</v>
      </c>
      <c r="DZ30" s="13" t="s">
        <v>240</v>
      </c>
      <c r="EA30" s="13" t="s">
        <v>241</v>
      </c>
      <c r="EB30" s="13" t="s">
        <v>242</v>
      </c>
      <c r="EC30" s="13" t="s">
        <v>243</v>
      </c>
      <c r="ED30" s="13" t="s">
        <v>244</v>
      </c>
    </row>
    <row r="31" spans="2:134" ht="12">
      <c r="B31" s="6" t="s">
        <v>246</v>
      </c>
      <c r="C31" s="12">
        <f>C13/$C22*100</f>
        <v>96.13061954819949</v>
      </c>
      <c r="D31" s="12">
        <f aca="true" t="shared" si="11" ref="D31:J31">D13/$C22*100</f>
        <v>95.60873779169461</v>
      </c>
      <c r="E31" s="12">
        <f t="shared" si="11"/>
        <v>97.38313576381121</v>
      </c>
      <c r="F31" s="12">
        <f t="shared" si="11"/>
        <v>97.90501752031611</v>
      </c>
      <c r="G31" s="12">
        <f t="shared" si="11"/>
        <v>99.67941549243271</v>
      </c>
      <c r="H31" s="12">
        <f t="shared" si="11"/>
        <v>100.09692089763662</v>
      </c>
      <c r="I31" s="12">
        <f t="shared" si="11"/>
        <v>99.67941549243271</v>
      </c>
      <c r="J31" s="12">
        <f t="shared" si="11"/>
        <v>100.20129724893758</v>
      </c>
      <c r="K31" s="12">
        <f aca="true" t="shared" si="12" ref="K31:M31">K13/$C22*100</f>
        <v>100.72317900544247</v>
      </c>
      <c r="L31" s="12">
        <f t="shared" si="12"/>
        <v>101.45381346454931</v>
      </c>
      <c r="M31" s="12">
        <f t="shared" si="12"/>
        <v>102.28882427495711</v>
      </c>
      <c r="N31" s="12">
        <f>N13/$C22*100</f>
        <v>102.70632968016105</v>
      </c>
      <c r="O31" s="12">
        <f aca="true" t="shared" si="13" ref="O31:O36">O13/$O22*100</f>
        <v>99.98304797423292</v>
      </c>
      <c r="P31" s="12">
        <f aca="true" t="shared" si="14" ref="P31:U31">P13/$O22*100</f>
        <v>100.89845736565519</v>
      </c>
      <c r="Q31" s="12">
        <f t="shared" si="14"/>
        <v>100.89845736565519</v>
      </c>
      <c r="R31" s="12">
        <f t="shared" si="14"/>
        <v>100.69503305645024</v>
      </c>
      <c r="S31" s="12">
        <f t="shared" si="14"/>
        <v>101.30530598406509</v>
      </c>
      <c r="T31" s="12">
        <f t="shared" si="14"/>
        <v>99.88133581963045</v>
      </c>
      <c r="U31" s="12">
        <f t="shared" si="14"/>
        <v>100.79674521105272</v>
      </c>
      <c r="V31" s="12">
        <f aca="true" t="shared" si="15" ref="V31:Z31">V13/$O22*100</f>
        <v>100.89845736565519</v>
      </c>
      <c r="W31" s="12">
        <f>W13/$O22*100</f>
        <v>100.0847601288354</v>
      </c>
      <c r="X31" s="12">
        <f t="shared" si="15"/>
        <v>99.88133581963045</v>
      </c>
      <c r="Y31" s="12">
        <f t="shared" si="15"/>
        <v>100.18647228343787</v>
      </c>
      <c r="Z31" s="12">
        <f t="shared" si="15"/>
        <v>99.6779115104255</v>
      </c>
      <c r="AA31" s="12">
        <f aca="true" t="shared" si="16" ref="AA31:AA36">AA13/$AA22*100</f>
        <v>100.55115397864279</v>
      </c>
      <c r="AB31" s="12">
        <f aca="true" t="shared" si="17" ref="AB31:AG31">AB13/$AA22*100</f>
        <v>100.96451946262488</v>
      </c>
      <c r="AC31" s="12">
        <f t="shared" si="17"/>
        <v>100.86117809162933</v>
      </c>
      <c r="AD31" s="12">
        <f t="shared" si="17"/>
        <v>100.03444712366519</v>
      </c>
      <c r="AE31" s="12">
        <f t="shared" si="17"/>
        <v>101.17120220461592</v>
      </c>
      <c r="AF31" s="12">
        <f t="shared" si="17"/>
        <v>100.2411298656562</v>
      </c>
      <c r="AG31" s="12">
        <f t="shared" si="17"/>
        <v>100.55115397864279</v>
      </c>
      <c r="AH31" s="12">
        <f aca="true" t="shared" si="18" ref="AH31:AL31">AH13/$AA22*100</f>
        <v>101.17120220461592</v>
      </c>
      <c r="AI31" s="12">
        <f t="shared" si="18"/>
        <v>99.41439889769205</v>
      </c>
      <c r="AJ31" s="12">
        <f t="shared" si="18"/>
        <v>98.58766792972787</v>
      </c>
      <c r="AK31" s="12">
        <f t="shared" si="18"/>
        <v>97.96761970375474</v>
      </c>
      <c r="AL31" s="12">
        <f t="shared" si="18"/>
        <v>98.48432655873235</v>
      </c>
      <c r="AM31" s="12">
        <f aca="true" t="shared" si="19" ref="AM31:AM36">AM13/$AM22*100</f>
        <v>98.64724245577521</v>
      </c>
      <c r="AN31" s="12">
        <f aca="true" t="shared" si="20" ref="AN31:AS31">AN13/$AM22*100</f>
        <v>98.85535900104058</v>
      </c>
      <c r="AO31" s="12">
        <f t="shared" si="20"/>
        <v>99.68782518210196</v>
      </c>
      <c r="AP31" s="12">
        <f t="shared" si="20"/>
        <v>100.10405827263267</v>
      </c>
      <c r="AQ31" s="12">
        <f t="shared" si="20"/>
        <v>100.10405827263267</v>
      </c>
      <c r="AR31" s="12">
        <f t="shared" si="20"/>
        <v>100.31217481789803</v>
      </c>
      <c r="AS31" s="12">
        <f t="shared" si="20"/>
        <v>99.79188345473466</v>
      </c>
      <c r="AT31" s="12">
        <f aca="true" t="shared" si="21" ref="AT31:AX31">AT13/$AM22*100</f>
        <v>100.10405827263267</v>
      </c>
      <c r="AU31" s="12">
        <f t="shared" si="21"/>
        <v>100.31217481789803</v>
      </c>
      <c r="AV31" s="12">
        <f t="shared" si="21"/>
        <v>99.89594172736732</v>
      </c>
      <c r="AW31" s="12">
        <f t="shared" si="21"/>
        <v>101.24869927159207</v>
      </c>
      <c r="AX31" s="12">
        <f t="shared" si="21"/>
        <v>100.93652445369405</v>
      </c>
      <c r="AY31" s="12">
        <f aca="true" t="shared" si="22" ref="AY31:AY36">AY13/$AY22*100</f>
        <v>99.5718444939202</v>
      </c>
      <c r="AZ31" s="12">
        <f aca="true" t="shared" si="23" ref="AZ31:BE31">AZ13/$AY22*100</f>
        <v>100.18838842267512</v>
      </c>
      <c r="BA31" s="12">
        <f t="shared" si="23"/>
        <v>99.5718444939202</v>
      </c>
      <c r="BB31" s="12">
        <f t="shared" si="23"/>
        <v>101.01044699434836</v>
      </c>
      <c r="BC31" s="12">
        <f t="shared" si="23"/>
        <v>100.18838842267512</v>
      </c>
      <c r="BD31" s="12">
        <f t="shared" si="23"/>
        <v>99.7773591368385</v>
      </c>
      <c r="BE31" s="12">
        <f t="shared" si="23"/>
        <v>100.59941770851175</v>
      </c>
      <c r="BF31" s="12">
        <f aca="true" t="shared" si="24" ref="BF31:BJ31">BF13/$AY22*100</f>
        <v>99.05805788662443</v>
      </c>
      <c r="BG31" s="12">
        <f t="shared" si="24"/>
        <v>99.98287377975682</v>
      </c>
      <c r="BH31" s="12">
        <f t="shared" si="24"/>
        <v>99.67460181537935</v>
      </c>
      <c r="BI31" s="12">
        <f t="shared" si="24"/>
        <v>99.46908717246103</v>
      </c>
      <c r="BJ31" s="12">
        <f t="shared" si="24"/>
        <v>100.90768967288919</v>
      </c>
      <c r="BK31" s="12">
        <f aca="true" t="shared" si="25" ref="BK31:BK36">BK13/$BK22*100</f>
        <v>97.70814234519547</v>
      </c>
      <c r="BL31" s="12">
        <f aca="true" t="shared" si="26" ref="BL31:BQ31">BL13/$BK22*100</f>
        <v>100.00833402783569</v>
      </c>
      <c r="BM31" s="12">
        <f t="shared" si="26"/>
        <v>100.20835069589135</v>
      </c>
      <c r="BN31" s="12">
        <f t="shared" si="26"/>
        <v>99.40828402366868</v>
      </c>
      <c r="BO31" s="12">
        <f t="shared" si="26"/>
        <v>100.00833402783569</v>
      </c>
      <c r="BP31" s="12">
        <f t="shared" si="26"/>
        <v>100.40836736394702</v>
      </c>
      <c r="BQ31" s="12">
        <f t="shared" si="26"/>
        <v>100.80840070005837</v>
      </c>
      <c r="BR31" s="12">
        <f aca="true" t="shared" si="27" ref="BR31:BV31">BR13/$BK22*100</f>
        <v>99.80831735978002</v>
      </c>
      <c r="BS31" s="12">
        <f t="shared" si="27"/>
        <v>100.40836736394702</v>
      </c>
      <c r="BT31" s="12">
        <f t="shared" si="27"/>
        <v>100.80840070005837</v>
      </c>
      <c r="BU31" s="12">
        <f t="shared" si="27"/>
        <v>100.10834236186352</v>
      </c>
      <c r="BV31" s="12">
        <f t="shared" si="27"/>
        <v>100.30835902991919</v>
      </c>
      <c r="BW31" s="12">
        <f aca="true" t="shared" si="28" ref="BW31:BW36">BW13/$BW22*100</f>
        <v>100.87496933518682</v>
      </c>
      <c r="BX31" s="12">
        <f aca="true" t="shared" si="29" ref="BX31:CC31">BX13/$BW22*100</f>
        <v>99.40305830403139</v>
      </c>
      <c r="BY31" s="12">
        <f t="shared" si="29"/>
        <v>98.91242129364623</v>
      </c>
      <c r="BZ31" s="12">
        <f t="shared" si="29"/>
        <v>100.0899501185706</v>
      </c>
      <c r="CA31" s="12">
        <f t="shared" si="29"/>
        <v>98.61803908741514</v>
      </c>
      <c r="CB31" s="12">
        <f t="shared" si="29"/>
        <v>99.59931310818546</v>
      </c>
      <c r="CC31" s="12">
        <f t="shared" si="29"/>
        <v>99.59931310818546</v>
      </c>
      <c r="CD31" s="12">
        <f aca="true" t="shared" si="30" ref="CD31:CH31">CD13/$BW22*100</f>
        <v>99.69744051026247</v>
      </c>
      <c r="CE31" s="12">
        <f t="shared" si="30"/>
        <v>99.79556791233951</v>
      </c>
      <c r="CF31" s="12">
        <f t="shared" si="30"/>
        <v>101.16935154141792</v>
      </c>
      <c r="CG31" s="12">
        <f t="shared" si="30"/>
        <v>101.16935154141792</v>
      </c>
      <c r="CH31" s="12">
        <f t="shared" si="30"/>
        <v>101.07122413934091</v>
      </c>
      <c r="CI31" s="12">
        <f aca="true" t="shared" si="31" ref="CI31:CI36">CI13/$CI22*100</f>
        <v>97.45132182998259</v>
      </c>
      <c r="CJ31" s="12">
        <f aca="true" t="shared" si="32" ref="CJ31:CO31">CJ13/$CI22*100</f>
        <v>98.30615798638595</v>
      </c>
      <c r="CK31" s="12">
        <f t="shared" si="32"/>
        <v>98.21117619123004</v>
      </c>
      <c r="CL31" s="12">
        <f t="shared" si="32"/>
        <v>98.68608516700968</v>
      </c>
      <c r="CM31" s="12">
        <f t="shared" si="32"/>
        <v>99.35095773310117</v>
      </c>
      <c r="CN31" s="12">
        <f t="shared" si="32"/>
        <v>98.97103055247746</v>
      </c>
      <c r="CO31" s="12">
        <f t="shared" si="32"/>
        <v>100.01583029919267</v>
      </c>
      <c r="CP31" s="12">
        <f aca="true" t="shared" si="33" ref="CP31:CT31">CP13/$CI22*100</f>
        <v>100.96564825075195</v>
      </c>
      <c r="CQ31" s="12">
        <f t="shared" si="33"/>
        <v>100.49073927497231</v>
      </c>
      <c r="CR31" s="12">
        <f t="shared" si="33"/>
        <v>101.25059363621973</v>
      </c>
      <c r="CS31" s="12">
        <f t="shared" si="33"/>
        <v>102.96026594902645</v>
      </c>
      <c r="CT31" s="12">
        <f t="shared" si="33"/>
        <v>103.34019312965017</v>
      </c>
      <c r="CU31" s="12">
        <f aca="true" t="shared" si="34" ref="CU31:CU36">CU13/$CU22*100</f>
        <v>100.14847229819487</v>
      </c>
      <c r="CV31" s="12">
        <f aca="true" t="shared" si="35" ref="CV31:DA31">CV13/$CU22*100</f>
        <v>99.5858404313511</v>
      </c>
      <c r="CW31" s="12">
        <f t="shared" si="35"/>
        <v>99.6796124091584</v>
      </c>
      <c r="CX31" s="12">
        <f t="shared" si="35"/>
        <v>99.30452449792921</v>
      </c>
      <c r="CY31" s="12">
        <f t="shared" si="35"/>
        <v>100.71110416503868</v>
      </c>
      <c r="CZ31" s="12">
        <f t="shared" si="35"/>
        <v>100.71110416503868</v>
      </c>
      <c r="DA31" s="12">
        <f t="shared" si="35"/>
        <v>99.3982964757365</v>
      </c>
      <c r="DB31" s="12">
        <f aca="true" t="shared" si="36" ref="DB31:DF31">DB13/$CU22*100</f>
        <v>100.61733218723138</v>
      </c>
      <c r="DC31" s="12">
        <f t="shared" si="36"/>
        <v>100.0547003203876</v>
      </c>
      <c r="DD31" s="12">
        <f t="shared" si="36"/>
        <v>100.80487614284598</v>
      </c>
      <c r="DE31" s="12">
        <f t="shared" si="36"/>
        <v>99.30452449792921</v>
      </c>
      <c r="DF31" s="12">
        <f t="shared" si="36"/>
        <v>99.6796124091584</v>
      </c>
      <c r="DG31" s="12">
        <f aca="true" t="shared" si="37" ref="DG31:DG36">DG13/$DG22*100</f>
        <v>100.91959443527472</v>
      </c>
      <c r="DH31" s="12">
        <f aca="true" t="shared" si="38" ref="DH31:DM31">DH13/$DG22*100</f>
        <v>101.01391181325158</v>
      </c>
      <c r="DI31" s="12">
        <f t="shared" si="38"/>
        <v>101.01391181325158</v>
      </c>
      <c r="DJ31" s="12">
        <f t="shared" si="38"/>
        <v>100.25937278943647</v>
      </c>
      <c r="DK31" s="12">
        <f t="shared" si="38"/>
        <v>101.01391181325158</v>
      </c>
      <c r="DL31" s="12">
        <f t="shared" si="38"/>
        <v>99.8821032775289</v>
      </c>
      <c r="DM31" s="12">
        <f t="shared" si="38"/>
        <v>99.41051638764444</v>
      </c>
      <c r="DN31" s="12">
        <f aca="true" t="shared" si="39" ref="DN31:DR31">DN13/$DG22*100</f>
        <v>99.8821032775289</v>
      </c>
      <c r="DO31" s="12">
        <f t="shared" si="39"/>
        <v>100.07073803348267</v>
      </c>
      <c r="DP31" s="12">
        <f t="shared" si="39"/>
        <v>100.16505541145958</v>
      </c>
      <c r="DQ31" s="12">
        <f t="shared" si="39"/>
        <v>99.22188163169065</v>
      </c>
      <c r="DR31" s="12">
        <f t="shared" si="39"/>
        <v>97.14689931619903</v>
      </c>
      <c r="DS31" s="12">
        <f>DS13/$DS22*100</f>
        <v>107.40803526021358</v>
      </c>
      <c r="DT31" s="12">
        <f aca="true" t="shared" si="40" ref="DT31:EC31">DT13/$DS22*100</f>
        <v>107.40803526021358</v>
      </c>
      <c r="DU31" s="12">
        <f t="shared" si="40"/>
        <v>96.52483471774877</v>
      </c>
      <c r="DV31" s="12">
        <f t="shared" si="40"/>
        <v>78.1149347347008</v>
      </c>
      <c r="DW31" s="12">
        <f t="shared" si="40"/>
        <v>88.2861501949483</v>
      </c>
      <c r="DX31" s="12">
        <f t="shared" si="40"/>
        <v>97.03339549076115</v>
      </c>
      <c r="DY31" s="12">
        <f t="shared" si="40"/>
        <v>100.59332090184779</v>
      </c>
      <c r="DZ31" s="12">
        <f t="shared" si="40"/>
        <v>102.11900322088489</v>
      </c>
      <c r="EA31" s="12">
        <f t="shared" si="40"/>
        <v>102.72927614849976</v>
      </c>
      <c r="EB31" s="12">
        <f>EB13/$DS22*100</f>
        <v>104.66180708594679</v>
      </c>
      <c r="EC31" s="12">
        <f t="shared" si="40"/>
        <v>108.1200203424309</v>
      </c>
      <c r="ED31" s="12">
        <f>ED13/$DS22*100</f>
        <v>107.00118664180368</v>
      </c>
    </row>
    <row r="32" spans="2:134" ht="12">
      <c r="B32" s="6" t="s">
        <v>247</v>
      </c>
      <c r="C32" s="12">
        <f aca="true" t="shared" si="41" ref="C32:I36">C14/$C23*100</f>
        <v>93.66737272660872</v>
      </c>
      <c r="D32" s="12">
        <f t="shared" si="41"/>
        <v>94.17865751223432</v>
      </c>
      <c r="E32" s="12">
        <f t="shared" si="41"/>
        <v>96.22379665473669</v>
      </c>
      <c r="F32" s="12">
        <f t="shared" si="41"/>
        <v>98.47344971148931</v>
      </c>
      <c r="G32" s="12">
        <f t="shared" si="41"/>
        <v>99.80279015411585</v>
      </c>
      <c r="H32" s="12">
        <f t="shared" si="41"/>
        <v>100.41633189686657</v>
      </c>
      <c r="I32" s="12">
        <f t="shared" si="41"/>
        <v>100.21181798261634</v>
      </c>
      <c r="J32" s="12">
        <f aca="true" t="shared" si="42" ref="J32:N32">J14/$C23*100</f>
        <v>100.31407493974145</v>
      </c>
      <c r="K32" s="12">
        <f t="shared" si="42"/>
        <v>101.2343875538675</v>
      </c>
      <c r="L32" s="12">
        <f t="shared" si="42"/>
        <v>102.05244321086846</v>
      </c>
      <c r="M32" s="12">
        <f t="shared" si="42"/>
        <v>102.97275582499455</v>
      </c>
      <c r="N32" s="12">
        <f t="shared" si="42"/>
        <v>101.54115842524287</v>
      </c>
      <c r="O32" s="12">
        <f t="shared" si="13"/>
        <v>100.14785608674224</v>
      </c>
      <c r="P32" s="12">
        <f aca="true" t="shared" si="43" ref="P32:U36">P14/$O23*100</f>
        <v>101.23213405618532</v>
      </c>
      <c r="Q32" s="12">
        <f t="shared" si="43"/>
        <v>100.83785115820602</v>
      </c>
      <c r="R32" s="12">
        <f t="shared" si="43"/>
        <v>101.03499260719569</v>
      </c>
      <c r="S32" s="12">
        <f t="shared" si="43"/>
        <v>100.93642188270084</v>
      </c>
      <c r="T32" s="12">
        <f t="shared" si="43"/>
        <v>99.5564317397733</v>
      </c>
      <c r="U32" s="12">
        <f t="shared" si="43"/>
        <v>100.34499753573189</v>
      </c>
      <c r="V32" s="12">
        <f aca="true" t="shared" si="44" ref="V32:Z32">V14/$O23*100</f>
        <v>100.73928043371122</v>
      </c>
      <c r="W32" s="12">
        <f t="shared" si="44"/>
        <v>98.96500739280435</v>
      </c>
      <c r="X32" s="12">
        <f t="shared" si="44"/>
        <v>98.7678659438147</v>
      </c>
      <c r="Y32" s="12">
        <f t="shared" si="44"/>
        <v>99.06357811729917</v>
      </c>
      <c r="Z32" s="12">
        <f t="shared" si="44"/>
        <v>98.3735830458354</v>
      </c>
      <c r="AA32" s="12">
        <f t="shared" si="16"/>
        <v>101.99897488467454</v>
      </c>
      <c r="AB32" s="12">
        <f aca="true" t="shared" si="45" ref="AB32:AG36">AB14/$AA23*100</f>
        <v>100.0512557662737</v>
      </c>
      <c r="AC32" s="12">
        <f t="shared" si="45"/>
        <v>101.6914402870323</v>
      </c>
      <c r="AD32" s="12">
        <f t="shared" si="45"/>
        <v>100.25627883136853</v>
      </c>
      <c r="AE32" s="12">
        <f t="shared" si="45"/>
        <v>101.28139415684265</v>
      </c>
      <c r="AF32" s="12">
        <f t="shared" si="45"/>
        <v>100.56381342901075</v>
      </c>
      <c r="AG32" s="12">
        <f t="shared" si="45"/>
        <v>100.46130189646337</v>
      </c>
      <c r="AH32" s="12">
        <f aca="true" t="shared" si="46" ref="AH32:AL32">AH14/$AA23*100</f>
        <v>100.66632496155819</v>
      </c>
      <c r="AI32" s="12">
        <f t="shared" si="46"/>
        <v>99.53869810353665</v>
      </c>
      <c r="AJ32" s="12">
        <f t="shared" si="46"/>
        <v>98.61609431060995</v>
      </c>
      <c r="AK32" s="12">
        <f t="shared" si="46"/>
        <v>97.38595592004101</v>
      </c>
      <c r="AL32" s="12">
        <f t="shared" si="46"/>
        <v>97.48846745258841</v>
      </c>
      <c r="AM32" s="12">
        <f t="shared" si="19"/>
        <v>98.30479304706995</v>
      </c>
      <c r="AN32" s="12">
        <f aca="true" t="shared" si="47" ref="AN32:AS36">AN14/$AM23*100</f>
        <v>98.20153170983562</v>
      </c>
      <c r="AO32" s="12">
        <f t="shared" si="47"/>
        <v>98.51131572153858</v>
      </c>
      <c r="AP32" s="12">
        <f t="shared" si="47"/>
        <v>98.82109973324154</v>
      </c>
      <c r="AQ32" s="12">
        <f t="shared" si="47"/>
        <v>99.64719043111606</v>
      </c>
      <c r="AR32" s="12">
        <f t="shared" si="47"/>
        <v>100.37001979175628</v>
      </c>
      <c r="AS32" s="12">
        <f t="shared" si="47"/>
        <v>100.37001979175628</v>
      </c>
      <c r="AT32" s="12">
        <f aca="true" t="shared" si="48" ref="AT32:AW32">AT14/$AM23*100</f>
        <v>100.88632647792788</v>
      </c>
      <c r="AU32" s="12">
        <f t="shared" si="48"/>
        <v>100.67980380345925</v>
      </c>
      <c r="AV32" s="12">
        <f t="shared" si="48"/>
        <v>101.29937182686513</v>
      </c>
      <c r="AW32" s="12">
        <f t="shared" si="48"/>
        <v>101.50589450133378</v>
      </c>
      <c r="AX32" s="12">
        <f>AX14/$AM23*100</f>
        <v>101.40263316409946</v>
      </c>
      <c r="AY32" s="12">
        <f t="shared" si="22"/>
        <v>100.44949537783057</v>
      </c>
      <c r="AZ32" s="12">
        <f aca="true" t="shared" si="49" ref="AZ32:BE36">AZ14/$AY23*100</f>
        <v>100.65304045458402</v>
      </c>
      <c r="BA32" s="12">
        <f t="shared" si="49"/>
        <v>100.14417776270037</v>
      </c>
      <c r="BB32" s="12">
        <f t="shared" si="49"/>
        <v>100.85658553133747</v>
      </c>
      <c r="BC32" s="12">
        <f t="shared" si="49"/>
        <v>98.92290730217964</v>
      </c>
      <c r="BD32" s="12">
        <f t="shared" si="49"/>
        <v>100.14417776270037</v>
      </c>
      <c r="BE32" s="12">
        <f t="shared" si="49"/>
        <v>100.55126791620728</v>
      </c>
      <c r="BF32" s="12">
        <f aca="true" t="shared" si="50" ref="BF32:BJ32">BF14/$AY23*100</f>
        <v>99.32999745568655</v>
      </c>
      <c r="BG32" s="12">
        <f t="shared" si="50"/>
        <v>99.63531507081674</v>
      </c>
      <c r="BH32" s="12">
        <f t="shared" si="50"/>
        <v>99.53354253244</v>
      </c>
      <c r="BI32" s="12">
        <f t="shared" si="50"/>
        <v>99.43176999406327</v>
      </c>
      <c r="BJ32" s="12">
        <f t="shared" si="50"/>
        <v>100.34772283945381</v>
      </c>
      <c r="BK32" s="12">
        <f t="shared" si="25"/>
        <v>98.6</v>
      </c>
      <c r="BL32" s="12">
        <f aca="true" t="shared" si="51" ref="BL32:BQ36">BL14/$BK23*100</f>
        <v>98.7</v>
      </c>
      <c r="BM32" s="12">
        <f t="shared" si="51"/>
        <v>99.4</v>
      </c>
      <c r="BN32" s="12">
        <f t="shared" si="51"/>
        <v>99.9</v>
      </c>
      <c r="BO32" s="12">
        <f t="shared" si="51"/>
        <v>99.7</v>
      </c>
      <c r="BP32" s="12">
        <f t="shared" si="51"/>
        <v>100.4</v>
      </c>
      <c r="BQ32" s="12">
        <f t="shared" si="51"/>
        <v>99.9</v>
      </c>
      <c r="BR32" s="12">
        <f aca="true" t="shared" si="52" ref="BR32:BV32">BR14/$BK23*100</f>
        <v>99.5</v>
      </c>
      <c r="BS32" s="12">
        <f t="shared" si="52"/>
        <v>100.70000000000002</v>
      </c>
      <c r="BT32" s="12">
        <f t="shared" si="52"/>
        <v>101.29999999999998</v>
      </c>
      <c r="BU32" s="12">
        <f t="shared" si="52"/>
        <v>101.49999999999999</v>
      </c>
      <c r="BV32" s="12">
        <f t="shared" si="52"/>
        <v>100.4</v>
      </c>
      <c r="BW32" s="12">
        <f t="shared" si="28"/>
        <v>100.3351042092358</v>
      </c>
      <c r="BX32" s="12">
        <f aca="true" t="shared" si="53" ref="BX32:CC36">BX14/$BW23*100</f>
        <v>100.3351042092358</v>
      </c>
      <c r="BY32" s="12">
        <f t="shared" si="53"/>
        <v>98.96199427870863</v>
      </c>
      <c r="BZ32" s="12">
        <f t="shared" si="53"/>
        <v>99.64854924397221</v>
      </c>
      <c r="CA32" s="12">
        <f t="shared" si="53"/>
        <v>98.96199427870863</v>
      </c>
      <c r="CB32" s="12">
        <f t="shared" si="53"/>
        <v>99.35431140171639</v>
      </c>
      <c r="CC32" s="12">
        <f t="shared" si="53"/>
        <v>99.84470780547609</v>
      </c>
      <c r="CD32" s="12">
        <f aca="true" t="shared" si="54" ref="CD32:CH32">CD14/$BW23*100</f>
        <v>99.84470780547609</v>
      </c>
      <c r="CE32" s="12">
        <f t="shared" si="54"/>
        <v>100.04086636697997</v>
      </c>
      <c r="CF32" s="12">
        <f t="shared" si="54"/>
        <v>99.45239068246833</v>
      </c>
      <c r="CG32" s="12">
        <f t="shared" si="54"/>
        <v>101.3158970167552</v>
      </c>
      <c r="CH32" s="12">
        <f t="shared" si="54"/>
        <v>101.90437270126687</v>
      </c>
      <c r="CI32" s="12">
        <f t="shared" si="31"/>
        <v>96.47483708879643</v>
      </c>
      <c r="CJ32" s="12">
        <f aca="true" t="shared" si="55" ref="CJ32:CO36">CJ14/$CI23*100</f>
        <v>97.60540158593076</v>
      </c>
      <c r="CK32" s="12">
        <f t="shared" si="55"/>
        <v>98.54753866687605</v>
      </c>
      <c r="CL32" s="12">
        <f t="shared" si="55"/>
        <v>99.01860720734868</v>
      </c>
      <c r="CM32" s="12">
        <f t="shared" si="55"/>
        <v>99.20703462353774</v>
      </c>
      <c r="CN32" s="12">
        <f t="shared" si="55"/>
        <v>99.67810316401038</v>
      </c>
      <c r="CO32" s="12">
        <f t="shared" si="55"/>
        <v>100.24338541257755</v>
      </c>
      <c r="CP32" s="12">
        <f aca="true" t="shared" si="56" ref="CP32:CT32">CP14/$CI23*100</f>
        <v>101.27973620161734</v>
      </c>
      <c r="CQ32" s="12">
        <f t="shared" si="56"/>
        <v>100.99709507733377</v>
      </c>
      <c r="CR32" s="12">
        <f t="shared" si="56"/>
        <v>100.99709507733377</v>
      </c>
      <c r="CS32" s="12">
        <f t="shared" si="56"/>
        <v>102.22187328256263</v>
      </c>
      <c r="CT32" s="12">
        <f t="shared" si="56"/>
        <v>103.72929261207506</v>
      </c>
      <c r="CU32" s="12">
        <f t="shared" si="34"/>
        <v>100.48894062863796</v>
      </c>
      <c r="CV32" s="12">
        <f aca="true" t="shared" si="57" ref="CV32:DA36">CV14/$CU23*100</f>
        <v>99.46449359720604</v>
      </c>
      <c r="CW32" s="12">
        <f t="shared" si="57"/>
        <v>99.0919674039581</v>
      </c>
      <c r="CX32" s="12">
        <f t="shared" si="57"/>
        <v>99.27823050058207</v>
      </c>
      <c r="CY32" s="12">
        <f t="shared" si="57"/>
        <v>100.8614668218859</v>
      </c>
      <c r="CZ32" s="12">
        <f t="shared" si="57"/>
        <v>101.0477299185099</v>
      </c>
      <c r="DA32" s="12">
        <f t="shared" si="57"/>
        <v>100.11641443538998</v>
      </c>
      <c r="DB32" s="12">
        <f aca="true" t="shared" si="58" ref="DB32:DF32">DB14/$CU23*100</f>
        <v>100.30267753201396</v>
      </c>
      <c r="DC32" s="12">
        <f t="shared" si="58"/>
        <v>100.30267753201396</v>
      </c>
      <c r="DD32" s="12">
        <f t="shared" si="58"/>
        <v>100.30267753201396</v>
      </c>
      <c r="DE32" s="12">
        <f t="shared" si="58"/>
        <v>98.99883585564609</v>
      </c>
      <c r="DF32" s="12">
        <f t="shared" si="58"/>
        <v>99.74388824214202</v>
      </c>
      <c r="DG32" s="12">
        <f t="shared" si="37"/>
        <v>101.74966352624494</v>
      </c>
      <c r="DH32" s="12">
        <f aca="true" t="shared" si="59" ref="DH32:DM36">DH14/$DG23*100</f>
        <v>101.46465046314623</v>
      </c>
      <c r="DI32" s="12">
        <f t="shared" si="59"/>
        <v>101.65465917187872</v>
      </c>
      <c r="DJ32" s="12">
        <f t="shared" si="59"/>
        <v>101.08463304568127</v>
      </c>
      <c r="DK32" s="12">
        <f t="shared" si="59"/>
        <v>100.98962869131502</v>
      </c>
      <c r="DL32" s="12">
        <f t="shared" si="59"/>
        <v>99.75457208455389</v>
      </c>
      <c r="DM32" s="12">
        <f t="shared" si="59"/>
        <v>100.03958514765262</v>
      </c>
      <c r="DN32" s="12">
        <f aca="true" t="shared" si="60" ref="DN32:DR32">DN14/$DG23*100</f>
        <v>99.46955902145515</v>
      </c>
      <c r="DO32" s="12">
        <f t="shared" si="60"/>
        <v>99.18454595835644</v>
      </c>
      <c r="DP32" s="12">
        <f t="shared" si="60"/>
        <v>99.18454595835644</v>
      </c>
      <c r="DQ32" s="12">
        <f t="shared" si="60"/>
        <v>98.61451983215898</v>
      </c>
      <c r="DR32" s="12">
        <f t="shared" si="60"/>
        <v>96.8094370992004</v>
      </c>
      <c r="DS32" s="12">
        <f aca="true" t="shared" si="61" ref="DS32:ED35">DS14/$DS23*100</f>
        <v>106.67340748230536</v>
      </c>
      <c r="DT32" s="12">
        <f t="shared" si="61"/>
        <v>107.98786653185036</v>
      </c>
      <c r="DU32" s="12">
        <f t="shared" si="61"/>
        <v>96.35995955510617</v>
      </c>
      <c r="DV32" s="12">
        <f t="shared" si="61"/>
        <v>80.18200202224469</v>
      </c>
      <c r="DW32" s="12">
        <f t="shared" si="61"/>
        <v>88.27098078867543</v>
      </c>
      <c r="DX32" s="12">
        <f t="shared" si="61"/>
        <v>94.64105156723964</v>
      </c>
      <c r="DY32" s="12">
        <f t="shared" si="61"/>
        <v>98.88776541961577</v>
      </c>
      <c r="DZ32" s="12">
        <f t="shared" si="61"/>
        <v>102.12335692618808</v>
      </c>
      <c r="EA32" s="12">
        <f t="shared" si="61"/>
        <v>103.43781597573307</v>
      </c>
      <c r="EB32" s="12">
        <f t="shared" si="61"/>
        <v>105.76339737108191</v>
      </c>
      <c r="EC32" s="12">
        <f t="shared" si="61"/>
        <v>107.28008088978767</v>
      </c>
      <c r="ED32" s="12">
        <f t="shared" si="61"/>
        <v>108.3923154701719</v>
      </c>
    </row>
    <row r="33" spans="2:134" ht="12">
      <c r="B33" s="6" t="s">
        <v>248</v>
      </c>
      <c r="C33" s="12">
        <f t="shared" si="41"/>
        <v>101.41503310398544</v>
      </c>
      <c r="D33" s="12">
        <f t="shared" si="41"/>
        <v>100.14280150590677</v>
      </c>
      <c r="E33" s="12">
        <f t="shared" si="41"/>
        <v>99.41581202129039</v>
      </c>
      <c r="F33" s="12">
        <f t="shared" si="41"/>
        <v>98.8705699078281</v>
      </c>
      <c r="G33" s="12">
        <f t="shared" si="41"/>
        <v>102.05114890302478</v>
      </c>
      <c r="H33" s="12">
        <f t="shared" si="41"/>
        <v>98.96144359340516</v>
      </c>
      <c r="I33" s="12">
        <f t="shared" si="41"/>
        <v>100.23367519148383</v>
      </c>
      <c r="J33" s="12">
        <f aca="true" t="shared" si="62" ref="J33:N33">J15/$C24*100</f>
        <v>98.59794885109696</v>
      </c>
      <c r="K33" s="12">
        <f t="shared" si="62"/>
        <v>99.0523172789822</v>
      </c>
      <c r="L33" s="12">
        <f t="shared" si="62"/>
        <v>99.96105413475269</v>
      </c>
      <c r="M33" s="12">
        <f t="shared" si="62"/>
        <v>100.77891730494612</v>
      </c>
      <c r="N33" s="12">
        <f t="shared" si="62"/>
        <v>102.95988575879527</v>
      </c>
      <c r="O33" s="12">
        <f t="shared" si="13"/>
        <v>102.31904427266339</v>
      </c>
      <c r="P33" s="12">
        <f t="shared" si="43"/>
        <v>101.38205668774889</v>
      </c>
      <c r="Q33" s="12">
        <f t="shared" si="43"/>
        <v>101.66315296322324</v>
      </c>
      <c r="R33" s="12">
        <f t="shared" si="43"/>
        <v>98.28999765753103</v>
      </c>
      <c r="S33" s="12">
        <f t="shared" si="43"/>
        <v>100.63246661981728</v>
      </c>
      <c r="T33" s="12">
        <f t="shared" si="43"/>
        <v>99.97657531037714</v>
      </c>
      <c r="U33" s="12">
        <f t="shared" si="43"/>
        <v>100.25767158585148</v>
      </c>
      <c r="V33" s="12">
        <f aca="true" t="shared" si="63" ref="V33:Z33">V15/$O24*100</f>
        <v>100.72616537830872</v>
      </c>
      <c r="W33" s="12">
        <f t="shared" si="63"/>
        <v>100.35137034434291</v>
      </c>
      <c r="X33" s="12">
        <f t="shared" si="63"/>
        <v>98.66479269149683</v>
      </c>
      <c r="Y33" s="12">
        <f t="shared" si="63"/>
        <v>98.38369641602249</v>
      </c>
      <c r="Z33" s="12">
        <f t="shared" si="63"/>
        <v>97.35301007261653</v>
      </c>
      <c r="AA33" s="12">
        <f t="shared" si="16"/>
        <v>98.20152360009423</v>
      </c>
      <c r="AB33" s="12">
        <f t="shared" si="45"/>
        <v>106.77766433676273</v>
      </c>
      <c r="AC33" s="12">
        <f t="shared" si="45"/>
        <v>96.41090080892168</v>
      </c>
      <c r="AD33" s="12">
        <f t="shared" si="45"/>
        <v>101.78276918243931</v>
      </c>
      <c r="AE33" s="12">
        <f t="shared" si="45"/>
        <v>100.65184952485666</v>
      </c>
      <c r="AF33" s="12">
        <f t="shared" si="45"/>
        <v>100.46336291525955</v>
      </c>
      <c r="AG33" s="12">
        <f t="shared" si="45"/>
        <v>100.08638969606534</v>
      </c>
      <c r="AH33" s="12">
        <f aca="true" t="shared" si="64" ref="AH33:AL33">AH15/$AA24*100</f>
        <v>100.369119610461</v>
      </c>
      <c r="AI33" s="12">
        <f t="shared" si="64"/>
        <v>99.89790308646822</v>
      </c>
      <c r="AJ33" s="12">
        <f t="shared" si="64"/>
        <v>98.95547003848267</v>
      </c>
      <c r="AK33" s="12">
        <f t="shared" si="64"/>
        <v>98.20152360009423</v>
      </c>
      <c r="AL33" s="12">
        <f t="shared" si="64"/>
        <v>98.20152360009423</v>
      </c>
      <c r="AM33" s="12">
        <f t="shared" si="19"/>
        <v>99.39297124600637</v>
      </c>
      <c r="AN33" s="12">
        <f t="shared" si="47"/>
        <v>101.21405750798719</v>
      </c>
      <c r="AO33" s="12">
        <f t="shared" si="47"/>
        <v>104.4728434504792</v>
      </c>
      <c r="AP33" s="12">
        <f t="shared" si="47"/>
        <v>102.26837060702874</v>
      </c>
      <c r="AQ33" s="12">
        <f t="shared" si="47"/>
        <v>100.63897763578274</v>
      </c>
      <c r="AR33" s="12">
        <f t="shared" si="47"/>
        <v>99.48881789137378</v>
      </c>
      <c r="AS33" s="12">
        <f t="shared" si="47"/>
        <v>99.29712460063895</v>
      </c>
      <c r="AT33" s="12">
        <f aca="true" t="shared" si="65" ref="AT33:AX33">AT15/$AM24*100</f>
        <v>99.10543130990413</v>
      </c>
      <c r="AU33" s="12">
        <f t="shared" si="65"/>
        <v>99.29712460063895</v>
      </c>
      <c r="AV33" s="12">
        <f t="shared" si="65"/>
        <v>97.76357827476036</v>
      </c>
      <c r="AW33" s="12">
        <f t="shared" si="65"/>
        <v>99.5846645367412</v>
      </c>
      <c r="AX33" s="12">
        <f t="shared" si="65"/>
        <v>97.47603833865813</v>
      </c>
      <c r="AY33" s="12">
        <f t="shared" si="22"/>
        <v>100.3848084323239</v>
      </c>
      <c r="AZ33" s="12">
        <f t="shared" si="49"/>
        <v>98.77865149740673</v>
      </c>
      <c r="BA33" s="12">
        <f t="shared" si="49"/>
        <v>98.07595783838046</v>
      </c>
      <c r="BB33" s="12">
        <f t="shared" si="49"/>
        <v>99.9832691985946</v>
      </c>
      <c r="BC33" s="12">
        <f t="shared" si="49"/>
        <v>101.79019575037644</v>
      </c>
      <c r="BD33" s="12">
        <f t="shared" si="49"/>
        <v>99.88288439016229</v>
      </c>
      <c r="BE33" s="12">
        <f t="shared" si="49"/>
        <v>99.28057553956833</v>
      </c>
      <c r="BF33" s="12">
        <f aca="true" t="shared" si="66" ref="BF33:BJ33">BF15/$AY24*100</f>
        <v>100.58557804918856</v>
      </c>
      <c r="BG33" s="12">
        <f t="shared" si="66"/>
        <v>101.28827170821482</v>
      </c>
      <c r="BH33" s="12">
        <f t="shared" si="66"/>
        <v>99.9832691985946</v>
      </c>
      <c r="BI33" s="12">
        <f t="shared" si="66"/>
        <v>99.38096034800066</v>
      </c>
      <c r="BJ33" s="12">
        <f t="shared" si="66"/>
        <v>100.58557804918856</v>
      </c>
      <c r="BK33" s="12">
        <f t="shared" si="25"/>
        <v>100.69160903258063</v>
      </c>
      <c r="BL33" s="12">
        <f t="shared" si="51"/>
        <v>102.19148404299642</v>
      </c>
      <c r="BM33" s="12">
        <f t="shared" si="51"/>
        <v>100.79160069994168</v>
      </c>
      <c r="BN33" s="12">
        <f t="shared" si="51"/>
        <v>99.8916756936922</v>
      </c>
      <c r="BO33" s="12">
        <f t="shared" si="51"/>
        <v>99.59170069160903</v>
      </c>
      <c r="BP33" s="12">
        <f t="shared" si="51"/>
        <v>100.59161736521958</v>
      </c>
      <c r="BQ33" s="12">
        <f t="shared" si="51"/>
        <v>102.79143404716274</v>
      </c>
      <c r="BR33" s="12">
        <f aca="true" t="shared" si="67" ref="BR33:BU33">BR15/$BK24*100</f>
        <v>99.19173402216484</v>
      </c>
      <c r="BS33" s="12">
        <f t="shared" si="67"/>
        <v>99.8916756936922</v>
      </c>
      <c r="BT33" s="12">
        <f t="shared" si="67"/>
        <v>100.89159236730274</v>
      </c>
      <c r="BU33" s="12">
        <f t="shared" si="67"/>
        <v>97.69185901174903</v>
      </c>
      <c r="BV33" s="12">
        <f>BV15/$BK24*100</f>
        <v>95.79201733188901</v>
      </c>
      <c r="BW33" s="12">
        <f t="shared" si="28"/>
        <v>99.30688935281836</v>
      </c>
      <c r="BX33" s="12">
        <f t="shared" si="53"/>
        <v>98.70563674321502</v>
      </c>
      <c r="BY33" s="12">
        <f t="shared" si="53"/>
        <v>100.60960334029228</v>
      </c>
      <c r="BZ33" s="12">
        <f t="shared" si="53"/>
        <v>100.70981210855949</v>
      </c>
      <c r="CA33" s="12">
        <f t="shared" si="53"/>
        <v>98.60542797494782</v>
      </c>
      <c r="CB33" s="12">
        <f t="shared" si="53"/>
        <v>98.10438413361169</v>
      </c>
      <c r="CC33" s="12">
        <f t="shared" si="53"/>
        <v>99.4070981210856</v>
      </c>
      <c r="CD33" s="12">
        <f aca="true" t="shared" si="68" ref="CD33:CH33">CD15/$BW24*100</f>
        <v>100.10855949895617</v>
      </c>
      <c r="CE33" s="12">
        <f t="shared" si="68"/>
        <v>99.70772442588725</v>
      </c>
      <c r="CF33" s="12">
        <f t="shared" si="68"/>
        <v>101.91231732776617</v>
      </c>
      <c r="CG33" s="12">
        <f t="shared" si="68"/>
        <v>101.91231732776617</v>
      </c>
      <c r="CH33" s="12">
        <f t="shared" si="68"/>
        <v>100.91022964509395</v>
      </c>
      <c r="CI33" s="12">
        <f t="shared" si="31"/>
        <v>103.45169281585468</v>
      </c>
      <c r="CJ33" s="12">
        <f t="shared" si="55"/>
        <v>99.48802642444264</v>
      </c>
      <c r="CK33" s="12">
        <f t="shared" si="55"/>
        <v>96.71345995045418</v>
      </c>
      <c r="CL33" s="12">
        <f t="shared" si="55"/>
        <v>99.09165978530142</v>
      </c>
      <c r="CM33" s="12">
        <f t="shared" si="55"/>
        <v>99.09165978530142</v>
      </c>
      <c r="CN33" s="12">
        <f t="shared" si="55"/>
        <v>100.67712634186626</v>
      </c>
      <c r="CO33" s="12">
        <f t="shared" si="55"/>
        <v>99.09165978530142</v>
      </c>
      <c r="CP33" s="12">
        <f aca="true" t="shared" si="69" ref="CP33:CT33">CP15/$CI24*100</f>
        <v>101.37076796036335</v>
      </c>
      <c r="CQ33" s="12">
        <f t="shared" si="69"/>
        <v>99.58711808422794</v>
      </c>
      <c r="CR33" s="12">
        <f t="shared" si="69"/>
        <v>99.38893476465734</v>
      </c>
      <c r="CS33" s="12">
        <f t="shared" si="69"/>
        <v>101.17258464079275</v>
      </c>
      <c r="CT33" s="12">
        <f t="shared" si="69"/>
        <v>100.87530966143686</v>
      </c>
      <c r="CU33" s="12">
        <f t="shared" si="34"/>
        <v>97.26748558535974</v>
      </c>
      <c r="CV33" s="12">
        <f t="shared" si="57"/>
        <v>103.3843068438205</v>
      </c>
      <c r="CW33" s="12">
        <f t="shared" si="57"/>
        <v>104.88844321885182</v>
      </c>
      <c r="CX33" s="12">
        <f t="shared" si="57"/>
        <v>98.67134620205566</v>
      </c>
      <c r="CY33" s="12">
        <f t="shared" si="57"/>
        <v>98.97217347706192</v>
      </c>
      <c r="CZ33" s="12">
        <f t="shared" si="57"/>
        <v>99.47355226873903</v>
      </c>
      <c r="DA33" s="12">
        <f t="shared" si="57"/>
        <v>99.57382802707444</v>
      </c>
      <c r="DB33" s="12">
        <f aca="true" t="shared" si="70" ref="DB33:DF33">DB15/$CU24*100</f>
        <v>100.77713712709952</v>
      </c>
      <c r="DC33" s="12">
        <f t="shared" si="70"/>
        <v>99.7743795437453</v>
      </c>
      <c r="DD33" s="12">
        <f t="shared" si="70"/>
        <v>98.87189771872649</v>
      </c>
      <c r="DE33" s="12">
        <f t="shared" si="70"/>
        <v>98.87189771872649</v>
      </c>
      <c r="DF33" s="12">
        <f t="shared" si="70"/>
        <v>99.47355226873903</v>
      </c>
      <c r="DG33" s="12">
        <f t="shared" si="37"/>
        <v>103.03184713375795</v>
      </c>
      <c r="DH33" s="12">
        <f t="shared" si="59"/>
        <v>99.97452229299363</v>
      </c>
      <c r="DI33" s="12">
        <f t="shared" si="59"/>
        <v>99.56687898089173</v>
      </c>
      <c r="DJ33" s="12">
        <f t="shared" si="59"/>
        <v>100.68789808917198</v>
      </c>
      <c r="DK33" s="12">
        <f t="shared" si="59"/>
        <v>101.80891719745225</v>
      </c>
      <c r="DL33" s="12">
        <f t="shared" si="59"/>
        <v>100.9936305732484</v>
      </c>
      <c r="DM33" s="12">
        <f t="shared" si="59"/>
        <v>100.28025477707007</v>
      </c>
      <c r="DN33" s="12">
        <f aca="true" t="shared" si="71" ref="DN33:DR33">DN15/$DG24*100</f>
        <v>99.6687898089172</v>
      </c>
      <c r="DO33" s="12">
        <f t="shared" si="71"/>
        <v>98.95541401273886</v>
      </c>
      <c r="DP33" s="12">
        <f t="shared" si="71"/>
        <v>98.34394904458598</v>
      </c>
      <c r="DQ33" s="12">
        <f t="shared" si="71"/>
        <v>99.05732484076434</v>
      </c>
      <c r="DR33" s="12">
        <f t="shared" si="71"/>
        <v>97.63057324840764</v>
      </c>
      <c r="DS33" s="12">
        <f t="shared" si="61"/>
        <v>102.76807309862942</v>
      </c>
      <c r="DT33" s="12">
        <f t="shared" si="61"/>
        <v>103.30556302069336</v>
      </c>
      <c r="DU33" s="12">
        <f t="shared" si="61"/>
        <v>99.32813759742007</v>
      </c>
      <c r="DV33" s="12">
        <f t="shared" si="61"/>
        <v>93.0932545014781</v>
      </c>
      <c r="DW33" s="12">
        <f t="shared" si="61"/>
        <v>96.74818597151304</v>
      </c>
      <c r="DX33" s="12">
        <f t="shared" si="61"/>
        <v>98.46815372211772</v>
      </c>
      <c r="DY33" s="12">
        <f t="shared" si="61"/>
        <v>100.40311744154799</v>
      </c>
      <c r="DZ33" s="12">
        <f t="shared" si="61"/>
        <v>101.80059123891428</v>
      </c>
      <c r="EA33" s="12">
        <f t="shared" si="61"/>
        <v>101.15560333243752</v>
      </c>
      <c r="EB33" s="12">
        <f>EB15/$DS24*100</f>
        <v>102.44557914539104</v>
      </c>
      <c r="EC33" s="12">
        <f t="shared" si="61"/>
        <v>99.75812953507123</v>
      </c>
      <c r="ED33" s="12">
        <f t="shared" si="61"/>
        <v>100.72561139478636</v>
      </c>
    </row>
    <row r="34" spans="2:134" ht="12">
      <c r="B34" s="6" t="s">
        <v>249</v>
      </c>
      <c r="C34" s="12">
        <f t="shared" si="41"/>
        <v>93.02479338842976</v>
      </c>
      <c r="D34" s="12">
        <f t="shared" si="41"/>
        <v>92.44628099173553</v>
      </c>
      <c r="E34" s="12">
        <f t="shared" si="41"/>
        <v>95.57024793388429</v>
      </c>
      <c r="F34" s="12">
        <f t="shared" si="41"/>
        <v>96.26446280991736</v>
      </c>
      <c r="G34" s="12">
        <f t="shared" si="41"/>
        <v>98.46280991735537</v>
      </c>
      <c r="H34" s="12">
        <f t="shared" si="41"/>
        <v>99.73553719008265</v>
      </c>
      <c r="I34" s="12">
        <f t="shared" si="41"/>
        <v>98.34710743801652</v>
      </c>
      <c r="J34" s="12">
        <f aca="true" t="shared" si="72" ref="J34:N34">J16/$C25*100</f>
        <v>99.50413223140495</v>
      </c>
      <c r="K34" s="12">
        <f t="shared" si="72"/>
        <v>102.16528925619835</v>
      </c>
      <c r="L34" s="12">
        <f t="shared" si="72"/>
        <v>103.55371900826447</v>
      </c>
      <c r="M34" s="12">
        <f t="shared" si="72"/>
        <v>103.6694214876033</v>
      </c>
      <c r="N34" s="12">
        <f t="shared" si="72"/>
        <v>106.09917355371901</v>
      </c>
      <c r="O34" s="12">
        <f t="shared" si="13"/>
        <v>97.76099271648233</v>
      </c>
      <c r="P34" s="12">
        <f t="shared" si="43"/>
        <v>99.16374426760184</v>
      </c>
      <c r="Q34" s="12">
        <f t="shared" si="43"/>
        <v>99.0558403021311</v>
      </c>
      <c r="R34" s="12">
        <f t="shared" si="43"/>
        <v>98.94793633666038</v>
      </c>
      <c r="S34" s="12">
        <f t="shared" si="43"/>
        <v>101.53763150795791</v>
      </c>
      <c r="T34" s="12">
        <f t="shared" si="43"/>
        <v>98.84003237118964</v>
      </c>
      <c r="U34" s="12">
        <f t="shared" si="43"/>
        <v>101.21391961154573</v>
      </c>
      <c r="V34" s="12">
        <f aca="true" t="shared" si="73" ref="V34:Y34">V16/$O25*100</f>
        <v>101.32182357701647</v>
      </c>
      <c r="W34" s="12">
        <f t="shared" si="73"/>
        <v>99.81116806042623</v>
      </c>
      <c r="X34" s="12">
        <f t="shared" si="73"/>
        <v>100.67439978419206</v>
      </c>
      <c r="Y34" s="12">
        <f t="shared" si="73"/>
        <v>101.106015646075</v>
      </c>
      <c r="Z34" s="12">
        <f>Z16/$O25*100</f>
        <v>100.56649581872135</v>
      </c>
      <c r="AA34" s="12">
        <f t="shared" si="16"/>
        <v>100.55379028597366</v>
      </c>
      <c r="AB34" s="12">
        <f t="shared" si="45"/>
        <v>101.09850204266908</v>
      </c>
      <c r="AC34" s="12">
        <f t="shared" si="45"/>
        <v>102.07898320472084</v>
      </c>
      <c r="AD34" s="12">
        <f t="shared" si="45"/>
        <v>99.13753971856559</v>
      </c>
      <c r="AE34" s="12">
        <f t="shared" si="45"/>
        <v>100.98955969133002</v>
      </c>
      <c r="AF34" s="12">
        <f t="shared" si="45"/>
        <v>99.57330912392193</v>
      </c>
      <c r="AG34" s="12">
        <f t="shared" si="45"/>
        <v>101.31638674534724</v>
      </c>
      <c r="AH34" s="12">
        <f aca="true" t="shared" si="74" ref="AH34:AL34">AH16/$AA25*100</f>
        <v>102.296867907399</v>
      </c>
      <c r="AI34" s="12">
        <f t="shared" si="74"/>
        <v>99.79119382660008</v>
      </c>
      <c r="AJ34" s="12">
        <f t="shared" si="74"/>
        <v>97.50340444847933</v>
      </c>
      <c r="AK34" s="12">
        <f t="shared" si="74"/>
        <v>97.50340444847933</v>
      </c>
      <c r="AL34" s="12">
        <f t="shared" si="74"/>
        <v>98.15705855651383</v>
      </c>
      <c r="AM34" s="12">
        <f t="shared" si="19"/>
        <v>96.76712328767123</v>
      </c>
      <c r="AN34" s="12">
        <f t="shared" si="47"/>
        <v>97.97260273972603</v>
      </c>
      <c r="AO34" s="12">
        <f t="shared" si="47"/>
        <v>99.17808219178083</v>
      </c>
      <c r="AP34" s="12">
        <f t="shared" si="47"/>
        <v>100.16438356164383</v>
      </c>
      <c r="AQ34" s="12">
        <f t="shared" si="47"/>
        <v>99.2876712328767</v>
      </c>
      <c r="AR34" s="12">
        <f t="shared" si="47"/>
        <v>101.36986301369863</v>
      </c>
      <c r="AS34" s="12">
        <f t="shared" si="47"/>
        <v>99.2876712328767</v>
      </c>
      <c r="AT34" s="12">
        <f aca="true" t="shared" si="75" ref="AT34:AX34">AT16/$AM25*100</f>
        <v>101.15068493150685</v>
      </c>
      <c r="AU34" s="12">
        <f t="shared" si="75"/>
        <v>100.82191780821918</v>
      </c>
      <c r="AV34" s="12">
        <f t="shared" si="75"/>
        <v>99.72602739726028</v>
      </c>
      <c r="AW34" s="12">
        <f t="shared" si="75"/>
        <v>102.57534246575342</v>
      </c>
      <c r="AX34" s="12">
        <f t="shared" si="75"/>
        <v>101.6986301369863</v>
      </c>
      <c r="AY34" s="12">
        <f t="shared" si="22"/>
        <v>99.41144997324773</v>
      </c>
      <c r="AZ34" s="12">
        <f t="shared" si="49"/>
        <v>99.83948635634027</v>
      </c>
      <c r="BA34" s="12">
        <f t="shared" si="49"/>
        <v>100.1605136436597</v>
      </c>
      <c r="BB34" s="12">
        <f t="shared" si="49"/>
        <v>99.94649545211344</v>
      </c>
      <c r="BC34" s="12">
        <f t="shared" si="49"/>
        <v>99.41144997324773</v>
      </c>
      <c r="BD34" s="12">
        <f t="shared" si="49"/>
        <v>99.83948635634027</v>
      </c>
      <c r="BE34" s="12">
        <f t="shared" si="49"/>
        <v>101.87265917602997</v>
      </c>
      <c r="BF34" s="12">
        <f aca="true" t="shared" si="76" ref="BF34:BJ34">BF16/$AY25*100</f>
        <v>98.12734082397003</v>
      </c>
      <c r="BG34" s="12">
        <f t="shared" si="76"/>
        <v>100.48154093097914</v>
      </c>
      <c r="BH34" s="12">
        <f t="shared" si="76"/>
        <v>99.30444087747458</v>
      </c>
      <c r="BI34" s="12">
        <f t="shared" si="76"/>
        <v>99.51845906902086</v>
      </c>
      <c r="BJ34" s="12">
        <f t="shared" si="76"/>
        <v>102.08667736757624</v>
      </c>
      <c r="BK34" s="12">
        <f t="shared" si="25"/>
        <v>97.1</v>
      </c>
      <c r="BL34" s="12">
        <f t="shared" si="51"/>
        <v>98.9</v>
      </c>
      <c r="BM34" s="12">
        <f t="shared" si="51"/>
        <v>99.5</v>
      </c>
      <c r="BN34" s="12">
        <f t="shared" si="51"/>
        <v>99.3</v>
      </c>
      <c r="BO34" s="12">
        <f t="shared" si="51"/>
        <v>100.8</v>
      </c>
      <c r="BP34" s="12">
        <f t="shared" si="51"/>
        <v>100.1</v>
      </c>
      <c r="BQ34" s="12">
        <f t="shared" si="51"/>
        <v>101.4</v>
      </c>
      <c r="BR34" s="12">
        <f aca="true" t="shared" si="77" ref="BR34:BV34">BR16/$BK25*100</f>
        <v>100.49999999999999</v>
      </c>
      <c r="BS34" s="12">
        <f t="shared" si="77"/>
        <v>100.4</v>
      </c>
      <c r="BT34" s="12">
        <f t="shared" si="77"/>
        <v>101.4</v>
      </c>
      <c r="BU34" s="12">
        <f t="shared" si="77"/>
        <v>100</v>
      </c>
      <c r="BV34" s="12">
        <f t="shared" si="77"/>
        <v>100.6</v>
      </c>
      <c r="BW34" s="12">
        <f t="shared" si="28"/>
        <v>103.25626831650929</v>
      </c>
      <c r="BX34" s="12">
        <f t="shared" si="53"/>
        <v>97.78573754477368</v>
      </c>
      <c r="BY34" s="12">
        <f t="shared" si="53"/>
        <v>98.27417779225009</v>
      </c>
      <c r="BZ34" s="12">
        <f t="shared" si="53"/>
        <v>100.22793878215566</v>
      </c>
      <c r="CA34" s="12">
        <f t="shared" si="53"/>
        <v>98.17648974275481</v>
      </c>
      <c r="CB34" s="12">
        <f t="shared" si="53"/>
        <v>100.13025073266037</v>
      </c>
      <c r="CC34" s="12">
        <f t="shared" si="53"/>
        <v>98.86030608922177</v>
      </c>
      <c r="CD34" s="12">
        <f aca="true" t="shared" si="78" ref="CD34:CH34">CD16/$BW25*100</f>
        <v>99.93487463366982</v>
      </c>
      <c r="CE34" s="12">
        <f t="shared" si="78"/>
        <v>100.22793878215566</v>
      </c>
      <c r="CF34" s="12">
        <f t="shared" si="78"/>
        <v>102.96320416802345</v>
      </c>
      <c r="CG34" s="12">
        <f t="shared" si="78"/>
        <v>100.71637902963204</v>
      </c>
      <c r="CH34" s="12">
        <f t="shared" si="78"/>
        <v>99.44643438619343</v>
      </c>
      <c r="CI34" s="12">
        <f t="shared" si="31"/>
        <v>96.31825273010921</v>
      </c>
      <c r="CJ34" s="12">
        <f t="shared" si="55"/>
        <v>98.003120124805</v>
      </c>
      <c r="CK34" s="12">
        <f t="shared" si="55"/>
        <v>97.62870514820592</v>
      </c>
      <c r="CL34" s="12">
        <f t="shared" si="55"/>
        <v>98.47113884555382</v>
      </c>
      <c r="CM34" s="12">
        <f t="shared" si="55"/>
        <v>99.50078003120126</v>
      </c>
      <c r="CN34" s="12">
        <f t="shared" si="55"/>
        <v>96.69266770670826</v>
      </c>
      <c r="CO34" s="12">
        <f t="shared" si="55"/>
        <v>99.68798751950078</v>
      </c>
      <c r="CP34" s="12">
        <f aca="true" t="shared" si="79" ref="CP34:CT34">CP16/$CI25*100</f>
        <v>101.74726989079564</v>
      </c>
      <c r="CQ34" s="12">
        <f t="shared" si="79"/>
        <v>100.62402496099845</v>
      </c>
      <c r="CR34" s="12">
        <f t="shared" si="79"/>
        <v>101.18564742589705</v>
      </c>
      <c r="CS34" s="12">
        <f t="shared" si="79"/>
        <v>105.9594383775351</v>
      </c>
      <c r="CT34" s="12">
        <f t="shared" si="79"/>
        <v>104.18096723868955</v>
      </c>
      <c r="CU34" s="12">
        <f t="shared" si="34"/>
        <v>100.58068459657703</v>
      </c>
      <c r="CV34" s="12">
        <f t="shared" si="57"/>
        <v>98.380195599022</v>
      </c>
      <c r="CW34" s="12">
        <f t="shared" si="57"/>
        <v>98.28850855745722</v>
      </c>
      <c r="CX34" s="12">
        <f t="shared" si="57"/>
        <v>100.03056234718825</v>
      </c>
      <c r="CY34" s="12">
        <f t="shared" si="57"/>
        <v>102.0476772616137</v>
      </c>
      <c r="CZ34" s="12">
        <f t="shared" si="57"/>
        <v>101.22249388753058</v>
      </c>
      <c r="DA34" s="12">
        <f t="shared" si="57"/>
        <v>98.93031784841077</v>
      </c>
      <c r="DB34" s="12">
        <f aca="true" t="shared" si="80" ref="DB34:DF34">DB16/$CU25*100</f>
        <v>100.76405867970661</v>
      </c>
      <c r="DC34" s="12">
        <f t="shared" si="80"/>
        <v>99.5721271393643</v>
      </c>
      <c r="DD34" s="12">
        <f t="shared" si="80"/>
        <v>100.94743276283617</v>
      </c>
      <c r="DE34" s="12">
        <f t="shared" si="80"/>
        <v>99.38875305623472</v>
      </c>
      <c r="DF34" s="12">
        <f t="shared" si="80"/>
        <v>99.84718826405869</v>
      </c>
      <c r="DG34" s="12">
        <f t="shared" si="37"/>
        <v>100.44704794203791</v>
      </c>
      <c r="DH34" s="12">
        <f t="shared" si="59"/>
        <v>101.27948204100508</v>
      </c>
      <c r="DI34" s="12">
        <f t="shared" si="59"/>
        <v>101.55696007399413</v>
      </c>
      <c r="DJ34" s="12">
        <f t="shared" si="59"/>
        <v>99.89209187605981</v>
      </c>
      <c r="DK34" s="12">
        <f t="shared" si="59"/>
        <v>100.53954061970094</v>
      </c>
      <c r="DL34" s="12">
        <f t="shared" si="59"/>
        <v>98.59719438877754</v>
      </c>
      <c r="DM34" s="12">
        <f t="shared" si="59"/>
        <v>98.8746724217666</v>
      </c>
      <c r="DN34" s="12">
        <f aca="true" t="shared" si="81" ref="DN34:DR34">DN16/$DG25*100</f>
        <v>99.98458455372283</v>
      </c>
      <c r="DO34" s="12">
        <f t="shared" si="81"/>
        <v>100.909511330353</v>
      </c>
      <c r="DP34" s="12">
        <f t="shared" si="81"/>
        <v>100.63203329736395</v>
      </c>
      <c r="DQ34" s="12">
        <f t="shared" si="81"/>
        <v>99.70710652073377</v>
      </c>
      <c r="DR34" s="12">
        <f t="shared" si="81"/>
        <v>97.57977493448435</v>
      </c>
      <c r="DS34" s="12">
        <f t="shared" si="61"/>
        <v>111.9430209328585</v>
      </c>
      <c r="DT34" s="12">
        <f t="shared" si="61"/>
        <v>109.96265091635541</v>
      </c>
      <c r="DU34" s="12">
        <f t="shared" si="61"/>
        <v>92.03509076695909</v>
      </c>
      <c r="DV34" s="12">
        <f t="shared" si="61"/>
        <v>65.56067054633891</v>
      </c>
      <c r="DW34" s="12">
        <f t="shared" si="61"/>
        <v>82.65439068878658</v>
      </c>
      <c r="DX34" s="12">
        <f t="shared" si="61"/>
        <v>96.62121080517674</v>
      </c>
      <c r="DY34" s="12">
        <f t="shared" si="61"/>
        <v>101.83271084860593</v>
      </c>
      <c r="DZ34" s="12">
        <f t="shared" si="61"/>
        <v>100.99887084165726</v>
      </c>
      <c r="EA34" s="12">
        <f t="shared" si="61"/>
        <v>102.24963085208023</v>
      </c>
      <c r="EB34" s="12">
        <f t="shared" si="61"/>
        <v>106.21037088508642</v>
      </c>
      <c r="EC34" s="12">
        <f t="shared" si="61"/>
        <v>115.59107096325891</v>
      </c>
      <c r="ED34" s="12">
        <f>ED16/$DS25*100</f>
        <v>114.34031095283592</v>
      </c>
    </row>
    <row r="35" spans="2:134" ht="12">
      <c r="B35" s="6" t="s">
        <v>250</v>
      </c>
      <c r="C35" s="12">
        <f t="shared" si="41"/>
        <v>98.85294319664813</v>
      </c>
      <c r="D35" s="12">
        <f t="shared" si="41"/>
        <v>97.98749914142456</v>
      </c>
      <c r="E35" s="12">
        <f t="shared" si="41"/>
        <v>97.89133869084415</v>
      </c>
      <c r="F35" s="12">
        <f t="shared" si="41"/>
        <v>98.08365959200496</v>
      </c>
      <c r="G35" s="12">
        <f t="shared" si="41"/>
        <v>101.16079401057767</v>
      </c>
      <c r="H35" s="12">
        <f t="shared" si="41"/>
        <v>100.77615220825606</v>
      </c>
      <c r="I35" s="12">
        <f t="shared" si="41"/>
        <v>101.25695446115806</v>
      </c>
      <c r="J35" s="12">
        <f aca="true" t="shared" si="82" ref="J35:N35">J17/$C26*100</f>
        <v>101.83391716464045</v>
      </c>
      <c r="K35" s="12">
        <f t="shared" si="82"/>
        <v>100.58383130709527</v>
      </c>
      <c r="L35" s="12">
        <f t="shared" si="82"/>
        <v>100.96847310941686</v>
      </c>
      <c r="M35" s="12">
        <f t="shared" si="82"/>
        <v>101.06463355999726</v>
      </c>
      <c r="N35" s="12">
        <f t="shared" si="82"/>
        <v>99.5260663507109</v>
      </c>
      <c r="O35" s="12">
        <f t="shared" si="13"/>
        <v>99.63898916967509</v>
      </c>
      <c r="P35" s="12">
        <f t="shared" si="43"/>
        <v>100.60168471720819</v>
      </c>
      <c r="Q35" s="12">
        <f t="shared" si="43"/>
        <v>100.40914560770156</v>
      </c>
      <c r="R35" s="12">
        <f t="shared" si="43"/>
        <v>101.94945848375451</v>
      </c>
      <c r="S35" s="12">
        <f t="shared" si="43"/>
        <v>101.27557160048136</v>
      </c>
      <c r="T35" s="12">
        <f t="shared" si="43"/>
        <v>97.52105896510228</v>
      </c>
      <c r="U35" s="12">
        <f t="shared" si="43"/>
        <v>103.58604091456075</v>
      </c>
      <c r="V35" s="12">
        <f aca="true" t="shared" si="83" ref="V35:Z35">V17/$O26*100</f>
        <v>98.676293622142</v>
      </c>
      <c r="W35" s="12">
        <f t="shared" si="83"/>
        <v>99.44645006016847</v>
      </c>
      <c r="X35" s="12">
        <f t="shared" si="83"/>
        <v>99.35018050541517</v>
      </c>
      <c r="Y35" s="12">
        <f t="shared" si="83"/>
        <v>99.15764139590854</v>
      </c>
      <c r="Z35" s="12">
        <f t="shared" si="83"/>
        <v>98.38748495788208</v>
      </c>
      <c r="AA35" s="12">
        <f t="shared" si="16"/>
        <v>103.19879417183051</v>
      </c>
      <c r="AB35" s="12">
        <f t="shared" si="45"/>
        <v>100.98810919443979</v>
      </c>
      <c r="AC35" s="12">
        <f t="shared" si="45"/>
        <v>100.18422374811591</v>
      </c>
      <c r="AD35" s="12">
        <f t="shared" si="45"/>
        <v>100.0837380673254</v>
      </c>
      <c r="AE35" s="12">
        <f t="shared" si="45"/>
        <v>101.49053759839224</v>
      </c>
      <c r="AF35" s="12">
        <f t="shared" si="45"/>
        <v>100.0837380673254</v>
      </c>
      <c r="AG35" s="12">
        <f t="shared" si="45"/>
        <v>100.38519510969688</v>
      </c>
      <c r="AH35" s="12">
        <f aca="true" t="shared" si="84" ref="AH35:AL35">AH17/$AA26*100</f>
        <v>100.98810919443979</v>
      </c>
      <c r="AI35" s="12">
        <f t="shared" si="84"/>
        <v>99.48082398258248</v>
      </c>
      <c r="AJ35" s="12">
        <f t="shared" si="84"/>
        <v>98.77742421704907</v>
      </c>
      <c r="AK35" s="12">
        <f t="shared" si="84"/>
        <v>96.66722492044883</v>
      </c>
      <c r="AL35" s="12">
        <f t="shared" si="84"/>
        <v>97.6720817283537</v>
      </c>
      <c r="AM35" s="12">
        <f t="shared" si="19"/>
        <v>99.53440248318677</v>
      </c>
      <c r="AN35" s="12">
        <f t="shared" si="47"/>
        <v>99.12053802379721</v>
      </c>
      <c r="AO35" s="12">
        <f t="shared" si="47"/>
        <v>101.8106570098293</v>
      </c>
      <c r="AP35" s="12">
        <f t="shared" si="47"/>
        <v>99.84480082772893</v>
      </c>
      <c r="AQ35" s="12">
        <f t="shared" si="47"/>
        <v>99.43093636833937</v>
      </c>
      <c r="AR35" s="12">
        <f t="shared" si="47"/>
        <v>101.39679255043974</v>
      </c>
      <c r="AS35" s="12">
        <f t="shared" si="47"/>
        <v>100.36213140196585</v>
      </c>
      <c r="AT35" s="12">
        <f aca="true" t="shared" si="85" ref="AT35:AX35">AT17/$AM26*100</f>
        <v>99.94826694257631</v>
      </c>
      <c r="AU35" s="12">
        <f t="shared" si="85"/>
        <v>100.8794619762028</v>
      </c>
      <c r="AV35" s="12">
        <f t="shared" si="85"/>
        <v>98.60320744956027</v>
      </c>
      <c r="AW35" s="12">
        <f t="shared" si="85"/>
        <v>99.43093636833937</v>
      </c>
      <c r="AX35" s="12">
        <f t="shared" si="85"/>
        <v>99.63786859803415</v>
      </c>
      <c r="AY35" s="12">
        <f t="shared" si="22"/>
        <v>99.0977055942253</v>
      </c>
      <c r="AZ35" s="12">
        <f t="shared" si="49"/>
        <v>99.40706367620521</v>
      </c>
      <c r="BA35" s="12">
        <f t="shared" si="49"/>
        <v>100.64449600412475</v>
      </c>
      <c r="BB35" s="12">
        <f t="shared" si="49"/>
        <v>100.23201856148492</v>
      </c>
      <c r="BC35" s="12">
        <f t="shared" si="49"/>
        <v>98.89146687290538</v>
      </c>
      <c r="BD35" s="12">
        <f t="shared" si="49"/>
        <v>100.85073472544468</v>
      </c>
      <c r="BE35" s="12">
        <f t="shared" si="49"/>
        <v>100.02577984016499</v>
      </c>
      <c r="BF35" s="12">
        <f aca="true" t="shared" si="86" ref="BF35:BJ35">BF17/$AY26*100</f>
        <v>98.58210879092549</v>
      </c>
      <c r="BG35" s="12">
        <f t="shared" si="86"/>
        <v>99.40706367620521</v>
      </c>
      <c r="BH35" s="12">
        <f t="shared" si="86"/>
        <v>100.23201856148492</v>
      </c>
      <c r="BI35" s="12">
        <f t="shared" si="86"/>
        <v>100.74761536478474</v>
      </c>
      <c r="BJ35" s="12">
        <f t="shared" si="86"/>
        <v>101.88192833204432</v>
      </c>
      <c r="BK35" s="12">
        <f t="shared" si="25"/>
        <v>98.4</v>
      </c>
      <c r="BL35" s="12">
        <f t="shared" si="51"/>
        <v>99.1</v>
      </c>
      <c r="BM35" s="12">
        <f t="shared" si="51"/>
        <v>98.2</v>
      </c>
      <c r="BN35" s="12">
        <f t="shared" si="51"/>
        <v>99.8</v>
      </c>
      <c r="BO35" s="12">
        <f t="shared" si="51"/>
        <v>100.29999999999998</v>
      </c>
      <c r="BP35" s="12">
        <f t="shared" si="51"/>
        <v>100.1</v>
      </c>
      <c r="BQ35" s="12">
        <f t="shared" si="51"/>
        <v>99.2</v>
      </c>
      <c r="BR35" s="12">
        <f aca="true" t="shared" si="87" ref="BR35:BV35">BR17/$BK26*100</f>
        <v>102</v>
      </c>
      <c r="BS35" s="12">
        <f t="shared" si="87"/>
        <v>99.8</v>
      </c>
      <c r="BT35" s="12">
        <f t="shared" si="87"/>
        <v>102.1</v>
      </c>
      <c r="BU35" s="12">
        <f t="shared" si="87"/>
        <v>101.1</v>
      </c>
      <c r="BV35" s="12">
        <f t="shared" si="87"/>
        <v>99.9</v>
      </c>
      <c r="BW35" s="12">
        <f t="shared" si="28"/>
        <v>99.60436011303997</v>
      </c>
      <c r="BX35" s="12">
        <f t="shared" si="53"/>
        <v>100.67016552280985</v>
      </c>
      <c r="BY35" s="12">
        <f t="shared" si="53"/>
        <v>99.31368591037545</v>
      </c>
      <c r="BZ35" s="12">
        <f t="shared" si="53"/>
        <v>100.76705692369802</v>
      </c>
      <c r="CA35" s="12">
        <f t="shared" si="53"/>
        <v>98.63544610415825</v>
      </c>
      <c r="CB35" s="12">
        <f t="shared" si="53"/>
        <v>99.60436011303997</v>
      </c>
      <c r="CC35" s="12">
        <f t="shared" si="53"/>
        <v>99.31368591037545</v>
      </c>
      <c r="CD35" s="12">
        <f aca="true" t="shared" si="88" ref="CD35:CH35">CD17/$BW26*100</f>
        <v>101.34840532902705</v>
      </c>
      <c r="CE35" s="12">
        <f t="shared" si="88"/>
        <v>98.92612030682277</v>
      </c>
      <c r="CF35" s="12">
        <f t="shared" si="88"/>
        <v>99.31368591037545</v>
      </c>
      <c r="CG35" s="12">
        <f t="shared" si="88"/>
        <v>100.47638272103352</v>
      </c>
      <c r="CH35" s="12">
        <f t="shared" si="88"/>
        <v>102.02664513524424</v>
      </c>
      <c r="CI35" s="12">
        <f t="shared" si="31"/>
        <v>96.27906976744185</v>
      </c>
      <c r="CJ35" s="12">
        <f t="shared" si="55"/>
        <v>98.23255813953486</v>
      </c>
      <c r="CK35" s="12">
        <f t="shared" si="55"/>
        <v>99.44186046511628</v>
      </c>
      <c r="CL35" s="12">
        <f t="shared" si="55"/>
        <v>99.44186046511628</v>
      </c>
      <c r="CM35" s="12">
        <f t="shared" si="55"/>
        <v>100.93023255813954</v>
      </c>
      <c r="CN35" s="12">
        <f t="shared" si="55"/>
        <v>99.44186046511628</v>
      </c>
      <c r="CO35" s="12">
        <f t="shared" si="55"/>
        <v>99.99999999999999</v>
      </c>
      <c r="CP35" s="12">
        <f aca="true" t="shared" si="89" ref="CP35:CT35">CP17/$CI26*100</f>
        <v>100.65116279069765</v>
      </c>
      <c r="CQ35" s="12">
        <f t="shared" si="89"/>
        <v>101.58139534883719</v>
      </c>
      <c r="CR35" s="12">
        <f t="shared" si="89"/>
        <v>99.25581395348836</v>
      </c>
      <c r="CS35" s="12">
        <f t="shared" si="89"/>
        <v>101.30232558139534</v>
      </c>
      <c r="CT35" s="12">
        <f t="shared" si="89"/>
        <v>103.44186046511628</v>
      </c>
      <c r="CU35" s="12">
        <f t="shared" si="34"/>
        <v>100.63438031873744</v>
      </c>
      <c r="CV35" s="12">
        <f t="shared" si="57"/>
        <v>99.5203465882717</v>
      </c>
      <c r="CW35" s="12">
        <f t="shared" si="57"/>
        <v>101.1913971839703</v>
      </c>
      <c r="CX35" s="12">
        <f t="shared" si="57"/>
        <v>99.33467429986077</v>
      </c>
      <c r="CY35" s="12">
        <f t="shared" si="57"/>
        <v>101.00572489555934</v>
      </c>
      <c r="CZ35" s="12">
        <f t="shared" si="57"/>
        <v>100.63438031873744</v>
      </c>
      <c r="DA35" s="12">
        <f t="shared" si="57"/>
        <v>98.49914900201145</v>
      </c>
      <c r="DB35" s="12">
        <f aca="true" t="shared" si="90" ref="DB35:DF35">DB17/$CU26*100</f>
        <v>100.07736345350457</v>
      </c>
      <c r="DC35" s="12">
        <f t="shared" si="90"/>
        <v>99.79885502088814</v>
      </c>
      <c r="DD35" s="12">
        <f t="shared" si="90"/>
        <v>100.17019959771005</v>
      </c>
      <c r="DE35" s="12">
        <f t="shared" si="90"/>
        <v>98.96332972303884</v>
      </c>
      <c r="DF35" s="12">
        <f t="shared" si="90"/>
        <v>100.17019959771005</v>
      </c>
      <c r="DG35" s="12">
        <f t="shared" si="37"/>
        <v>99.0952307928232</v>
      </c>
      <c r="DH35" s="12">
        <f t="shared" si="59"/>
        <v>99.55528293206565</v>
      </c>
      <c r="DI35" s="12">
        <f t="shared" si="59"/>
        <v>100.29136635485357</v>
      </c>
      <c r="DJ35" s="12">
        <f t="shared" si="59"/>
        <v>98.63517865358075</v>
      </c>
      <c r="DK35" s="12">
        <f t="shared" si="59"/>
        <v>101.11946020548996</v>
      </c>
      <c r="DL35" s="12">
        <f t="shared" si="59"/>
        <v>99.18724122067168</v>
      </c>
      <c r="DM35" s="12">
        <f t="shared" si="59"/>
        <v>99.46327250421714</v>
      </c>
      <c r="DN35" s="12">
        <f aca="true" t="shared" si="91" ref="DN35:DR35">DN17/$DG26*100</f>
        <v>99.73930378776262</v>
      </c>
      <c r="DO35" s="12">
        <f t="shared" si="91"/>
        <v>100.75141849409601</v>
      </c>
      <c r="DP35" s="12">
        <f t="shared" si="91"/>
        <v>101.67152277258089</v>
      </c>
      <c r="DQ35" s="12">
        <f t="shared" si="91"/>
        <v>100.38337678270204</v>
      </c>
      <c r="DR35" s="12">
        <f t="shared" si="91"/>
        <v>100.10734549915658</v>
      </c>
      <c r="DS35" s="12">
        <f t="shared" si="61"/>
        <v>109.68487048341858</v>
      </c>
      <c r="DT35" s="12">
        <f t="shared" si="61"/>
        <v>109.2888962217456</v>
      </c>
      <c r="DU35" s="12">
        <f t="shared" si="61"/>
        <v>81.47170433921795</v>
      </c>
      <c r="DV35" s="12">
        <f t="shared" si="61"/>
        <v>54.05048671836331</v>
      </c>
      <c r="DW35" s="12">
        <f t="shared" si="61"/>
        <v>82.65962712423692</v>
      </c>
      <c r="DX35" s="12">
        <f t="shared" si="61"/>
        <v>99.78551394159379</v>
      </c>
      <c r="DY35" s="12">
        <f t="shared" si="61"/>
        <v>105.62613430127041</v>
      </c>
      <c r="DZ35" s="12">
        <f t="shared" si="61"/>
        <v>112.75367101138427</v>
      </c>
      <c r="EA35" s="12">
        <f t="shared" si="61"/>
        <v>111.07078039927404</v>
      </c>
      <c r="EB35" s="12">
        <f t="shared" si="61"/>
        <v>111.96172248803826</v>
      </c>
      <c r="EC35" s="12">
        <f t="shared" si="61"/>
        <v>110.08084474509157</v>
      </c>
      <c r="ED35" s="12">
        <f t="shared" si="61"/>
        <v>111.56574822636529</v>
      </c>
    </row>
    <row r="36" spans="2:134" ht="12">
      <c r="B36" s="6" t="s">
        <v>251</v>
      </c>
      <c r="C36" s="12">
        <f t="shared" si="41"/>
        <v>99.58946032693886</v>
      </c>
      <c r="D36" s="12">
        <f t="shared" si="41"/>
        <v>98.54445025005597</v>
      </c>
      <c r="E36" s="12">
        <f t="shared" si="41"/>
        <v>100.42546838844517</v>
      </c>
      <c r="F36" s="12">
        <f t="shared" si="41"/>
        <v>97.81294319623795</v>
      </c>
      <c r="G36" s="12">
        <f t="shared" si="41"/>
        <v>99.48495931925058</v>
      </c>
      <c r="H36" s="12">
        <f t="shared" si="41"/>
        <v>100.73897141151005</v>
      </c>
      <c r="I36" s="12">
        <f t="shared" si="41"/>
        <v>101.0524744345749</v>
      </c>
      <c r="J36" s="12">
        <f aca="true" t="shared" si="92" ref="J36:N36">J18/$C27*100</f>
        <v>99.06695528849741</v>
      </c>
      <c r="K36" s="12">
        <f t="shared" si="92"/>
        <v>100.52996939613345</v>
      </c>
      <c r="L36" s="12">
        <f t="shared" si="92"/>
        <v>100.1119653653803</v>
      </c>
      <c r="M36" s="12">
        <f t="shared" si="92"/>
        <v>101.15697544226319</v>
      </c>
      <c r="N36" s="12">
        <f t="shared" si="92"/>
        <v>99.58946032693886</v>
      </c>
      <c r="O36" s="12">
        <f t="shared" si="13"/>
        <v>99.14794732765297</v>
      </c>
      <c r="P36" s="12">
        <f t="shared" si="43"/>
        <v>100.38729666924864</v>
      </c>
      <c r="Q36" s="12">
        <f t="shared" si="43"/>
        <v>100.80041311644719</v>
      </c>
      <c r="R36" s="12">
        <f t="shared" si="43"/>
        <v>101.00697134004646</v>
      </c>
      <c r="S36" s="12">
        <f t="shared" si="43"/>
        <v>100.38729666924864</v>
      </c>
      <c r="T36" s="12">
        <f t="shared" si="43"/>
        <v>100.18073844564937</v>
      </c>
      <c r="U36" s="12">
        <f t="shared" si="43"/>
        <v>99.66434288665117</v>
      </c>
      <c r="V36" s="12">
        <f aca="true" t="shared" si="93" ref="V36:Z36">V18/$O27*100</f>
        <v>100.284017557449</v>
      </c>
      <c r="W36" s="12">
        <f t="shared" si="93"/>
        <v>99.97418022205008</v>
      </c>
      <c r="X36" s="12">
        <f t="shared" si="93"/>
        <v>99.7676219984508</v>
      </c>
      <c r="Y36" s="12">
        <f t="shared" si="93"/>
        <v>99.35450555125226</v>
      </c>
      <c r="Z36" s="12">
        <f t="shared" si="93"/>
        <v>99.04466821585335</v>
      </c>
      <c r="AA36" s="12">
        <f t="shared" si="16"/>
        <v>98.79035767122095</v>
      </c>
      <c r="AB36" s="12">
        <f t="shared" si="45"/>
        <v>98.47706901052999</v>
      </c>
      <c r="AC36" s="12">
        <f t="shared" si="45"/>
        <v>100.56566008180316</v>
      </c>
      <c r="AD36" s="12">
        <f t="shared" si="45"/>
        <v>98.58149856409365</v>
      </c>
      <c r="AE36" s="12">
        <f t="shared" si="45"/>
        <v>101.19223740318513</v>
      </c>
      <c r="AF36" s="12">
        <f t="shared" si="45"/>
        <v>100.14794186754854</v>
      </c>
      <c r="AG36" s="12">
        <f t="shared" si="45"/>
        <v>100.25237142111219</v>
      </c>
      <c r="AH36" s="12">
        <f aca="true" t="shared" si="94" ref="AH36:AL36">AH18/$AA27*100</f>
        <v>101.81881472456706</v>
      </c>
      <c r="AI36" s="12">
        <f t="shared" si="94"/>
        <v>99.9390827604212</v>
      </c>
      <c r="AJ36" s="12">
        <f t="shared" si="94"/>
        <v>100.35680097467583</v>
      </c>
      <c r="AK36" s="12">
        <f t="shared" si="94"/>
        <v>99.31250543903924</v>
      </c>
      <c r="AL36" s="12">
        <f t="shared" si="94"/>
        <v>100.56566008180316</v>
      </c>
      <c r="AM36" s="12">
        <f t="shared" si="19"/>
        <v>100.99113197704746</v>
      </c>
      <c r="AN36" s="12">
        <f t="shared" si="47"/>
        <v>99.113197704747</v>
      </c>
      <c r="AO36" s="12">
        <f t="shared" si="47"/>
        <v>98.90453834115804</v>
      </c>
      <c r="AP36" s="12">
        <f t="shared" si="47"/>
        <v>99.21752738654146</v>
      </c>
      <c r="AQ36" s="12">
        <f t="shared" si="47"/>
        <v>100.67814293166404</v>
      </c>
      <c r="AR36" s="12">
        <f t="shared" si="47"/>
        <v>98.80020865936359</v>
      </c>
      <c r="AS36" s="12">
        <f t="shared" si="47"/>
        <v>99.8435054773083</v>
      </c>
      <c r="AT36" s="12">
        <f aca="true" t="shared" si="95" ref="AT36:AX36">AT18/$AM27*100</f>
        <v>99.4261867501304</v>
      </c>
      <c r="AU36" s="12">
        <f t="shared" si="95"/>
        <v>99.94783515910275</v>
      </c>
      <c r="AV36" s="12">
        <f t="shared" si="95"/>
        <v>100.36515388628064</v>
      </c>
      <c r="AW36" s="12">
        <f t="shared" si="95"/>
        <v>100.78247261345852</v>
      </c>
      <c r="AX36" s="12">
        <f t="shared" si="95"/>
        <v>101.9300991131977</v>
      </c>
      <c r="AY36" s="12">
        <f t="shared" si="22"/>
        <v>99.25271739130436</v>
      </c>
      <c r="AZ36" s="12">
        <f t="shared" si="49"/>
        <v>100.9850543478261</v>
      </c>
      <c r="BA36" s="12">
        <f t="shared" si="49"/>
        <v>98.94701086956522</v>
      </c>
      <c r="BB36" s="12">
        <f t="shared" si="49"/>
        <v>101.80027173913044</v>
      </c>
      <c r="BC36" s="12">
        <f t="shared" si="49"/>
        <v>100.57744565217392</v>
      </c>
      <c r="BD36" s="12">
        <f t="shared" si="49"/>
        <v>98.84510869565219</v>
      </c>
      <c r="BE36" s="12">
        <f t="shared" si="49"/>
        <v>99.35461956521739</v>
      </c>
      <c r="BF36" s="12">
        <f aca="true" t="shared" si="96" ref="BF36:BJ36">BF18/$AY27*100</f>
        <v>99.66032608695653</v>
      </c>
      <c r="BG36" s="12">
        <f t="shared" si="96"/>
        <v>99.76222826086958</v>
      </c>
      <c r="BH36" s="12">
        <f t="shared" si="96"/>
        <v>100.67934782608697</v>
      </c>
      <c r="BI36" s="12">
        <f t="shared" si="96"/>
        <v>100.06793478260872</v>
      </c>
      <c r="BJ36" s="12">
        <f t="shared" si="96"/>
        <v>100.06793478260872</v>
      </c>
      <c r="BK36" s="12">
        <f t="shared" si="25"/>
        <v>97.91631938656442</v>
      </c>
      <c r="BL36" s="12">
        <f t="shared" si="51"/>
        <v>99.81663610601765</v>
      </c>
      <c r="BM36" s="12">
        <f t="shared" si="51"/>
        <v>100.81680280046672</v>
      </c>
      <c r="BN36" s="12">
        <f t="shared" si="51"/>
        <v>99.81663610601765</v>
      </c>
      <c r="BO36" s="12">
        <f t="shared" si="51"/>
        <v>99.41656942823803</v>
      </c>
      <c r="BP36" s="12">
        <f t="shared" si="51"/>
        <v>99.91665277546257</v>
      </c>
      <c r="BQ36" s="12">
        <f t="shared" si="51"/>
        <v>100.71678613102182</v>
      </c>
      <c r="BR36" s="12">
        <f aca="true" t="shared" si="97" ref="BR36:BV36">BR18/$BK27*100</f>
        <v>100.51675279213201</v>
      </c>
      <c r="BS36" s="12">
        <f t="shared" si="97"/>
        <v>100.41673612268711</v>
      </c>
      <c r="BT36" s="12">
        <f t="shared" si="97"/>
        <v>98.91648608101349</v>
      </c>
      <c r="BU36" s="12">
        <f t="shared" si="97"/>
        <v>100.31671945324219</v>
      </c>
      <c r="BV36" s="12">
        <f t="shared" si="97"/>
        <v>101.41690281713618</v>
      </c>
      <c r="BW36" s="12">
        <f t="shared" si="28"/>
        <v>101.42915475704368</v>
      </c>
      <c r="BX36" s="12">
        <f t="shared" si="53"/>
        <v>99.27317272356063</v>
      </c>
      <c r="BY36" s="12">
        <f t="shared" si="53"/>
        <v>97.60718660677826</v>
      </c>
      <c r="BZ36" s="12">
        <f t="shared" si="53"/>
        <v>100.54716210698243</v>
      </c>
      <c r="CA36" s="12">
        <f t="shared" si="53"/>
        <v>98.39118007349938</v>
      </c>
      <c r="CB36" s="12">
        <f t="shared" si="53"/>
        <v>99.27317272356063</v>
      </c>
      <c r="CC36" s="12">
        <f t="shared" si="53"/>
        <v>101.03715802368312</v>
      </c>
      <c r="CD36" s="12">
        <f aca="true" t="shared" si="98" ref="CD36:CH36">CD18/$BW27*100</f>
        <v>100.25316455696202</v>
      </c>
      <c r="CE36" s="12">
        <f t="shared" si="98"/>
        <v>99.56717027358104</v>
      </c>
      <c r="CF36" s="12">
        <f t="shared" si="98"/>
        <v>98.39118007349938</v>
      </c>
      <c r="CG36" s="12">
        <f t="shared" si="98"/>
        <v>102.60514495712536</v>
      </c>
      <c r="CH36" s="12">
        <f t="shared" si="98"/>
        <v>101.62515312372398</v>
      </c>
      <c r="CI36" s="12">
        <f t="shared" si="31"/>
        <v>97.98484604223762</v>
      </c>
      <c r="CJ36" s="12">
        <f t="shared" si="55"/>
        <v>97.69466387231985</v>
      </c>
      <c r="CK36" s="12">
        <f t="shared" si="55"/>
        <v>99.33902950185394</v>
      </c>
      <c r="CL36" s="12">
        <f t="shared" si="55"/>
        <v>99.14557472190876</v>
      </c>
      <c r="CM36" s="12">
        <f t="shared" si="55"/>
        <v>99.91939384168951</v>
      </c>
      <c r="CN36" s="12">
        <f t="shared" si="55"/>
        <v>100.1128486216347</v>
      </c>
      <c r="CO36" s="12">
        <f t="shared" si="55"/>
        <v>100.88666774141547</v>
      </c>
      <c r="CP36" s="12">
        <f aca="true" t="shared" si="99" ref="CP36:CT36">CP18/$CI27*100</f>
        <v>100.30630340157988</v>
      </c>
      <c r="CQ36" s="12">
        <f t="shared" si="99"/>
        <v>100.2095760116073</v>
      </c>
      <c r="CR36" s="12">
        <f t="shared" si="99"/>
        <v>100.40303079155248</v>
      </c>
      <c r="CS36" s="12">
        <f t="shared" si="99"/>
        <v>100.88666774141547</v>
      </c>
      <c r="CT36" s="12">
        <f t="shared" si="99"/>
        <v>103.1113977107851</v>
      </c>
      <c r="CU36" s="12">
        <f t="shared" si="34"/>
        <v>99.54135695081449</v>
      </c>
      <c r="CV36" s="12">
        <f t="shared" si="57"/>
        <v>98.40265696662976</v>
      </c>
      <c r="CW36" s="12">
        <f t="shared" si="57"/>
        <v>99.73114028151193</v>
      </c>
      <c r="CX36" s="12">
        <f t="shared" si="57"/>
        <v>98.68733196267594</v>
      </c>
      <c r="CY36" s="12">
        <f t="shared" si="57"/>
        <v>101.53408192313775</v>
      </c>
      <c r="CZ36" s="12">
        <f t="shared" si="57"/>
        <v>100.77494860034793</v>
      </c>
      <c r="DA36" s="12">
        <f t="shared" si="57"/>
        <v>99.35157362011702</v>
      </c>
      <c r="DB36" s="12">
        <f aca="true" t="shared" si="100" ref="DB36:DF36">DB18/$CU27*100</f>
        <v>101.43919025778902</v>
      </c>
      <c r="DC36" s="12">
        <f t="shared" si="100"/>
        <v>99.73114028151193</v>
      </c>
      <c r="DD36" s="12">
        <f t="shared" si="100"/>
        <v>99.82603194686067</v>
      </c>
      <c r="DE36" s="12">
        <f t="shared" si="100"/>
        <v>100.6800569349992</v>
      </c>
      <c r="DF36" s="12">
        <f t="shared" si="100"/>
        <v>100.30049027360431</v>
      </c>
      <c r="DG36" s="12">
        <f t="shared" si="37"/>
        <v>99.53617810760667</v>
      </c>
      <c r="DH36" s="12">
        <f t="shared" si="59"/>
        <v>100</v>
      </c>
      <c r="DI36" s="12">
        <f t="shared" si="59"/>
        <v>99.35064935064935</v>
      </c>
      <c r="DJ36" s="12">
        <f t="shared" si="59"/>
        <v>100.64935064935065</v>
      </c>
      <c r="DK36" s="12">
        <f t="shared" si="59"/>
        <v>102.13358070500927</v>
      </c>
      <c r="DL36" s="12">
        <f t="shared" si="59"/>
        <v>100</v>
      </c>
      <c r="DM36" s="12">
        <f t="shared" si="59"/>
        <v>99.07235621521335</v>
      </c>
      <c r="DN36" s="12">
        <f aca="true" t="shared" si="101" ref="DN36:DR36">DN18/$DG27*100</f>
        <v>99.25788497217069</v>
      </c>
      <c r="DO36" s="12">
        <f t="shared" si="101"/>
        <v>100.27829313543599</v>
      </c>
      <c r="DP36" s="12">
        <f t="shared" si="101"/>
        <v>100.46382189239331</v>
      </c>
      <c r="DQ36" s="12">
        <f t="shared" si="101"/>
        <v>99.90723562152134</v>
      </c>
      <c r="DR36" s="12">
        <f t="shared" si="101"/>
        <v>99.35064935064935</v>
      </c>
      <c r="DS36" s="12">
        <f>DS18/$DS27*100</f>
        <v>103.24022346368713</v>
      </c>
      <c r="DT36" s="12">
        <f aca="true" t="shared" si="102" ref="DT36:ED36">DT18/$DS27*100</f>
        <v>104.29369513168393</v>
      </c>
      <c r="DU36" s="12">
        <f t="shared" si="102"/>
        <v>101.70790103750996</v>
      </c>
      <c r="DV36" s="12">
        <f t="shared" si="102"/>
        <v>90.02394253790901</v>
      </c>
      <c r="DW36" s="12">
        <f t="shared" si="102"/>
        <v>93.47166799680764</v>
      </c>
      <c r="DX36" s="12">
        <f t="shared" si="102"/>
        <v>98.26017557861131</v>
      </c>
      <c r="DY36" s="12">
        <f t="shared" si="102"/>
        <v>100.36711891460493</v>
      </c>
      <c r="DZ36" s="12">
        <f t="shared" si="102"/>
        <v>100.27134876296886</v>
      </c>
      <c r="EA36" s="12">
        <f t="shared" si="102"/>
        <v>102.09098164405424</v>
      </c>
      <c r="EB36" s="12">
        <f t="shared" si="102"/>
        <v>102.85714285714285</v>
      </c>
      <c r="EC36" s="12">
        <f t="shared" si="102"/>
        <v>101.8994413407821</v>
      </c>
      <c r="ED36" s="12">
        <f t="shared" si="102"/>
        <v>101.51636073423782</v>
      </c>
    </row>
    <row r="37" ht="12"/>
    <row r="38" spans="3:7" ht="12">
      <c r="C38" s="12"/>
      <c r="D38" s="12"/>
      <c r="E38" s="12"/>
      <c r="G38" s="12"/>
    </row>
    <row r="39" ht="12">
      <c r="C39" s="13" t="s">
        <v>234</v>
      </c>
    </row>
    <row r="40" ht="12"/>
    <row r="41" spans="3:14" ht="12">
      <c r="C41" s="13" t="s">
        <v>221</v>
      </c>
      <c r="D41" s="13" t="s">
        <v>222</v>
      </c>
      <c r="E41" s="13" t="s">
        <v>223</v>
      </c>
      <c r="F41" s="13" t="s">
        <v>236</v>
      </c>
      <c r="G41" s="13" t="s">
        <v>237</v>
      </c>
      <c r="H41" s="13" t="s">
        <v>238</v>
      </c>
      <c r="I41" s="13" t="s">
        <v>239</v>
      </c>
      <c r="J41" s="13" t="s">
        <v>240</v>
      </c>
      <c r="K41" s="13" t="s">
        <v>241</v>
      </c>
      <c r="L41" s="13" t="s">
        <v>242</v>
      </c>
      <c r="M41" s="13" t="s">
        <v>243</v>
      </c>
      <c r="N41" s="13" t="s">
        <v>244</v>
      </c>
    </row>
    <row r="42" spans="2:14" ht="12">
      <c r="B42" s="2" t="s">
        <v>245</v>
      </c>
      <c r="C42" s="12">
        <f>AVERAGE(C31,O31,AA31,AM31,AY31,BK31,BW31,CI31,CU31,DG31)</f>
        <v>99.1986408694605</v>
      </c>
      <c r="D42" s="12">
        <f aca="true" t="shared" si="103" ref="D42:I47">AVERAGE(D31,P31,AB31,AN31,AZ31,BL31,BX31,CJ31,CV31,DH31)</f>
        <v>99.48327646065461</v>
      </c>
      <c r="E42" s="12">
        <f t="shared" si="103"/>
        <v>99.64279133002955</v>
      </c>
      <c r="F42" s="12">
        <f t="shared" si="103"/>
        <v>99.74972195640272</v>
      </c>
      <c r="G42" s="12">
        <f t="shared" si="103"/>
        <v>100.21507172030638</v>
      </c>
      <c r="H42" s="12">
        <f t="shared" si="103"/>
        <v>99.98808390048374</v>
      </c>
      <c r="I42" s="12">
        <f>AVERAGE(I31,U31,AG31,AS31,BE31,BQ31,CC31,CO31,DA31,DM31)</f>
        <v>100.0650972816192</v>
      </c>
      <c r="J42" s="12">
        <f>AVERAGE(J31,V31,AH31,AT31,BF31,BR31,CD31,CP31,DB31,DN31)</f>
        <v>100.24039145640205</v>
      </c>
      <c r="K42" s="12">
        <f aca="true" t="shared" si="104" ref="K42:N47">AVERAGE(K31,W31,AI31,AU31,BG31,BS31,CE31,CQ31,DC31,DO31)</f>
        <v>100.13374995347539</v>
      </c>
      <c r="L42" s="12">
        <f t="shared" si="104"/>
        <v>100.36916381886557</v>
      </c>
      <c r="M42" s="12">
        <f t="shared" si="104"/>
        <v>100.39250686881306</v>
      </c>
      <c r="N42" s="12">
        <f>AVERAGE(N31,Z31,AL31,AX31,BJ31,BV31,CH31,CT31,DF31,DR31)</f>
        <v>100.42590699001697</v>
      </c>
    </row>
    <row r="43" spans="2:14" ht="12">
      <c r="B43" s="2" t="s">
        <v>252</v>
      </c>
      <c r="C43" s="12">
        <f aca="true" t="shared" si="105" ref="C43:C47">AVERAGE(C32,O32,AA32,AM32,AY32,BK32,BW32,CI32,CU32,DG32)</f>
        <v>99.22170375758411</v>
      </c>
      <c r="D43" s="12">
        <f t="shared" si="103"/>
        <v>99.18862693546318</v>
      </c>
      <c r="E43" s="12">
        <f t="shared" si="103"/>
        <v>99.50647411056353</v>
      </c>
      <c r="F43" s="12">
        <f t="shared" si="103"/>
        <v>99.83724264122168</v>
      </c>
      <c r="G43" s="12">
        <f t="shared" si="103"/>
        <v>100.03108283424024</v>
      </c>
      <c r="H43" s="12">
        <f t="shared" si="103"/>
        <v>100.12854911888977</v>
      </c>
      <c r="I43" s="12">
        <f t="shared" si="103"/>
        <v>100.20834979238714</v>
      </c>
      <c r="J43" s="12">
        <f aca="true" t="shared" si="106" ref="J43:J47">AVERAGE(J32,V32,AH32,AT32,BF32,BR32,CD32,CP32,DB32,DN32)</f>
        <v>100.23326848291879</v>
      </c>
      <c r="K43" s="12">
        <f t="shared" si="104"/>
        <v>100.12783968591688</v>
      </c>
      <c r="L43" s="12">
        <f t="shared" si="104"/>
        <v>100.15060270747708</v>
      </c>
      <c r="M43" s="12">
        <f t="shared" si="104"/>
        <v>100.30110803448547</v>
      </c>
      <c r="N43" s="12">
        <f t="shared" si="104"/>
        <v>100.17405555819042</v>
      </c>
    </row>
    <row r="44" spans="2:14" ht="12">
      <c r="B44" s="2" t="s">
        <v>253</v>
      </c>
      <c r="C44" s="12">
        <f t="shared" si="105"/>
        <v>100.54629045754447</v>
      </c>
      <c r="D44" s="12">
        <f t="shared" si="103"/>
        <v>101.20392078832805</v>
      </c>
      <c r="E44" s="12">
        <f t="shared" si="103"/>
        <v>100.26086532727268</v>
      </c>
      <c r="F44" s="12">
        <f t="shared" si="103"/>
        <v>100.02473684322027</v>
      </c>
      <c r="G44" s="12">
        <f t="shared" si="103"/>
        <v>100.38345175602304</v>
      </c>
      <c r="H44" s="12">
        <f t="shared" si="103"/>
        <v>99.86133947832629</v>
      </c>
      <c r="I44" s="12">
        <f t="shared" si="103"/>
        <v>100.02997113713022</v>
      </c>
      <c r="J44" s="12">
        <f t="shared" si="106"/>
        <v>100.05012316164604</v>
      </c>
      <c r="K44" s="12">
        <f t="shared" si="104"/>
        <v>99.78032987789388</v>
      </c>
      <c r="L44" s="12">
        <f t="shared" si="104"/>
        <v>99.4736855561126</v>
      </c>
      <c r="M44" s="12">
        <f t="shared" si="104"/>
        <v>99.50357457456035</v>
      </c>
      <c r="N44" s="12">
        <f t="shared" si="104"/>
        <v>99.12577179749192</v>
      </c>
    </row>
    <row r="45" spans="2:14" ht="12">
      <c r="B45" s="2" t="s">
        <v>254</v>
      </c>
      <c r="C45" s="12">
        <f t="shared" si="105"/>
        <v>98.5220403237038</v>
      </c>
      <c r="D45" s="12">
        <f t="shared" si="103"/>
        <v>98.48691517076786</v>
      </c>
      <c r="E45" s="12">
        <f t="shared" si="103"/>
        <v>99.1292018848084</v>
      </c>
      <c r="F45" s="12">
        <f t="shared" si="103"/>
        <v>99.23825497298581</v>
      </c>
      <c r="G45" s="12">
        <f t="shared" si="103"/>
        <v>100.07536099780383</v>
      </c>
      <c r="H45" s="12">
        <f t="shared" si="103"/>
        <v>99.61008347709098</v>
      </c>
      <c r="I45" s="12">
        <f t="shared" si="103"/>
        <v>99.9791028082716</v>
      </c>
      <c r="J45" s="12">
        <f t="shared" si="106"/>
        <v>100.53316372291923</v>
      </c>
      <c r="K45" s="12">
        <f t="shared" si="104"/>
        <v>100.48047120952944</v>
      </c>
      <c r="L45" s="12">
        <f t="shared" si="104"/>
        <v>100.78903091697914</v>
      </c>
      <c r="M45" s="12">
        <f t="shared" si="104"/>
        <v>101.01443201010673</v>
      </c>
      <c r="N45" s="12">
        <f t="shared" si="104"/>
        <v>101.02624002569428</v>
      </c>
    </row>
    <row r="46" spans="2:14" ht="12">
      <c r="B46" s="2" t="s">
        <v>255</v>
      </c>
      <c r="C46" s="12">
        <f t="shared" si="105"/>
        <v>99.43358756076084</v>
      </c>
      <c r="D46" s="12">
        <f t="shared" si="103"/>
        <v>99.5183247935757</v>
      </c>
      <c r="E46" s="12">
        <f t="shared" si="103"/>
        <v>99.93781709749312</v>
      </c>
      <c r="F46" s="12">
        <f t="shared" si="103"/>
        <v>99.81724458745546</v>
      </c>
      <c r="G46" s="12">
        <f t="shared" si="103"/>
        <v>100.42401702140431</v>
      </c>
      <c r="H46" s="12">
        <f t="shared" si="103"/>
        <v>99.95963186341335</v>
      </c>
      <c r="I46" s="12">
        <f t="shared" si="103"/>
        <v>100.20922091441507</v>
      </c>
      <c r="J46" s="12">
        <f t="shared" si="106"/>
        <v>100.38449310757161</v>
      </c>
      <c r="K46" s="12">
        <f t="shared" si="104"/>
        <v>100.06554201728983</v>
      </c>
      <c r="L46" s="12">
        <f t="shared" si="104"/>
        <v>100.0442526077081</v>
      </c>
      <c r="M46" s="12">
        <f t="shared" si="104"/>
        <v>99.92934664176485</v>
      </c>
      <c r="N46" s="12">
        <f t="shared" si="104"/>
        <v>100.27514806642525</v>
      </c>
    </row>
    <row r="47" spans="2:14" ht="12">
      <c r="B47" s="2" t="s">
        <v>256</v>
      </c>
      <c r="C47" s="12">
        <f t="shared" si="105"/>
        <v>99.41794699384315</v>
      </c>
      <c r="D47" s="12">
        <f t="shared" si="103"/>
        <v>99.26941976509356</v>
      </c>
      <c r="E47" s="12">
        <f t="shared" si="103"/>
        <v>99.6487899338679</v>
      </c>
      <c r="F47" s="12">
        <f t="shared" si="103"/>
        <v>99.72652677729855</v>
      </c>
      <c r="G47" s="12">
        <f t="shared" si="103"/>
        <v>100.37148879470962</v>
      </c>
      <c r="H47" s="12">
        <f t="shared" si="103"/>
        <v>99.87905918007296</v>
      </c>
      <c r="I47" s="12">
        <f t="shared" si="103"/>
        <v>100.1231855516315</v>
      </c>
      <c r="J47" s="12">
        <f t="shared" si="106"/>
        <v>100.2029596388234</v>
      </c>
      <c r="K47" s="12">
        <f t="shared" si="104"/>
        <v>100.03562116234005</v>
      </c>
      <c r="L47" s="12">
        <f t="shared" si="104"/>
        <v>99.92814408361939</v>
      </c>
      <c r="M47" s="12">
        <f t="shared" si="104"/>
        <v>100.50702185369256</v>
      </c>
      <c r="N47" s="12">
        <f t="shared" si="104"/>
        <v>100.70024157963007</v>
      </c>
    </row>
    <row r="48" spans="3:7" ht="12">
      <c r="C48" s="12"/>
      <c r="D48" s="12"/>
      <c r="E48" s="12"/>
      <c r="G48" s="12"/>
    </row>
    <row r="49" spans="3:7" ht="12">
      <c r="C49" s="12"/>
      <c r="D49" s="12"/>
      <c r="E49" s="12"/>
      <c r="G49" s="12"/>
    </row>
    <row r="50" ht="15" customHeight="1">
      <c r="B50" s="8" t="s">
        <v>257</v>
      </c>
    </row>
    <row r="51" ht="12"/>
    <row r="52" ht="12"/>
    <row r="53" ht="12">
      <c r="B53" s="2" t="s">
        <v>332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3:5" ht="12">
      <c r="C87" s="13"/>
      <c r="D87" s="13"/>
      <c r="E87" s="13"/>
    </row>
    <row r="88" spans="3:5" ht="12">
      <c r="C88" s="12"/>
      <c r="D88" s="12"/>
      <c r="E88" s="12"/>
    </row>
    <row r="89" spans="3:5" ht="12">
      <c r="C89" s="12"/>
      <c r="D89" s="12"/>
      <c r="E89" s="12"/>
    </row>
    <row r="90" spans="3:5" ht="12">
      <c r="C90" s="12"/>
      <c r="D90" s="12"/>
      <c r="E90" s="12"/>
    </row>
    <row r="91" spans="3:5" ht="12">
      <c r="C91" s="12"/>
      <c r="D91" s="12"/>
      <c r="E91" s="12"/>
    </row>
    <row r="92" spans="3:5" ht="12">
      <c r="C92" s="12"/>
      <c r="D92" s="12"/>
      <c r="E92" s="12"/>
    </row>
    <row r="93" spans="3:5" ht="12">
      <c r="C93" s="12"/>
      <c r="D93" s="12"/>
      <c r="E93" s="12"/>
    </row>
    <row r="94" spans="3:5" ht="12">
      <c r="C94" s="12"/>
      <c r="D94" s="12"/>
      <c r="E94" s="12"/>
    </row>
    <row r="95" spans="3:5" ht="12">
      <c r="C95" s="12"/>
      <c r="D95" s="12"/>
      <c r="E95" s="12"/>
    </row>
    <row r="96" spans="3:5" ht="12">
      <c r="C96" s="12"/>
      <c r="D96" s="12"/>
      <c r="E96" s="12"/>
    </row>
    <row r="97" spans="3:5" ht="12">
      <c r="C97" s="12"/>
      <c r="D97" s="12"/>
      <c r="E97" s="12"/>
    </row>
    <row r="98" spans="3:5" ht="12">
      <c r="C98" s="12"/>
      <c r="D98" s="12"/>
      <c r="E98" s="12"/>
    </row>
    <row r="99" ht="12"/>
    <row r="100" ht="12"/>
    <row r="101" ht="12">
      <c r="B101" s="13"/>
    </row>
    <row r="102" ht="12"/>
    <row r="103" ht="12"/>
    <row r="134" ht="14.25">
      <c r="C134" s="12"/>
    </row>
    <row r="135" ht="14.25">
      <c r="C135" s="12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 topLeftCell="A58">
      <selection activeCell="S35" sqref="S35"/>
    </sheetView>
  </sheetViews>
  <sheetFormatPr defaultColWidth="11.00390625" defaultRowHeight="14.25"/>
  <cols>
    <col min="1" max="1" width="28.125" style="2" customWidth="1"/>
    <col min="2" max="28" width="7.625" style="2" customWidth="1"/>
    <col min="29" max="16384" width="11.00390625" style="2" customWidth="1"/>
  </cols>
  <sheetData>
    <row r="1" ht="12">
      <c r="A1" s="4" t="s">
        <v>259</v>
      </c>
    </row>
    <row r="2" ht="12"/>
    <row r="3" spans="1:2" ht="12">
      <c r="A3" s="4" t="s">
        <v>0</v>
      </c>
      <c r="B3" s="5">
        <f>'Data input sheet'!C3</f>
        <v>44635.37017361111</v>
      </c>
    </row>
    <row r="4" spans="1:2" ht="12">
      <c r="A4" s="4" t="s">
        <v>1</v>
      </c>
      <c r="B4" s="5">
        <f>'Data input sheet'!C4</f>
        <v>44636.37667575231</v>
      </c>
    </row>
    <row r="5" spans="1:2" ht="12">
      <c r="A5" s="4" t="s">
        <v>2</v>
      </c>
      <c r="B5" s="4" t="s">
        <v>3</v>
      </c>
    </row>
    <row r="6" ht="12"/>
    <row r="7" spans="1:2" ht="12">
      <c r="A7" s="4" t="s">
        <v>4</v>
      </c>
      <c r="B7" s="4" t="s">
        <v>258</v>
      </c>
    </row>
    <row r="8" spans="1:2" ht="12">
      <c r="A8" s="4" t="s">
        <v>159</v>
      </c>
      <c r="B8" s="4" t="s">
        <v>131</v>
      </c>
    </row>
    <row r="9" spans="1:2" ht="12">
      <c r="A9" s="4" t="s">
        <v>5</v>
      </c>
      <c r="B9" s="4" t="s">
        <v>6</v>
      </c>
    </row>
    <row r="10" spans="1:2" ht="12">
      <c r="A10" s="4" t="s">
        <v>7</v>
      </c>
      <c r="B10" s="4" t="s">
        <v>160</v>
      </c>
    </row>
    <row r="11" spans="1:2" ht="12">
      <c r="A11" s="4"/>
      <c r="B11" s="4"/>
    </row>
    <row r="12" spans="1:14" ht="12">
      <c r="A12" s="4"/>
      <c r="B12" s="125" t="s">
        <v>235</v>
      </c>
      <c r="N12" s="13">
        <v>2009</v>
      </c>
    </row>
    <row r="13" ht="12"/>
    <row r="14" spans="1:27" ht="12">
      <c r="A14" s="6" t="s">
        <v>277</v>
      </c>
      <c r="B14" s="6" t="s">
        <v>221</v>
      </c>
      <c r="C14" s="6" t="s">
        <v>222</v>
      </c>
      <c r="D14" s="6" t="s">
        <v>223</v>
      </c>
      <c r="E14" s="6" t="s">
        <v>236</v>
      </c>
      <c r="F14" s="6" t="s">
        <v>237</v>
      </c>
      <c r="G14" s="6" t="s">
        <v>238</v>
      </c>
      <c r="H14" s="6" t="s">
        <v>239</v>
      </c>
      <c r="I14" s="6" t="s">
        <v>240</v>
      </c>
      <c r="J14" s="6" t="s">
        <v>241</v>
      </c>
      <c r="K14" s="6" t="s">
        <v>242</v>
      </c>
      <c r="L14" s="6" t="s">
        <v>243</v>
      </c>
      <c r="M14" s="6" t="s">
        <v>244</v>
      </c>
      <c r="N14" s="6" t="s">
        <v>221</v>
      </c>
      <c r="O14" s="6" t="s">
        <v>222</v>
      </c>
      <c r="P14" s="6" t="s">
        <v>223</v>
      </c>
      <c r="Q14" s="6" t="s">
        <v>236</v>
      </c>
      <c r="R14" s="6" t="s">
        <v>237</v>
      </c>
      <c r="S14" s="6" t="s">
        <v>238</v>
      </c>
      <c r="T14" s="6" t="s">
        <v>239</v>
      </c>
      <c r="U14" s="6" t="s">
        <v>240</v>
      </c>
      <c r="V14" s="6" t="s">
        <v>241</v>
      </c>
      <c r="W14" s="6" t="s">
        <v>242</v>
      </c>
      <c r="X14" s="6" t="s">
        <v>243</v>
      </c>
      <c r="Y14" s="6" t="s">
        <v>244</v>
      </c>
      <c r="AA14" s="2" t="s">
        <v>276</v>
      </c>
    </row>
    <row r="15" spans="1:29" ht="12">
      <c r="A15" s="2" t="s">
        <v>245</v>
      </c>
      <c r="B15" s="9">
        <f>'Data input sheet'!AM13</f>
        <v>108.1</v>
      </c>
      <c r="C15" s="9">
        <f>'Data input sheet'!AN13</f>
        <v>107.9</v>
      </c>
      <c r="D15" s="9">
        <f>'Data input sheet'!AO13</f>
        <v>107.2</v>
      </c>
      <c r="E15" s="9">
        <f>'Data input sheet'!AP13</f>
        <v>108.4</v>
      </c>
      <c r="F15" s="9">
        <f>'Data input sheet'!AQ13</f>
        <v>105.5</v>
      </c>
      <c r="G15" s="9">
        <f>'Data input sheet'!AR13</f>
        <v>105.5</v>
      </c>
      <c r="H15" s="9">
        <f>'Data input sheet'!AS13</f>
        <v>104.5</v>
      </c>
      <c r="I15" s="9">
        <f>'Data input sheet'!AT13</f>
        <v>104.1</v>
      </c>
      <c r="J15" s="9">
        <f>'Data input sheet'!AU13</f>
        <v>103.3</v>
      </c>
      <c r="K15" s="9">
        <f>'Data input sheet'!AV13</f>
        <v>100.8</v>
      </c>
      <c r="L15" s="9">
        <f>'Data input sheet'!AW13</f>
        <v>97.2</v>
      </c>
      <c r="M15" s="9">
        <f>'Data input sheet'!AX13</f>
        <v>93.5</v>
      </c>
      <c r="N15" s="9">
        <f>'Data input sheet'!AY13</f>
        <v>89.9</v>
      </c>
      <c r="O15" s="9">
        <f>'Data input sheet'!AZ13</f>
        <v>88.3</v>
      </c>
      <c r="P15" s="9">
        <f>'Data input sheet'!BA13</f>
        <v>87.2</v>
      </c>
      <c r="Q15" s="9">
        <f>'Data input sheet'!BB13</f>
        <v>86</v>
      </c>
      <c r="R15" s="9">
        <f>'Data input sheet'!BC13</f>
        <v>87.7</v>
      </c>
      <c r="S15" s="9">
        <f>'Data input sheet'!BD13</f>
        <v>88.4</v>
      </c>
      <c r="T15" s="9">
        <f>'Data input sheet'!BE13</f>
        <v>88.5</v>
      </c>
      <c r="U15" s="9">
        <f>'Data input sheet'!BF13</f>
        <v>88.7</v>
      </c>
      <c r="V15" s="9">
        <f>'Data input sheet'!BG13</f>
        <v>90.5</v>
      </c>
      <c r="W15" s="9">
        <f>'Data input sheet'!BH13</f>
        <v>90.3</v>
      </c>
      <c r="X15" s="9">
        <f>'Data input sheet'!BI13</f>
        <v>90.5</v>
      </c>
      <c r="Y15" s="9">
        <f>'Data input sheet'!BJ13</f>
        <v>90.3</v>
      </c>
      <c r="Z15" s="7"/>
      <c r="AA15" s="7">
        <f aca="true" t="shared" si="0" ref="AA15:AA20">Y15-B15</f>
        <v>-17.799999999999997</v>
      </c>
      <c r="AB15" s="7" t="str">
        <f aca="true" t="shared" si="1" ref="AB15:AB20">A15</f>
        <v>Total Industry</v>
      </c>
      <c r="AC15" s="7"/>
    </row>
    <row r="16" spans="1:29" ht="12">
      <c r="A16" s="2" t="s">
        <v>252</v>
      </c>
      <c r="B16" s="9">
        <f>'Data input sheet'!AM14</f>
        <v>115.4</v>
      </c>
      <c r="C16" s="9">
        <f>'Data input sheet'!AN14</f>
        <v>116.1</v>
      </c>
      <c r="D16" s="9">
        <f>'Data input sheet'!AO14</f>
        <v>114.7</v>
      </c>
      <c r="E16" s="9">
        <f>'Data input sheet'!AP14</f>
        <v>114.7</v>
      </c>
      <c r="F16" s="9">
        <f>'Data input sheet'!AQ14</f>
        <v>111.8</v>
      </c>
      <c r="G16" s="9">
        <f>'Data input sheet'!AR14</f>
        <v>111.7</v>
      </c>
      <c r="H16" s="9">
        <f>'Data input sheet'!AS14</f>
        <v>110.6</v>
      </c>
      <c r="I16" s="9">
        <f>'Data input sheet'!AT14</f>
        <v>110.2</v>
      </c>
      <c r="J16" s="9">
        <f>'Data input sheet'!AU14</f>
        <v>107.9</v>
      </c>
      <c r="K16" s="9">
        <f>'Data input sheet'!AV14</f>
        <v>104.8</v>
      </c>
      <c r="L16" s="9">
        <f>'Data input sheet'!AW14</f>
        <v>98.3</v>
      </c>
      <c r="M16" s="9">
        <f>'Data input sheet'!AX14</f>
        <v>91.2</v>
      </c>
      <c r="N16" s="9">
        <f>'Data input sheet'!AY14</f>
        <v>87.7</v>
      </c>
      <c r="O16" s="9">
        <f>'Data input sheet'!AZ14</f>
        <v>86.7</v>
      </c>
      <c r="P16" s="9">
        <f>'Data input sheet'!BA14</f>
        <v>85</v>
      </c>
      <c r="Q16" s="9">
        <f>'Data input sheet'!BB14</f>
        <v>84</v>
      </c>
      <c r="R16" s="9">
        <f>'Data input sheet'!BC14</f>
        <v>86</v>
      </c>
      <c r="S16" s="9">
        <f>'Data input sheet'!BD14</f>
        <v>87.3</v>
      </c>
      <c r="T16" s="9">
        <f>'Data input sheet'!BE14</f>
        <v>88.6</v>
      </c>
      <c r="U16" s="9">
        <f>'Data input sheet'!BF14</f>
        <v>88.1</v>
      </c>
      <c r="V16" s="9">
        <f>'Data input sheet'!BG14</f>
        <v>91.3</v>
      </c>
      <c r="W16" s="9">
        <f>'Data input sheet'!BH14</f>
        <v>92.2</v>
      </c>
      <c r="X16" s="9">
        <f>'Data input sheet'!BI14</f>
        <v>92.5</v>
      </c>
      <c r="Y16" s="9">
        <f>'Data input sheet'!BJ14</f>
        <v>91.2</v>
      </c>
      <c r="Z16" s="7"/>
      <c r="AA16" s="7">
        <f t="shared" si="0"/>
        <v>-24.200000000000003</v>
      </c>
      <c r="AB16" s="7" t="str">
        <f t="shared" si="1"/>
        <v>Intermediate goods</v>
      </c>
      <c r="AC16" s="7"/>
    </row>
    <row r="17" spans="1:29" ht="12">
      <c r="A17" s="2" t="s">
        <v>253</v>
      </c>
      <c r="B17" s="9">
        <f>'Data input sheet'!AM15</f>
        <v>112.1</v>
      </c>
      <c r="C17" s="9">
        <f>'Data input sheet'!AN15</f>
        <v>112.4</v>
      </c>
      <c r="D17" s="9">
        <f>'Data input sheet'!AO15</f>
        <v>114.7</v>
      </c>
      <c r="E17" s="9">
        <f>'Data input sheet'!AP15</f>
        <v>119.3</v>
      </c>
      <c r="F17" s="9">
        <f>'Data input sheet'!AQ15</f>
        <v>114.3</v>
      </c>
      <c r="G17" s="9">
        <f>'Data input sheet'!AR15</f>
        <v>114.3</v>
      </c>
      <c r="H17" s="9">
        <f>'Data input sheet'!AS15</f>
        <v>113.3</v>
      </c>
      <c r="I17" s="9">
        <f>'Data input sheet'!AT15</f>
        <v>113.4</v>
      </c>
      <c r="J17" s="9">
        <f>'Data input sheet'!AU15</f>
        <v>114.8</v>
      </c>
      <c r="K17" s="9">
        <f>'Data input sheet'!AV15</f>
        <v>112.8</v>
      </c>
      <c r="L17" s="9">
        <f>'Data input sheet'!AW15</f>
        <v>110.4</v>
      </c>
      <c r="M17" s="9">
        <f>'Data input sheet'!AX15</f>
        <v>109.3</v>
      </c>
      <c r="N17" s="9">
        <f>'Data input sheet'!AY15</f>
        <v>110.4</v>
      </c>
      <c r="O17" s="9">
        <f>'Data input sheet'!AZ15</f>
        <v>107.6</v>
      </c>
      <c r="P17" s="9">
        <f>'Data input sheet'!BA15</f>
        <v>104.2</v>
      </c>
      <c r="Q17" s="9">
        <f>'Data input sheet'!BB15</f>
        <v>102.9</v>
      </c>
      <c r="R17" s="9">
        <f>'Data input sheet'!BC15</f>
        <v>104.6</v>
      </c>
      <c r="S17" s="9">
        <f>'Data input sheet'!BD15</f>
        <v>106.5</v>
      </c>
      <c r="T17" s="9">
        <f>'Data input sheet'!BE15</f>
        <v>107.1</v>
      </c>
      <c r="U17" s="9">
        <f>'Data input sheet'!BF15</f>
        <v>107.7</v>
      </c>
      <c r="V17" s="9">
        <f>'Data input sheet'!BG15</f>
        <v>107.4</v>
      </c>
      <c r="W17" s="9">
        <f>'Data input sheet'!BH15</f>
        <v>108</v>
      </c>
      <c r="X17" s="9">
        <f>'Data input sheet'!BI15</f>
        <v>105.2</v>
      </c>
      <c r="Y17" s="9">
        <f>'Data input sheet'!BJ15</f>
        <v>108</v>
      </c>
      <c r="Z17" s="7"/>
      <c r="AA17" s="7">
        <f t="shared" si="0"/>
        <v>-4.099999999999994</v>
      </c>
      <c r="AB17" s="7" t="str">
        <f t="shared" si="1"/>
        <v>Energy</v>
      </c>
      <c r="AC17" s="7"/>
    </row>
    <row r="18" spans="1:29" ht="12">
      <c r="A18" s="2" t="s">
        <v>254</v>
      </c>
      <c r="B18" s="9">
        <f>'Data input sheet'!AM16</f>
        <v>104.3</v>
      </c>
      <c r="C18" s="9">
        <f>'Data input sheet'!AN16</f>
        <v>104</v>
      </c>
      <c r="D18" s="9">
        <f>'Data input sheet'!AO16</f>
        <v>102.1</v>
      </c>
      <c r="E18" s="9">
        <f>'Data input sheet'!AP16</f>
        <v>104.3</v>
      </c>
      <c r="F18" s="9">
        <f>'Data input sheet'!AQ16</f>
        <v>100.9</v>
      </c>
      <c r="G18" s="9">
        <f>'Data input sheet'!AR16</f>
        <v>101</v>
      </c>
      <c r="H18" s="9">
        <f>'Data input sheet'!AS16</f>
        <v>99.6</v>
      </c>
      <c r="I18" s="9">
        <f>'Data input sheet'!AT16</f>
        <v>98.7</v>
      </c>
      <c r="J18" s="9">
        <f>'Data input sheet'!AU16</f>
        <v>98.3</v>
      </c>
      <c r="K18" s="9">
        <f>'Data input sheet'!AV16</f>
        <v>95.6</v>
      </c>
      <c r="L18" s="9">
        <f>'Data input sheet'!AW16</f>
        <v>92.2</v>
      </c>
      <c r="M18" s="9">
        <f>'Data input sheet'!AX16</f>
        <v>88.2</v>
      </c>
      <c r="N18" s="9">
        <f>'Data input sheet'!AY16</f>
        <v>80.5</v>
      </c>
      <c r="O18" s="9">
        <f>'Data input sheet'!AZ16</f>
        <v>78.2</v>
      </c>
      <c r="P18" s="9">
        <f>'Data input sheet'!BA16</f>
        <v>78.9</v>
      </c>
      <c r="Q18" s="9">
        <f>'Data input sheet'!BB16</f>
        <v>76.6</v>
      </c>
      <c r="R18" s="9">
        <f>'Data input sheet'!BC16</f>
        <v>78.8</v>
      </c>
      <c r="S18" s="9">
        <f>'Data input sheet'!BD16</f>
        <v>78.3</v>
      </c>
      <c r="T18" s="9">
        <f>'Data input sheet'!BE16</f>
        <v>77</v>
      </c>
      <c r="U18" s="9">
        <f>'Data input sheet'!BF16</f>
        <v>77.4</v>
      </c>
      <c r="V18" s="9">
        <f>'Data input sheet'!BG16</f>
        <v>80</v>
      </c>
      <c r="W18" s="9">
        <f>'Data input sheet'!BH16</f>
        <v>78.8</v>
      </c>
      <c r="X18" s="9">
        <f>'Data input sheet'!BI16</f>
        <v>79.5</v>
      </c>
      <c r="Y18" s="9">
        <f>'Data input sheet'!BJ16</f>
        <v>78.6</v>
      </c>
      <c r="Z18" s="7"/>
      <c r="AA18" s="7">
        <f t="shared" si="0"/>
        <v>-25.700000000000003</v>
      </c>
      <c r="AB18" s="7" t="str">
        <f t="shared" si="1"/>
        <v>Capital goods</v>
      </c>
      <c r="AC18" s="7"/>
    </row>
    <row r="19" spans="1:29" ht="12">
      <c r="A19" s="2" t="s">
        <v>255</v>
      </c>
      <c r="B19" s="9">
        <f>'Data input sheet'!AM17</f>
        <v>125.4</v>
      </c>
      <c r="C19" s="9">
        <f>'Data input sheet'!AN17</f>
        <v>126.1</v>
      </c>
      <c r="D19" s="9">
        <f>'Data input sheet'!AO17</f>
        <v>123.8</v>
      </c>
      <c r="E19" s="9">
        <f>'Data input sheet'!AP17</f>
        <v>125.4</v>
      </c>
      <c r="F19" s="9">
        <f>'Data input sheet'!AQ17</f>
        <v>121.4</v>
      </c>
      <c r="G19" s="9">
        <f>'Data input sheet'!AR17</f>
        <v>122.6</v>
      </c>
      <c r="H19" s="9">
        <f>'Data input sheet'!AS17</f>
        <v>121.1</v>
      </c>
      <c r="I19" s="9">
        <f>'Data input sheet'!AT17</f>
        <v>120</v>
      </c>
      <c r="J19" s="9">
        <f>'Data input sheet'!AU17</f>
        <v>119.1</v>
      </c>
      <c r="K19" s="9">
        <f>'Data input sheet'!AV17</f>
        <v>117</v>
      </c>
      <c r="L19" s="9">
        <f>'Data input sheet'!AW17</f>
        <v>108.3</v>
      </c>
      <c r="M19" s="9">
        <f>'Data input sheet'!AX17</f>
        <v>105</v>
      </c>
      <c r="N19" s="9">
        <f>'Data input sheet'!AY17</f>
        <v>103.3</v>
      </c>
      <c r="O19" s="9">
        <f>'Data input sheet'!AZ17</f>
        <v>100.6</v>
      </c>
      <c r="P19" s="9">
        <f>'Data input sheet'!BA17</f>
        <v>99.3</v>
      </c>
      <c r="Q19" s="9">
        <f>'Data input sheet'!BB17</f>
        <v>99.6</v>
      </c>
      <c r="R19" s="9">
        <f>'Data input sheet'!BC17</f>
        <v>97.6</v>
      </c>
      <c r="S19" s="9">
        <f>'Data input sheet'!BD17</f>
        <v>96.1</v>
      </c>
      <c r="T19" s="9">
        <f>'Data input sheet'!BE17</f>
        <v>97.5</v>
      </c>
      <c r="U19" s="9">
        <f>'Data input sheet'!BF17</f>
        <v>99.8</v>
      </c>
      <c r="V19" s="9">
        <f>'Data input sheet'!BG17</f>
        <v>100.3</v>
      </c>
      <c r="W19" s="9">
        <f>'Data input sheet'!BH17</f>
        <v>100.2</v>
      </c>
      <c r="X19" s="9">
        <f>'Data input sheet'!BI17</f>
        <v>101.7</v>
      </c>
      <c r="Y19" s="9">
        <f>'Data input sheet'!BJ17</f>
        <v>100</v>
      </c>
      <c r="Z19" s="7"/>
      <c r="AA19" s="7">
        <f t="shared" si="0"/>
        <v>-25.400000000000006</v>
      </c>
      <c r="AB19" s="7" t="str">
        <f t="shared" si="1"/>
        <v>Durable consumer goods</v>
      </c>
      <c r="AC19" s="7"/>
    </row>
    <row r="20" spans="1:29" ht="12">
      <c r="A20" s="2" t="s">
        <v>256</v>
      </c>
      <c r="B20" s="9">
        <f>'Data input sheet'!AM18</f>
        <v>99.5</v>
      </c>
      <c r="C20" s="9">
        <f>'Data input sheet'!AN18</f>
        <v>98.9</v>
      </c>
      <c r="D20" s="9">
        <f>'Data input sheet'!AO18</f>
        <v>97.3</v>
      </c>
      <c r="E20" s="9">
        <f>'Data input sheet'!AP18</f>
        <v>97.1</v>
      </c>
      <c r="F20" s="9">
        <f>'Data input sheet'!AQ18</f>
        <v>95.8</v>
      </c>
      <c r="G20" s="9">
        <f>'Data input sheet'!AR18</f>
        <v>96.1</v>
      </c>
      <c r="H20" s="9">
        <f>'Data input sheet'!AS18</f>
        <v>96</v>
      </c>
      <c r="I20" s="9">
        <f>'Data input sheet'!AT18</f>
        <v>96.5</v>
      </c>
      <c r="J20" s="9">
        <f>'Data input sheet'!AU18</f>
        <v>95.6</v>
      </c>
      <c r="K20" s="9">
        <f>'Data input sheet'!AV18</f>
        <v>95.6</v>
      </c>
      <c r="L20" s="9">
        <f>'Data input sheet'!AW18</f>
        <v>94.9</v>
      </c>
      <c r="M20" s="9">
        <f>'Data input sheet'!AX18</f>
        <v>95.8</v>
      </c>
      <c r="N20" s="9">
        <f>'Data input sheet'!AY18</f>
        <v>94.7</v>
      </c>
      <c r="O20" s="9">
        <f>'Data input sheet'!AZ18</f>
        <v>93.4</v>
      </c>
      <c r="P20" s="9">
        <f>'Data input sheet'!BA18</f>
        <v>91.4</v>
      </c>
      <c r="Q20" s="9">
        <f>'Data input sheet'!BB18</f>
        <v>92.6</v>
      </c>
      <c r="R20" s="9">
        <f>'Data input sheet'!BC18</f>
        <v>92.8</v>
      </c>
      <c r="S20" s="9">
        <f>'Data input sheet'!BD18</f>
        <v>93.3</v>
      </c>
      <c r="T20" s="9">
        <f>'Data input sheet'!BE18</f>
        <v>93.5</v>
      </c>
      <c r="U20" s="9">
        <f>'Data input sheet'!BF18</f>
        <v>92.6</v>
      </c>
      <c r="V20" s="9">
        <f>'Data input sheet'!BG18</f>
        <v>94.2</v>
      </c>
      <c r="W20" s="9">
        <f>'Data input sheet'!BH18</f>
        <v>93</v>
      </c>
      <c r="X20" s="9">
        <f>'Data input sheet'!BI18</f>
        <v>93.5</v>
      </c>
      <c r="Y20" s="9">
        <f>'Data input sheet'!BJ18</f>
        <v>94.8</v>
      </c>
      <c r="Z20" s="7"/>
      <c r="AA20" s="7">
        <f t="shared" si="0"/>
        <v>-4.700000000000003</v>
      </c>
      <c r="AB20" s="7" t="str">
        <f t="shared" si="1"/>
        <v>Non-durable consumer goods</v>
      </c>
      <c r="AC20" s="7"/>
    </row>
    <row r="21" spans="2:29" ht="1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"/>
      <c r="O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">
      <c r="A22" s="2" t="s">
        <v>245</v>
      </c>
      <c r="B22" s="10"/>
      <c r="C22" s="10">
        <f aca="true" t="shared" si="2" ref="C22:C27">C15-B15</f>
        <v>-0.19999999999998863</v>
      </c>
      <c r="D22" s="10">
        <f aca="true" t="shared" si="3" ref="D22:Y27">D15-C15</f>
        <v>-0.7000000000000028</v>
      </c>
      <c r="E22" s="10">
        <f t="shared" si="3"/>
        <v>1.2000000000000028</v>
      </c>
      <c r="F22" s="10">
        <f t="shared" si="3"/>
        <v>-2.9000000000000057</v>
      </c>
      <c r="G22" s="10">
        <f t="shared" si="3"/>
        <v>0</v>
      </c>
      <c r="H22" s="10">
        <f t="shared" si="3"/>
        <v>-1</v>
      </c>
      <c r="I22" s="10">
        <f t="shared" si="3"/>
        <v>-0.4000000000000057</v>
      </c>
      <c r="J22" s="10">
        <f t="shared" si="3"/>
        <v>-0.7999999999999972</v>
      </c>
      <c r="K22" s="10">
        <f t="shared" si="3"/>
        <v>-2.5</v>
      </c>
      <c r="L22" s="10">
        <f t="shared" si="3"/>
        <v>-3.5999999999999943</v>
      </c>
      <c r="M22" s="10">
        <f t="shared" si="3"/>
        <v>-3.700000000000003</v>
      </c>
      <c r="N22" s="15">
        <f t="shared" si="3"/>
        <v>-3.5999999999999943</v>
      </c>
      <c r="O22" s="10">
        <f t="shared" si="3"/>
        <v>-1.6000000000000085</v>
      </c>
      <c r="P22" s="10">
        <f t="shared" si="3"/>
        <v>-1.0999999999999943</v>
      </c>
      <c r="Q22" s="10">
        <f>Q15-P15</f>
        <v>-1.2000000000000028</v>
      </c>
      <c r="R22" s="10">
        <f t="shared" si="3"/>
        <v>1.7000000000000028</v>
      </c>
      <c r="S22" s="10">
        <f t="shared" si="3"/>
        <v>0.7000000000000028</v>
      </c>
      <c r="T22" s="10">
        <f t="shared" si="3"/>
        <v>0.09999999999999432</v>
      </c>
      <c r="U22" s="10">
        <f t="shared" si="3"/>
        <v>0.20000000000000284</v>
      </c>
      <c r="V22" s="10">
        <f t="shared" si="3"/>
        <v>1.7999999999999972</v>
      </c>
      <c r="W22" s="10">
        <f t="shared" si="3"/>
        <v>-0.20000000000000284</v>
      </c>
      <c r="X22" s="10">
        <f t="shared" si="3"/>
        <v>0.20000000000000284</v>
      </c>
      <c r="Y22" s="10">
        <f t="shared" si="3"/>
        <v>-0.20000000000000284</v>
      </c>
      <c r="Z22" s="7"/>
      <c r="AA22" s="7">
        <f aca="true" t="shared" si="4" ref="AA22:AA27">MIN(C22:Y22)</f>
        <v>-3.700000000000003</v>
      </c>
      <c r="AB22" s="7"/>
      <c r="AC22" s="7"/>
    </row>
    <row r="23" spans="1:29" ht="12">
      <c r="A23" s="2" t="s">
        <v>252</v>
      </c>
      <c r="B23" s="10"/>
      <c r="C23" s="10">
        <f t="shared" si="2"/>
        <v>0.6999999999999886</v>
      </c>
      <c r="D23" s="10">
        <f aca="true" t="shared" si="5" ref="D23:R23">D16-C16</f>
        <v>-1.3999999999999915</v>
      </c>
      <c r="E23" s="10">
        <f t="shared" si="5"/>
        <v>0</v>
      </c>
      <c r="F23" s="10">
        <f t="shared" si="5"/>
        <v>-2.9000000000000057</v>
      </c>
      <c r="G23" s="10">
        <f t="shared" si="5"/>
        <v>-0.09999999999999432</v>
      </c>
      <c r="H23" s="10">
        <f t="shared" si="5"/>
        <v>-1.1000000000000085</v>
      </c>
      <c r="I23" s="10">
        <f t="shared" si="5"/>
        <v>-0.3999999999999915</v>
      </c>
      <c r="J23" s="10">
        <f t="shared" si="5"/>
        <v>-2.299999999999997</v>
      </c>
      <c r="K23" s="10">
        <f t="shared" si="5"/>
        <v>-3.1000000000000085</v>
      </c>
      <c r="L23" s="10">
        <f t="shared" si="5"/>
        <v>-6.5</v>
      </c>
      <c r="M23" s="15">
        <f t="shared" si="5"/>
        <v>-7.099999999999994</v>
      </c>
      <c r="N23" s="10">
        <f t="shared" si="5"/>
        <v>-3.5</v>
      </c>
      <c r="O23" s="10">
        <f t="shared" si="5"/>
        <v>-1</v>
      </c>
      <c r="P23" s="10">
        <f t="shared" si="5"/>
        <v>-1.7000000000000028</v>
      </c>
      <c r="Q23" s="10">
        <f t="shared" si="5"/>
        <v>-1</v>
      </c>
      <c r="R23" s="10">
        <f t="shared" si="5"/>
        <v>2</v>
      </c>
      <c r="S23" s="10">
        <f t="shared" si="3"/>
        <v>1.2999999999999972</v>
      </c>
      <c r="T23" s="10">
        <f t="shared" si="3"/>
        <v>1.2999999999999972</v>
      </c>
      <c r="U23" s="10">
        <f t="shared" si="3"/>
        <v>-0.5</v>
      </c>
      <c r="V23" s="10">
        <f t="shared" si="3"/>
        <v>3.200000000000003</v>
      </c>
      <c r="W23" s="10">
        <f t="shared" si="3"/>
        <v>0.9000000000000057</v>
      </c>
      <c r="X23" s="10">
        <f t="shared" si="3"/>
        <v>0.29999999999999716</v>
      </c>
      <c r="Y23" s="10">
        <f t="shared" si="3"/>
        <v>-1.2999999999999972</v>
      </c>
      <c r="Z23" s="7"/>
      <c r="AA23" s="7">
        <f t="shared" si="4"/>
        <v>-7.099999999999994</v>
      </c>
      <c r="AB23" s="7"/>
      <c r="AC23" s="7"/>
    </row>
    <row r="24" spans="1:29" ht="12">
      <c r="A24" s="2" t="s">
        <v>253</v>
      </c>
      <c r="B24" s="10"/>
      <c r="C24" s="10">
        <f t="shared" si="2"/>
        <v>0.30000000000001137</v>
      </c>
      <c r="D24" s="10">
        <f t="shared" si="3"/>
        <v>2.299999999999997</v>
      </c>
      <c r="E24" s="10">
        <f t="shared" si="3"/>
        <v>4.599999999999994</v>
      </c>
      <c r="F24" s="15">
        <f t="shared" si="3"/>
        <v>-5</v>
      </c>
      <c r="G24" s="10">
        <f t="shared" si="3"/>
        <v>0</v>
      </c>
      <c r="H24" s="10">
        <f t="shared" si="3"/>
        <v>-1</v>
      </c>
      <c r="I24" s="10">
        <f t="shared" si="3"/>
        <v>0.10000000000000853</v>
      </c>
      <c r="J24" s="10">
        <f t="shared" si="3"/>
        <v>1.3999999999999915</v>
      </c>
      <c r="K24" s="10">
        <f t="shared" si="3"/>
        <v>-2</v>
      </c>
      <c r="L24" s="10">
        <f t="shared" si="3"/>
        <v>-2.3999999999999915</v>
      </c>
      <c r="M24" s="10">
        <f t="shared" si="3"/>
        <v>-1.1000000000000085</v>
      </c>
      <c r="N24" s="10">
        <f t="shared" si="3"/>
        <v>1.1000000000000085</v>
      </c>
      <c r="O24" s="10">
        <f t="shared" si="3"/>
        <v>-2.8000000000000114</v>
      </c>
      <c r="P24" s="10">
        <f t="shared" si="3"/>
        <v>-3.3999999999999915</v>
      </c>
      <c r="Q24" s="10">
        <f t="shared" si="3"/>
        <v>-1.2999999999999972</v>
      </c>
      <c r="R24" s="10">
        <f t="shared" si="3"/>
        <v>1.6999999999999886</v>
      </c>
      <c r="S24" s="10">
        <f t="shared" si="3"/>
        <v>1.9000000000000057</v>
      </c>
      <c r="T24" s="10">
        <f t="shared" si="3"/>
        <v>0.5999999999999943</v>
      </c>
      <c r="U24" s="10">
        <f t="shared" si="3"/>
        <v>0.6000000000000085</v>
      </c>
      <c r="V24" s="10">
        <f t="shared" si="3"/>
        <v>-0.29999999999999716</v>
      </c>
      <c r="W24" s="10">
        <f t="shared" si="3"/>
        <v>0.5999999999999943</v>
      </c>
      <c r="X24" s="10">
        <f t="shared" si="3"/>
        <v>-2.799999999999997</v>
      </c>
      <c r="Y24" s="10">
        <f t="shared" si="3"/>
        <v>2.799999999999997</v>
      </c>
      <c r="Z24" s="7"/>
      <c r="AA24" s="7">
        <f t="shared" si="4"/>
        <v>-5</v>
      </c>
      <c r="AB24" s="7"/>
      <c r="AC24" s="7"/>
    </row>
    <row r="25" spans="1:29" ht="12">
      <c r="A25" s="2" t="s">
        <v>254</v>
      </c>
      <c r="B25" s="10"/>
      <c r="C25" s="10">
        <f t="shared" si="2"/>
        <v>-0.29999999999999716</v>
      </c>
      <c r="D25" s="10">
        <f t="shared" si="3"/>
        <v>-1.9000000000000057</v>
      </c>
      <c r="E25" s="10">
        <f t="shared" si="3"/>
        <v>2.200000000000003</v>
      </c>
      <c r="F25" s="10">
        <f t="shared" si="3"/>
        <v>-3.3999999999999915</v>
      </c>
      <c r="G25" s="10">
        <f t="shared" si="3"/>
        <v>0.09999999999999432</v>
      </c>
      <c r="H25" s="10">
        <f t="shared" si="3"/>
        <v>-1.4000000000000057</v>
      </c>
      <c r="I25" s="10">
        <f t="shared" si="3"/>
        <v>-0.8999999999999915</v>
      </c>
      <c r="J25" s="10">
        <f t="shared" si="3"/>
        <v>-0.4000000000000057</v>
      </c>
      <c r="K25" s="10">
        <f t="shared" si="3"/>
        <v>-2.700000000000003</v>
      </c>
      <c r="L25" s="10">
        <f t="shared" si="3"/>
        <v>-3.3999999999999915</v>
      </c>
      <c r="M25" s="10">
        <f t="shared" si="3"/>
        <v>-4</v>
      </c>
      <c r="N25" s="15">
        <f t="shared" si="3"/>
        <v>-7.700000000000003</v>
      </c>
      <c r="O25" s="10">
        <f t="shared" si="3"/>
        <v>-2.299999999999997</v>
      </c>
      <c r="P25" s="10">
        <f t="shared" si="3"/>
        <v>0.7000000000000028</v>
      </c>
      <c r="Q25" s="10">
        <f t="shared" si="3"/>
        <v>-2.3000000000000114</v>
      </c>
      <c r="R25" s="10">
        <f t="shared" si="3"/>
        <v>2.200000000000003</v>
      </c>
      <c r="S25" s="10">
        <f t="shared" si="3"/>
        <v>-0.5</v>
      </c>
      <c r="T25" s="10">
        <f t="shared" si="3"/>
        <v>-1.2999999999999972</v>
      </c>
      <c r="U25" s="10">
        <f t="shared" si="3"/>
        <v>0.4000000000000057</v>
      </c>
      <c r="V25" s="10">
        <f t="shared" si="3"/>
        <v>2.5999999999999943</v>
      </c>
      <c r="W25" s="10">
        <f t="shared" si="3"/>
        <v>-1.2000000000000028</v>
      </c>
      <c r="X25" s="10">
        <f t="shared" si="3"/>
        <v>0.7000000000000028</v>
      </c>
      <c r="Y25" s="10">
        <f t="shared" si="3"/>
        <v>-0.9000000000000057</v>
      </c>
      <c r="Z25" s="7"/>
      <c r="AA25" s="7">
        <f t="shared" si="4"/>
        <v>-7.700000000000003</v>
      </c>
      <c r="AB25" s="7"/>
      <c r="AC25" s="7"/>
    </row>
    <row r="26" spans="1:29" ht="12">
      <c r="A26" s="2" t="s">
        <v>255</v>
      </c>
      <c r="B26" s="10"/>
      <c r="C26" s="10">
        <f t="shared" si="2"/>
        <v>0.6999999999999886</v>
      </c>
      <c r="D26" s="10">
        <f t="shared" si="3"/>
        <v>-2.299999999999997</v>
      </c>
      <c r="E26" s="10">
        <f t="shared" si="3"/>
        <v>1.6000000000000085</v>
      </c>
      <c r="F26" s="10">
        <f t="shared" si="3"/>
        <v>-4</v>
      </c>
      <c r="G26" s="10">
        <f t="shared" si="3"/>
        <v>1.1999999999999886</v>
      </c>
      <c r="H26" s="10">
        <f t="shared" si="3"/>
        <v>-1.5</v>
      </c>
      <c r="I26" s="10">
        <f t="shared" si="3"/>
        <v>-1.0999999999999943</v>
      </c>
      <c r="J26" s="10">
        <f t="shared" si="3"/>
        <v>-0.9000000000000057</v>
      </c>
      <c r="K26" s="10">
        <f t="shared" si="3"/>
        <v>-2.0999999999999943</v>
      </c>
      <c r="L26" s="15">
        <f t="shared" si="3"/>
        <v>-8.700000000000003</v>
      </c>
      <c r="M26" s="10">
        <f t="shared" si="3"/>
        <v>-3.299999999999997</v>
      </c>
      <c r="N26" s="10">
        <f t="shared" si="3"/>
        <v>-1.7000000000000028</v>
      </c>
      <c r="O26" s="10">
        <f t="shared" si="3"/>
        <v>-2.700000000000003</v>
      </c>
      <c r="P26" s="10">
        <f t="shared" si="3"/>
        <v>-1.2999999999999972</v>
      </c>
      <c r="Q26" s="10">
        <f t="shared" si="3"/>
        <v>0.29999999999999716</v>
      </c>
      <c r="R26" s="10">
        <f t="shared" si="3"/>
        <v>-2</v>
      </c>
      <c r="S26" s="10">
        <f t="shared" si="3"/>
        <v>-1.5</v>
      </c>
      <c r="T26" s="10">
        <f t="shared" si="3"/>
        <v>1.4000000000000057</v>
      </c>
      <c r="U26" s="10">
        <f t="shared" si="3"/>
        <v>2.299999999999997</v>
      </c>
      <c r="V26" s="10">
        <f t="shared" si="3"/>
        <v>0.5</v>
      </c>
      <c r="W26" s="10">
        <f t="shared" si="3"/>
        <v>-0.09999999999999432</v>
      </c>
      <c r="X26" s="10">
        <f t="shared" si="3"/>
        <v>1.5</v>
      </c>
      <c r="Y26" s="10">
        <f t="shared" si="3"/>
        <v>-1.7000000000000028</v>
      </c>
      <c r="Z26" s="7"/>
      <c r="AA26" s="7">
        <f t="shared" si="4"/>
        <v>-8.700000000000003</v>
      </c>
      <c r="AB26" s="7"/>
      <c r="AC26" s="7"/>
    </row>
    <row r="27" spans="1:27" ht="12">
      <c r="A27" s="2" t="s">
        <v>256</v>
      </c>
      <c r="B27" s="3"/>
      <c r="C27" s="10">
        <f t="shared" si="2"/>
        <v>-0.5999999999999943</v>
      </c>
      <c r="D27" s="10">
        <f t="shared" si="3"/>
        <v>-1.6000000000000085</v>
      </c>
      <c r="E27" s="10">
        <f t="shared" si="3"/>
        <v>-0.20000000000000284</v>
      </c>
      <c r="F27" s="10">
        <f t="shared" si="3"/>
        <v>-1.2999999999999972</v>
      </c>
      <c r="G27" s="10">
        <f t="shared" si="3"/>
        <v>0.29999999999999716</v>
      </c>
      <c r="H27" s="10">
        <f t="shared" si="3"/>
        <v>-0.09999999999999432</v>
      </c>
      <c r="I27" s="10">
        <f t="shared" si="3"/>
        <v>0.5</v>
      </c>
      <c r="J27" s="10">
        <f t="shared" si="3"/>
        <v>-0.9000000000000057</v>
      </c>
      <c r="K27" s="10">
        <f t="shared" si="3"/>
        <v>0</v>
      </c>
      <c r="L27" s="10">
        <f t="shared" si="3"/>
        <v>-0.6999999999999886</v>
      </c>
      <c r="M27" s="10">
        <f t="shared" si="3"/>
        <v>0.8999999999999915</v>
      </c>
      <c r="N27" s="10">
        <f t="shared" si="3"/>
        <v>-1.0999999999999943</v>
      </c>
      <c r="O27" s="10">
        <f t="shared" si="3"/>
        <v>-1.2999999999999972</v>
      </c>
      <c r="P27" s="15">
        <f t="shared" si="3"/>
        <v>-2</v>
      </c>
      <c r="Q27" s="10">
        <f t="shared" si="3"/>
        <v>1.1999999999999886</v>
      </c>
      <c r="R27" s="10">
        <f t="shared" si="3"/>
        <v>0.20000000000000284</v>
      </c>
      <c r="S27" s="10">
        <f t="shared" si="3"/>
        <v>0.5</v>
      </c>
      <c r="T27" s="10">
        <f t="shared" si="3"/>
        <v>0.20000000000000284</v>
      </c>
      <c r="U27" s="10">
        <f t="shared" si="3"/>
        <v>-0.9000000000000057</v>
      </c>
      <c r="V27" s="10">
        <f t="shared" si="3"/>
        <v>1.6000000000000085</v>
      </c>
      <c r="W27" s="10">
        <f t="shared" si="3"/>
        <v>-1.2000000000000028</v>
      </c>
      <c r="X27" s="10">
        <f t="shared" si="3"/>
        <v>0.5</v>
      </c>
      <c r="Y27" s="10">
        <f t="shared" si="3"/>
        <v>1.2999999999999972</v>
      </c>
      <c r="AA27" s="7">
        <f t="shared" si="4"/>
        <v>-2</v>
      </c>
    </row>
    <row r="28" spans="2:14" ht="1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ht="15" customHeight="1">
      <c r="A29" s="8" t="s">
        <v>257</v>
      </c>
    </row>
    <row r="30" ht="12"/>
    <row r="31" spans="1:18" ht="12">
      <c r="A31" s="2" t="s">
        <v>333</v>
      </c>
      <c r="Q31" s="14">
        <v>39539</v>
      </c>
      <c r="R31" s="14">
        <v>39904</v>
      </c>
    </row>
    <row r="32" spans="16:19" ht="12">
      <c r="P32" s="2" t="s">
        <v>245</v>
      </c>
      <c r="Q32" s="7">
        <f>E15</f>
        <v>108.4</v>
      </c>
      <c r="R32" s="7">
        <f>Q15</f>
        <v>86</v>
      </c>
      <c r="S32" s="7">
        <f>R32-Q32</f>
        <v>-22.400000000000006</v>
      </c>
    </row>
    <row r="33" spans="16:19" ht="12">
      <c r="P33" s="2" t="s">
        <v>252</v>
      </c>
      <c r="Q33" s="7">
        <f aca="true" t="shared" si="6" ref="Q33:Q37">E16</f>
        <v>114.7</v>
      </c>
      <c r="R33" s="7">
        <f aca="true" t="shared" si="7" ref="R33:R37">Q16</f>
        <v>84</v>
      </c>
      <c r="S33" s="7">
        <f>R33-Q33</f>
        <v>-30.700000000000003</v>
      </c>
    </row>
    <row r="34" spans="16:19" ht="12">
      <c r="P34" s="2" t="s">
        <v>253</v>
      </c>
      <c r="Q34" s="7">
        <f t="shared" si="6"/>
        <v>119.3</v>
      </c>
      <c r="R34" s="7">
        <f t="shared" si="7"/>
        <v>102.9</v>
      </c>
      <c r="S34" s="7">
        <f aca="true" t="shared" si="8" ref="S34:S37">R34-Q34</f>
        <v>-16.39999999999999</v>
      </c>
    </row>
    <row r="35" spans="16:19" ht="12">
      <c r="P35" s="2" t="s">
        <v>254</v>
      </c>
      <c r="Q35" s="7">
        <f t="shared" si="6"/>
        <v>104.3</v>
      </c>
      <c r="R35" s="7">
        <f t="shared" si="7"/>
        <v>76.6</v>
      </c>
      <c r="S35" s="7">
        <f t="shared" si="8"/>
        <v>-27.700000000000003</v>
      </c>
    </row>
    <row r="36" spans="16:19" ht="12">
      <c r="P36" s="2" t="s">
        <v>255</v>
      </c>
      <c r="Q36" s="7">
        <f t="shared" si="6"/>
        <v>125.4</v>
      </c>
      <c r="R36" s="7">
        <f t="shared" si="7"/>
        <v>99.6</v>
      </c>
      <c r="S36" s="7">
        <f t="shared" si="8"/>
        <v>-25.80000000000001</v>
      </c>
    </row>
    <row r="37" spans="16:19" ht="12">
      <c r="P37" s="2" t="s">
        <v>256</v>
      </c>
      <c r="Q37" s="7">
        <f t="shared" si="6"/>
        <v>97.1</v>
      </c>
      <c r="R37" s="7">
        <f t="shared" si="7"/>
        <v>92.6</v>
      </c>
      <c r="S37" s="7">
        <f t="shared" si="8"/>
        <v>-4.5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38"/>
  <sheetViews>
    <sheetView workbookViewId="0" topLeftCell="A1">
      <selection activeCell="A25" sqref="A25"/>
    </sheetView>
  </sheetViews>
  <sheetFormatPr defaultColWidth="11.00390625" defaultRowHeight="14.25"/>
  <cols>
    <col min="1" max="1" width="24.125" style="2" customWidth="1"/>
    <col min="2" max="2" width="52.125" style="2" customWidth="1"/>
    <col min="3" max="16384" width="11.00390625" style="2" customWidth="1"/>
  </cols>
  <sheetData>
    <row r="1" ht="14.25">
      <c r="B1" s="4" t="s">
        <v>259</v>
      </c>
    </row>
    <row r="3" spans="2:4" ht="14">
      <c r="B3" s="4" t="s">
        <v>0</v>
      </c>
      <c r="C3" s="126">
        <v>44635.37017361111</v>
      </c>
      <c r="D3"/>
    </row>
    <row r="4" spans="2:4" ht="14">
      <c r="B4" s="4" t="s">
        <v>1</v>
      </c>
      <c r="C4" s="126">
        <v>44636.37667575231</v>
      </c>
      <c r="D4"/>
    </row>
    <row r="5" spans="2:4" ht="14">
      <c r="B5" s="4" t="s">
        <v>2</v>
      </c>
      <c r="C5" s="55" t="s">
        <v>3</v>
      </c>
      <c r="D5"/>
    </row>
    <row r="6" spans="3:4" ht="14">
      <c r="C6"/>
      <c r="D6"/>
    </row>
    <row r="7" spans="2:4" ht="14">
      <c r="B7" s="4" t="s">
        <v>4</v>
      </c>
      <c r="C7" s="55" t="s">
        <v>258</v>
      </c>
      <c r="D7"/>
    </row>
    <row r="8" spans="2:4" ht="14">
      <c r="B8" s="4" t="s">
        <v>159</v>
      </c>
      <c r="C8" s="55" t="s">
        <v>131</v>
      </c>
      <c r="D8"/>
    </row>
    <row r="9" spans="2:5" ht="14">
      <c r="B9" s="4" t="s">
        <v>5</v>
      </c>
      <c r="C9" s="55" t="s">
        <v>6</v>
      </c>
      <c r="D9" s="100"/>
      <c r="E9" s="39"/>
    </row>
    <row r="10" spans="2:4" ht="14">
      <c r="B10" s="4" t="s">
        <v>7</v>
      </c>
      <c r="C10" s="55" t="s">
        <v>160</v>
      </c>
      <c r="D10"/>
    </row>
    <row r="12" spans="2:207" ht="12.5">
      <c r="B12" s="54"/>
      <c r="C12" s="117" t="s">
        <v>161</v>
      </c>
      <c r="D12" s="117" t="s">
        <v>162</v>
      </c>
      <c r="E12" s="117" t="s">
        <v>163</v>
      </c>
      <c r="F12" s="117" t="s">
        <v>164</v>
      </c>
      <c r="G12" s="117" t="s">
        <v>165</v>
      </c>
      <c r="H12" s="117" t="s">
        <v>166</v>
      </c>
      <c r="I12" s="117" t="s">
        <v>167</v>
      </c>
      <c r="J12" s="117" t="s">
        <v>168</v>
      </c>
      <c r="K12" s="117" t="s">
        <v>169</v>
      </c>
      <c r="L12" s="117" t="s">
        <v>170</v>
      </c>
      <c r="M12" s="117" t="s">
        <v>171</v>
      </c>
      <c r="N12" s="117" t="s">
        <v>172</v>
      </c>
      <c r="O12" s="117" t="s">
        <v>173</v>
      </c>
      <c r="P12" s="117" t="s">
        <v>174</v>
      </c>
      <c r="Q12" s="117" t="s">
        <v>175</v>
      </c>
      <c r="R12" s="117" t="s">
        <v>176</v>
      </c>
      <c r="S12" s="117" t="s">
        <v>177</v>
      </c>
      <c r="T12" s="117" t="s">
        <v>178</v>
      </c>
      <c r="U12" s="117" t="s">
        <v>179</v>
      </c>
      <c r="V12" s="117" t="s">
        <v>180</v>
      </c>
      <c r="W12" s="117" t="s">
        <v>181</v>
      </c>
      <c r="X12" s="117" t="s">
        <v>182</v>
      </c>
      <c r="Y12" s="117" t="s">
        <v>183</v>
      </c>
      <c r="Z12" s="117" t="s">
        <v>184</v>
      </c>
      <c r="AA12" s="117" t="s">
        <v>185</v>
      </c>
      <c r="AB12" s="117" t="s">
        <v>186</v>
      </c>
      <c r="AC12" s="117" t="s">
        <v>187</v>
      </c>
      <c r="AD12" s="117" t="s">
        <v>188</v>
      </c>
      <c r="AE12" s="117" t="s">
        <v>189</v>
      </c>
      <c r="AF12" s="117" t="s">
        <v>190</v>
      </c>
      <c r="AG12" s="117" t="s">
        <v>191</v>
      </c>
      <c r="AH12" s="117" t="s">
        <v>192</v>
      </c>
      <c r="AI12" s="117" t="s">
        <v>193</v>
      </c>
      <c r="AJ12" s="117" t="s">
        <v>194</v>
      </c>
      <c r="AK12" s="117" t="s">
        <v>195</v>
      </c>
      <c r="AL12" s="117" t="s">
        <v>196</v>
      </c>
      <c r="AM12" s="117" t="s">
        <v>197</v>
      </c>
      <c r="AN12" s="117" t="s">
        <v>198</v>
      </c>
      <c r="AO12" s="117" t="s">
        <v>199</v>
      </c>
      <c r="AP12" s="117" t="s">
        <v>200</v>
      </c>
      <c r="AQ12" s="117" t="s">
        <v>201</v>
      </c>
      <c r="AR12" s="117" t="s">
        <v>202</v>
      </c>
      <c r="AS12" s="117" t="s">
        <v>203</v>
      </c>
      <c r="AT12" s="117" t="s">
        <v>204</v>
      </c>
      <c r="AU12" s="117" t="s">
        <v>205</v>
      </c>
      <c r="AV12" s="117" t="s">
        <v>206</v>
      </c>
      <c r="AW12" s="117" t="s">
        <v>207</v>
      </c>
      <c r="AX12" s="117" t="s">
        <v>208</v>
      </c>
      <c r="AY12" s="117" t="s">
        <v>209</v>
      </c>
      <c r="AZ12" s="117" t="s">
        <v>210</v>
      </c>
      <c r="BA12" s="117" t="s">
        <v>211</v>
      </c>
      <c r="BB12" s="117" t="s">
        <v>212</v>
      </c>
      <c r="BC12" s="117" t="s">
        <v>213</v>
      </c>
      <c r="BD12" s="117" t="s">
        <v>214</v>
      </c>
      <c r="BE12" s="117" t="s">
        <v>215</v>
      </c>
      <c r="BF12" s="117" t="s">
        <v>216</v>
      </c>
      <c r="BG12" s="117" t="s">
        <v>217</v>
      </c>
      <c r="BH12" s="117" t="s">
        <v>218</v>
      </c>
      <c r="BI12" s="117" t="s">
        <v>219</v>
      </c>
      <c r="BJ12" s="117" t="s">
        <v>220</v>
      </c>
      <c r="BK12" s="117" t="s">
        <v>8</v>
      </c>
      <c r="BL12" s="117" t="s">
        <v>9</v>
      </c>
      <c r="BM12" s="117" t="s">
        <v>10</v>
      </c>
      <c r="BN12" s="117" t="s">
        <v>11</v>
      </c>
      <c r="BO12" s="117" t="s">
        <v>12</v>
      </c>
      <c r="BP12" s="117" t="s">
        <v>13</v>
      </c>
      <c r="BQ12" s="117" t="s">
        <v>14</v>
      </c>
      <c r="BR12" s="117" t="s">
        <v>15</v>
      </c>
      <c r="BS12" s="117" t="s">
        <v>16</v>
      </c>
      <c r="BT12" s="117" t="s">
        <v>17</v>
      </c>
      <c r="BU12" s="117" t="s">
        <v>18</v>
      </c>
      <c r="BV12" s="117" t="s">
        <v>19</v>
      </c>
      <c r="BW12" s="117" t="s">
        <v>20</v>
      </c>
      <c r="BX12" s="117" t="s">
        <v>21</v>
      </c>
      <c r="BY12" s="117" t="s">
        <v>22</v>
      </c>
      <c r="BZ12" s="117" t="s">
        <v>23</v>
      </c>
      <c r="CA12" s="117" t="s">
        <v>24</v>
      </c>
      <c r="CB12" s="117" t="s">
        <v>25</v>
      </c>
      <c r="CC12" s="117" t="s">
        <v>26</v>
      </c>
      <c r="CD12" s="117" t="s">
        <v>27</v>
      </c>
      <c r="CE12" s="117" t="s">
        <v>28</v>
      </c>
      <c r="CF12" s="117" t="s">
        <v>29</v>
      </c>
      <c r="CG12" s="117" t="s">
        <v>30</v>
      </c>
      <c r="CH12" s="117" t="s">
        <v>31</v>
      </c>
      <c r="CI12" s="117" t="s">
        <v>32</v>
      </c>
      <c r="CJ12" s="117" t="s">
        <v>33</v>
      </c>
      <c r="CK12" s="117" t="s">
        <v>34</v>
      </c>
      <c r="CL12" s="117" t="s">
        <v>35</v>
      </c>
      <c r="CM12" s="117" t="s">
        <v>36</v>
      </c>
      <c r="CN12" s="117" t="s">
        <v>37</v>
      </c>
      <c r="CO12" s="117" t="s">
        <v>38</v>
      </c>
      <c r="CP12" s="117" t="s">
        <v>39</v>
      </c>
      <c r="CQ12" s="117" t="s">
        <v>40</v>
      </c>
      <c r="CR12" s="117" t="s">
        <v>41</v>
      </c>
      <c r="CS12" s="117" t="s">
        <v>42</v>
      </c>
      <c r="CT12" s="117" t="s">
        <v>43</v>
      </c>
      <c r="CU12" s="117" t="s">
        <v>44</v>
      </c>
      <c r="CV12" s="117" t="s">
        <v>45</v>
      </c>
      <c r="CW12" s="117" t="s">
        <v>46</v>
      </c>
      <c r="CX12" s="117" t="s">
        <v>47</v>
      </c>
      <c r="CY12" s="117" t="s">
        <v>48</v>
      </c>
      <c r="CZ12" s="117" t="s">
        <v>49</v>
      </c>
      <c r="DA12" s="117" t="s">
        <v>50</v>
      </c>
      <c r="DB12" s="117" t="s">
        <v>51</v>
      </c>
      <c r="DC12" s="117" t="s">
        <v>52</v>
      </c>
      <c r="DD12" s="117" t="s">
        <v>53</v>
      </c>
      <c r="DE12" s="117" t="s">
        <v>54</v>
      </c>
      <c r="DF12" s="117" t="s">
        <v>55</v>
      </c>
      <c r="DG12" s="117" t="s">
        <v>56</v>
      </c>
      <c r="DH12" s="117" t="s">
        <v>57</v>
      </c>
      <c r="DI12" s="117" t="s">
        <v>58</v>
      </c>
      <c r="DJ12" s="117" t="s">
        <v>59</v>
      </c>
      <c r="DK12" s="117" t="s">
        <v>60</v>
      </c>
      <c r="DL12" s="117" t="s">
        <v>61</v>
      </c>
      <c r="DM12" s="117" t="s">
        <v>62</v>
      </c>
      <c r="DN12" s="117" t="s">
        <v>63</v>
      </c>
      <c r="DO12" s="117" t="s">
        <v>64</v>
      </c>
      <c r="DP12" s="117" t="s">
        <v>65</v>
      </c>
      <c r="DQ12" s="117" t="s">
        <v>66</v>
      </c>
      <c r="DR12" s="117" t="s">
        <v>67</v>
      </c>
      <c r="DS12" s="117" t="s">
        <v>68</v>
      </c>
      <c r="DT12" s="117" t="s">
        <v>69</v>
      </c>
      <c r="DU12" s="117" t="s">
        <v>70</v>
      </c>
      <c r="DV12" s="117" t="s">
        <v>71</v>
      </c>
      <c r="DW12" s="117" t="s">
        <v>72</v>
      </c>
      <c r="DX12" s="117" t="s">
        <v>73</v>
      </c>
      <c r="DY12" s="117" t="s">
        <v>74</v>
      </c>
      <c r="DZ12" s="117" t="s">
        <v>75</v>
      </c>
      <c r="EA12" s="117" t="s">
        <v>76</v>
      </c>
      <c r="EB12" s="117" t="s">
        <v>77</v>
      </c>
      <c r="EC12" s="117" t="s">
        <v>78</v>
      </c>
      <c r="ED12" s="117" t="s">
        <v>79</v>
      </c>
      <c r="EE12" s="117" t="s">
        <v>80</v>
      </c>
      <c r="EF12" s="117" t="s">
        <v>81</v>
      </c>
      <c r="EG12" s="117" t="s">
        <v>82</v>
      </c>
      <c r="EH12" s="117" t="s">
        <v>83</v>
      </c>
      <c r="EI12" s="117" t="s">
        <v>84</v>
      </c>
      <c r="EJ12" s="117" t="s">
        <v>85</v>
      </c>
      <c r="EK12" s="117" t="s">
        <v>86</v>
      </c>
      <c r="EL12" s="117" t="s">
        <v>87</v>
      </c>
      <c r="EM12" s="117" t="s">
        <v>88</v>
      </c>
      <c r="EN12" s="117" t="s">
        <v>89</v>
      </c>
      <c r="EO12" s="117" t="s">
        <v>90</v>
      </c>
      <c r="EP12" s="117" t="s">
        <v>91</v>
      </c>
      <c r="EQ12" s="117" t="s">
        <v>92</v>
      </c>
      <c r="ER12" s="117" t="s">
        <v>93</v>
      </c>
      <c r="ES12" s="117" t="s">
        <v>94</v>
      </c>
      <c r="ET12" s="117" t="s">
        <v>95</v>
      </c>
      <c r="EU12" s="117" t="s">
        <v>96</v>
      </c>
      <c r="EV12" s="117" t="s">
        <v>97</v>
      </c>
      <c r="EW12" s="117" t="s">
        <v>98</v>
      </c>
      <c r="EX12" s="117" t="s">
        <v>99</v>
      </c>
      <c r="EY12" s="117" t="s">
        <v>100</v>
      </c>
      <c r="EZ12" s="117" t="s">
        <v>101</v>
      </c>
      <c r="FA12" s="117" t="s">
        <v>102</v>
      </c>
      <c r="FB12" s="117" t="s">
        <v>103</v>
      </c>
      <c r="FC12" s="117" t="s">
        <v>104</v>
      </c>
      <c r="FD12" s="117" t="s">
        <v>105</v>
      </c>
      <c r="FE12" s="117" t="s">
        <v>106</v>
      </c>
      <c r="FF12" s="117" t="s">
        <v>107</v>
      </c>
      <c r="FG12" s="117" t="s">
        <v>108</v>
      </c>
      <c r="FH12" s="117" t="s">
        <v>109</v>
      </c>
      <c r="FI12" s="117" t="s">
        <v>110</v>
      </c>
      <c r="FJ12" s="117" t="s">
        <v>111</v>
      </c>
      <c r="FK12" s="117" t="s">
        <v>112</v>
      </c>
      <c r="FL12" s="117" t="s">
        <v>113</v>
      </c>
      <c r="FM12" s="117" t="s">
        <v>114</v>
      </c>
      <c r="FN12" s="117" t="s">
        <v>115</v>
      </c>
      <c r="FO12" s="117" t="s">
        <v>116</v>
      </c>
      <c r="FP12" s="117" t="s">
        <v>117</v>
      </c>
      <c r="FQ12" s="117" t="s">
        <v>118</v>
      </c>
      <c r="FR12" s="117" t="s">
        <v>119</v>
      </c>
      <c r="FS12" s="117" t="s">
        <v>120</v>
      </c>
      <c r="FT12" s="117" t="s">
        <v>121</v>
      </c>
      <c r="FU12" s="117" t="s">
        <v>122</v>
      </c>
      <c r="FV12" s="117" t="s">
        <v>123</v>
      </c>
      <c r="FW12" s="117" t="s">
        <v>124</v>
      </c>
      <c r="FX12" s="117" t="s">
        <v>125</v>
      </c>
      <c r="FY12" s="117" t="s">
        <v>126</v>
      </c>
      <c r="FZ12" s="117" t="s">
        <v>127</v>
      </c>
      <c r="GA12" s="117" t="s">
        <v>128</v>
      </c>
      <c r="GB12" s="117" t="s">
        <v>129</v>
      </c>
      <c r="GC12" s="117" t="s">
        <v>130</v>
      </c>
      <c r="GD12" s="117" t="s">
        <v>279</v>
      </c>
      <c r="GE12" s="117" t="s">
        <v>282</v>
      </c>
      <c r="GF12" s="117" t="s">
        <v>301</v>
      </c>
      <c r="GG12" s="117" t="s">
        <v>303</v>
      </c>
      <c r="GH12" s="117" t="s">
        <v>308</v>
      </c>
      <c r="GI12" s="117" t="s">
        <v>310</v>
      </c>
      <c r="GJ12" s="117" t="s">
        <v>311</v>
      </c>
      <c r="GK12" s="117" t="s">
        <v>313</v>
      </c>
      <c r="GL12" s="117" t="s">
        <v>314</v>
      </c>
      <c r="GM12" s="117" t="s">
        <v>329</v>
      </c>
      <c r="GN12" s="117" t="s">
        <v>335</v>
      </c>
      <c r="GO12" s="117" t="s">
        <v>336</v>
      </c>
      <c r="GP12" s="117" t="s">
        <v>347</v>
      </c>
      <c r="GQ12" s="117" t="s">
        <v>348</v>
      </c>
      <c r="GR12" s="117" t="s">
        <v>349</v>
      </c>
      <c r="GS12" s="117" t="s">
        <v>350</v>
      </c>
      <c r="GT12" s="117" t="s">
        <v>354</v>
      </c>
      <c r="GU12" s="117" t="s">
        <v>355</v>
      </c>
      <c r="GV12" s="117" t="s">
        <v>356</v>
      </c>
      <c r="GW12" s="117" t="s">
        <v>357</v>
      </c>
      <c r="GX12" s="117" t="s">
        <v>358</v>
      </c>
      <c r="GY12" s="117" t="s">
        <v>359</v>
      </c>
    </row>
    <row r="13" spans="1:207" ht="12.5">
      <c r="A13" s="2" t="s">
        <v>245</v>
      </c>
      <c r="B13" s="117" t="s">
        <v>246</v>
      </c>
      <c r="C13" s="118">
        <v>95.9</v>
      </c>
      <c r="D13" s="118">
        <v>95.9</v>
      </c>
      <c r="E13" s="118">
        <v>95.9</v>
      </c>
      <c r="F13" s="118">
        <v>97.2</v>
      </c>
      <c r="G13" s="118">
        <v>95.9</v>
      </c>
      <c r="H13" s="118">
        <v>96.9</v>
      </c>
      <c r="I13" s="118">
        <v>97.3</v>
      </c>
      <c r="J13" s="118">
        <v>96.3</v>
      </c>
      <c r="K13" s="118">
        <v>97.8</v>
      </c>
      <c r="L13" s="118">
        <v>98</v>
      </c>
      <c r="M13" s="118">
        <v>99.4</v>
      </c>
      <c r="N13" s="118">
        <v>98.6</v>
      </c>
      <c r="O13" s="118">
        <v>99.3</v>
      </c>
      <c r="P13" s="118">
        <v>99.3</v>
      </c>
      <c r="Q13" s="118">
        <v>100</v>
      </c>
      <c r="R13" s="118">
        <v>100.3</v>
      </c>
      <c r="S13" s="118">
        <v>102</v>
      </c>
      <c r="T13" s="118">
        <v>101.9</v>
      </c>
      <c r="U13" s="118">
        <v>101.5</v>
      </c>
      <c r="V13" s="118">
        <v>101.9</v>
      </c>
      <c r="W13" s="118">
        <v>102.1</v>
      </c>
      <c r="X13" s="118">
        <v>102.1</v>
      </c>
      <c r="Y13" s="118">
        <v>102.8</v>
      </c>
      <c r="Z13" s="118">
        <v>104.6</v>
      </c>
      <c r="AA13" s="118">
        <v>104</v>
      </c>
      <c r="AB13" s="118">
        <v>104.7</v>
      </c>
      <c r="AC13" s="118">
        <v>105.2</v>
      </c>
      <c r="AD13" s="118">
        <v>103.9</v>
      </c>
      <c r="AE13" s="118">
        <v>105.5</v>
      </c>
      <c r="AF13" s="118">
        <v>105.7</v>
      </c>
      <c r="AG13" s="118">
        <v>105.8</v>
      </c>
      <c r="AH13" s="118">
        <v>106.6</v>
      </c>
      <c r="AI13" s="118">
        <v>106.1</v>
      </c>
      <c r="AJ13" s="118">
        <v>107</v>
      </c>
      <c r="AK13" s="118">
        <v>106.5</v>
      </c>
      <c r="AL13" s="118">
        <v>107.1</v>
      </c>
      <c r="AM13" s="118">
        <v>108.1</v>
      </c>
      <c r="AN13" s="118">
        <v>107.9</v>
      </c>
      <c r="AO13" s="118">
        <v>107.2</v>
      </c>
      <c r="AP13" s="118">
        <v>108.4</v>
      </c>
      <c r="AQ13" s="118">
        <v>105.5</v>
      </c>
      <c r="AR13" s="118">
        <v>105.5</v>
      </c>
      <c r="AS13" s="118">
        <v>104.5</v>
      </c>
      <c r="AT13" s="118">
        <v>104.1</v>
      </c>
      <c r="AU13" s="118">
        <v>103.3</v>
      </c>
      <c r="AV13" s="118">
        <v>100.8</v>
      </c>
      <c r="AW13" s="118">
        <v>97.2</v>
      </c>
      <c r="AX13" s="118">
        <v>93.5</v>
      </c>
      <c r="AY13" s="118">
        <v>89.9</v>
      </c>
      <c r="AZ13" s="118">
        <v>88.3</v>
      </c>
      <c r="BA13" s="118">
        <v>87.2</v>
      </c>
      <c r="BB13" s="118">
        <v>86</v>
      </c>
      <c r="BC13" s="118">
        <v>87.7</v>
      </c>
      <c r="BD13" s="118">
        <v>88.4</v>
      </c>
      <c r="BE13" s="118">
        <v>88.5</v>
      </c>
      <c r="BF13" s="118">
        <v>88.7</v>
      </c>
      <c r="BG13" s="118">
        <v>90.5</v>
      </c>
      <c r="BH13" s="118">
        <v>90.3</v>
      </c>
      <c r="BI13" s="118">
        <v>90.5</v>
      </c>
      <c r="BJ13" s="118">
        <v>90.3</v>
      </c>
      <c r="BK13" s="118">
        <v>92.1</v>
      </c>
      <c r="BL13" s="118">
        <v>91.6</v>
      </c>
      <c r="BM13" s="118">
        <v>93.3</v>
      </c>
      <c r="BN13" s="118">
        <v>93.8</v>
      </c>
      <c r="BO13" s="118">
        <v>95.5</v>
      </c>
      <c r="BP13" s="118">
        <v>95.9</v>
      </c>
      <c r="BQ13" s="118">
        <v>95.5</v>
      </c>
      <c r="BR13" s="118">
        <v>96</v>
      </c>
      <c r="BS13" s="118">
        <v>96.5</v>
      </c>
      <c r="BT13" s="118">
        <v>97.2</v>
      </c>
      <c r="BU13" s="118">
        <v>98</v>
      </c>
      <c r="BV13" s="118">
        <v>98.4</v>
      </c>
      <c r="BW13" s="118">
        <v>98.3</v>
      </c>
      <c r="BX13" s="118">
        <v>99.2</v>
      </c>
      <c r="BY13" s="118">
        <v>99.2</v>
      </c>
      <c r="BZ13" s="118">
        <v>99</v>
      </c>
      <c r="CA13" s="118">
        <v>99.6</v>
      </c>
      <c r="CB13" s="118">
        <v>98.2</v>
      </c>
      <c r="CC13" s="118">
        <v>99.1</v>
      </c>
      <c r="CD13" s="118">
        <v>99.2</v>
      </c>
      <c r="CE13" s="118">
        <v>98.4</v>
      </c>
      <c r="CF13" s="118">
        <v>98.2</v>
      </c>
      <c r="CG13" s="118">
        <v>98.5</v>
      </c>
      <c r="CH13" s="118">
        <v>98</v>
      </c>
      <c r="CI13" s="118">
        <v>97.3</v>
      </c>
      <c r="CJ13" s="118">
        <v>97.7</v>
      </c>
      <c r="CK13" s="118">
        <v>97.6</v>
      </c>
      <c r="CL13" s="118">
        <v>96.8</v>
      </c>
      <c r="CM13" s="118">
        <v>97.9</v>
      </c>
      <c r="CN13" s="118">
        <v>97</v>
      </c>
      <c r="CO13" s="118">
        <v>97.3</v>
      </c>
      <c r="CP13" s="118">
        <v>97.9</v>
      </c>
      <c r="CQ13" s="118">
        <v>96.2</v>
      </c>
      <c r="CR13" s="118">
        <v>95.4</v>
      </c>
      <c r="CS13" s="118">
        <v>94.8</v>
      </c>
      <c r="CT13" s="118">
        <v>95.3</v>
      </c>
      <c r="CU13" s="118">
        <v>94.8</v>
      </c>
      <c r="CV13" s="118">
        <v>95</v>
      </c>
      <c r="CW13" s="118">
        <v>95.8</v>
      </c>
      <c r="CX13" s="118">
        <v>96.2</v>
      </c>
      <c r="CY13" s="118">
        <v>96.2</v>
      </c>
      <c r="CZ13" s="118">
        <v>96.4</v>
      </c>
      <c r="DA13" s="118">
        <v>95.9</v>
      </c>
      <c r="DB13" s="118">
        <v>96.2</v>
      </c>
      <c r="DC13" s="118">
        <v>96.4</v>
      </c>
      <c r="DD13" s="118">
        <v>96</v>
      </c>
      <c r="DE13" s="118">
        <v>97.3</v>
      </c>
      <c r="DF13" s="118">
        <v>97</v>
      </c>
      <c r="DG13" s="118">
        <v>96.9</v>
      </c>
      <c r="DH13" s="118">
        <v>97.5</v>
      </c>
      <c r="DI13" s="118">
        <v>96.9</v>
      </c>
      <c r="DJ13" s="118">
        <v>98.3</v>
      </c>
      <c r="DK13" s="118">
        <v>97.5</v>
      </c>
      <c r="DL13" s="118">
        <v>97.1</v>
      </c>
      <c r="DM13" s="118">
        <v>97.9</v>
      </c>
      <c r="DN13" s="118">
        <v>96.4</v>
      </c>
      <c r="DO13" s="118">
        <v>97.3</v>
      </c>
      <c r="DP13" s="118">
        <v>97</v>
      </c>
      <c r="DQ13" s="118">
        <v>96.8</v>
      </c>
      <c r="DR13" s="118">
        <v>98.2</v>
      </c>
      <c r="DS13" s="118">
        <v>97.7</v>
      </c>
      <c r="DT13" s="118">
        <v>100</v>
      </c>
      <c r="DU13" s="118">
        <v>100.2</v>
      </c>
      <c r="DV13" s="118">
        <v>99.4</v>
      </c>
      <c r="DW13" s="118">
        <v>100</v>
      </c>
      <c r="DX13" s="118">
        <v>100.4</v>
      </c>
      <c r="DY13" s="118">
        <v>100.8</v>
      </c>
      <c r="DZ13" s="118">
        <v>99.8</v>
      </c>
      <c r="EA13" s="118">
        <v>100.4</v>
      </c>
      <c r="EB13" s="118">
        <v>100.8</v>
      </c>
      <c r="EC13" s="118">
        <v>100.1</v>
      </c>
      <c r="ED13" s="118">
        <v>100.3</v>
      </c>
      <c r="EE13" s="118">
        <v>102.8</v>
      </c>
      <c r="EF13" s="118">
        <v>101.3</v>
      </c>
      <c r="EG13" s="118">
        <v>100.8</v>
      </c>
      <c r="EH13" s="118">
        <v>102</v>
      </c>
      <c r="EI13" s="118">
        <v>100.5</v>
      </c>
      <c r="EJ13" s="118">
        <v>101.5</v>
      </c>
      <c r="EK13" s="118">
        <v>101.5</v>
      </c>
      <c r="EL13" s="118">
        <v>101.6</v>
      </c>
      <c r="EM13" s="118">
        <v>101.7</v>
      </c>
      <c r="EN13" s="118">
        <v>103.1</v>
      </c>
      <c r="EO13" s="118">
        <v>103.1</v>
      </c>
      <c r="EP13" s="118">
        <v>103</v>
      </c>
      <c r="EQ13" s="118">
        <v>102.6</v>
      </c>
      <c r="ER13" s="118">
        <v>103.5</v>
      </c>
      <c r="ES13" s="118">
        <v>103.4</v>
      </c>
      <c r="ET13" s="118">
        <v>103.9</v>
      </c>
      <c r="EU13" s="118">
        <v>104.6</v>
      </c>
      <c r="EV13" s="118">
        <v>104.2</v>
      </c>
      <c r="EW13" s="118">
        <v>105.3</v>
      </c>
      <c r="EX13" s="118">
        <v>106.3</v>
      </c>
      <c r="EY13" s="118">
        <v>105.8</v>
      </c>
      <c r="EZ13" s="118">
        <v>106.6</v>
      </c>
      <c r="FA13" s="118">
        <v>108.4</v>
      </c>
      <c r="FB13" s="118">
        <v>108.8</v>
      </c>
      <c r="FC13" s="118">
        <v>106.8</v>
      </c>
      <c r="FD13" s="118">
        <v>106.2</v>
      </c>
      <c r="FE13" s="118">
        <v>106.3</v>
      </c>
      <c r="FF13" s="118">
        <v>105.9</v>
      </c>
      <c r="FG13" s="118">
        <v>107.4</v>
      </c>
      <c r="FH13" s="118">
        <v>107.4</v>
      </c>
      <c r="FI13" s="118">
        <v>106</v>
      </c>
      <c r="FJ13" s="118">
        <v>107.3</v>
      </c>
      <c r="FK13" s="118">
        <v>106.7</v>
      </c>
      <c r="FL13" s="118">
        <v>107.5</v>
      </c>
      <c r="FM13" s="118">
        <v>105.9</v>
      </c>
      <c r="FN13" s="118">
        <v>106.3</v>
      </c>
      <c r="FO13" s="118">
        <v>107</v>
      </c>
      <c r="FP13" s="118">
        <v>107.1</v>
      </c>
      <c r="FQ13" s="118">
        <v>107.1</v>
      </c>
      <c r="FR13" s="118">
        <v>106.3</v>
      </c>
      <c r="FS13" s="118">
        <v>107.1</v>
      </c>
      <c r="FT13" s="118">
        <v>105.9</v>
      </c>
      <c r="FU13" s="118">
        <v>105.4</v>
      </c>
      <c r="FV13" s="118">
        <v>105.9</v>
      </c>
      <c r="FW13" s="118">
        <v>106.1</v>
      </c>
      <c r="FX13" s="118">
        <v>106.2</v>
      </c>
      <c r="FY13" s="118">
        <v>105.2</v>
      </c>
      <c r="FZ13" s="118">
        <v>103</v>
      </c>
      <c r="GA13" s="118">
        <v>105.6</v>
      </c>
      <c r="GB13" s="118">
        <v>105.6</v>
      </c>
      <c r="GC13" s="118">
        <v>94.9</v>
      </c>
      <c r="GD13" s="118">
        <v>76.8</v>
      </c>
      <c r="GE13" s="118">
        <v>86.8</v>
      </c>
      <c r="GF13" s="118">
        <v>95.4</v>
      </c>
      <c r="GG13" s="118">
        <v>98.9</v>
      </c>
      <c r="GH13" s="118">
        <v>100.4</v>
      </c>
      <c r="GI13" s="118">
        <v>101</v>
      </c>
      <c r="GJ13" s="118">
        <v>102.9</v>
      </c>
      <c r="GK13" s="118">
        <v>106.3</v>
      </c>
      <c r="GL13" s="118">
        <v>105.2</v>
      </c>
      <c r="GM13" s="118">
        <v>107.2</v>
      </c>
      <c r="GN13" s="118">
        <v>106</v>
      </c>
      <c r="GO13" s="118">
        <v>106.8</v>
      </c>
      <c r="GP13" s="118">
        <v>107.2</v>
      </c>
      <c r="GQ13" s="118">
        <v>106.1</v>
      </c>
      <c r="GR13" s="118">
        <v>106.5</v>
      </c>
      <c r="GS13" s="118">
        <v>107.3</v>
      </c>
      <c r="GT13" s="118">
        <v>105.8</v>
      </c>
      <c r="GU13" s="118">
        <v>104.9</v>
      </c>
      <c r="GV13" s="118">
        <v>104.1</v>
      </c>
      <c r="GW13" s="118">
        <v>106.7</v>
      </c>
      <c r="GX13" s="118">
        <v>107.8</v>
      </c>
      <c r="GY13" s="118">
        <v>108.2</v>
      </c>
    </row>
    <row r="14" spans="1:207" ht="12.5">
      <c r="A14" s="2" t="s">
        <v>252</v>
      </c>
      <c r="B14" s="117" t="s">
        <v>247</v>
      </c>
      <c r="C14" s="118">
        <v>103.3</v>
      </c>
      <c r="D14" s="118">
        <v>101.3</v>
      </c>
      <c r="E14" s="118">
        <v>100.7</v>
      </c>
      <c r="F14" s="118">
        <v>102.4</v>
      </c>
      <c r="G14" s="118">
        <v>100.8</v>
      </c>
      <c r="H14" s="118">
        <v>101.1</v>
      </c>
      <c r="I14" s="118">
        <v>102.7</v>
      </c>
      <c r="J14" s="118">
        <v>102.7</v>
      </c>
      <c r="K14" s="118">
        <v>103.3</v>
      </c>
      <c r="L14" s="118">
        <v>104.1</v>
      </c>
      <c r="M14" s="118">
        <v>105</v>
      </c>
      <c r="N14" s="118">
        <v>105.4</v>
      </c>
      <c r="O14" s="118">
        <v>104.7</v>
      </c>
      <c r="P14" s="118">
        <v>104.5</v>
      </c>
      <c r="Q14" s="118">
        <v>104.7</v>
      </c>
      <c r="R14" s="118">
        <v>106.5</v>
      </c>
      <c r="S14" s="118">
        <v>108.2</v>
      </c>
      <c r="T14" s="118">
        <v>108.8</v>
      </c>
      <c r="U14" s="118">
        <v>108.2</v>
      </c>
      <c r="V14" s="118">
        <v>109.3</v>
      </c>
      <c r="W14" s="118">
        <v>109.3</v>
      </c>
      <c r="X14" s="118">
        <v>109.4</v>
      </c>
      <c r="Y14" s="118">
        <v>110</v>
      </c>
      <c r="Z14" s="118">
        <v>114.7</v>
      </c>
      <c r="AA14" s="118">
        <v>112.4</v>
      </c>
      <c r="AB14" s="118">
        <v>112.6</v>
      </c>
      <c r="AC14" s="118">
        <v>113.3</v>
      </c>
      <c r="AD14" s="118">
        <v>111.7</v>
      </c>
      <c r="AE14" s="118">
        <v>113.1</v>
      </c>
      <c r="AF14" s="118">
        <v>112.9</v>
      </c>
      <c r="AG14" s="118">
        <v>112.3</v>
      </c>
      <c r="AH14" s="118">
        <v>113.3</v>
      </c>
      <c r="AI14" s="118">
        <v>112.9</v>
      </c>
      <c r="AJ14" s="118">
        <v>113.1</v>
      </c>
      <c r="AK14" s="118">
        <v>112.1</v>
      </c>
      <c r="AL14" s="118">
        <v>114.6</v>
      </c>
      <c r="AM14" s="118">
        <v>115.4</v>
      </c>
      <c r="AN14" s="118">
        <v>116.1</v>
      </c>
      <c r="AO14" s="118">
        <v>114.7</v>
      </c>
      <c r="AP14" s="118">
        <v>114.7</v>
      </c>
      <c r="AQ14" s="118">
        <v>111.8</v>
      </c>
      <c r="AR14" s="118">
        <v>111.7</v>
      </c>
      <c r="AS14" s="118">
        <v>110.6</v>
      </c>
      <c r="AT14" s="118">
        <v>110.2</v>
      </c>
      <c r="AU14" s="118">
        <v>107.9</v>
      </c>
      <c r="AV14" s="118">
        <v>104.8</v>
      </c>
      <c r="AW14" s="118">
        <v>98.3</v>
      </c>
      <c r="AX14" s="118">
        <v>91.2</v>
      </c>
      <c r="AY14" s="118">
        <v>87.7</v>
      </c>
      <c r="AZ14" s="118">
        <v>86.7</v>
      </c>
      <c r="BA14" s="118">
        <v>85</v>
      </c>
      <c r="BB14" s="118">
        <v>84</v>
      </c>
      <c r="BC14" s="118">
        <v>86</v>
      </c>
      <c r="BD14" s="118">
        <v>87.3</v>
      </c>
      <c r="BE14" s="118">
        <v>88.6</v>
      </c>
      <c r="BF14" s="118">
        <v>88.1</v>
      </c>
      <c r="BG14" s="118">
        <v>91.3</v>
      </c>
      <c r="BH14" s="118">
        <v>92.2</v>
      </c>
      <c r="BI14" s="118">
        <v>92.5</v>
      </c>
      <c r="BJ14" s="118">
        <v>91.2</v>
      </c>
      <c r="BK14" s="118">
        <v>91.6</v>
      </c>
      <c r="BL14" s="118">
        <v>92.1</v>
      </c>
      <c r="BM14" s="118">
        <v>94.1</v>
      </c>
      <c r="BN14" s="118">
        <v>96.3</v>
      </c>
      <c r="BO14" s="118">
        <v>97.6</v>
      </c>
      <c r="BP14" s="118">
        <v>98.2</v>
      </c>
      <c r="BQ14" s="118">
        <v>98</v>
      </c>
      <c r="BR14" s="118">
        <v>98.1</v>
      </c>
      <c r="BS14" s="118">
        <v>99</v>
      </c>
      <c r="BT14" s="118">
        <v>99.8</v>
      </c>
      <c r="BU14" s="118">
        <v>100.7</v>
      </c>
      <c r="BV14" s="118">
        <v>99.3</v>
      </c>
      <c r="BW14" s="118">
        <v>101.6</v>
      </c>
      <c r="BX14" s="118">
        <v>102.7</v>
      </c>
      <c r="BY14" s="118">
        <v>102.3</v>
      </c>
      <c r="BZ14" s="118">
        <v>102.5</v>
      </c>
      <c r="CA14" s="118">
        <v>102.4</v>
      </c>
      <c r="CB14" s="118">
        <v>101</v>
      </c>
      <c r="CC14" s="118">
        <v>101.8</v>
      </c>
      <c r="CD14" s="118">
        <v>102.2</v>
      </c>
      <c r="CE14" s="118">
        <v>100.4</v>
      </c>
      <c r="CF14" s="118">
        <v>100.2</v>
      </c>
      <c r="CG14" s="118">
        <v>100.5</v>
      </c>
      <c r="CH14" s="118">
        <v>99.8</v>
      </c>
      <c r="CI14" s="118">
        <v>99.5</v>
      </c>
      <c r="CJ14" s="118">
        <v>97.6</v>
      </c>
      <c r="CK14" s="118">
        <v>99.2</v>
      </c>
      <c r="CL14" s="118">
        <v>97.8</v>
      </c>
      <c r="CM14" s="118">
        <v>98.8</v>
      </c>
      <c r="CN14" s="118">
        <v>98.1</v>
      </c>
      <c r="CO14" s="118">
        <v>98</v>
      </c>
      <c r="CP14" s="118">
        <v>98.2</v>
      </c>
      <c r="CQ14" s="118">
        <v>97.1</v>
      </c>
      <c r="CR14" s="118">
        <v>96.2</v>
      </c>
      <c r="CS14" s="118">
        <v>95</v>
      </c>
      <c r="CT14" s="118">
        <v>95.1</v>
      </c>
      <c r="CU14" s="118">
        <v>95.2</v>
      </c>
      <c r="CV14" s="118">
        <v>95.1</v>
      </c>
      <c r="CW14" s="118">
        <v>95.4</v>
      </c>
      <c r="CX14" s="118">
        <v>95.7</v>
      </c>
      <c r="CY14" s="118">
        <v>96.5</v>
      </c>
      <c r="CZ14" s="118">
        <v>97.2</v>
      </c>
      <c r="DA14" s="118">
        <v>97.2</v>
      </c>
      <c r="DB14" s="118">
        <v>97.7</v>
      </c>
      <c r="DC14" s="118">
        <v>97.5</v>
      </c>
      <c r="DD14" s="118">
        <v>98.1</v>
      </c>
      <c r="DE14" s="118">
        <v>98.3</v>
      </c>
      <c r="DF14" s="118">
        <v>98.2</v>
      </c>
      <c r="DG14" s="118">
        <v>98.7</v>
      </c>
      <c r="DH14" s="118">
        <v>98.9</v>
      </c>
      <c r="DI14" s="118">
        <v>98.4</v>
      </c>
      <c r="DJ14" s="118">
        <v>99.1</v>
      </c>
      <c r="DK14" s="118">
        <v>97.2</v>
      </c>
      <c r="DL14" s="118">
        <v>98.4</v>
      </c>
      <c r="DM14" s="118">
        <v>98.8</v>
      </c>
      <c r="DN14" s="118">
        <v>97.6</v>
      </c>
      <c r="DO14" s="118">
        <v>97.9</v>
      </c>
      <c r="DP14" s="118">
        <v>97.8</v>
      </c>
      <c r="DQ14" s="118">
        <v>97.7</v>
      </c>
      <c r="DR14" s="118">
        <v>98.6</v>
      </c>
      <c r="DS14" s="118">
        <v>98.6</v>
      </c>
      <c r="DT14" s="118">
        <v>98.7</v>
      </c>
      <c r="DU14" s="118">
        <v>99.4</v>
      </c>
      <c r="DV14" s="118">
        <v>99.9</v>
      </c>
      <c r="DW14" s="118">
        <v>99.7</v>
      </c>
      <c r="DX14" s="118">
        <v>100.4</v>
      </c>
      <c r="DY14" s="118">
        <v>99.9</v>
      </c>
      <c r="DZ14" s="118">
        <v>99.5</v>
      </c>
      <c r="EA14" s="118">
        <v>100.7</v>
      </c>
      <c r="EB14" s="118">
        <v>101.3</v>
      </c>
      <c r="EC14" s="118">
        <v>101.5</v>
      </c>
      <c r="ED14" s="118">
        <v>100.4</v>
      </c>
      <c r="EE14" s="118">
        <v>102.3</v>
      </c>
      <c r="EF14" s="118">
        <v>102.3</v>
      </c>
      <c r="EG14" s="118">
        <v>100.9</v>
      </c>
      <c r="EH14" s="118">
        <v>101.6</v>
      </c>
      <c r="EI14" s="118">
        <v>100.9</v>
      </c>
      <c r="EJ14" s="118">
        <v>101.3</v>
      </c>
      <c r="EK14" s="118">
        <v>101.8</v>
      </c>
      <c r="EL14" s="118">
        <v>101.8</v>
      </c>
      <c r="EM14" s="118">
        <v>102</v>
      </c>
      <c r="EN14" s="118">
        <v>101.4</v>
      </c>
      <c r="EO14" s="118">
        <v>103.3</v>
      </c>
      <c r="EP14" s="118">
        <v>103.9</v>
      </c>
      <c r="EQ14" s="118">
        <v>102.4</v>
      </c>
      <c r="ER14" s="118">
        <v>103.6</v>
      </c>
      <c r="ES14" s="118">
        <v>104.6</v>
      </c>
      <c r="ET14" s="118">
        <v>105.1</v>
      </c>
      <c r="EU14" s="118">
        <v>105.3</v>
      </c>
      <c r="EV14" s="118">
        <v>105.8</v>
      </c>
      <c r="EW14" s="118">
        <v>106.4</v>
      </c>
      <c r="EX14" s="118">
        <v>107.5</v>
      </c>
      <c r="EY14" s="118">
        <v>107.2</v>
      </c>
      <c r="EZ14" s="118">
        <v>107.2</v>
      </c>
      <c r="FA14" s="118">
        <v>108.5</v>
      </c>
      <c r="FB14" s="118">
        <v>110.1</v>
      </c>
      <c r="FC14" s="118">
        <v>107.9</v>
      </c>
      <c r="FD14" s="118">
        <v>106.8</v>
      </c>
      <c r="FE14" s="118">
        <v>106.4</v>
      </c>
      <c r="FF14" s="118">
        <v>106.6</v>
      </c>
      <c r="FG14" s="118">
        <v>108.3</v>
      </c>
      <c r="FH14" s="118">
        <v>108.5</v>
      </c>
      <c r="FI14" s="118">
        <v>107.5</v>
      </c>
      <c r="FJ14" s="118">
        <v>107.7</v>
      </c>
      <c r="FK14" s="118">
        <v>107.7</v>
      </c>
      <c r="FL14" s="118">
        <v>107.7</v>
      </c>
      <c r="FM14" s="118">
        <v>106.3</v>
      </c>
      <c r="FN14" s="118">
        <v>107.1</v>
      </c>
      <c r="FO14" s="118">
        <v>107.1</v>
      </c>
      <c r="FP14" s="118">
        <v>106.8</v>
      </c>
      <c r="FQ14" s="118">
        <v>107</v>
      </c>
      <c r="FR14" s="118">
        <v>106.4</v>
      </c>
      <c r="FS14" s="118">
        <v>106.3</v>
      </c>
      <c r="FT14" s="118">
        <v>105</v>
      </c>
      <c r="FU14" s="118">
        <v>105.3</v>
      </c>
      <c r="FV14" s="118">
        <v>104.7</v>
      </c>
      <c r="FW14" s="118">
        <v>104.4</v>
      </c>
      <c r="FX14" s="118">
        <v>104.4</v>
      </c>
      <c r="FY14" s="118">
        <v>103.8</v>
      </c>
      <c r="FZ14" s="118">
        <v>101.9</v>
      </c>
      <c r="GA14" s="118">
        <v>105.5</v>
      </c>
      <c r="GB14" s="118">
        <v>106.8</v>
      </c>
      <c r="GC14" s="118">
        <v>95.3</v>
      </c>
      <c r="GD14" s="118">
        <v>79.3</v>
      </c>
      <c r="GE14" s="118">
        <v>87.3</v>
      </c>
      <c r="GF14" s="118">
        <v>93.6</v>
      </c>
      <c r="GG14" s="118">
        <v>97.8</v>
      </c>
      <c r="GH14" s="118">
        <v>101</v>
      </c>
      <c r="GI14" s="118">
        <v>102.3</v>
      </c>
      <c r="GJ14" s="118">
        <v>104.6</v>
      </c>
      <c r="GK14" s="118">
        <v>106.1</v>
      </c>
      <c r="GL14" s="118">
        <v>107.2</v>
      </c>
      <c r="GM14" s="118">
        <v>107.7</v>
      </c>
      <c r="GN14" s="118">
        <v>106.6</v>
      </c>
      <c r="GO14" s="118">
        <v>108.2</v>
      </c>
      <c r="GP14" s="118">
        <v>108.7</v>
      </c>
      <c r="GQ14" s="118">
        <v>108.5</v>
      </c>
      <c r="GR14" s="118">
        <v>108.9</v>
      </c>
      <c r="GS14" s="118">
        <v>109.2</v>
      </c>
      <c r="GT14" s="118">
        <v>107.7</v>
      </c>
      <c r="GU14" s="118">
        <v>107.7</v>
      </c>
      <c r="GV14" s="118">
        <v>107.6</v>
      </c>
      <c r="GW14" s="118">
        <v>109.1</v>
      </c>
      <c r="GX14" s="118">
        <v>109.8</v>
      </c>
      <c r="GY14" s="118">
        <v>109.8</v>
      </c>
    </row>
    <row r="15" spans="1:207" ht="12.5">
      <c r="A15" s="2" t="s">
        <v>253</v>
      </c>
      <c r="B15" s="117" t="s">
        <v>248</v>
      </c>
      <c r="C15" s="118">
        <v>111.2</v>
      </c>
      <c r="D15" s="118">
        <v>115.1</v>
      </c>
      <c r="E15" s="118">
        <v>114.5</v>
      </c>
      <c r="F15" s="118">
        <v>114.2</v>
      </c>
      <c r="G15" s="118">
        <v>113.8</v>
      </c>
      <c r="H15" s="118">
        <v>114.4</v>
      </c>
      <c r="I15" s="118">
        <v>112.9</v>
      </c>
      <c r="J15" s="118">
        <v>112.5</v>
      </c>
      <c r="K15" s="118">
        <v>113</v>
      </c>
      <c r="L15" s="118">
        <v>111.9</v>
      </c>
      <c r="M15" s="118">
        <v>114.8</v>
      </c>
      <c r="N15" s="118">
        <v>116.2</v>
      </c>
      <c r="O15" s="118">
        <v>118</v>
      </c>
      <c r="P15" s="118">
        <v>116.8</v>
      </c>
      <c r="Q15" s="118">
        <v>118.4</v>
      </c>
      <c r="R15" s="118">
        <v>115.5</v>
      </c>
      <c r="S15" s="118">
        <v>113.4</v>
      </c>
      <c r="T15" s="118">
        <v>115.3</v>
      </c>
      <c r="U15" s="118">
        <v>115.3</v>
      </c>
      <c r="V15" s="118">
        <v>113.5</v>
      </c>
      <c r="W15" s="118">
        <v>111.4</v>
      </c>
      <c r="X15" s="118">
        <v>110.8</v>
      </c>
      <c r="Y15" s="118">
        <v>111.6</v>
      </c>
      <c r="Z15" s="118">
        <v>111.7</v>
      </c>
      <c r="AA15" s="118">
        <v>108.8</v>
      </c>
      <c r="AB15" s="118">
        <v>109.5</v>
      </c>
      <c r="AC15" s="118">
        <v>110.3</v>
      </c>
      <c r="AD15" s="118">
        <v>110.5</v>
      </c>
      <c r="AE15" s="118">
        <v>113.2</v>
      </c>
      <c r="AF15" s="118">
        <v>114.4</v>
      </c>
      <c r="AG15" s="118">
        <v>113.9</v>
      </c>
      <c r="AH15" s="118">
        <v>114.6</v>
      </c>
      <c r="AI15" s="118">
        <v>115</v>
      </c>
      <c r="AJ15" s="118">
        <v>116.2</v>
      </c>
      <c r="AK15" s="118">
        <v>117.1</v>
      </c>
      <c r="AL15" s="118">
        <v>116.1</v>
      </c>
      <c r="AM15" s="118">
        <v>112.1</v>
      </c>
      <c r="AN15" s="118">
        <v>112.4</v>
      </c>
      <c r="AO15" s="118">
        <v>114.7</v>
      </c>
      <c r="AP15" s="118">
        <v>119.3</v>
      </c>
      <c r="AQ15" s="118">
        <v>114.3</v>
      </c>
      <c r="AR15" s="118">
        <v>114.3</v>
      </c>
      <c r="AS15" s="118">
        <v>113.3</v>
      </c>
      <c r="AT15" s="118">
        <v>113.4</v>
      </c>
      <c r="AU15" s="118">
        <v>114.8</v>
      </c>
      <c r="AV15" s="118">
        <v>112.8</v>
      </c>
      <c r="AW15" s="118">
        <v>110.4</v>
      </c>
      <c r="AX15" s="118">
        <v>109.3</v>
      </c>
      <c r="AY15" s="118">
        <v>110.4</v>
      </c>
      <c r="AZ15" s="118">
        <v>107.6</v>
      </c>
      <c r="BA15" s="118">
        <v>104.2</v>
      </c>
      <c r="BB15" s="118">
        <v>102.9</v>
      </c>
      <c r="BC15" s="118">
        <v>104.6</v>
      </c>
      <c r="BD15" s="118">
        <v>106.5</v>
      </c>
      <c r="BE15" s="118">
        <v>107.1</v>
      </c>
      <c r="BF15" s="118">
        <v>107.7</v>
      </c>
      <c r="BG15" s="118">
        <v>107.4</v>
      </c>
      <c r="BH15" s="118">
        <v>108</v>
      </c>
      <c r="BI15" s="118">
        <v>105.2</v>
      </c>
      <c r="BJ15" s="118">
        <v>108</v>
      </c>
      <c r="BK15" s="118">
        <v>111.6</v>
      </c>
      <c r="BL15" s="118">
        <v>110.2</v>
      </c>
      <c r="BM15" s="118">
        <v>109.4</v>
      </c>
      <c r="BN15" s="118">
        <v>108.8</v>
      </c>
      <c r="BO15" s="118">
        <v>112.3</v>
      </c>
      <c r="BP15" s="118">
        <v>108.9</v>
      </c>
      <c r="BQ15" s="118">
        <v>110.3</v>
      </c>
      <c r="BR15" s="118">
        <v>108.5</v>
      </c>
      <c r="BS15" s="118">
        <v>109</v>
      </c>
      <c r="BT15" s="118">
        <v>110</v>
      </c>
      <c r="BU15" s="118">
        <v>110.9</v>
      </c>
      <c r="BV15" s="118">
        <v>113.3</v>
      </c>
      <c r="BW15" s="118">
        <v>109.2</v>
      </c>
      <c r="BX15" s="118">
        <v>108.2</v>
      </c>
      <c r="BY15" s="118">
        <v>108.5</v>
      </c>
      <c r="BZ15" s="118">
        <v>104.9</v>
      </c>
      <c r="CA15" s="118">
        <v>107.4</v>
      </c>
      <c r="CB15" s="118">
        <v>106.7</v>
      </c>
      <c r="CC15" s="118">
        <v>107</v>
      </c>
      <c r="CD15" s="118">
        <v>107.5</v>
      </c>
      <c r="CE15" s="118">
        <v>107.1</v>
      </c>
      <c r="CF15" s="118">
        <v>105.3</v>
      </c>
      <c r="CG15" s="118">
        <v>105</v>
      </c>
      <c r="CH15" s="118">
        <v>103.9</v>
      </c>
      <c r="CI15" s="118">
        <v>104.2</v>
      </c>
      <c r="CJ15" s="118">
        <v>113.3</v>
      </c>
      <c r="CK15" s="118">
        <v>102.3</v>
      </c>
      <c r="CL15" s="118">
        <v>108</v>
      </c>
      <c r="CM15" s="118">
        <v>106.8</v>
      </c>
      <c r="CN15" s="118">
        <v>106.6</v>
      </c>
      <c r="CO15" s="118">
        <v>106.2</v>
      </c>
      <c r="CP15" s="118">
        <v>106.5</v>
      </c>
      <c r="CQ15" s="118">
        <v>106</v>
      </c>
      <c r="CR15" s="118">
        <v>105</v>
      </c>
      <c r="CS15" s="118">
        <v>104.2</v>
      </c>
      <c r="CT15" s="118">
        <v>104.2</v>
      </c>
      <c r="CU15" s="118">
        <v>103.7</v>
      </c>
      <c r="CV15" s="118">
        <v>105.6</v>
      </c>
      <c r="CW15" s="118">
        <v>109</v>
      </c>
      <c r="CX15" s="118">
        <v>106.7</v>
      </c>
      <c r="CY15" s="118">
        <v>105</v>
      </c>
      <c r="CZ15" s="118">
        <v>103.8</v>
      </c>
      <c r="DA15" s="118">
        <v>103.6</v>
      </c>
      <c r="DB15" s="118">
        <v>103.4</v>
      </c>
      <c r="DC15" s="118">
        <v>103.6</v>
      </c>
      <c r="DD15" s="118">
        <v>102</v>
      </c>
      <c r="DE15" s="118">
        <v>103.9</v>
      </c>
      <c r="DF15" s="118">
        <v>101.7</v>
      </c>
      <c r="DG15" s="118">
        <v>100</v>
      </c>
      <c r="DH15" s="118">
        <v>98.4</v>
      </c>
      <c r="DI15" s="118">
        <v>97.7</v>
      </c>
      <c r="DJ15" s="118">
        <v>99.6</v>
      </c>
      <c r="DK15" s="118">
        <v>101.4</v>
      </c>
      <c r="DL15" s="118">
        <v>99.5</v>
      </c>
      <c r="DM15" s="118">
        <v>98.9</v>
      </c>
      <c r="DN15" s="118">
        <v>100.2</v>
      </c>
      <c r="DO15" s="118">
        <v>100.9</v>
      </c>
      <c r="DP15" s="118">
        <v>99.6</v>
      </c>
      <c r="DQ15" s="118">
        <v>99</v>
      </c>
      <c r="DR15" s="118">
        <v>100.2</v>
      </c>
      <c r="DS15" s="118">
        <v>100.7</v>
      </c>
      <c r="DT15" s="118">
        <v>102.2</v>
      </c>
      <c r="DU15" s="118">
        <v>100.8</v>
      </c>
      <c r="DV15" s="118">
        <v>99.9</v>
      </c>
      <c r="DW15" s="118">
        <v>99.6</v>
      </c>
      <c r="DX15" s="118">
        <v>100.6</v>
      </c>
      <c r="DY15" s="118">
        <v>102.8</v>
      </c>
      <c r="DZ15" s="118">
        <v>99.2</v>
      </c>
      <c r="EA15" s="118">
        <v>99.9</v>
      </c>
      <c r="EB15" s="118">
        <v>100.9</v>
      </c>
      <c r="EC15" s="118">
        <v>97.7</v>
      </c>
      <c r="ED15" s="118">
        <v>95.8</v>
      </c>
      <c r="EE15" s="118">
        <v>99.1</v>
      </c>
      <c r="EF15" s="118">
        <v>98.5</v>
      </c>
      <c r="EG15" s="118">
        <v>100.4</v>
      </c>
      <c r="EH15" s="118">
        <v>100.5</v>
      </c>
      <c r="EI15" s="118">
        <v>98.4</v>
      </c>
      <c r="EJ15" s="118">
        <v>97.9</v>
      </c>
      <c r="EK15" s="118">
        <v>99.2</v>
      </c>
      <c r="EL15" s="118">
        <v>99.9</v>
      </c>
      <c r="EM15" s="118">
        <v>99.5</v>
      </c>
      <c r="EN15" s="118">
        <v>101.7</v>
      </c>
      <c r="EO15" s="118">
        <v>101.7</v>
      </c>
      <c r="EP15" s="118">
        <v>100.7</v>
      </c>
      <c r="EQ15" s="118">
        <v>104.4</v>
      </c>
      <c r="ER15" s="118">
        <v>100.4</v>
      </c>
      <c r="ES15" s="118">
        <v>97.6</v>
      </c>
      <c r="ET15" s="118">
        <v>100</v>
      </c>
      <c r="EU15" s="118">
        <v>100</v>
      </c>
      <c r="EV15" s="118">
        <v>101.6</v>
      </c>
      <c r="EW15" s="118">
        <v>100</v>
      </c>
      <c r="EX15" s="118">
        <v>102.3</v>
      </c>
      <c r="EY15" s="118">
        <v>100.5</v>
      </c>
      <c r="EZ15" s="118">
        <v>100.3</v>
      </c>
      <c r="FA15" s="118">
        <v>102.1</v>
      </c>
      <c r="FB15" s="118">
        <v>101.8</v>
      </c>
      <c r="FC15" s="118">
        <v>97</v>
      </c>
      <c r="FD15" s="118">
        <v>103.1</v>
      </c>
      <c r="FE15" s="118">
        <v>104.6</v>
      </c>
      <c r="FF15" s="118">
        <v>98.4</v>
      </c>
      <c r="FG15" s="118">
        <v>98.7</v>
      </c>
      <c r="FH15" s="118">
        <v>99.2</v>
      </c>
      <c r="FI15" s="118">
        <v>99.3</v>
      </c>
      <c r="FJ15" s="118">
        <v>100.5</v>
      </c>
      <c r="FK15" s="118">
        <v>99.5</v>
      </c>
      <c r="FL15" s="118">
        <v>98.6</v>
      </c>
      <c r="FM15" s="118">
        <v>98.6</v>
      </c>
      <c r="FN15" s="118">
        <v>99.2</v>
      </c>
      <c r="FO15" s="118">
        <v>101.1</v>
      </c>
      <c r="FP15" s="118">
        <v>98.1</v>
      </c>
      <c r="FQ15" s="118">
        <v>97.7</v>
      </c>
      <c r="FR15" s="118">
        <v>98.8</v>
      </c>
      <c r="FS15" s="118">
        <v>99.9</v>
      </c>
      <c r="FT15" s="118">
        <v>99.1</v>
      </c>
      <c r="FU15" s="118">
        <v>98.4</v>
      </c>
      <c r="FV15" s="118">
        <v>97.8</v>
      </c>
      <c r="FW15" s="118">
        <v>97.1</v>
      </c>
      <c r="FX15" s="118">
        <v>96.5</v>
      </c>
      <c r="FY15" s="118">
        <v>97.2</v>
      </c>
      <c r="FZ15" s="118">
        <v>95.8</v>
      </c>
      <c r="GA15" s="118">
        <v>95.6</v>
      </c>
      <c r="GB15" s="118">
        <v>96.1</v>
      </c>
      <c r="GC15" s="118">
        <v>92.4</v>
      </c>
      <c r="GD15" s="118">
        <v>86.6</v>
      </c>
      <c r="GE15" s="118">
        <v>90</v>
      </c>
      <c r="GF15" s="118">
        <v>91.6</v>
      </c>
      <c r="GG15" s="118">
        <v>93.4</v>
      </c>
      <c r="GH15" s="118">
        <v>94.7</v>
      </c>
      <c r="GI15" s="118">
        <v>94.1</v>
      </c>
      <c r="GJ15" s="118">
        <v>95.3</v>
      </c>
      <c r="GK15" s="118">
        <v>92.8</v>
      </c>
      <c r="GL15" s="118">
        <v>93.7</v>
      </c>
      <c r="GM15" s="118">
        <v>94.5</v>
      </c>
      <c r="GN15" s="118">
        <v>93.6</v>
      </c>
      <c r="GO15" s="118">
        <v>94.9</v>
      </c>
      <c r="GP15" s="118">
        <v>96.9</v>
      </c>
      <c r="GQ15" s="118">
        <v>94.2</v>
      </c>
      <c r="GR15" s="118">
        <v>94.3</v>
      </c>
      <c r="GS15" s="118">
        <v>94.4</v>
      </c>
      <c r="GT15" s="118">
        <v>95.2</v>
      </c>
      <c r="GU15" s="118">
        <v>96.2</v>
      </c>
      <c r="GV15" s="118">
        <v>98.3</v>
      </c>
      <c r="GW15" s="118">
        <v>99.5</v>
      </c>
      <c r="GX15" s="118">
        <v>100.1</v>
      </c>
      <c r="GY15" s="118">
        <v>99.7</v>
      </c>
    </row>
    <row r="16" spans="1:207" ht="12.5">
      <c r="A16" s="2" t="s">
        <v>254</v>
      </c>
      <c r="B16" s="117" t="s">
        <v>249</v>
      </c>
      <c r="C16" s="118">
        <v>85.2</v>
      </c>
      <c r="D16" s="118">
        <v>84.8</v>
      </c>
      <c r="E16" s="118">
        <v>85.5</v>
      </c>
      <c r="F16" s="118">
        <v>87.3</v>
      </c>
      <c r="G16" s="118">
        <v>85.6</v>
      </c>
      <c r="H16" s="118">
        <v>87.4</v>
      </c>
      <c r="I16" s="118">
        <v>88.1</v>
      </c>
      <c r="J16" s="118">
        <v>85.1</v>
      </c>
      <c r="K16" s="118">
        <v>88.4</v>
      </c>
      <c r="L16" s="118">
        <v>88.3</v>
      </c>
      <c r="M16" s="118">
        <v>89.2</v>
      </c>
      <c r="N16" s="118">
        <v>89.1</v>
      </c>
      <c r="O16" s="118">
        <v>89.6</v>
      </c>
      <c r="P16" s="118">
        <v>90.3</v>
      </c>
      <c r="Q16" s="118">
        <v>90.9</v>
      </c>
      <c r="R16" s="118">
        <v>90.3</v>
      </c>
      <c r="S16" s="118">
        <v>92.7</v>
      </c>
      <c r="T16" s="118">
        <v>92.6</v>
      </c>
      <c r="U16" s="118">
        <v>93</v>
      </c>
      <c r="V16" s="118">
        <v>93.6</v>
      </c>
      <c r="W16" s="118">
        <v>94.5</v>
      </c>
      <c r="X16" s="118">
        <v>94.2</v>
      </c>
      <c r="Y16" s="118">
        <v>95.5</v>
      </c>
      <c r="Z16" s="118">
        <v>97.3</v>
      </c>
      <c r="AA16" s="118">
        <v>97.1</v>
      </c>
      <c r="AB16" s="118">
        <v>97.6</v>
      </c>
      <c r="AC16" s="118">
        <v>98.6</v>
      </c>
      <c r="AD16" s="118">
        <v>96.4</v>
      </c>
      <c r="AE16" s="118">
        <v>98.7</v>
      </c>
      <c r="AF16" s="118">
        <v>99.6</v>
      </c>
      <c r="AG16" s="118">
        <v>99.9</v>
      </c>
      <c r="AH16" s="118">
        <v>100.7</v>
      </c>
      <c r="AI16" s="118">
        <v>100.6</v>
      </c>
      <c r="AJ16" s="118">
        <v>101.5</v>
      </c>
      <c r="AK16" s="118">
        <v>101.2</v>
      </c>
      <c r="AL16" s="118">
        <v>100.9</v>
      </c>
      <c r="AM16" s="118">
        <v>104.3</v>
      </c>
      <c r="AN16" s="118">
        <v>104</v>
      </c>
      <c r="AO16" s="118">
        <v>102.1</v>
      </c>
      <c r="AP16" s="118">
        <v>104.3</v>
      </c>
      <c r="AQ16" s="118">
        <v>100.9</v>
      </c>
      <c r="AR16" s="118">
        <v>101</v>
      </c>
      <c r="AS16" s="118">
        <v>99.6</v>
      </c>
      <c r="AT16" s="118">
        <v>98.7</v>
      </c>
      <c r="AU16" s="118">
        <v>98.3</v>
      </c>
      <c r="AV16" s="118">
        <v>95.6</v>
      </c>
      <c r="AW16" s="118">
        <v>92.2</v>
      </c>
      <c r="AX16" s="118">
        <v>88.2</v>
      </c>
      <c r="AY16" s="118">
        <v>80.5</v>
      </c>
      <c r="AZ16" s="118">
        <v>78.2</v>
      </c>
      <c r="BA16" s="118">
        <v>78.9</v>
      </c>
      <c r="BB16" s="118">
        <v>76.6</v>
      </c>
      <c r="BC16" s="118">
        <v>78.8</v>
      </c>
      <c r="BD16" s="118">
        <v>78.3</v>
      </c>
      <c r="BE16" s="118">
        <v>77</v>
      </c>
      <c r="BF16" s="118">
        <v>77.4</v>
      </c>
      <c r="BG16" s="118">
        <v>80</v>
      </c>
      <c r="BH16" s="118">
        <v>78.8</v>
      </c>
      <c r="BI16" s="118">
        <v>79.5</v>
      </c>
      <c r="BJ16" s="118">
        <v>78.6</v>
      </c>
      <c r="BK16" s="118">
        <v>80.4</v>
      </c>
      <c r="BL16" s="118">
        <v>79.9</v>
      </c>
      <c r="BM16" s="118">
        <v>82.6</v>
      </c>
      <c r="BN16" s="118">
        <v>83.2</v>
      </c>
      <c r="BO16" s="118">
        <v>85.1</v>
      </c>
      <c r="BP16" s="118">
        <v>86.2</v>
      </c>
      <c r="BQ16" s="118">
        <v>85</v>
      </c>
      <c r="BR16" s="118">
        <v>86</v>
      </c>
      <c r="BS16" s="118">
        <v>88.3</v>
      </c>
      <c r="BT16" s="118">
        <v>89.5</v>
      </c>
      <c r="BU16" s="118">
        <v>89.6</v>
      </c>
      <c r="BV16" s="118">
        <v>91.7</v>
      </c>
      <c r="BW16" s="118">
        <v>90.6</v>
      </c>
      <c r="BX16" s="118">
        <v>91.9</v>
      </c>
      <c r="BY16" s="118">
        <v>91.8</v>
      </c>
      <c r="BZ16" s="118">
        <v>91.7</v>
      </c>
      <c r="CA16" s="118">
        <v>94.1</v>
      </c>
      <c r="CB16" s="118">
        <v>91.6</v>
      </c>
      <c r="CC16" s="118">
        <v>93.8</v>
      </c>
      <c r="CD16" s="118">
        <v>93.9</v>
      </c>
      <c r="CE16" s="118">
        <v>92.5</v>
      </c>
      <c r="CF16" s="118">
        <v>93.3</v>
      </c>
      <c r="CG16" s="118">
        <v>93.7</v>
      </c>
      <c r="CH16" s="118">
        <v>93.2</v>
      </c>
      <c r="CI16" s="118">
        <v>92.3</v>
      </c>
      <c r="CJ16" s="118">
        <v>92.8</v>
      </c>
      <c r="CK16" s="118">
        <v>93.7</v>
      </c>
      <c r="CL16" s="118">
        <v>91</v>
      </c>
      <c r="CM16" s="118">
        <v>92.7</v>
      </c>
      <c r="CN16" s="118">
        <v>91.4</v>
      </c>
      <c r="CO16" s="118">
        <v>93</v>
      </c>
      <c r="CP16" s="118">
        <v>93.9</v>
      </c>
      <c r="CQ16" s="118">
        <v>91.6</v>
      </c>
      <c r="CR16" s="118">
        <v>89.5</v>
      </c>
      <c r="CS16" s="118">
        <v>89.5</v>
      </c>
      <c r="CT16" s="118">
        <v>90.1</v>
      </c>
      <c r="CU16" s="118">
        <v>88.3</v>
      </c>
      <c r="CV16" s="118">
        <v>89.4</v>
      </c>
      <c r="CW16" s="118">
        <v>90.5</v>
      </c>
      <c r="CX16" s="118">
        <v>91.4</v>
      </c>
      <c r="CY16" s="118">
        <v>90.6</v>
      </c>
      <c r="CZ16" s="118">
        <v>92.5</v>
      </c>
      <c r="DA16" s="118">
        <v>90.6</v>
      </c>
      <c r="DB16" s="118">
        <v>92.3</v>
      </c>
      <c r="DC16" s="118">
        <v>92</v>
      </c>
      <c r="DD16" s="118">
        <v>91</v>
      </c>
      <c r="DE16" s="118">
        <v>93.6</v>
      </c>
      <c r="DF16" s="118">
        <v>92.8</v>
      </c>
      <c r="DG16" s="118">
        <v>92.9</v>
      </c>
      <c r="DH16" s="118">
        <v>93.3</v>
      </c>
      <c r="DI16" s="118">
        <v>93.6</v>
      </c>
      <c r="DJ16" s="118">
        <v>93.4</v>
      </c>
      <c r="DK16" s="118">
        <v>92.9</v>
      </c>
      <c r="DL16" s="118">
        <v>93.3</v>
      </c>
      <c r="DM16" s="118">
        <v>95.2</v>
      </c>
      <c r="DN16" s="118">
        <v>91.7</v>
      </c>
      <c r="DO16" s="118">
        <v>93.9</v>
      </c>
      <c r="DP16" s="118">
        <v>92.8</v>
      </c>
      <c r="DQ16" s="118">
        <v>93</v>
      </c>
      <c r="DR16" s="118">
        <v>95.4</v>
      </c>
      <c r="DS16" s="118">
        <v>97.1</v>
      </c>
      <c r="DT16" s="118">
        <v>98.9</v>
      </c>
      <c r="DU16" s="118">
        <v>99.5</v>
      </c>
      <c r="DV16" s="118">
        <v>99.3</v>
      </c>
      <c r="DW16" s="118">
        <v>100.8</v>
      </c>
      <c r="DX16" s="118">
        <v>100.1</v>
      </c>
      <c r="DY16" s="118">
        <v>101.4</v>
      </c>
      <c r="DZ16" s="118">
        <v>100.5</v>
      </c>
      <c r="EA16" s="118">
        <v>100.4</v>
      </c>
      <c r="EB16" s="118">
        <v>101.4</v>
      </c>
      <c r="EC16" s="118">
        <v>100</v>
      </c>
      <c r="ED16" s="118">
        <v>100.6</v>
      </c>
      <c r="EE16" s="118">
        <v>105.7</v>
      </c>
      <c r="EF16" s="118">
        <v>100.1</v>
      </c>
      <c r="EG16" s="118">
        <v>100.6</v>
      </c>
      <c r="EH16" s="118">
        <v>102.6</v>
      </c>
      <c r="EI16" s="118">
        <v>100.5</v>
      </c>
      <c r="EJ16" s="118">
        <v>102.5</v>
      </c>
      <c r="EK16" s="118">
        <v>101.2</v>
      </c>
      <c r="EL16" s="118">
        <v>102.3</v>
      </c>
      <c r="EM16" s="118">
        <v>102.6</v>
      </c>
      <c r="EN16" s="118">
        <v>105.4</v>
      </c>
      <c r="EO16" s="118">
        <v>103.1</v>
      </c>
      <c r="EP16" s="118">
        <v>101.8</v>
      </c>
      <c r="EQ16" s="118">
        <v>102.9</v>
      </c>
      <c r="ER16" s="118">
        <v>104.7</v>
      </c>
      <c r="ES16" s="118">
        <v>104.3</v>
      </c>
      <c r="ET16" s="118">
        <v>105.2</v>
      </c>
      <c r="EU16" s="118">
        <v>106.3</v>
      </c>
      <c r="EV16" s="118">
        <v>103.3</v>
      </c>
      <c r="EW16" s="118">
        <v>106.5</v>
      </c>
      <c r="EX16" s="118">
        <v>108.7</v>
      </c>
      <c r="EY16" s="118">
        <v>107.5</v>
      </c>
      <c r="EZ16" s="118">
        <v>108.1</v>
      </c>
      <c r="FA16" s="118">
        <v>113.2</v>
      </c>
      <c r="FB16" s="118">
        <v>111.3</v>
      </c>
      <c r="FC16" s="118">
        <v>109.7</v>
      </c>
      <c r="FD16" s="118">
        <v>107.3</v>
      </c>
      <c r="FE16" s="118">
        <v>107.2</v>
      </c>
      <c r="FF16" s="118">
        <v>109.1</v>
      </c>
      <c r="FG16" s="118">
        <v>111.3</v>
      </c>
      <c r="FH16" s="118">
        <v>110.4</v>
      </c>
      <c r="FI16" s="118">
        <v>107.9</v>
      </c>
      <c r="FJ16" s="118">
        <v>109.9</v>
      </c>
      <c r="FK16" s="118">
        <v>108.6</v>
      </c>
      <c r="FL16" s="118">
        <v>110.1</v>
      </c>
      <c r="FM16" s="118">
        <v>108.4</v>
      </c>
      <c r="FN16" s="118">
        <v>108.9</v>
      </c>
      <c r="FO16" s="118">
        <v>108.6</v>
      </c>
      <c r="FP16" s="118">
        <v>109.5</v>
      </c>
      <c r="FQ16" s="118">
        <v>109.8</v>
      </c>
      <c r="FR16" s="118">
        <v>108</v>
      </c>
      <c r="FS16" s="118">
        <v>108.7</v>
      </c>
      <c r="FT16" s="118">
        <v>106.6</v>
      </c>
      <c r="FU16" s="118">
        <v>106.9</v>
      </c>
      <c r="FV16" s="118">
        <v>108.1</v>
      </c>
      <c r="FW16" s="118">
        <v>109.1</v>
      </c>
      <c r="FX16" s="118">
        <v>108.8</v>
      </c>
      <c r="FY16" s="118">
        <v>107.8</v>
      </c>
      <c r="FZ16" s="118">
        <v>105.5</v>
      </c>
      <c r="GA16" s="118">
        <v>107.4</v>
      </c>
      <c r="GB16" s="118">
        <v>105.5</v>
      </c>
      <c r="GC16" s="118">
        <v>88.3</v>
      </c>
      <c r="GD16" s="118">
        <v>62.9</v>
      </c>
      <c r="GE16" s="118">
        <v>79.3</v>
      </c>
      <c r="GF16" s="118">
        <v>92.7</v>
      </c>
      <c r="GG16" s="118">
        <v>97.7</v>
      </c>
      <c r="GH16" s="118">
        <v>96.9</v>
      </c>
      <c r="GI16" s="118">
        <v>98.1</v>
      </c>
      <c r="GJ16" s="118">
        <v>101.9</v>
      </c>
      <c r="GK16" s="118">
        <v>110.9</v>
      </c>
      <c r="GL16" s="118">
        <v>109.7</v>
      </c>
      <c r="GM16" s="118">
        <v>111.6</v>
      </c>
      <c r="GN16" s="118">
        <v>109.5</v>
      </c>
      <c r="GO16" s="118">
        <v>105</v>
      </c>
      <c r="GP16" s="118">
        <v>105.6</v>
      </c>
      <c r="GQ16" s="118">
        <v>103.9</v>
      </c>
      <c r="GR16" s="118">
        <v>101.9</v>
      </c>
      <c r="GS16" s="118">
        <v>103.9</v>
      </c>
      <c r="GT16" s="118">
        <v>100.9</v>
      </c>
      <c r="GU16" s="118">
        <v>99.4</v>
      </c>
      <c r="GV16" s="118">
        <v>100.4</v>
      </c>
      <c r="GW16" s="118">
        <v>103.4</v>
      </c>
      <c r="GX16" s="118">
        <v>107.8</v>
      </c>
      <c r="GY16" s="118">
        <v>105.8</v>
      </c>
    </row>
    <row r="17" spans="1:207" ht="12.5">
      <c r="A17" s="2" t="s">
        <v>255</v>
      </c>
      <c r="B17" s="117" t="s">
        <v>250</v>
      </c>
      <c r="C17" s="118">
        <v>114.7</v>
      </c>
      <c r="D17" s="118">
        <v>115</v>
      </c>
      <c r="E17" s="118">
        <v>113.7</v>
      </c>
      <c r="F17" s="118">
        <v>118.6</v>
      </c>
      <c r="G17" s="118">
        <v>115.7</v>
      </c>
      <c r="H17" s="118">
        <v>116.1</v>
      </c>
      <c r="I17" s="118">
        <v>116.6</v>
      </c>
      <c r="J17" s="118">
        <v>115.8</v>
      </c>
      <c r="K17" s="118">
        <v>116.4</v>
      </c>
      <c r="L17" s="118">
        <v>116.1</v>
      </c>
      <c r="M17" s="118">
        <v>118.5</v>
      </c>
      <c r="N17" s="118">
        <v>118.3</v>
      </c>
      <c r="O17" s="118">
        <v>118</v>
      </c>
      <c r="P17" s="118">
        <v>118.3</v>
      </c>
      <c r="Q17" s="118">
        <v>121.3</v>
      </c>
      <c r="R17" s="118">
        <v>120.7</v>
      </c>
      <c r="S17" s="118">
        <v>124.5</v>
      </c>
      <c r="T17" s="118">
        <v>122.8</v>
      </c>
      <c r="U17" s="118">
        <v>122.1</v>
      </c>
      <c r="V17" s="118">
        <v>122.2</v>
      </c>
      <c r="W17" s="118">
        <v>122.6</v>
      </c>
      <c r="X17" s="118">
        <v>124</v>
      </c>
      <c r="Y17" s="118">
        <v>125.4</v>
      </c>
      <c r="Z17" s="118">
        <v>129.6</v>
      </c>
      <c r="AA17" s="118">
        <v>124.8</v>
      </c>
      <c r="AB17" s="118">
        <v>125.7</v>
      </c>
      <c r="AC17" s="118">
        <v>126.2</v>
      </c>
      <c r="AD17" s="118">
        <v>123.2</v>
      </c>
      <c r="AE17" s="118">
        <v>125.7</v>
      </c>
      <c r="AF17" s="118">
        <v>125.9</v>
      </c>
      <c r="AG17" s="118">
        <v>127.3</v>
      </c>
      <c r="AH17" s="118">
        <v>128.3</v>
      </c>
      <c r="AI17" s="118">
        <v>127.1</v>
      </c>
      <c r="AJ17" s="118">
        <v>127.8</v>
      </c>
      <c r="AK17" s="118">
        <v>125</v>
      </c>
      <c r="AL17" s="118">
        <v>123.9</v>
      </c>
      <c r="AM17" s="118">
        <v>125.4</v>
      </c>
      <c r="AN17" s="118">
        <v>126.1</v>
      </c>
      <c r="AO17" s="118">
        <v>123.8</v>
      </c>
      <c r="AP17" s="118">
        <v>125.4</v>
      </c>
      <c r="AQ17" s="118">
        <v>121.4</v>
      </c>
      <c r="AR17" s="118">
        <v>122.6</v>
      </c>
      <c r="AS17" s="118">
        <v>121.1</v>
      </c>
      <c r="AT17" s="118">
        <v>120</v>
      </c>
      <c r="AU17" s="118">
        <v>119.1</v>
      </c>
      <c r="AV17" s="118">
        <v>117</v>
      </c>
      <c r="AW17" s="118">
        <v>108.3</v>
      </c>
      <c r="AX17" s="118">
        <v>105</v>
      </c>
      <c r="AY17" s="118">
        <v>103.3</v>
      </c>
      <c r="AZ17" s="118">
        <v>100.6</v>
      </c>
      <c r="BA17" s="118">
        <v>99.3</v>
      </c>
      <c r="BB17" s="118">
        <v>99.6</v>
      </c>
      <c r="BC17" s="118">
        <v>97.6</v>
      </c>
      <c r="BD17" s="118">
        <v>96.1</v>
      </c>
      <c r="BE17" s="118">
        <v>97.5</v>
      </c>
      <c r="BF17" s="118">
        <v>99.8</v>
      </c>
      <c r="BG17" s="118">
        <v>100.3</v>
      </c>
      <c r="BH17" s="118">
        <v>100.2</v>
      </c>
      <c r="BI17" s="118">
        <v>101.7</v>
      </c>
      <c r="BJ17" s="118">
        <v>100</v>
      </c>
      <c r="BK17" s="118">
        <v>102.8</v>
      </c>
      <c r="BL17" s="118">
        <v>101.9</v>
      </c>
      <c r="BM17" s="118">
        <v>101.8</v>
      </c>
      <c r="BN17" s="118">
        <v>102</v>
      </c>
      <c r="BO17" s="118">
        <v>105.2</v>
      </c>
      <c r="BP17" s="118">
        <v>104.8</v>
      </c>
      <c r="BQ17" s="118">
        <v>105.3</v>
      </c>
      <c r="BR17" s="118">
        <v>105.9</v>
      </c>
      <c r="BS17" s="118">
        <v>104.6</v>
      </c>
      <c r="BT17" s="118">
        <v>105</v>
      </c>
      <c r="BU17" s="118">
        <v>105.1</v>
      </c>
      <c r="BV17" s="118">
        <v>103.5</v>
      </c>
      <c r="BW17" s="118">
        <v>103.5</v>
      </c>
      <c r="BX17" s="118">
        <v>104.5</v>
      </c>
      <c r="BY17" s="118">
        <v>104.3</v>
      </c>
      <c r="BZ17" s="118">
        <v>105.9</v>
      </c>
      <c r="CA17" s="118">
        <v>105.2</v>
      </c>
      <c r="CB17" s="118">
        <v>101.3</v>
      </c>
      <c r="CC17" s="118">
        <v>107.6</v>
      </c>
      <c r="CD17" s="118">
        <v>102.5</v>
      </c>
      <c r="CE17" s="118">
        <v>103.3</v>
      </c>
      <c r="CF17" s="118">
        <v>103.2</v>
      </c>
      <c r="CG17" s="118">
        <v>103</v>
      </c>
      <c r="CH17" s="118">
        <v>102.2</v>
      </c>
      <c r="CI17" s="118">
        <v>102.7</v>
      </c>
      <c r="CJ17" s="118">
        <v>100.5</v>
      </c>
      <c r="CK17" s="118">
        <v>99.7</v>
      </c>
      <c r="CL17" s="118">
        <v>99.6</v>
      </c>
      <c r="CM17" s="118">
        <v>101</v>
      </c>
      <c r="CN17" s="118">
        <v>99.6</v>
      </c>
      <c r="CO17" s="118">
        <v>99.9</v>
      </c>
      <c r="CP17" s="118">
        <v>100.5</v>
      </c>
      <c r="CQ17" s="118">
        <v>99</v>
      </c>
      <c r="CR17" s="118">
        <v>98.3</v>
      </c>
      <c r="CS17" s="118">
        <v>96.2</v>
      </c>
      <c r="CT17" s="118">
        <v>97.2</v>
      </c>
      <c r="CU17" s="118">
        <v>96.2</v>
      </c>
      <c r="CV17" s="118">
        <v>95.8</v>
      </c>
      <c r="CW17" s="118">
        <v>98.4</v>
      </c>
      <c r="CX17" s="118">
        <v>96.5</v>
      </c>
      <c r="CY17" s="118">
        <v>96.1</v>
      </c>
      <c r="CZ17" s="118">
        <v>98</v>
      </c>
      <c r="DA17" s="118">
        <v>97</v>
      </c>
      <c r="DB17" s="118">
        <v>96.6</v>
      </c>
      <c r="DC17" s="118">
        <v>97.5</v>
      </c>
      <c r="DD17" s="118">
        <v>95.3</v>
      </c>
      <c r="DE17" s="118">
        <v>96.1</v>
      </c>
      <c r="DF17" s="118">
        <v>96.3</v>
      </c>
      <c r="DG17" s="118">
        <v>96.1</v>
      </c>
      <c r="DH17" s="118">
        <v>96.4</v>
      </c>
      <c r="DI17" s="118">
        <v>97.6</v>
      </c>
      <c r="DJ17" s="118">
        <v>97.2</v>
      </c>
      <c r="DK17" s="118">
        <v>95.9</v>
      </c>
      <c r="DL17" s="118">
        <v>97.8</v>
      </c>
      <c r="DM17" s="118">
        <v>97</v>
      </c>
      <c r="DN17" s="118">
        <v>95.6</v>
      </c>
      <c r="DO17" s="118">
        <v>96.4</v>
      </c>
      <c r="DP17" s="118">
        <v>97.2</v>
      </c>
      <c r="DQ17" s="118">
        <v>97.7</v>
      </c>
      <c r="DR17" s="118">
        <v>98.8</v>
      </c>
      <c r="DS17" s="118">
        <v>98.4</v>
      </c>
      <c r="DT17" s="118">
        <v>99.1</v>
      </c>
      <c r="DU17" s="118">
        <v>98.2</v>
      </c>
      <c r="DV17" s="118">
        <v>99.8</v>
      </c>
      <c r="DW17" s="118">
        <v>100.3</v>
      </c>
      <c r="DX17" s="118">
        <v>100.1</v>
      </c>
      <c r="DY17" s="118">
        <v>99.2</v>
      </c>
      <c r="DZ17" s="118">
        <v>102</v>
      </c>
      <c r="EA17" s="118">
        <v>99.8</v>
      </c>
      <c r="EB17" s="118">
        <v>102.1</v>
      </c>
      <c r="EC17" s="118">
        <v>101.1</v>
      </c>
      <c r="ED17" s="118">
        <v>99.9</v>
      </c>
      <c r="EE17" s="118">
        <v>102.8</v>
      </c>
      <c r="EF17" s="118">
        <v>103.9</v>
      </c>
      <c r="EG17" s="118">
        <v>102.5</v>
      </c>
      <c r="EH17" s="118">
        <v>104</v>
      </c>
      <c r="EI17" s="118">
        <v>101.8</v>
      </c>
      <c r="EJ17" s="118">
        <v>102.8</v>
      </c>
      <c r="EK17" s="118">
        <v>102.5</v>
      </c>
      <c r="EL17" s="118">
        <v>104.6</v>
      </c>
      <c r="EM17" s="118">
        <v>102.1</v>
      </c>
      <c r="EN17" s="118">
        <v>102.5</v>
      </c>
      <c r="EO17" s="118">
        <v>103.7</v>
      </c>
      <c r="EP17" s="118">
        <v>105.3</v>
      </c>
      <c r="EQ17" s="118">
        <v>103.5</v>
      </c>
      <c r="ER17" s="118">
        <v>105.6</v>
      </c>
      <c r="ES17" s="118">
        <v>106.9</v>
      </c>
      <c r="ET17" s="118">
        <v>106.9</v>
      </c>
      <c r="EU17" s="118">
        <v>108.5</v>
      </c>
      <c r="EV17" s="118">
        <v>106.9</v>
      </c>
      <c r="EW17" s="118">
        <v>107.5</v>
      </c>
      <c r="EX17" s="118">
        <v>108.2</v>
      </c>
      <c r="EY17" s="118">
        <v>109.2</v>
      </c>
      <c r="EZ17" s="118">
        <v>106.7</v>
      </c>
      <c r="FA17" s="118">
        <v>108.9</v>
      </c>
      <c r="FB17" s="118">
        <v>111.2</v>
      </c>
      <c r="FC17" s="118">
        <v>108.4</v>
      </c>
      <c r="FD17" s="118">
        <v>107.2</v>
      </c>
      <c r="FE17" s="118">
        <v>109</v>
      </c>
      <c r="FF17" s="118">
        <v>107</v>
      </c>
      <c r="FG17" s="118">
        <v>108.8</v>
      </c>
      <c r="FH17" s="118">
        <v>108.4</v>
      </c>
      <c r="FI17" s="118">
        <v>106.1</v>
      </c>
      <c r="FJ17" s="118">
        <v>107.8</v>
      </c>
      <c r="FK17" s="118">
        <v>107.5</v>
      </c>
      <c r="FL17" s="118">
        <v>107.9</v>
      </c>
      <c r="FM17" s="118">
        <v>106.6</v>
      </c>
      <c r="FN17" s="118">
        <v>107.9</v>
      </c>
      <c r="FO17" s="118">
        <v>107.7</v>
      </c>
      <c r="FP17" s="118">
        <v>108.2</v>
      </c>
      <c r="FQ17" s="118">
        <v>109</v>
      </c>
      <c r="FR17" s="118">
        <v>107.2</v>
      </c>
      <c r="FS17" s="118">
        <v>109.9</v>
      </c>
      <c r="FT17" s="118">
        <v>107.8</v>
      </c>
      <c r="FU17" s="118">
        <v>108.1</v>
      </c>
      <c r="FV17" s="118">
        <v>108.4</v>
      </c>
      <c r="FW17" s="118">
        <v>109.5</v>
      </c>
      <c r="FX17" s="118">
        <v>110.5</v>
      </c>
      <c r="FY17" s="118">
        <v>109.1</v>
      </c>
      <c r="FZ17" s="118">
        <v>108.8</v>
      </c>
      <c r="GA17" s="118">
        <v>110.8</v>
      </c>
      <c r="GB17" s="118">
        <v>110.4</v>
      </c>
      <c r="GC17" s="118">
        <v>82.3</v>
      </c>
      <c r="GD17" s="118">
        <v>54.6</v>
      </c>
      <c r="GE17" s="118">
        <v>83.5</v>
      </c>
      <c r="GF17" s="118">
        <v>100.8</v>
      </c>
      <c r="GG17" s="118">
        <v>106.7</v>
      </c>
      <c r="GH17" s="118">
        <v>113.9</v>
      </c>
      <c r="GI17" s="118">
        <v>112.2</v>
      </c>
      <c r="GJ17" s="118">
        <v>113.1</v>
      </c>
      <c r="GK17" s="118">
        <v>111.2</v>
      </c>
      <c r="GL17" s="118">
        <v>112.7</v>
      </c>
      <c r="GM17" s="118">
        <v>114.1</v>
      </c>
      <c r="GN17" s="118">
        <v>112.9</v>
      </c>
      <c r="GO17" s="118">
        <v>112.4</v>
      </c>
      <c r="GP17" s="118">
        <v>115.3</v>
      </c>
      <c r="GQ17" s="118">
        <v>116.5</v>
      </c>
      <c r="GR17" s="118">
        <v>117.3</v>
      </c>
      <c r="GS17" s="118">
        <v>116.3</v>
      </c>
      <c r="GT17" s="118">
        <v>113.9</v>
      </c>
      <c r="GU17" s="118">
        <v>114.9</v>
      </c>
      <c r="GV17" s="118">
        <v>116.4</v>
      </c>
      <c r="GW17" s="118">
        <v>117.1</v>
      </c>
      <c r="GX17" s="118">
        <v>116.8</v>
      </c>
      <c r="GY17" s="118">
        <v>116.5</v>
      </c>
    </row>
    <row r="18" spans="1:207" ht="12.5">
      <c r="A18" s="2" t="s">
        <v>256</v>
      </c>
      <c r="B18" s="117" t="s">
        <v>251</v>
      </c>
      <c r="C18" s="118">
        <v>91.9</v>
      </c>
      <c r="D18" s="118">
        <v>92.4</v>
      </c>
      <c r="E18" s="118">
        <v>92.2</v>
      </c>
      <c r="F18" s="118">
        <v>93.5</v>
      </c>
      <c r="G18" s="118">
        <v>92.7</v>
      </c>
      <c r="H18" s="118">
        <v>93.3</v>
      </c>
      <c r="I18" s="118">
        <v>92.8</v>
      </c>
      <c r="J18" s="118">
        <v>94.5</v>
      </c>
      <c r="K18" s="118">
        <v>95.3</v>
      </c>
      <c r="L18" s="118">
        <v>94.8</v>
      </c>
      <c r="M18" s="118">
        <v>95.8</v>
      </c>
      <c r="N18" s="118">
        <v>94.3</v>
      </c>
      <c r="O18" s="118">
        <v>94.2</v>
      </c>
      <c r="P18" s="118">
        <v>94.1</v>
      </c>
      <c r="Q18" s="118">
        <v>95</v>
      </c>
      <c r="R18" s="118">
        <v>95.5</v>
      </c>
      <c r="S18" s="118">
        <v>97.3</v>
      </c>
      <c r="T18" s="118">
        <v>96.2</v>
      </c>
      <c r="U18" s="118">
        <v>95.6</v>
      </c>
      <c r="V18" s="118">
        <v>96.1</v>
      </c>
      <c r="W18" s="118">
        <v>96.5</v>
      </c>
      <c r="X18" s="118">
        <v>96.8</v>
      </c>
      <c r="Y18" s="118">
        <v>96.7</v>
      </c>
      <c r="Z18" s="118">
        <v>98.3</v>
      </c>
      <c r="AA18" s="118">
        <v>97.4</v>
      </c>
      <c r="AB18" s="118">
        <v>98</v>
      </c>
      <c r="AC18" s="118">
        <v>98.7</v>
      </c>
      <c r="AD18" s="118">
        <v>97.7</v>
      </c>
      <c r="AE18" s="118">
        <v>98.6</v>
      </c>
      <c r="AF18" s="118">
        <v>97</v>
      </c>
      <c r="AG18" s="118">
        <v>97.4</v>
      </c>
      <c r="AH18" s="118">
        <v>98.9</v>
      </c>
      <c r="AI18" s="118">
        <v>97.4</v>
      </c>
      <c r="AJ18" s="118">
        <v>99</v>
      </c>
      <c r="AK18" s="118">
        <v>98.2</v>
      </c>
      <c r="AL18" s="118">
        <v>98.5</v>
      </c>
      <c r="AM18" s="118">
        <v>99.5</v>
      </c>
      <c r="AN18" s="118">
        <v>98.9</v>
      </c>
      <c r="AO18" s="118">
        <v>97.3</v>
      </c>
      <c r="AP18" s="118">
        <v>97.1</v>
      </c>
      <c r="AQ18" s="118">
        <v>95.8</v>
      </c>
      <c r="AR18" s="118">
        <v>96.1</v>
      </c>
      <c r="AS18" s="118">
        <v>96</v>
      </c>
      <c r="AT18" s="118">
        <v>96.5</v>
      </c>
      <c r="AU18" s="118">
        <v>95.6</v>
      </c>
      <c r="AV18" s="118">
        <v>95.6</v>
      </c>
      <c r="AW18" s="118">
        <v>94.9</v>
      </c>
      <c r="AX18" s="118">
        <v>95.8</v>
      </c>
      <c r="AY18" s="118">
        <v>94.7</v>
      </c>
      <c r="AZ18" s="118">
        <v>93.4</v>
      </c>
      <c r="BA18" s="118">
        <v>91.4</v>
      </c>
      <c r="BB18" s="118">
        <v>92.6</v>
      </c>
      <c r="BC18" s="118">
        <v>92.8</v>
      </c>
      <c r="BD18" s="118">
        <v>93.3</v>
      </c>
      <c r="BE18" s="118">
        <v>93.5</v>
      </c>
      <c r="BF18" s="118">
        <v>92.6</v>
      </c>
      <c r="BG18" s="118">
        <v>94.2</v>
      </c>
      <c r="BH18" s="118">
        <v>93</v>
      </c>
      <c r="BI18" s="118">
        <v>93.5</v>
      </c>
      <c r="BJ18" s="118">
        <v>94.8</v>
      </c>
      <c r="BK18" s="118">
        <v>95.3</v>
      </c>
      <c r="BL18" s="118">
        <v>94.3</v>
      </c>
      <c r="BM18" s="118">
        <v>96.1</v>
      </c>
      <c r="BN18" s="118">
        <v>93.6</v>
      </c>
      <c r="BO18" s="118">
        <v>95.2</v>
      </c>
      <c r="BP18" s="118">
        <v>96.4</v>
      </c>
      <c r="BQ18" s="118">
        <v>96.7</v>
      </c>
      <c r="BR18" s="118">
        <v>94.8</v>
      </c>
      <c r="BS18" s="118">
        <v>96.2</v>
      </c>
      <c r="BT18" s="118">
        <v>95.8</v>
      </c>
      <c r="BU18" s="118">
        <v>96.8</v>
      </c>
      <c r="BV18" s="118">
        <v>95.3</v>
      </c>
      <c r="BW18" s="118">
        <v>96</v>
      </c>
      <c r="BX18" s="118">
        <v>97.2</v>
      </c>
      <c r="BY18" s="118">
        <v>97.6</v>
      </c>
      <c r="BZ18" s="118">
        <v>97.8</v>
      </c>
      <c r="CA18" s="118">
        <v>97.2</v>
      </c>
      <c r="CB18" s="118">
        <v>97</v>
      </c>
      <c r="CC18" s="118">
        <v>96.5</v>
      </c>
      <c r="CD18" s="118">
        <v>97.1</v>
      </c>
      <c r="CE18" s="118">
        <v>96.8</v>
      </c>
      <c r="CF18" s="118">
        <v>96.6</v>
      </c>
      <c r="CG18" s="118">
        <v>96.2</v>
      </c>
      <c r="CH18" s="118">
        <v>95.9</v>
      </c>
      <c r="CI18" s="118">
        <v>94.6</v>
      </c>
      <c r="CJ18" s="118">
        <v>94.3</v>
      </c>
      <c r="CK18" s="118">
        <v>96.3</v>
      </c>
      <c r="CL18" s="118">
        <v>94.4</v>
      </c>
      <c r="CM18" s="118">
        <v>96.9</v>
      </c>
      <c r="CN18" s="118">
        <v>95.9</v>
      </c>
      <c r="CO18" s="118">
        <v>96</v>
      </c>
      <c r="CP18" s="118">
        <v>97.5</v>
      </c>
      <c r="CQ18" s="118">
        <v>95.7</v>
      </c>
      <c r="CR18" s="118">
        <v>96.1</v>
      </c>
      <c r="CS18" s="118">
        <v>95.1</v>
      </c>
      <c r="CT18" s="118">
        <v>96.3</v>
      </c>
      <c r="CU18" s="118">
        <v>96.8</v>
      </c>
      <c r="CV18" s="118">
        <v>95</v>
      </c>
      <c r="CW18" s="118">
        <v>94.8</v>
      </c>
      <c r="CX18" s="118">
        <v>95.1</v>
      </c>
      <c r="CY18" s="118">
        <v>96.5</v>
      </c>
      <c r="CZ18" s="118">
        <v>94.7</v>
      </c>
      <c r="DA18" s="118">
        <v>95.7</v>
      </c>
      <c r="DB18" s="118">
        <v>95.3</v>
      </c>
      <c r="DC18" s="118">
        <v>95.8</v>
      </c>
      <c r="DD18" s="118">
        <v>96.2</v>
      </c>
      <c r="DE18" s="118">
        <v>96.6</v>
      </c>
      <c r="DF18" s="118">
        <v>97.7</v>
      </c>
      <c r="DG18" s="118">
        <v>97.4</v>
      </c>
      <c r="DH18" s="118">
        <v>99.1</v>
      </c>
      <c r="DI18" s="118">
        <v>97.1</v>
      </c>
      <c r="DJ18" s="118">
        <v>99.9</v>
      </c>
      <c r="DK18" s="118">
        <v>98.7</v>
      </c>
      <c r="DL18" s="118">
        <v>97</v>
      </c>
      <c r="DM18" s="118">
        <v>97.5</v>
      </c>
      <c r="DN18" s="118">
        <v>97.8</v>
      </c>
      <c r="DO18" s="118">
        <v>97.9</v>
      </c>
      <c r="DP18" s="118">
        <v>98.8</v>
      </c>
      <c r="DQ18" s="118">
        <v>98.2</v>
      </c>
      <c r="DR18" s="118">
        <v>98.2</v>
      </c>
      <c r="DS18" s="118">
        <v>97.9</v>
      </c>
      <c r="DT18" s="118">
        <v>99.8</v>
      </c>
      <c r="DU18" s="118">
        <v>100.8</v>
      </c>
      <c r="DV18" s="118">
        <v>99.8</v>
      </c>
      <c r="DW18" s="118">
        <v>99.4</v>
      </c>
      <c r="DX18" s="118">
        <v>99.9</v>
      </c>
      <c r="DY18" s="118">
        <v>100.7</v>
      </c>
      <c r="DZ18" s="118">
        <v>100.5</v>
      </c>
      <c r="EA18" s="118">
        <v>100.4</v>
      </c>
      <c r="EB18" s="118">
        <v>98.9</v>
      </c>
      <c r="EC18" s="118">
        <v>100.3</v>
      </c>
      <c r="ED18" s="118">
        <v>101.4</v>
      </c>
      <c r="EE18" s="118">
        <v>103.5</v>
      </c>
      <c r="EF18" s="118">
        <v>101.3</v>
      </c>
      <c r="EG18" s="118">
        <v>99.6</v>
      </c>
      <c r="EH18" s="118">
        <v>102.6</v>
      </c>
      <c r="EI18" s="118">
        <v>100.4</v>
      </c>
      <c r="EJ18" s="118">
        <v>101.3</v>
      </c>
      <c r="EK18" s="118">
        <v>103.1</v>
      </c>
      <c r="EL18" s="118">
        <v>102.3</v>
      </c>
      <c r="EM18" s="118">
        <v>101.6</v>
      </c>
      <c r="EN18" s="118">
        <v>100.4</v>
      </c>
      <c r="EO18" s="118">
        <v>104.7</v>
      </c>
      <c r="EP18" s="118">
        <v>103.7</v>
      </c>
      <c r="EQ18" s="118">
        <v>101.3</v>
      </c>
      <c r="ER18" s="118">
        <v>101</v>
      </c>
      <c r="ES18" s="118">
        <v>102.7</v>
      </c>
      <c r="ET18" s="118">
        <v>102.5</v>
      </c>
      <c r="EU18" s="118">
        <v>103.3</v>
      </c>
      <c r="EV18" s="118">
        <v>103.5</v>
      </c>
      <c r="EW18" s="118">
        <v>104.3</v>
      </c>
      <c r="EX18" s="118">
        <v>103.7</v>
      </c>
      <c r="EY18" s="118">
        <v>103.6</v>
      </c>
      <c r="EZ18" s="118">
        <v>103.8</v>
      </c>
      <c r="FA18" s="118">
        <v>104.3</v>
      </c>
      <c r="FB18" s="118">
        <v>106.6</v>
      </c>
      <c r="FC18" s="118">
        <v>104.9</v>
      </c>
      <c r="FD18" s="118">
        <v>103.7</v>
      </c>
      <c r="FE18" s="118">
        <v>105.1</v>
      </c>
      <c r="FF18" s="118">
        <v>104</v>
      </c>
      <c r="FG18" s="118">
        <v>107</v>
      </c>
      <c r="FH18" s="118">
        <v>106.2</v>
      </c>
      <c r="FI18" s="118">
        <v>104.7</v>
      </c>
      <c r="FJ18" s="118">
        <v>106.9</v>
      </c>
      <c r="FK18" s="118">
        <v>105.1</v>
      </c>
      <c r="FL18" s="118">
        <v>105.2</v>
      </c>
      <c r="FM18" s="118">
        <v>106.1</v>
      </c>
      <c r="FN18" s="118">
        <v>105.7</v>
      </c>
      <c r="FO18" s="118">
        <v>107.3</v>
      </c>
      <c r="FP18" s="118">
        <v>107.8</v>
      </c>
      <c r="FQ18" s="118">
        <v>107.1</v>
      </c>
      <c r="FR18" s="118">
        <v>108.5</v>
      </c>
      <c r="FS18" s="118">
        <v>110.1</v>
      </c>
      <c r="FT18" s="118">
        <v>107.8</v>
      </c>
      <c r="FU18" s="118">
        <v>106.8</v>
      </c>
      <c r="FV18" s="118">
        <v>107</v>
      </c>
      <c r="FW18" s="118">
        <v>108.1</v>
      </c>
      <c r="FX18" s="118">
        <v>108.3</v>
      </c>
      <c r="FY18" s="118">
        <v>107.7</v>
      </c>
      <c r="FZ18" s="118">
        <v>107.1</v>
      </c>
      <c r="GA18" s="118">
        <v>107.8</v>
      </c>
      <c r="GB18" s="118">
        <v>108.9</v>
      </c>
      <c r="GC18" s="118">
        <v>106.2</v>
      </c>
      <c r="GD18" s="118">
        <v>94</v>
      </c>
      <c r="GE18" s="118">
        <v>97.6</v>
      </c>
      <c r="GF18" s="118">
        <v>102.6</v>
      </c>
      <c r="GG18" s="118">
        <v>104.8</v>
      </c>
      <c r="GH18" s="118">
        <v>104.7</v>
      </c>
      <c r="GI18" s="118">
        <v>106.6</v>
      </c>
      <c r="GJ18" s="118">
        <v>107.4</v>
      </c>
      <c r="GK18" s="118">
        <v>106.4</v>
      </c>
      <c r="GL18" s="118">
        <v>106</v>
      </c>
      <c r="GM18" s="118">
        <v>106.5</v>
      </c>
      <c r="GN18" s="118">
        <v>107</v>
      </c>
      <c r="GO18" s="118">
        <v>110.7</v>
      </c>
      <c r="GP18" s="118">
        <v>110.6</v>
      </c>
      <c r="GQ18" s="118">
        <v>111</v>
      </c>
      <c r="GR18" s="118">
        <v>114.5</v>
      </c>
      <c r="GS18" s="118">
        <v>115.5</v>
      </c>
      <c r="GT18" s="118">
        <v>114.8</v>
      </c>
      <c r="GU18" s="118">
        <v>114.3</v>
      </c>
      <c r="GV18" s="118">
        <v>110.6</v>
      </c>
      <c r="GW18" s="118">
        <v>113.7</v>
      </c>
      <c r="GX18" s="118">
        <v>111.6</v>
      </c>
      <c r="GY18" s="118">
        <v>115</v>
      </c>
    </row>
    <row r="27" spans="3:4" ht="14">
      <c r="C27" s="55" t="s">
        <v>258</v>
      </c>
      <c r="D27"/>
    </row>
    <row r="28" spans="3:4" ht="14">
      <c r="C28" s="55" t="s">
        <v>295</v>
      </c>
      <c r="D28"/>
    </row>
    <row r="29" spans="3:4" ht="14">
      <c r="C29" s="55" t="s">
        <v>6</v>
      </c>
      <c r="D29"/>
    </row>
    <row r="30" spans="3:4" ht="14">
      <c r="C30" s="55" t="s">
        <v>160</v>
      </c>
      <c r="D30"/>
    </row>
    <row r="32" spans="2:207" ht="14.25">
      <c r="B32" s="54"/>
      <c r="C32" s="52" t="s">
        <v>161</v>
      </c>
      <c r="D32" s="52" t="s">
        <v>162</v>
      </c>
      <c r="E32" s="52" t="s">
        <v>163</v>
      </c>
      <c r="F32" s="52" t="s">
        <v>164</v>
      </c>
      <c r="G32" s="52" t="s">
        <v>165</v>
      </c>
      <c r="H32" s="52" t="s">
        <v>166</v>
      </c>
      <c r="I32" s="52" t="s">
        <v>167</v>
      </c>
      <c r="J32" s="52" t="s">
        <v>168</v>
      </c>
      <c r="K32" s="52" t="s">
        <v>169</v>
      </c>
      <c r="L32" s="52" t="s">
        <v>170</v>
      </c>
      <c r="M32" s="52" t="s">
        <v>171</v>
      </c>
      <c r="N32" s="52" t="s">
        <v>172</v>
      </c>
      <c r="O32" s="52" t="s">
        <v>173</v>
      </c>
      <c r="P32" s="52" t="s">
        <v>174</v>
      </c>
      <c r="Q32" s="52" t="s">
        <v>175</v>
      </c>
      <c r="R32" s="52" t="s">
        <v>176</v>
      </c>
      <c r="S32" s="52" t="s">
        <v>177</v>
      </c>
      <c r="T32" s="52" t="s">
        <v>178</v>
      </c>
      <c r="U32" s="52" t="s">
        <v>179</v>
      </c>
      <c r="V32" s="52" t="s">
        <v>180</v>
      </c>
      <c r="W32" s="52" t="s">
        <v>181</v>
      </c>
      <c r="X32" s="52" t="s">
        <v>182</v>
      </c>
      <c r="Y32" s="52" t="s">
        <v>183</v>
      </c>
      <c r="Z32" s="52" t="s">
        <v>184</v>
      </c>
      <c r="AA32" s="52" t="s">
        <v>185</v>
      </c>
      <c r="AB32" s="52" t="s">
        <v>186</v>
      </c>
      <c r="AC32" s="52" t="s">
        <v>187</v>
      </c>
      <c r="AD32" s="52" t="s">
        <v>188</v>
      </c>
      <c r="AE32" s="52" t="s">
        <v>189</v>
      </c>
      <c r="AF32" s="52" t="s">
        <v>190</v>
      </c>
      <c r="AG32" s="52" t="s">
        <v>191</v>
      </c>
      <c r="AH32" s="52" t="s">
        <v>192</v>
      </c>
      <c r="AI32" s="52" t="s">
        <v>193</v>
      </c>
      <c r="AJ32" s="52" t="s">
        <v>194</v>
      </c>
      <c r="AK32" s="52" t="s">
        <v>195</v>
      </c>
      <c r="AL32" s="52" t="s">
        <v>196</v>
      </c>
      <c r="AM32" s="52" t="s">
        <v>197</v>
      </c>
      <c r="AN32" s="52" t="s">
        <v>198</v>
      </c>
      <c r="AO32" s="52" t="s">
        <v>199</v>
      </c>
      <c r="AP32" s="52" t="s">
        <v>200</v>
      </c>
      <c r="AQ32" s="52" t="s">
        <v>201</v>
      </c>
      <c r="AR32" s="52" t="s">
        <v>202</v>
      </c>
      <c r="AS32" s="52" t="s">
        <v>203</v>
      </c>
      <c r="AT32" s="52" t="s">
        <v>204</v>
      </c>
      <c r="AU32" s="52" t="s">
        <v>205</v>
      </c>
      <c r="AV32" s="52" t="s">
        <v>206</v>
      </c>
      <c r="AW32" s="52" t="s">
        <v>207</v>
      </c>
      <c r="AX32" s="52" t="s">
        <v>208</v>
      </c>
      <c r="AY32" s="52" t="s">
        <v>209</v>
      </c>
      <c r="AZ32" s="52" t="s">
        <v>210</v>
      </c>
      <c r="BA32" s="52" t="s">
        <v>211</v>
      </c>
      <c r="BB32" s="52" t="s">
        <v>212</v>
      </c>
      <c r="BC32" s="52" t="s">
        <v>213</v>
      </c>
      <c r="BD32" s="52" t="s">
        <v>214</v>
      </c>
      <c r="BE32" s="52" t="s">
        <v>215</v>
      </c>
      <c r="BF32" s="52" t="s">
        <v>216</v>
      </c>
      <c r="BG32" s="52" t="s">
        <v>217</v>
      </c>
      <c r="BH32" s="52" t="s">
        <v>218</v>
      </c>
      <c r="BI32" s="52" t="s">
        <v>219</v>
      </c>
      <c r="BJ32" s="52" t="s">
        <v>220</v>
      </c>
      <c r="BK32" s="52" t="s">
        <v>8</v>
      </c>
      <c r="BL32" s="52" t="s">
        <v>9</v>
      </c>
      <c r="BM32" s="52" t="s">
        <v>10</v>
      </c>
      <c r="BN32" s="52" t="s">
        <v>11</v>
      </c>
      <c r="BO32" s="52" t="s">
        <v>12</v>
      </c>
      <c r="BP32" s="52" t="s">
        <v>13</v>
      </c>
      <c r="BQ32" s="52" t="s">
        <v>14</v>
      </c>
      <c r="BR32" s="52" t="s">
        <v>15</v>
      </c>
      <c r="BS32" s="52" t="s">
        <v>16</v>
      </c>
      <c r="BT32" s="52" t="s">
        <v>17</v>
      </c>
      <c r="BU32" s="52" t="s">
        <v>18</v>
      </c>
      <c r="BV32" s="52" t="s">
        <v>19</v>
      </c>
      <c r="BW32" s="52" t="s">
        <v>20</v>
      </c>
      <c r="BX32" s="52" t="s">
        <v>21</v>
      </c>
      <c r="BY32" s="52" t="s">
        <v>22</v>
      </c>
      <c r="BZ32" s="52" t="s">
        <v>23</v>
      </c>
      <c r="CA32" s="52" t="s">
        <v>24</v>
      </c>
      <c r="CB32" s="52" t="s">
        <v>25</v>
      </c>
      <c r="CC32" s="52" t="s">
        <v>26</v>
      </c>
      <c r="CD32" s="52" t="s">
        <v>27</v>
      </c>
      <c r="CE32" s="52" t="s">
        <v>28</v>
      </c>
      <c r="CF32" s="52" t="s">
        <v>29</v>
      </c>
      <c r="CG32" s="52" t="s">
        <v>30</v>
      </c>
      <c r="CH32" s="52" t="s">
        <v>31</v>
      </c>
      <c r="CI32" s="52" t="s">
        <v>32</v>
      </c>
      <c r="CJ32" s="52" t="s">
        <v>33</v>
      </c>
      <c r="CK32" s="52" t="s">
        <v>34</v>
      </c>
      <c r="CL32" s="52" t="s">
        <v>35</v>
      </c>
      <c r="CM32" s="52" t="s">
        <v>36</v>
      </c>
      <c r="CN32" s="52" t="s">
        <v>37</v>
      </c>
      <c r="CO32" s="52" t="s">
        <v>38</v>
      </c>
      <c r="CP32" s="52" t="s">
        <v>39</v>
      </c>
      <c r="CQ32" s="52" t="s">
        <v>40</v>
      </c>
      <c r="CR32" s="52" t="s">
        <v>41</v>
      </c>
      <c r="CS32" s="52" t="s">
        <v>42</v>
      </c>
      <c r="CT32" s="52" t="s">
        <v>43</v>
      </c>
      <c r="CU32" s="52" t="s">
        <v>44</v>
      </c>
      <c r="CV32" s="52" t="s">
        <v>45</v>
      </c>
      <c r="CW32" s="52" t="s">
        <v>46</v>
      </c>
      <c r="CX32" s="52" t="s">
        <v>47</v>
      </c>
      <c r="CY32" s="52" t="s">
        <v>48</v>
      </c>
      <c r="CZ32" s="52" t="s">
        <v>49</v>
      </c>
      <c r="DA32" s="52" t="s">
        <v>50</v>
      </c>
      <c r="DB32" s="52" t="s">
        <v>51</v>
      </c>
      <c r="DC32" s="52" t="s">
        <v>52</v>
      </c>
      <c r="DD32" s="52" t="s">
        <v>53</v>
      </c>
      <c r="DE32" s="52" t="s">
        <v>54</v>
      </c>
      <c r="DF32" s="52" t="s">
        <v>55</v>
      </c>
      <c r="DG32" s="52" t="s">
        <v>56</v>
      </c>
      <c r="DH32" s="52" t="s">
        <v>57</v>
      </c>
      <c r="DI32" s="52" t="s">
        <v>58</v>
      </c>
      <c r="DJ32" s="52" t="s">
        <v>59</v>
      </c>
      <c r="DK32" s="52" t="s">
        <v>60</v>
      </c>
      <c r="DL32" s="52" t="s">
        <v>61</v>
      </c>
      <c r="DM32" s="52" t="s">
        <v>62</v>
      </c>
      <c r="DN32" s="52" t="s">
        <v>63</v>
      </c>
      <c r="DO32" s="52" t="s">
        <v>64</v>
      </c>
      <c r="DP32" s="52" t="s">
        <v>65</v>
      </c>
      <c r="DQ32" s="52" t="s">
        <v>66</v>
      </c>
      <c r="DR32" s="52" t="s">
        <v>67</v>
      </c>
      <c r="DS32" s="52" t="s">
        <v>68</v>
      </c>
      <c r="DT32" s="52" t="s">
        <v>69</v>
      </c>
      <c r="DU32" s="52" t="s">
        <v>70</v>
      </c>
      <c r="DV32" s="52" t="s">
        <v>71</v>
      </c>
      <c r="DW32" s="52" t="s">
        <v>72</v>
      </c>
      <c r="DX32" s="52" t="s">
        <v>73</v>
      </c>
      <c r="DY32" s="52" t="s">
        <v>74</v>
      </c>
      <c r="DZ32" s="52" t="s">
        <v>75</v>
      </c>
      <c r="EA32" s="52" t="s">
        <v>76</v>
      </c>
      <c r="EB32" s="52" t="s">
        <v>77</v>
      </c>
      <c r="EC32" s="52" t="s">
        <v>78</v>
      </c>
      <c r="ED32" s="52" t="s">
        <v>79</v>
      </c>
      <c r="EE32" s="52" t="s">
        <v>80</v>
      </c>
      <c r="EF32" s="52" t="s">
        <v>81</v>
      </c>
      <c r="EG32" s="52" t="s">
        <v>82</v>
      </c>
      <c r="EH32" s="52" t="s">
        <v>83</v>
      </c>
      <c r="EI32" s="52" t="s">
        <v>84</v>
      </c>
      <c r="EJ32" s="52" t="s">
        <v>85</v>
      </c>
      <c r="EK32" s="52" t="s">
        <v>86</v>
      </c>
      <c r="EL32" s="52" t="s">
        <v>87</v>
      </c>
      <c r="EM32" s="52" t="s">
        <v>88</v>
      </c>
      <c r="EN32" s="52" t="s">
        <v>89</v>
      </c>
      <c r="EO32" s="52" t="s">
        <v>90</v>
      </c>
      <c r="EP32" s="52" t="s">
        <v>91</v>
      </c>
      <c r="EQ32" s="52" t="s">
        <v>92</v>
      </c>
      <c r="ER32" s="52" t="s">
        <v>93</v>
      </c>
      <c r="ES32" s="52" t="s">
        <v>94</v>
      </c>
      <c r="ET32" s="52" t="s">
        <v>95</v>
      </c>
      <c r="EU32" s="52" t="s">
        <v>96</v>
      </c>
      <c r="EV32" s="52" t="s">
        <v>97</v>
      </c>
      <c r="EW32" s="52" t="s">
        <v>98</v>
      </c>
      <c r="EX32" s="52" t="s">
        <v>99</v>
      </c>
      <c r="EY32" s="52" t="s">
        <v>100</v>
      </c>
      <c r="EZ32" s="52" t="s">
        <v>101</v>
      </c>
      <c r="FA32" s="52" t="s">
        <v>102</v>
      </c>
      <c r="FB32" s="52" t="s">
        <v>103</v>
      </c>
      <c r="FC32" s="52" t="s">
        <v>104</v>
      </c>
      <c r="FD32" s="52" t="s">
        <v>105</v>
      </c>
      <c r="FE32" s="52" t="s">
        <v>106</v>
      </c>
      <c r="FF32" s="52" t="s">
        <v>107</v>
      </c>
      <c r="FG32" s="52" t="s">
        <v>108</v>
      </c>
      <c r="FH32" s="52" t="s">
        <v>109</v>
      </c>
      <c r="FI32" s="52" t="s">
        <v>110</v>
      </c>
      <c r="FJ32" s="52" t="s">
        <v>111</v>
      </c>
      <c r="FK32" s="52" t="s">
        <v>112</v>
      </c>
      <c r="FL32" s="52" t="s">
        <v>113</v>
      </c>
      <c r="FM32" s="52" t="s">
        <v>114</v>
      </c>
      <c r="FN32" s="52" t="s">
        <v>115</v>
      </c>
      <c r="FO32" s="52" t="s">
        <v>116</v>
      </c>
      <c r="FP32" s="52" t="s">
        <v>117</v>
      </c>
      <c r="FQ32" s="52" t="s">
        <v>118</v>
      </c>
      <c r="FR32" s="52" t="s">
        <v>119</v>
      </c>
      <c r="FS32" s="52" t="s">
        <v>120</v>
      </c>
      <c r="FT32" s="52" t="s">
        <v>121</v>
      </c>
      <c r="FU32" s="52" t="s">
        <v>122</v>
      </c>
      <c r="FV32" s="52" t="s">
        <v>123</v>
      </c>
      <c r="FW32" s="52" t="s">
        <v>124</v>
      </c>
      <c r="FX32" s="52" t="s">
        <v>125</v>
      </c>
      <c r="FY32" s="52" t="s">
        <v>126</v>
      </c>
      <c r="FZ32" s="52" t="s">
        <v>127</v>
      </c>
      <c r="GA32" s="52" t="s">
        <v>128</v>
      </c>
      <c r="GB32" s="52" t="s">
        <v>129</v>
      </c>
      <c r="GC32" s="52" t="s">
        <v>130</v>
      </c>
      <c r="GD32" s="52" t="s">
        <v>279</v>
      </c>
      <c r="GE32" s="52" t="s">
        <v>282</v>
      </c>
      <c r="GF32" s="52" t="s">
        <v>301</v>
      </c>
      <c r="GG32" s="52" t="s">
        <v>303</v>
      </c>
      <c r="GH32" s="52" t="s">
        <v>308</v>
      </c>
      <c r="GI32" s="52" t="s">
        <v>310</v>
      </c>
      <c r="GJ32" s="52" t="s">
        <v>311</v>
      </c>
      <c r="GK32" s="52" t="s">
        <v>313</v>
      </c>
      <c r="GL32" s="52" t="s">
        <v>314</v>
      </c>
      <c r="GM32" s="52" t="s">
        <v>329</v>
      </c>
      <c r="GN32" s="52" t="s">
        <v>335</v>
      </c>
      <c r="GO32" s="52" t="s">
        <v>336</v>
      </c>
      <c r="GP32" s="52" t="s">
        <v>347</v>
      </c>
      <c r="GQ32" s="52" t="s">
        <v>348</v>
      </c>
      <c r="GR32" s="52" t="s">
        <v>349</v>
      </c>
      <c r="GS32" s="52" t="s">
        <v>350</v>
      </c>
      <c r="GT32" s="52" t="s">
        <v>354</v>
      </c>
      <c r="GU32" s="52" t="s">
        <v>355</v>
      </c>
      <c r="GV32" s="52" t="s">
        <v>356</v>
      </c>
      <c r="GW32" s="52" t="s">
        <v>357</v>
      </c>
      <c r="GX32" s="52" t="s">
        <v>358</v>
      </c>
      <c r="GY32" s="52" t="s">
        <v>359</v>
      </c>
    </row>
    <row r="33" spans="1:207" ht="12.5">
      <c r="A33" s="2" t="s">
        <v>245</v>
      </c>
      <c r="B33" s="117" t="s">
        <v>246</v>
      </c>
      <c r="C33" s="118">
        <v>98.3</v>
      </c>
      <c r="D33" s="118">
        <v>98.1</v>
      </c>
      <c r="E33" s="118">
        <v>98</v>
      </c>
      <c r="F33" s="118">
        <v>99.4</v>
      </c>
      <c r="G33" s="118">
        <v>98.1</v>
      </c>
      <c r="H33" s="118">
        <v>99</v>
      </c>
      <c r="I33" s="118">
        <v>99.5</v>
      </c>
      <c r="J33" s="118">
        <v>98.4</v>
      </c>
      <c r="K33" s="118">
        <v>99.7</v>
      </c>
      <c r="L33" s="118">
        <v>99.9</v>
      </c>
      <c r="M33" s="118">
        <v>101.6</v>
      </c>
      <c r="N33" s="118">
        <v>100.5</v>
      </c>
      <c r="O33" s="118">
        <v>101.2</v>
      </c>
      <c r="P33" s="118">
        <v>101.2</v>
      </c>
      <c r="Q33" s="118">
        <v>101.9</v>
      </c>
      <c r="R33" s="118">
        <v>102.3</v>
      </c>
      <c r="S33" s="118">
        <v>103.8</v>
      </c>
      <c r="T33" s="118">
        <v>103.7</v>
      </c>
      <c r="U33" s="118">
        <v>103.5</v>
      </c>
      <c r="V33" s="118">
        <v>103.8</v>
      </c>
      <c r="W33" s="118">
        <v>103.9</v>
      </c>
      <c r="X33" s="118">
        <v>103.6</v>
      </c>
      <c r="Y33" s="118">
        <v>104.5</v>
      </c>
      <c r="Z33" s="118">
        <v>106.2</v>
      </c>
      <c r="AA33" s="118">
        <v>105.6</v>
      </c>
      <c r="AB33" s="118">
        <v>106.3</v>
      </c>
      <c r="AC33" s="118">
        <v>106.8</v>
      </c>
      <c r="AD33" s="118">
        <v>105.4</v>
      </c>
      <c r="AE33" s="118">
        <v>107.3</v>
      </c>
      <c r="AF33" s="118">
        <v>107.4</v>
      </c>
      <c r="AG33" s="118">
        <v>107.6</v>
      </c>
      <c r="AH33" s="118">
        <v>108.4</v>
      </c>
      <c r="AI33" s="118">
        <v>107.9</v>
      </c>
      <c r="AJ33" s="118">
        <v>108.7</v>
      </c>
      <c r="AK33" s="118">
        <v>108.1</v>
      </c>
      <c r="AL33" s="118">
        <v>108.5</v>
      </c>
      <c r="AM33" s="118">
        <v>109.5</v>
      </c>
      <c r="AN33" s="118">
        <v>109.3</v>
      </c>
      <c r="AO33" s="118">
        <v>108.8</v>
      </c>
      <c r="AP33" s="118">
        <v>110.1</v>
      </c>
      <c r="AQ33" s="118">
        <v>106.9</v>
      </c>
      <c r="AR33" s="118">
        <v>107</v>
      </c>
      <c r="AS33" s="118">
        <v>106</v>
      </c>
      <c r="AT33" s="118">
        <v>105.7</v>
      </c>
      <c r="AU33" s="118">
        <v>104.8</v>
      </c>
      <c r="AV33" s="118">
        <v>102.3</v>
      </c>
      <c r="AW33" s="118">
        <v>98.5</v>
      </c>
      <c r="AX33" s="118">
        <v>94.9</v>
      </c>
      <c r="AY33" s="118">
        <v>91</v>
      </c>
      <c r="AZ33" s="118">
        <v>89</v>
      </c>
      <c r="BA33" s="118">
        <v>87.8</v>
      </c>
      <c r="BB33" s="118">
        <v>86.6</v>
      </c>
      <c r="BC33" s="118">
        <v>88.7</v>
      </c>
      <c r="BD33" s="118">
        <v>89.2</v>
      </c>
      <c r="BE33" s="118">
        <v>89.4</v>
      </c>
      <c r="BF33" s="118">
        <v>89.5</v>
      </c>
      <c r="BG33" s="118">
        <v>91.6</v>
      </c>
      <c r="BH33" s="118">
        <v>91.3</v>
      </c>
      <c r="BI33" s="118">
        <v>91.5</v>
      </c>
      <c r="BJ33" s="118">
        <v>91.5</v>
      </c>
      <c r="BK33" s="118">
        <v>93.1</v>
      </c>
      <c r="BL33" s="118">
        <v>92.6</v>
      </c>
      <c r="BM33" s="118">
        <v>94.3</v>
      </c>
      <c r="BN33" s="118">
        <v>94.7</v>
      </c>
      <c r="BO33" s="118">
        <v>96.5</v>
      </c>
      <c r="BP33" s="118">
        <v>96.6</v>
      </c>
      <c r="BQ33" s="118">
        <v>96.2</v>
      </c>
      <c r="BR33" s="118">
        <v>97.1</v>
      </c>
      <c r="BS33" s="118">
        <v>97.2</v>
      </c>
      <c r="BT33" s="118">
        <v>98</v>
      </c>
      <c r="BU33" s="118">
        <v>98.9</v>
      </c>
      <c r="BV33" s="118">
        <v>99.6</v>
      </c>
      <c r="BW33" s="118">
        <v>99.1</v>
      </c>
      <c r="BX33" s="118">
        <v>100.1</v>
      </c>
      <c r="BY33" s="118">
        <v>100.2</v>
      </c>
      <c r="BZ33" s="118">
        <v>99.8</v>
      </c>
      <c r="CA33" s="118">
        <v>100.4</v>
      </c>
      <c r="CB33" s="118">
        <v>99</v>
      </c>
      <c r="CC33" s="118">
        <v>100.1</v>
      </c>
      <c r="CD33" s="118">
        <v>100.1</v>
      </c>
      <c r="CE33" s="118">
        <v>99.1</v>
      </c>
      <c r="CF33" s="118">
        <v>98.8</v>
      </c>
      <c r="CG33" s="118">
        <v>99.1</v>
      </c>
      <c r="CH33" s="118">
        <v>98.5</v>
      </c>
      <c r="CI33" s="118">
        <v>97.7</v>
      </c>
      <c r="CJ33" s="118">
        <v>98.4</v>
      </c>
      <c r="CK33" s="118">
        <v>98.2</v>
      </c>
      <c r="CL33" s="118">
        <v>97.4</v>
      </c>
      <c r="CM33" s="118">
        <v>98.3</v>
      </c>
      <c r="CN33" s="118">
        <v>97.4</v>
      </c>
      <c r="CO33" s="118">
        <v>97.7</v>
      </c>
      <c r="CP33" s="118">
        <v>98.4</v>
      </c>
      <c r="CQ33" s="118">
        <v>96.6</v>
      </c>
      <c r="CR33" s="118">
        <v>95.8</v>
      </c>
      <c r="CS33" s="118">
        <v>95.1</v>
      </c>
      <c r="CT33" s="118">
        <v>95.6</v>
      </c>
      <c r="CU33" s="118">
        <v>95.2</v>
      </c>
      <c r="CV33" s="118">
        <v>95.3</v>
      </c>
      <c r="CW33" s="118">
        <v>96.4</v>
      </c>
      <c r="CX33" s="118">
        <v>96.6</v>
      </c>
      <c r="CY33" s="118">
        <v>96.8</v>
      </c>
      <c r="CZ33" s="118">
        <v>96.8</v>
      </c>
      <c r="DA33" s="118">
        <v>96</v>
      </c>
      <c r="DB33" s="118">
        <v>96.4</v>
      </c>
      <c r="DC33" s="118">
        <v>96.6</v>
      </c>
      <c r="DD33" s="118">
        <v>96.1</v>
      </c>
      <c r="DE33" s="118">
        <v>97.4</v>
      </c>
      <c r="DF33" s="118">
        <v>97.2</v>
      </c>
      <c r="DG33" s="118">
        <v>96.9</v>
      </c>
      <c r="DH33" s="118">
        <v>97.6</v>
      </c>
      <c r="DI33" s="118">
        <v>97</v>
      </c>
      <c r="DJ33" s="118">
        <v>98.6</v>
      </c>
      <c r="DK33" s="118">
        <v>97.8</v>
      </c>
      <c r="DL33" s="118">
        <v>97.3</v>
      </c>
      <c r="DM33" s="118">
        <v>98.1</v>
      </c>
      <c r="DN33" s="118">
        <v>96.4</v>
      </c>
      <c r="DO33" s="118">
        <v>97.4</v>
      </c>
      <c r="DP33" s="118">
        <v>97.1</v>
      </c>
      <c r="DQ33" s="118">
        <v>96.8</v>
      </c>
      <c r="DR33" s="118">
        <v>98.2</v>
      </c>
      <c r="DS33" s="118">
        <v>97.7</v>
      </c>
      <c r="DT33" s="118">
        <v>100.4</v>
      </c>
      <c r="DU33" s="118">
        <v>100.4</v>
      </c>
      <c r="DV33" s="118">
        <v>99.4</v>
      </c>
      <c r="DW33" s="118">
        <v>100.1</v>
      </c>
      <c r="DX33" s="118">
        <v>100.3</v>
      </c>
      <c r="DY33" s="118">
        <v>100.9</v>
      </c>
      <c r="DZ33" s="118">
        <v>99.6</v>
      </c>
      <c r="EA33" s="118">
        <v>100.3</v>
      </c>
      <c r="EB33" s="118">
        <v>100.8</v>
      </c>
      <c r="EC33" s="118">
        <v>100</v>
      </c>
      <c r="ED33" s="118">
        <v>100.2</v>
      </c>
      <c r="EE33" s="118">
        <v>102.9</v>
      </c>
      <c r="EF33" s="118">
        <v>101.3</v>
      </c>
      <c r="EG33" s="118">
        <v>100.7</v>
      </c>
      <c r="EH33" s="118">
        <v>101.7</v>
      </c>
      <c r="EI33" s="118">
        <v>100.3</v>
      </c>
      <c r="EJ33" s="118">
        <v>101.4</v>
      </c>
      <c r="EK33" s="118">
        <v>101.3</v>
      </c>
      <c r="EL33" s="118">
        <v>101.3</v>
      </c>
      <c r="EM33" s="118">
        <v>101.6</v>
      </c>
      <c r="EN33" s="118">
        <v>103</v>
      </c>
      <c r="EO33" s="118">
        <v>102.8</v>
      </c>
      <c r="EP33" s="118">
        <v>102.6</v>
      </c>
      <c r="EQ33" s="118">
        <v>102.2</v>
      </c>
      <c r="ER33" s="118">
        <v>103.1</v>
      </c>
      <c r="ES33" s="118">
        <v>102.7</v>
      </c>
      <c r="ET33" s="118">
        <v>103.3</v>
      </c>
      <c r="EU33" s="118">
        <v>103.8</v>
      </c>
      <c r="EV33" s="118">
        <v>103.4</v>
      </c>
      <c r="EW33" s="118">
        <v>104.9</v>
      </c>
      <c r="EX33" s="118">
        <v>105.7</v>
      </c>
      <c r="EY33" s="118">
        <v>105.2</v>
      </c>
      <c r="EZ33" s="118">
        <v>106.1</v>
      </c>
      <c r="FA33" s="118">
        <v>108.1</v>
      </c>
      <c r="FB33" s="118">
        <v>108.2</v>
      </c>
      <c r="FC33" s="118">
        <v>106</v>
      </c>
      <c r="FD33" s="118">
        <v>105.4</v>
      </c>
      <c r="FE33" s="118">
        <v>105.5</v>
      </c>
      <c r="FF33" s="118">
        <v>105.1</v>
      </c>
      <c r="FG33" s="118">
        <v>106.5</v>
      </c>
      <c r="FH33" s="118">
        <v>106.3</v>
      </c>
      <c r="FI33" s="118">
        <v>104.8</v>
      </c>
      <c r="FJ33" s="118">
        <v>106.3</v>
      </c>
      <c r="FK33" s="118">
        <v>105.6</v>
      </c>
      <c r="FL33" s="118">
        <v>106.3</v>
      </c>
      <c r="FM33" s="118">
        <v>104.5</v>
      </c>
      <c r="FN33" s="118">
        <v>104.6</v>
      </c>
      <c r="FO33" s="118">
        <v>105.6</v>
      </c>
      <c r="FP33" s="118">
        <v>105.6</v>
      </c>
      <c r="FQ33" s="118">
        <v>105.6</v>
      </c>
      <c r="FR33" s="118">
        <v>104.6</v>
      </c>
      <c r="FS33" s="118">
        <v>105.2</v>
      </c>
      <c r="FT33" s="118">
        <v>104.3</v>
      </c>
      <c r="FU33" s="118">
        <v>103.6</v>
      </c>
      <c r="FV33" s="118">
        <v>104.3</v>
      </c>
      <c r="FW33" s="118">
        <v>104.4</v>
      </c>
      <c r="FX33" s="118">
        <v>104.6</v>
      </c>
      <c r="FY33" s="118">
        <v>103.6</v>
      </c>
      <c r="FZ33" s="118">
        <v>101.2</v>
      </c>
      <c r="GA33" s="118">
        <v>104</v>
      </c>
      <c r="GB33" s="118">
        <v>103.8</v>
      </c>
      <c r="GC33" s="118">
        <v>92.5</v>
      </c>
      <c r="GD33" s="118">
        <v>74.7</v>
      </c>
      <c r="GE33" s="118">
        <v>85.2</v>
      </c>
      <c r="GF33" s="118">
        <v>93.6</v>
      </c>
      <c r="GG33" s="118">
        <v>96.9</v>
      </c>
      <c r="GH33" s="118">
        <v>98</v>
      </c>
      <c r="GI33" s="118">
        <v>98.5</v>
      </c>
      <c r="GJ33" s="118">
        <v>100.8</v>
      </c>
      <c r="GK33" s="118">
        <v>104.6</v>
      </c>
      <c r="GL33" s="118">
        <v>103.2</v>
      </c>
      <c r="GM33" s="118">
        <v>105.6</v>
      </c>
      <c r="GN33" s="118">
        <v>104.1</v>
      </c>
      <c r="GO33" s="118">
        <v>104.4</v>
      </c>
      <c r="GP33" s="118">
        <v>104.9</v>
      </c>
      <c r="GQ33" s="118">
        <v>103.7</v>
      </c>
      <c r="GR33" s="118">
        <v>104.1</v>
      </c>
      <c r="GS33" s="118">
        <v>104.7</v>
      </c>
      <c r="GT33" s="118">
        <v>103.1</v>
      </c>
      <c r="GU33" s="118">
        <v>102.4</v>
      </c>
      <c r="GV33" s="118">
        <v>101.1</v>
      </c>
      <c r="GW33" s="118">
        <v>103.6</v>
      </c>
      <c r="GX33" s="118">
        <v>104.9</v>
      </c>
      <c r="GY33" s="118">
        <v>104.9</v>
      </c>
    </row>
    <row r="34" spans="1:207" ht="12.5">
      <c r="A34" s="2" t="s">
        <v>252</v>
      </c>
      <c r="B34" s="117" t="s">
        <v>247</v>
      </c>
      <c r="C34" s="118">
        <v>107</v>
      </c>
      <c r="D34" s="118">
        <v>105.1</v>
      </c>
      <c r="E34" s="118">
        <v>104.5</v>
      </c>
      <c r="F34" s="118">
        <v>106.1</v>
      </c>
      <c r="G34" s="118">
        <v>104.3</v>
      </c>
      <c r="H34" s="118">
        <v>104.4</v>
      </c>
      <c r="I34" s="118">
        <v>106.2</v>
      </c>
      <c r="J34" s="118">
        <v>106.2</v>
      </c>
      <c r="K34" s="118">
        <v>106.6</v>
      </c>
      <c r="L34" s="118">
        <v>107.4</v>
      </c>
      <c r="M34" s="118">
        <v>108.4</v>
      </c>
      <c r="N34" s="118">
        <v>108.8</v>
      </c>
      <c r="O34" s="118">
        <v>108.4</v>
      </c>
      <c r="P34" s="118">
        <v>108.1</v>
      </c>
      <c r="Q34" s="118">
        <v>108.3</v>
      </c>
      <c r="R34" s="118">
        <v>109.9</v>
      </c>
      <c r="S34" s="118">
        <v>111.6</v>
      </c>
      <c r="T34" s="118">
        <v>112.2</v>
      </c>
      <c r="U34" s="118">
        <v>111.6</v>
      </c>
      <c r="V34" s="118">
        <v>112.9</v>
      </c>
      <c r="W34" s="118">
        <v>112.5</v>
      </c>
      <c r="X34" s="118">
        <v>112.5</v>
      </c>
      <c r="Y34" s="118">
        <v>113.1</v>
      </c>
      <c r="Z34" s="118">
        <v>118.1</v>
      </c>
      <c r="AA34" s="118">
        <v>115.4</v>
      </c>
      <c r="AB34" s="118">
        <v>115.7</v>
      </c>
      <c r="AC34" s="118">
        <v>116.2</v>
      </c>
      <c r="AD34" s="118">
        <v>114.7</v>
      </c>
      <c r="AE34" s="118">
        <v>116.3</v>
      </c>
      <c r="AF34" s="118">
        <v>116.1</v>
      </c>
      <c r="AG34" s="118">
        <v>115.5</v>
      </c>
      <c r="AH34" s="118">
        <v>116.6</v>
      </c>
      <c r="AI34" s="118">
        <v>116.2</v>
      </c>
      <c r="AJ34" s="118">
        <v>116.3</v>
      </c>
      <c r="AK34" s="118">
        <v>115.2</v>
      </c>
      <c r="AL34" s="118">
        <v>117.5</v>
      </c>
      <c r="AM34" s="118">
        <v>118.3</v>
      </c>
      <c r="AN34" s="118">
        <v>118.9</v>
      </c>
      <c r="AO34" s="118">
        <v>117.7</v>
      </c>
      <c r="AP34" s="118">
        <v>117.7</v>
      </c>
      <c r="AQ34" s="118">
        <v>114.6</v>
      </c>
      <c r="AR34" s="118">
        <v>114.6</v>
      </c>
      <c r="AS34" s="118">
        <v>113.5</v>
      </c>
      <c r="AT34" s="118">
        <v>113.1</v>
      </c>
      <c r="AU34" s="118">
        <v>110.7</v>
      </c>
      <c r="AV34" s="118">
        <v>107.5</v>
      </c>
      <c r="AW34" s="118">
        <v>100.6</v>
      </c>
      <c r="AX34" s="118">
        <v>93</v>
      </c>
      <c r="AY34" s="118">
        <v>89.6</v>
      </c>
      <c r="AZ34" s="118">
        <v>88.1</v>
      </c>
      <c r="BA34" s="118">
        <v>86.5</v>
      </c>
      <c r="BB34" s="118">
        <v>85.2</v>
      </c>
      <c r="BC34" s="118">
        <v>87.5</v>
      </c>
      <c r="BD34" s="118">
        <v>88.8</v>
      </c>
      <c r="BE34" s="118">
        <v>90.4</v>
      </c>
      <c r="BF34" s="118">
        <v>89.6</v>
      </c>
      <c r="BG34" s="118">
        <v>93.1</v>
      </c>
      <c r="BH34" s="118">
        <v>94.3</v>
      </c>
      <c r="BI34" s="118">
        <v>94.5</v>
      </c>
      <c r="BJ34" s="118">
        <v>93.3</v>
      </c>
      <c r="BK34" s="118">
        <v>93.6</v>
      </c>
      <c r="BL34" s="118">
        <v>94.1</v>
      </c>
      <c r="BM34" s="118">
        <v>95.9</v>
      </c>
      <c r="BN34" s="118">
        <v>98.2</v>
      </c>
      <c r="BO34" s="118">
        <v>99.5</v>
      </c>
      <c r="BP34" s="118">
        <v>99.9</v>
      </c>
      <c r="BQ34" s="118">
        <v>99.6</v>
      </c>
      <c r="BR34" s="118">
        <v>99.8</v>
      </c>
      <c r="BS34" s="118">
        <v>100.6</v>
      </c>
      <c r="BT34" s="118">
        <v>101.5</v>
      </c>
      <c r="BU34" s="118">
        <v>102.3</v>
      </c>
      <c r="BV34" s="118">
        <v>101.1</v>
      </c>
      <c r="BW34" s="118">
        <v>103.5</v>
      </c>
      <c r="BX34" s="118">
        <v>104.6</v>
      </c>
      <c r="BY34" s="118">
        <v>104.1</v>
      </c>
      <c r="BZ34" s="118">
        <v>104.2</v>
      </c>
      <c r="CA34" s="118">
        <v>103.9</v>
      </c>
      <c r="CB34" s="118">
        <v>102.7</v>
      </c>
      <c r="CC34" s="118">
        <v>103.5</v>
      </c>
      <c r="CD34" s="118">
        <v>103.9</v>
      </c>
      <c r="CE34" s="118">
        <v>101.7</v>
      </c>
      <c r="CF34" s="118">
        <v>101.4</v>
      </c>
      <c r="CG34" s="118">
        <v>101.7</v>
      </c>
      <c r="CH34" s="118">
        <v>100.7</v>
      </c>
      <c r="CI34" s="118">
        <v>100.4</v>
      </c>
      <c r="CJ34" s="118">
        <v>98.8</v>
      </c>
      <c r="CK34" s="118">
        <v>100.4</v>
      </c>
      <c r="CL34" s="118">
        <v>99</v>
      </c>
      <c r="CM34" s="118">
        <v>99.9</v>
      </c>
      <c r="CN34" s="118">
        <v>99</v>
      </c>
      <c r="CO34" s="118">
        <v>98.9</v>
      </c>
      <c r="CP34" s="118">
        <v>99.2</v>
      </c>
      <c r="CQ34" s="118">
        <v>98.1</v>
      </c>
      <c r="CR34" s="118">
        <v>97.2</v>
      </c>
      <c r="CS34" s="118">
        <v>95.9</v>
      </c>
      <c r="CT34" s="118">
        <v>95.8</v>
      </c>
      <c r="CU34" s="118">
        <v>96.2</v>
      </c>
      <c r="CV34" s="118">
        <v>96.1</v>
      </c>
      <c r="CW34" s="118">
        <v>96.5</v>
      </c>
      <c r="CX34" s="118">
        <v>96.7</v>
      </c>
      <c r="CY34" s="118">
        <v>97.4</v>
      </c>
      <c r="CZ34" s="118">
        <v>98.2</v>
      </c>
      <c r="DA34" s="118">
        <v>97.8</v>
      </c>
      <c r="DB34" s="118">
        <v>98.2</v>
      </c>
      <c r="DC34" s="118">
        <v>98.2</v>
      </c>
      <c r="DD34" s="118">
        <v>98.7</v>
      </c>
      <c r="DE34" s="118">
        <v>99</v>
      </c>
      <c r="DF34" s="118">
        <v>98.9</v>
      </c>
      <c r="DG34" s="118">
        <v>99.3</v>
      </c>
      <c r="DH34" s="118">
        <v>99.5</v>
      </c>
      <c r="DI34" s="118">
        <v>99</v>
      </c>
      <c r="DJ34" s="118">
        <v>99.7</v>
      </c>
      <c r="DK34" s="118">
        <v>97.7</v>
      </c>
      <c r="DL34" s="118">
        <v>98.7</v>
      </c>
      <c r="DM34" s="118">
        <v>99.4</v>
      </c>
      <c r="DN34" s="118">
        <v>97.9</v>
      </c>
      <c r="DO34" s="118">
        <v>98.2</v>
      </c>
      <c r="DP34" s="118">
        <v>98.1</v>
      </c>
      <c r="DQ34" s="118">
        <v>97.8</v>
      </c>
      <c r="DR34" s="118">
        <v>98.6</v>
      </c>
      <c r="DS34" s="118">
        <v>98.6</v>
      </c>
      <c r="DT34" s="118">
        <v>98.7</v>
      </c>
      <c r="DU34" s="118">
        <v>99.3</v>
      </c>
      <c r="DV34" s="118">
        <v>99.9</v>
      </c>
      <c r="DW34" s="118">
        <v>99.7</v>
      </c>
      <c r="DX34" s="118">
        <v>100.4</v>
      </c>
      <c r="DY34" s="118">
        <v>99.9</v>
      </c>
      <c r="DZ34" s="118">
        <v>99.4</v>
      </c>
      <c r="EA34" s="118">
        <v>100.8</v>
      </c>
      <c r="EB34" s="118">
        <v>101.3</v>
      </c>
      <c r="EC34" s="118">
        <v>101.5</v>
      </c>
      <c r="ED34" s="118">
        <v>100.4</v>
      </c>
      <c r="EE34" s="118">
        <v>102.5</v>
      </c>
      <c r="EF34" s="118">
        <v>102</v>
      </c>
      <c r="EG34" s="118">
        <v>100.7</v>
      </c>
      <c r="EH34" s="118">
        <v>101.3</v>
      </c>
      <c r="EI34" s="118">
        <v>100.9</v>
      </c>
      <c r="EJ34" s="118">
        <v>100.9</v>
      </c>
      <c r="EK34" s="118">
        <v>101.5</v>
      </c>
      <c r="EL34" s="118">
        <v>101.7</v>
      </c>
      <c r="EM34" s="118">
        <v>101.5</v>
      </c>
      <c r="EN34" s="118">
        <v>101</v>
      </c>
      <c r="EO34" s="118">
        <v>102.8</v>
      </c>
      <c r="EP34" s="118">
        <v>103.2</v>
      </c>
      <c r="EQ34" s="118">
        <v>101.8</v>
      </c>
      <c r="ER34" s="118">
        <v>103.1</v>
      </c>
      <c r="ES34" s="118">
        <v>103.8</v>
      </c>
      <c r="ET34" s="118">
        <v>104.5</v>
      </c>
      <c r="EU34" s="118">
        <v>104.4</v>
      </c>
      <c r="EV34" s="118">
        <v>105.1</v>
      </c>
      <c r="EW34" s="118">
        <v>105.9</v>
      </c>
      <c r="EX34" s="118">
        <v>107</v>
      </c>
      <c r="EY34" s="118">
        <v>106.5</v>
      </c>
      <c r="EZ34" s="118">
        <v>106.2</v>
      </c>
      <c r="FA34" s="118">
        <v>107.8</v>
      </c>
      <c r="FB34" s="118">
        <v>109</v>
      </c>
      <c r="FC34" s="118">
        <v>106.7</v>
      </c>
      <c r="FD34" s="118">
        <v>105.9</v>
      </c>
      <c r="FE34" s="118">
        <v>105.6</v>
      </c>
      <c r="FF34" s="118">
        <v>105.6</v>
      </c>
      <c r="FG34" s="118">
        <v>107.1</v>
      </c>
      <c r="FH34" s="118">
        <v>107</v>
      </c>
      <c r="FI34" s="118">
        <v>106.1</v>
      </c>
      <c r="FJ34" s="118">
        <v>106.3</v>
      </c>
      <c r="FK34" s="118">
        <v>106.3</v>
      </c>
      <c r="FL34" s="118">
        <v>106.1</v>
      </c>
      <c r="FM34" s="118">
        <v>104.7</v>
      </c>
      <c r="FN34" s="118">
        <v>105.3</v>
      </c>
      <c r="FO34" s="118">
        <v>105.5</v>
      </c>
      <c r="FP34" s="118">
        <v>105</v>
      </c>
      <c r="FQ34" s="118">
        <v>105.3</v>
      </c>
      <c r="FR34" s="118">
        <v>104.4</v>
      </c>
      <c r="FS34" s="118">
        <v>104.3</v>
      </c>
      <c r="FT34" s="118">
        <v>103.3</v>
      </c>
      <c r="FU34" s="118">
        <v>103.4</v>
      </c>
      <c r="FV34" s="118">
        <v>102.7</v>
      </c>
      <c r="FW34" s="118">
        <v>102.4</v>
      </c>
      <c r="FX34" s="118">
        <v>102.2</v>
      </c>
      <c r="FY34" s="118">
        <v>101.7</v>
      </c>
      <c r="FZ34" s="118">
        <v>99.6</v>
      </c>
      <c r="GA34" s="118">
        <v>103.2</v>
      </c>
      <c r="GB34" s="118">
        <v>104.5</v>
      </c>
      <c r="GC34" s="118">
        <v>92</v>
      </c>
      <c r="GD34" s="118">
        <v>75.9</v>
      </c>
      <c r="GE34" s="118">
        <v>84.8</v>
      </c>
      <c r="GF34" s="118">
        <v>90.9</v>
      </c>
      <c r="GG34" s="118">
        <v>95.3</v>
      </c>
      <c r="GH34" s="118">
        <v>98.3</v>
      </c>
      <c r="GI34" s="118">
        <v>99.4</v>
      </c>
      <c r="GJ34" s="118">
        <v>101.7</v>
      </c>
      <c r="GK34" s="118">
        <v>103.3</v>
      </c>
      <c r="GL34" s="118">
        <v>104.4</v>
      </c>
      <c r="GM34" s="118">
        <v>104.9</v>
      </c>
      <c r="GN34" s="118">
        <v>103.6</v>
      </c>
      <c r="GO34" s="118">
        <v>104.7</v>
      </c>
      <c r="GP34" s="118">
        <v>105.6</v>
      </c>
      <c r="GQ34" s="118">
        <v>105.3</v>
      </c>
      <c r="GR34" s="118">
        <v>105.6</v>
      </c>
      <c r="GS34" s="118">
        <v>106</v>
      </c>
      <c r="GT34" s="118">
        <v>104.5</v>
      </c>
      <c r="GU34" s="118">
        <v>104.4</v>
      </c>
      <c r="GV34" s="118">
        <v>104.2</v>
      </c>
      <c r="GW34" s="118">
        <v>105.2</v>
      </c>
      <c r="GX34" s="118">
        <v>106</v>
      </c>
      <c r="GY34" s="118">
        <v>105.7</v>
      </c>
    </row>
    <row r="35" spans="1:207" ht="12.5">
      <c r="A35" s="2" t="s">
        <v>253</v>
      </c>
      <c r="B35" s="117" t="s">
        <v>248</v>
      </c>
      <c r="C35" s="118">
        <v>110</v>
      </c>
      <c r="D35" s="118">
        <v>113.8</v>
      </c>
      <c r="E35" s="118">
        <v>113.1</v>
      </c>
      <c r="F35" s="118">
        <v>113.3</v>
      </c>
      <c r="G35" s="118">
        <v>112.7</v>
      </c>
      <c r="H35" s="118">
        <v>113.2</v>
      </c>
      <c r="I35" s="118">
        <v>112.7</v>
      </c>
      <c r="J35" s="118">
        <v>111.3</v>
      </c>
      <c r="K35" s="118">
        <v>111.9</v>
      </c>
      <c r="L35" s="118">
        <v>110.9</v>
      </c>
      <c r="M35" s="118">
        <v>114.3</v>
      </c>
      <c r="N35" s="118">
        <v>115.9</v>
      </c>
      <c r="O35" s="118">
        <v>117.2</v>
      </c>
      <c r="P35" s="118">
        <v>116.1</v>
      </c>
      <c r="Q35" s="118">
        <v>117.7</v>
      </c>
      <c r="R35" s="118">
        <v>114.3</v>
      </c>
      <c r="S35" s="118">
        <v>111.5</v>
      </c>
      <c r="T35" s="118">
        <v>114.3</v>
      </c>
      <c r="U35" s="118">
        <v>114.3</v>
      </c>
      <c r="V35" s="118">
        <v>112.8</v>
      </c>
      <c r="W35" s="118">
        <v>111.2</v>
      </c>
      <c r="X35" s="118">
        <v>109.4</v>
      </c>
      <c r="Y35" s="118">
        <v>110.2</v>
      </c>
      <c r="Z35" s="118">
        <v>110.6</v>
      </c>
      <c r="AA35" s="118">
        <v>107.4</v>
      </c>
      <c r="AB35" s="118">
        <v>108.2</v>
      </c>
      <c r="AC35" s="118">
        <v>109.5</v>
      </c>
      <c r="AD35" s="118">
        <v>109.4</v>
      </c>
      <c r="AE35" s="118">
        <v>112.9</v>
      </c>
      <c r="AF35" s="118">
        <v>114</v>
      </c>
      <c r="AG35" s="118">
        <v>112.8</v>
      </c>
      <c r="AH35" s="118">
        <v>113.8</v>
      </c>
      <c r="AI35" s="118">
        <v>115</v>
      </c>
      <c r="AJ35" s="118">
        <v>115.6</v>
      </c>
      <c r="AK35" s="118">
        <v>116</v>
      </c>
      <c r="AL35" s="118">
        <v>115.1</v>
      </c>
      <c r="AM35" s="118">
        <v>110.3</v>
      </c>
      <c r="AN35" s="118">
        <v>111</v>
      </c>
      <c r="AO35" s="118">
        <v>114</v>
      </c>
      <c r="AP35" s="118">
        <v>119</v>
      </c>
      <c r="AQ35" s="118">
        <v>112.8</v>
      </c>
      <c r="AR35" s="118">
        <v>113.9</v>
      </c>
      <c r="AS35" s="118">
        <v>112.8</v>
      </c>
      <c r="AT35" s="118">
        <v>113.4</v>
      </c>
      <c r="AU35" s="118">
        <v>114.8</v>
      </c>
      <c r="AV35" s="118">
        <v>112.7</v>
      </c>
      <c r="AW35" s="118">
        <v>110</v>
      </c>
      <c r="AX35" s="118">
        <v>109.1</v>
      </c>
      <c r="AY35" s="118">
        <v>110.2</v>
      </c>
      <c r="AZ35" s="118">
        <v>107.3</v>
      </c>
      <c r="BA35" s="118">
        <v>103.5</v>
      </c>
      <c r="BB35" s="118">
        <v>102.7</v>
      </c>
      <c r="BC35" s="118">
        <v>104.7</v>
      </c>
      <c r="BD35" s="118">
        <v>106.2</v>
      </c>
      <c r="BE35" s="118">
        <v>106.7</v>
      </c>
      <c r="BF35" s="118">
        <v>107.9</v>
      </c>
      <c r="BG35" s="118">
        <v>106.7</v>
      </c>
      <c r="BH35" s="118">
        <v>107.7</v>
      </c>
      <c r="BI35" s="118">
        <v>104.8</v>
      </c>
      <c r="BJ35" s="118">
        <v>108.1</v>
      </c>
      <c r="BK35" s="118">
        <v>111.8</v>
      </c>
      <c r="BL35" s="118">
        <v>110.6</v>
      </c>
      <c r="BM35" s="118">
        <v>109.4</v>
      </c>
      <c r="BN35" s="118">
        <v>108.5</v>
      </c>
      <c r="BO35" s="118">
        <v>112.5</v>
      </c>
      <c r="BP35" s="118">
        <v>108.2</v>
      </c>
      <c r="BQ35" s="118">
        <v>109.8</v>
      </c>
      <c r="BR35" s="118">
        <v>108.8</v>
      </c>
      <c r="BS35" s="118">
        <v>108.8</v>
      </c>
      <c r="BT35" s="118">
        <v>109.9</v>
      </c>
      <c r="BU35" s="118">
        <v>111.3</v>
      </c>
      <c r="BV35" s="118">
        <v>114.9</v>
      </c>
      <c r="BW35" s="118">
        <v>109.5</v>
      </c>
      <c r="BX35" s="118">
        <v>107.5</v>
      </c>
      <c r="BY35" s="118">
        <v>108.3</v>
      </c>
      <c r="BZ35" s="118">
        <v>103.7</v>
      </c>
      <c r="CA35" s="118">
        <v>106.4</v>
      </c>
      <c r="CB35" s="118">
        <v>105.8</v>
      </c>
      <c r="CC35" s="118">
        <v>107</v>
      </c>
      <c r="CD35" s="118">
        <v>107.1</v>
      </c>
      <c r="CE35" s="118">
        <v>106.9</v>
      </c>
      <c r="CF35" s="118">
        <v>105</v>
      </c>
      <c r="CG35" s="118">
        <v>104.7</v>
      </c>
      <c r="CH35" s="118">
        <v>103.5</v>
      </c>
      <c r="CI35" s="118">
        <v>104.2</v>
      </c>
      <c r="CJ35" s="118">
        <v>114.2</v>
      </c>
      <c r="CK35" s="118">
        <v>101.4</v>
      </c>
      <c r="CL35" s="118">
        <v>107.8</v>
      </c>
      <c r="CM35" s="118">
        <v>105.9</v>
      </c>
      <c r="CN35" s="118">
        <v>106.6</v>
      </c>
      <c r="CO35" s="118">
        <v>105.9</v>
      </c>
      <c r="CP35" s="118">
        <v>106.7</v>
      </c>
      <c r="CQ35" s="118">
        <v>105.2</v>
      </c>
      <c r="CR35" s="118">
        <v>104.6</v>
      </c>
      <c r="CS35" s="118">
        <v>103.8</v>
      </c>
      <c r="CT35" s="118">
        <v>103.4</v>
      </c>
      <c r="CU35" s="118">
        <v>103.5</v>
      </c>
      <c r="CV35" s="118">
        <v>106.1</v>
      </c>
      <c r="CW35" s="118">
        <v>109.6</v>
      </c>
      <c r="CX35" s="118">
        <v>107.8</v>
      </c>
      <c r="CY35" s="118">
        <v>105.9</v>
      </c>
      <c r="CZ35" s="118">
        <v>104.2</v>
      </c>
      <c r="DA35" s="118">
        <v>103.4</v>
      </c>
      <c r="DB35" s="118">
        <v>103.2</v>
      </c>
      <c r="DC35" s="118">
        <v>104</v>
      </c>
      <c r="DD35" s="118">
        <v>101.6</v>
      </c>
      <c r="DE35" s="118">
        <v>103.9</v>
      </c>
      <c r="DF35" s="118">
        <v>101.8</v>
      </c>
      <c r="DG35" s="118">
        <v>99</v>
      </c>
      <c r="DH35" s="118">
        <v>97.8</v>
      </c>
      <c r="DI35" s="118">
        <v>97</v>
      </c>
      <c r="DJ35" s="118">
        <v>99.3</v>
      </c>
      <c r="DK35" s="118">
        <v>101.8</v>
      </c>
      <c r="DL35" s="118">
        <v>100.2</v>
      </c>
      <c r="DM35" s="118">
        <v>98.6</v>
      </c>
      <c r="DN35" s="118">
        <v>100</v>
      </c>
      <c r="DO35" s="118">
        <v>100.6</v>
      </c>
      <c r="DP35" s="118">
        <v>99.1</v>
      </c>
      <c r="DQ35" s="118">
        <v>98.3</v>
      </c>
      <c r="DR35" s="118">
        <v>100</v>
      </c>
      <c r="DS35" s="118">
        <v>101.1</v>
      </c>
      <c r="DT35" s="118">
        <v>102.8</v>
      </c>
      <c r="DU35" s="118">
        <v>100.9</v>
      </c>
      <c r="DV35" s="118">
        <v>99.3</v>
      </c>
      <c r="DW35" s="118">
        <v>98.7</v>
      </c>
      <c r="DX35" s="118">
        <v>100.4</v>
      </c>
      <c r="DY35" s="118">
        <v>103</v>
      </c>
      <c r="DZ35" s="118">
        <v>98.6</v>
      </c>
      <c r="EA35" s="118">
        <v>100.2</v>
      </c>
      <c r="EB35" s="118">
        <v>101.3</v>
      </c>
      <c r="EC35" s="118">
        <v>98</v>
      </c>
      <c r="ED35" s="118">
        <v>95.7</v>
      </c>
      <c r="EE35" s="118">
        <v>99</v>
      </c>
      <c r="EF35" s="118">
        <v>100</v>
      </c>
      <c r="EG35" s="118">
        <v>101.4</v>
      </c>
      <c r="EH35" s="118">
        <v>101.3</v>
      </c>
      <c r="EI35" s="118">
        <v>98.9</v>
      </c>
      <c r="EJ35" s="118">
        <v>98.6</v>
      </c>
      <c r="EK35" s="118">
        <v>99.8</v>
      </c>
      <c r="EL35" s="118">
        <v>100.5</v>
      </c>
      <c r="EM35" s="118">
        <v>100.7</v>
      </c>
      <c r="EN35" s="118">
        <v>103.1</v>
      </c>
      <c r="EO35" s="118">
        <v>102.8</v>
      </c>
      <c r="EP35" s="118">
        <v>101.8</v>
      </c>
      <c r="EQ35" s="118">
        <v>105.5</v>
      </c>
      <c r="ER35" s="118">
        <v>101</v>
      </c>
      <c r="ES35" s="118">
        <v>98</v>
      </c>
      <c r="ET35" s="118">
        <v>99.9</v>
      </c>
      <c r="EU35" s="118">
        <v>100.3</v>
      </c>
      <c r="EV35" s="118">
        <v>102.3</v>
      </c>
      <c r="EW35" s="118">
        <v>101</v>
      </c>
      <c r="EX35" s="118">
        <v>102.3</v>
      </c>
      <c r="EY35" s="118">
        <v>100.8</v>
      </c>
      <c r="EZ35" s="118">
        <v>100.9</v>
      </c>
      <c r="FA35" s="118">
        <v>102.8</v>
      </c>
      <c r="FB35" s="118">
        <v>102.8</v>
      </c>
      <c r="FC35" s="118">
        <v>96.6</v>
      </c>
      <c r="FD35" s="118">
        <v>103.6</v>
      </c>
      <c r="FE35" s="118">
        <v>104.6</v>
      </c>
      <c r="FF35" s="118">
        <v>98.3</v>
      </c>
      <c r="FG35" s="118">
        <v>98.4</v>
      </c>
      <c r="FH35" s="118">
        <v>98.8</v>
      </c>
      <c r="FI35" s="118">
        <v>99.1</v>
      </c>
      <c r="FJ35" s="118">
        <v>100.7</v>
      </c>
      <c r="FK35" s="118">
        <v>98.8</v>
      </c>
      <c r="FL35" s="118">
        <v>98.2</v>
      </c>
      <c r="FM35" s="118">
        <v>98.4</v>
      </c>
      <c r="FN35" s="118">
        <v>98.2</v>
      </c>
      <c r="FO35" s="118">
        <v>101.2</v>
      </c>
      <c r="FP35" s="118">
        <v>97.6</v>
      </c>
      <c r="FQ35" s="118">
        <v>97.2</v>
      </c>
      <c r="FR35" s="118">
        <v>98.3</v>
      </c>
      <c r="FS35" s="118">
        <v>98.9</v>
      </c>
      <c r="FT35" s="118">
        <v>98.1</v>
      </c>
      <c r="FU35" s="118">
        <v>98</v>
      </c>
      <c r="FV35" s="118">
        <v>98</v>
      </c>
      <c r="FW35" s="118">
        <v>97.1</v>
      </c>
      <c r="FX35" s="118">
        <v>96.2</v>
      </c>
      <c r="FY35" s="118">
        <v>96.9</v>
      </c>
      <c r="FZ35" s="118">
        <v>95.5</v>
      </c>
      <c r="GA35" s="118">
        <v>95.5</v>
      </c>
      <c r="GB35" s="118">
        <v>96.2</v>
      </c>
      <c r="GC35" s="118">
        <v>92</v>
      </c>
      <c r="GD35" s="118">
        <v>86.1</v>
      </c>
      <c r="GE35" s="118">
        <v>89.9</v>
      </c>
      <c r="GF35" s="118">
        <v>92.2</v>
      </c>
      <c r="GG35" s="118">
        <v>93.6</v>
      </c>
      <c r="GH35" s="118">
        <v>95.6</v>
      </c>
      <c r="GI35" s="118">
        <v>94.9</v>
      </c>
      <c r="GJ35" s="118">
        <v>96.6</v>
      </c>
      <c r="GK35" s="118">
        <v>93</v>
      </c>
      <c r="GL35" s="118">
        <v>94.5</v>
      </c>
      <c r="GM35" s="118">
        <v>95</v>
      </c>
      <c r="GN35" s="118">
        <v>93.3</v>
      </c>
      <c r="GO35" s="118">
        <v>94.7</v>
      </c>
      <c r="GP35" s="118">
        <v>96.5</v>
      </c>
      <c r="GQ35" s="118">
        <v>93.9</v>
      </c>
      <c r="GR35" s="118">
        <v>93.5</v>
      </c>
      <c r="GS35" s="118">
        <v>93.1</v>
      </c>
      <c r="GT35" s="118">
        <v>93.7</v>
      </c>
      <c r="GU35" s="118">
        <v>95</v>
      </c>
      <c r="GV35" s="118">
        <v>95.5</v>
      </c>
      <c r="GW35" s="118">
        <v>97.1</v>
      </c>
      <c r="GX35" s="118">
        <v>97</v>
      </c>
      <c r="GY35" s="118">
        <v>96.7</v>
      </c>
    </row>
    <row r="36" spans="1:207" ht="12.5">
      <c r="A36" s="2" t="s">
        <v>254</v>
      </c>
      <c r="B36" s="117" t="s">
        <v>249</v>
      </c>
      <c r="C36" s="118">
        <v>87.2</v>
      </c>
      <c r="D36" s="118">
        <v>86.5</v>
      </c>
      <c r="E36" s="118">
        <v>87.1</v>
      </c>
      <c r="F36" s="118">
        <v>89.1</v>
      </c>
      <c r="G36" s="118">
        <v>87.4</v>
      </c>
      <c r="H36" s="118">
        <v>88.9</v>
      </c>
      <c r="I36" s="118">
        <v>89.9</v>
      </c>
      <c r="J36" s="118">
        <v>86.7</v>
      </c>
      <c r="K36" s="118">
        <v>90.2</v>
      </c>
      <c r="L36" s="118">
        <v>89.7</v>
      </c>
      <c r="M36" s="118">
        <v>90.8</v>
      </c>
      <c r="N36" s="118">
        <v>90.5</v>
      </c>
      <c r="O36" s="118">
        <v>90.9</v>
      </c>
      <c r="P36" s="118">
        <v>91.8</v>
      </c>
      <c r="Q36" s="118">
        <v>92.2</v>
      </c>
      <c r="R36" s="118">
        <v>91.6</v>
      </c>
      <c r="S36" s="118">
        <v>93.9</v>
      </c>
      <c r="T36" s="118">
        <v>93.8</v>
      </c>
      <c r="U36" s="118">
        <v>94.5</v>
      </c>
      <c r="V36" s="118">
        <v>94.7</v>
      </c>
      <c r="W36" s="118">
        <v>95.4</v>
      </c>
      <c r="X36" s="118">
        <v>95</v>
      </c>
      <c r="Y36" s="118">
        <v>96.5</v>
      </c>
      <c r="Z36" s="118">
        <v>98</v>
      </c>
      <c r="AA36" s="118">
        <v>98</v>
      </c>
      <c r="AB36" s="118">
        <v>98.3</v>
      </c>
      <c r="AC36" s="118">
        <v>99.2</v>
      </c>
      <c r="AD36" s="118">
        <v>97.1</v>
      </c>
      <c r="AE36" s="118">
        <v>99.6</v>
      </c>
      <c r="AF36" s="118">
        <v>100.5</v>
      </c>
      <c r="AG36" s="118">
        <v>101</v>
      </c>
      <c r="AH36" s="118">
        <v>101.7</v>
      </c>
      <c r="AI36" s="118">
        <v>101.3</v>
      </c>
      <c r="AJ36" s="118">
        <v>102.2</v>
      </c>
      <c r="AK36" s="118">
        <v>101.4</v>
      </c>
      <c r="AL36" s="118">
        <v>101.3</v>
      </c>
      <c r="AM36" s="118">
        <v>104.9</v>
      </c>
      <c r="AN36" s="118">
        <v>104.5</v>
      </c>
      <c r="AO36" s="118">
        <v>102.5</v>
      </c>
      <c r="AP36" s="118">
        <v>104.8</v>
      </c>
      <c r="AQ36" s="118">
        <v>101.3</v>
      </c>
      <c r="AR36" s="118">
        <v>101.2</v>
      </c>
      <c r="AS36" s="118">
        <v>100.2</v>
      </c>
      <c r="AT36" s="118">
        <v>99.2</v>
      </c>
      <c r="AU36" s="118">
        <v>98.9</v>
      </c>
      <c r="AV36" s="118">
        <v>96</v>
      </c>
      <c r="AW36" s="118">
        <v>92.8</v>
      </c>
      <c r="AX36" s="118">
        <v>89.4</v>
      </c>
      <c r="AY36" s="118">
        <v>81.3</v>
      </c>
      <c r="AZ36" s="118">
        <v>78.4</v>
      </c>
      <c r="BA36" s="118">
        <v>79.2</v>
      </c>
      <c r="BB36" s="118">
        <v>76.7</v>
      </c>
      <c r="BC36" s="118">
        <v>79.2</v>
      </c>
      <c r="BD36" s="118">
        <v>78.5</v>
      </c>
      <c r="BE36" s="118">
        <v>77</v>
      </c>
      <c r="BF36" s="118">
        <v>77.5</v>
      </c>
      <c r="BG36" s="118">
        <v>80.6</v>
      </c>
      <c r="BH36" s="118">
        <v>79</v>
      </c>
      <c r="BI36" s="118">
        <v>79.8</v>
      </c>
      <c r="BJ36" s="118">
        <v>79</v>
      </c>
      <c r="BK36" s="118">
        <v>80.7</v>
      </c>
      <c r="BL36" s="118">
        <v>80.1</v>
      </c>
      <c r="BM36" s="118">
        <v>82.9</v>
      </c>
      <c r="BN36" s="118">
        <v>83.4</v>
      </c>
      <c r="BO36" s="118">
        <v>85.3</v>
      </c>
      <c r="BP36" s="118">
        <v>86.3</v>
      </c>
      <c r="BQ36" s="118">
        <v>85</v>
      </c>
      <c r="BR36" s="118">
        <v>86.1</v>
      </c>
      <c r="BS36" s="118">
        <v>88.1</v>
      </c>
      <c r="BT36" s="118">
        <v>89.6</v>
      </c>
      <c r="BU36" s="118">
        <v>89.6</v>
      </c>
      <c r="BV36" s="118">
        <v>92.1</v>
      </c>
      <c r="BW36" s="118">
        <v>90.8</v>
      </c>
      <c r="BX36" s="118">
        <v>92.1</v>
      </c>
      <c r="BY36" s="118">
        <v>92</v>
      </c>
      <c r="BZ36" s="118">
        <v>92</v>
      </c>
      <c r="CA36" s="118">
        <v>94.2</v>
      </c>
      <c r="CB36" s="118">
        <v>91.8</v>
      </c>
      <c r="CC36" s="118">
        <v>94.1</v>
      </c>
      <c r="CD36" s="118">
        <v>94.4</v>
      </c>
      <c r="CE36" s="118">
        <v>92.6</v>
      </c>
      <c r="CF36" s="118">
        <v>93.6</v>
      </c>
      <c r="CG36" s="118">
        <v>94</v>
      </c>
      <c r="CH36" s="118">
        <v>93.7</v>
      </c>
      <c r="CI36" s="118">
        <v>92.4</v>
      </c>
      <c r="CJ36" s="118">
        <v>93</v>
      </c>
      <c r="CK36" s="118">
        <v>94.2</v>
      </c>
      <c r="CL36" s="118">
        <v>91.3</v>
      </c>
      <c r="CM36" s="118">
        <v>93</v>
      </c>
      <c r="CN36" s="118">
        <v>91.6</v>
      </c>
      <c r="CO36" s="118">
        <v>93.4</v>
      </c>
      <c r="CP36" s="118">
        <v>94.3</v>
      </c>
      <c r="CQ36" s="118">
        <v>92.2</v>
      </c>
      <c r="CR36" s="118">
        <v>90</v>
      </c>
      <c r="CS36" s="118">
        <v>89.9</v>
      </c>
      <c r="CT36" s="118">
        <v>90.7</v>
      </c>
      <c r="CU36" s="118">
        <v>88.7</v>
      </c>
      <c r="CV36" s="118">
        <v>89.7</v>
      </c>
      <c r="CW36" s="118">
        <v>91</v>
      </c>
      <c r="CX36" s="118">
        <v>91.9</v>
      </c>
      <c r="CY36" s="118">
        <v>91.1</v>
      </c>
      <c r="CZ36" s="118">
        <v>92.8</v>
      </c>
      <c r="DA36" s="118">
        <v>90.7</v>
      </c>
      <c r="DB36" s="118">
        <v>92.2</v>
      </c>
      <c r="DC36" s="118">
        <v>91.9</v>
      </c>
      <c r="DD36" s="118">
        <v>91.2</v>
      </c>
      <c r="DE36" s="118">
        <v>93.7</v>
      </c>
      <c r="DF36" s="118">
        <v>93</v>
      </c>
      <c r="DG36" s="118">
        <v>93.1</v>
      </c>
      <c r="DH36" s="118">
        <v>93.5</v>
      </c>
      <c r="DI36" s="118">
        <v>93.8</v>
      </c>
      <c r="DJ36" s="118">
        <v>93.4</v>
      </c>
      <c r="DK36" s="118">
        <v>93</v>
      </c>
      <c r="DL36" s="118">
        <v>93.4</v>
      </c>
      <c r="DM36" s="118">
        <v>95</v>
      </c>
      <c r="DN36" s="118">
        <v>91.5</v>
      </c>
      <c r="DO36" s="118">
        <v>94.1</v>
      </c>
      <c r="DP36" s="118">
        <v>92.9</v>
      </c>
      <c r="DQ36" s="118">
        <v>93</v>
      </c>
      <c r="DR36" s="118">
        <v>95.2</v>
      </c>
      <c r="DS36" s="118">
        <v>97.2</v>
      </c>
      <c r="DT36" s="118">
        <v>99.5</v>
      </c>
      <c r="DU36" s="118">
        <v>99.9</v>
      </c>
      <c r="DV36" s="118">
        <v>99.4</v>
      </c>
      <c r="DW36" s="118">
        <v>101</v>
      </c>
      <c r="DX36" s="118">
        <v>100.3</v>
      </c>
      <c r="DY36" s="118">
        <v>101.4</v>
      </c>
      <c r="DZ36" s="118">
        <v>100.4</v>
      </c>
      <c r="EA36" s="118">
        <v>100</v>
      </c>
      <c r="EB36" s="118">
        <v>101.1</v>
      </c>
      <c r="EC36" s="118">
        <v>99.4</v>
      </c>
      <c r="ED36" s="118">
        <v>100.4</v>
      </c>
      <c r="EE36" s="118">
        <v>105.9</v>
      </c>
      <c r="EF36" s="118">
        <v>99.5</v>
      </c>
      <c r="EG36" s="118">
        <v>100.2</v>
      </c>
      <c r="EH36" s="118">
        <v>102.4</v>
      </c>
      <c r="EI36" s="118">
        <v>100.2</v>
      </c>
      <c r="EJ36" s="118">
        <v>102.3</v>
      </c>
      <c r="EK36" s="118">
        <v>100.9</v>
      </c>
      <c r="EL36" s="118">
        <v>101.7</v>
      </c>
      <c r="EM36" s="118">
        <v>102</v>
      </c>
      <c r="EN36" s="118">
        <v>105.3</v>
      </c>
      <c r="EO36" s="118">
        <v>102.7</v>
      </c>
      <c r="EP36" s="118">
        <v>101.1</v>
      </c>
      <c r="EQ36" s="118">
        <v>102.2</v>
      </c>
      <c r="ER36" s="118">
        <v>103.9</v>
      </c>
      <c r="ES36" s="118">
        <v>103.3</v>
      </c>
      <c r="ET36" s="118">
        <v>104.2</v>
      </c>
      <c r="EU36" s="118">
        <v>105.3</v>
      </c>
      <c r="EV36" s="118">
        <v>101.8</v>
      </c>
      <c r="EW36" s="118">
        <v>106</v>
      </c>
      <c r="EX36" s="118">
        <v>107.8</v>
      </c>
      <c r="EY36" s="118">
        <v>106.7</v>
      </c>
      <c r="EZ36" s="118">
        <v>107.2</v>
      </c>
      <c r="FA36" s="118">
        <v>113</v>
      </c>
      <c r="FB36" s="118">
        <v>110.6</v>
      </c>
      <c r="FC36" s="118">
        <v>108.7</v>
      </c>
      <c r="FD36" s="118">
        <v>106</v>
      </c>
      <c r="FE36" s="118">
        <v>105.6</v>
      </c>
      <c r="FF36" s="118">
        <v>108</v>
      </c>
      <c r="FG36" s="118">
        <v>110.4</v>
      </c>
      <c r="FH36" s="118">
        <v>109.1</v>
      </c>
      <c r="FI36" s="118">
        <v>106.8</v>
      </c>
      <c r="FJ36" s="118">
        <v>108.3</v>
      </c>
      <c r="FK36" s="118">
        <v>107.4</v>
      </c>
      <c r="FL36" s="118">
        <v>108.9</v>
      </c>
      <c r="FM36" s="118">
        <v>106.6</v>
      </c>
      <c r="FN36" s="118">
        <v>107.2</v>
      </c>
      <c r="FO36" s="118">
        <v>106.9</v>
      </c>
      <c r="FP36" s="118">
        <v>107.7</v>
      </c>
      <c r="FQ36" s="118">
        <v>108.1</v>
      </c>
      <c r="FR36" s="118">
        <v>105.9</v>
      </c>
      <c r="FS36" s="118">
        <v>106.3</v>
      </c>
      <c r="FT36" s="118">
        <v>104.6</v>
      </c>
      <c r="FU36" s="118">
        <v>105.2</v>
      </c>
      <c r="FV36" s="118">
        <v>106.3</v>
      </c>
      <c r="FW36" s="118">
        <v>107.5</v>
      </c>
      <c r="FX36" s="118">
        <v>107.2</v>
      </c>
      <c r="FY36" s="118">
        <v>106.3</v>
      </c>
      <c r="FZ36" s="118">
        <v>103.6</v>
      </c>
      <c r="GA36" s="118">
        <v>105.7</v>
      </c>
      <c r="GB36" s="118">
        <v>103.2</v>
      </c>
      <c r="GC36" s="118">
        <v>85.8</v>
      </c>
      <c r="GD36" s="118">
        <v>62.6</v>
      </c>
      <c r="GE36" s="118">
        <v>78.7</v>
      </c>
      <c r="GF36" s="118">
        <v>91.6</v>
      </c>
      <c r="GG36" s="118">
        <v>96</v>
      </c>
      <c r="GH36" s="118">
        <v>94.4</v>
      </c>
      <c r="GI36" s="118">
        <v>95.2</v>
      </c>
      <c r="GJ36" s="118">
        <v>99.3</v>
      </c>
      <c r="GK36" s="118">
        <v>109.5</v>
      </c>
      <c r="GL36" s="118">
        <v>108.4</v>
      </c>
      <c r="GM36" s="118">
        <v>110.6</v>
      </c>
      <c r="GN36" s="118">
        <v>108.3</v>
      </c>
      <c r="GO36" s="118">
        <v>102.6</v>
      </c>
      <c r="GP36" s="118">
        <v>103.6</v>
      </c>
      <c r="GQ36" s="118">
        <v>101.8</v>
      </c>
      <c r="GR36" s="118">
        <v>99.6</v>
      </c>
      <c r="GS36" s="118">
        <v>101.7</v>
      </c>
      <c r="GT36" s="118">
        <v>99.2</v>
      </c>
      <c r="GU36" s="118">
        <v>97.8</v>
      </c>
      <c r="GV36" s="118">
        <v>98.6</v>
      </c>
      <c r="GW36" s="118">
        <v>100.8</v>
      </c>
      <c r="GX36" s="118">
        <v>106.1</v>
      </c>
      <c r="GY36" s="118">
        <v>103.6</v>
      </c>
    </row>
    <row r="37" spans="1:207" ht="12.5">
      <c r="A37" s="2" t="s">
        <v>255</v>
      </c>
      <c r="B37" s="117" t="s">
        <v>250</v>
      </c>
      <c r="C37" s="118">
        <v>123.1</v>
      </c>
      <c r="D37" s="118">
        <v>123.6</v>
      </c>
      <c r="E37" s="118">
        <v>121.4</v>
      </c>
      <c r="F37" s="118">
        <v>126.9</v>
      </c>
      <c r="G37" s="118">
        <v>123.8</v>
      </c>
      <c r="H37" s="118">
        <v>124.9</v>
      </c>
      <c r="I37" s="118">
        <v>125.1</v>
      </c>
      <c r="J37" s="118">
        <v>123.8</v>
      </c>
      <c r="K37" s="118">
        <v>123.8</v>
      </c>
      <c r="L37" s="118">
        <v>123.8</v>
      </c>
      <c r="M37" s="118">
        <v>126.3</v>
      </c>
      <c r="N37" s="118">
        <v>125.8</v>
      </c>
      <c r="O37" s="118">
        <v>125.3</v>
      </c>
      <c r="P37" s="118">
        <v>126.1</v>
      </c>
      <c r="Q37" s="118">
        <v>128.7</v>
      </c>
      <c r="R37" s="118">
        <v>128</v>
      </c>
      <c r="S37" s="118">
        <v>132.1</v>
      </c>
      <c r="T37" s="118">
        <v>129.7</v>
      </c>
      <c r="U37" s="118">
        <v>129.7</v>
      </c>
      <c r="V37" s="118">
        <v>129.8</v>
      </c>
      <c r="W37" s="118">
        <v>129.3</v>
      </c>
      <c r="X37" s="118">
        <v>130.7</v>
      </c>
      <c r="Y37" s="118">
        <v>132.6</v>
      </c>
      <c r="Z37" s="118">
        <v>136.8</v>
      </c>
      <c r="AA37" s="118">
        <v>130.8</v>
      </c>
      <c r="AB37" s="118">
        <v>132.2</v>
      </c>
      <c r="AC37" s="118">
        <v>132.2</v>
      </c>
      <c r="AD37" s="118">
        <v>128.9</v>
      </c>
      <c r="AE37" s="118">
        <v>131.8</v>
      </c>
      <c r="AF37" s="118">
        <v>131.8</v>
      </c>
      <c r="AG37" s="118">
        <v>133.2</v>
      </c>
      <c r="AH37" s="118">
        <v>134</v>
      </c>
      <c r="AI37" s="118">
        <v>132.7</v>
      </c>
      <c r="AJ37" s="118">
        <v>132.8</v>
      </c>
      <c r="AK37" s="118">
        <v>129.7</v>
      </c>
      <c r="AL37" s="118">
        <v>127.7</v>
      </c>
      <c r="AM37" s="118">
        <v>130.6</v>
      </c>
      <c r="AN37" s="118">
        <v>131.5</v>
      </c>
      <c r="AO37" s="118">
        <v>129</v>
      </c>
      <c r="AP37" s="118">
        <v>131.5</v>
      </c>
      <c r="AQ37" s="118">
        <v>126.9</v>
      </c>
      <c r="AR37" s="118">
        <v>128.6</v>
      </c>
      <c r="AS37" s="118">
        <v>126.9</v>
      </c>
      <c r="AT37" s="118">
        <v>125.4</v>
      </c>
      <c r="AU37" s="118">
        <v>123.9</v>
      </c>
      <c r="AV37" s="118">
        <v>121.9</v>
      </c>
      <c r="AW37" s="118">
        <v>112.4</v>
      </c>
      <c r="AX37" s="118">
        <v>109.7</v>
      </c>
      <c r="AY37" s="118">
        <v>108.3</v>
      </c>
      <c r="AZ37" s="118">
        <v>104.4</v>
      </c>
      <c r="BA37" s="118">
        <v>103</v>
      </c>
      <c r="BB37" s="118">
        <v>103.2</v>
      </c>
      <c r="BC37" s="118">
        <v>100.6</v>
      </c>
      <c r="BD37" s="118">
        <v>98.8</v>
      </c>
      <c r="BE37" s="118">
        <v>100.4</v>
      </c>
      <c r="BF37" s="118">
        <v>102.7</v>
      </c>
      <c r="BG37" s="118">
        <v>103.6</v>
      </c>
      <c r="BH37" s="118">
        <v>103.1</v>
      </c>
      <c r="BI37" s="118">
        <v>104</v>
      </c>
      <c r="BJ37" s="118">
        <v>102.4</v>
      </c>
      <c r="BK37" s="118">
        <v>105.3</v>
      </c>
      <c r="BL37" s="118">
        <v>103.6</v>
      </c>
      <c r="BM37" s="118">
        <v>103.8</v>
      </c>
      <c r="BN37" s="118">
        <v>103.3</v>
      </c>
      <c r="BO37" s="118">
        <v>106.8</v>
      </c>
      <c r="BP37" s="118">
        <v>106.3</v>
      </c>
      <c r="BQ37" s="118">
        <v>107</v>
      </c>
      <c r="BR37" s="118">
        <v>108.4</v>
      </c>
      <c r="BS37" s="118">
        <v>106.3</v>
      </c>
      <c r="BT37" s="118">
        <v>107.2</v>
      </c>
      <c r="BU37" s="118">
        <v>107.3</v>
      </c>
      <c r="BV37" s="118">
        <v>106.3</v>
      </c>
      <c r="BW37" s="118">
        <v>105.5</v>
      </c>
      <c r="BX37" s="118">
        <v>107.1</v>
      </c>
      <c r="BY37" s="118">
        <v>106.8</v>
      </c>
      <c r="BZ37" s="118">
        <v>109</v>
      </c>
      <c r="CA37" s="118">
        <v>108.4</v>
      </c>
      <c r="CB37" s="118">
        <v>104</v>
      </c>
      <c r="CC37" s="118">
        <v>111.7</v>
      </c>
      <c r="CD37" s="118">
        <v>105.2</v>
      </c>
      <c r="CE37" s="118">
        <v>105.7</v>
      </c>
      <c r="CF37" s="118">
        <v>105.5</v>
      </c>
      <c r="CG37" s="118">
        <v>104.9</v>
      </c>
      <c r="CH37" s="118">
        <v>103.6</v>
      </c>
      <c r="CI37" s="118">
        <v>104.9</v>
      </c>
      <c r="CJ37" s="118">
        <v>103</v>
      </c>
      <c r="CK37" s="118">
        <v>102.1</v>
      </c>
      <c r="CL37" s="118">
        <v>102</v>
      </c>
      <c r="CM37" s="118">
        <v>103.3</v>
      </c>
      <c r="CN37" s="118">
        <v>102</v>
      </c>
      <c r="CO37" s="118">
        <v>102</v>
      </c>
      <c r="CP37" s="118">
        <v>102.7</v>
      </c>
      <c r="CQ37" s="118">
        <v>101.4</v>
      </c>
      <c r="CR37" s="118">
        <v>100.2</v>
      </c>
      <c r="CS37" s="118">
        <v>98.2</v>
      </c>
      <c r="CT37" s="118">
        <v>99.4</v>
      </c>
      <c r="CU37" s="118">
        <v>97.9</v>
      </c>
      <c r="CV37" s="118">
        <v>97.6</v>
      </c>
      <c r="CW37" s="118">
        <v>100.2</v>
      </c>
      <c r="CX37" s="118">
        <v>97.5</v>
      </c>
      <c r="CY37" s="118">
        <v>97.3</v>
      </c>
      <c r="CZ37" s="118">
        <v>99.6</v>
      </c>
      <c r="DA37" s="118">
        <v>98.1</v>
      </c>
      <c r="DB37" s="118">
        <v>97.8</v>
      </c>
      <c r="DC37" s="118">
        <v>99</v>
      </c>
      <c r="DD37" s="118">
        <v>96.5</v>
      </c>
      <c r="DE37" s="118">
        <v>97.4</v>
      </c>
      <c r="DF37" s="118">
        <v>98.1</v>
      </c>
      <c r="DG37" s="118">
        <v>97.2</v>
      </c>
      <c r="DH37" s="118">
        <v>97.4</v>
      </c>
      <c r="DI37" s="118">
        <v>99</v>
      </c>
      <c r="DJ37" s="118">
        <v>97.9</v>
      </c>
      <c r="DK37" s="118">
        <v>96.4</v>
      </c>
      <c r="DL37" s="118">
        <v>98.7</v>
      </c>
      <c r="DM37" s="118">
        <v>97.9</v>
      </c>
      <c r="DN37" s="118">
        <v>95.2</v>
      </c>
      <c r="DO37" s="118">
        <v>96.6</v>
      </c>
      <c r="DP37" s="118">
        <v>97.5</v>
      </c>
      <c r="DQ37" s="118">
        <v>97.7</v>
      </c>
      <c r="DR37" s="118">
        <v>99.2</v>
      </c>
      <c r="DS37" s="118">
        <v>98.7</v>
      </c>
      <c r="DT37" s="118">
        <v>99.4</v>
      </c>
      <c r="DU37" s="118">
        <v>98.2</v>
      </c>
      <c r="DV37" s="118">
        <v>100.1</v>
      </c>
      <c r="DW37" s="118">
        <v>100.7</v>
      </c>
      <c r="DX37" s="118">
        <v>100</v>
      </c>
      <c r="DY37" s="118">
        <v>99.3</v>
      </c>
      <c r="DZ37" s="118">
        <v>101.9</v>
      </c>
      <c r="EA37" s="118">
        <v>99.7</v>
      </c>
      <c r="EB37" s="118">
        <v>102.1</v>
      </c>
      <c r="EC37" s="118">
        <v>100.7</v>
      </c>
      <c r="ED37" s="118">
        <v>99.2</v>
      </c>
      <c r="EE37" s="118">
        <v>102.4</v>
      </c>
      <c r="EF37" s="118">
        <v>103.1</v>
      </c>
      <c r="EG37" s="118">
        <v>102</v>
      </c>
      <c r="EH37" s="118">
        <v>103.6</v>
      </c>
      <c r="EI37" s="118">
        <v>100.9</v>
      </c>
      <c r="EJ37" s="118">
        <v>101.9</v>
      </c>
      <c r="EK37" s="118">
        <v>101.6</v>
      </c>
      <c r="EL37" s="118">
        <v>104.6</v>
      </c>
      <c r="EM37" s="118">
        <v>100.9</v>
      </c>
      <c r="EN37" s="118">
        <v>101.5</v>
      </c>
      <c r="EO37" s="118">
        <v>102.7</v>
      </c>
      <c r="EP37" s="118">
        <v>104.7</v>
      </c>
      <c r="EQ37" s="118">
        <v>102.8</v>
      </c>
      <c r="ER37" s="118">
        <v>105.2</v>
      </c>
      <c r="ES37" s="118">
        <v>105.6</v>
      </c>
      <c r="ET37" s="118">
        <v>106.2</v>
      </c>
      <c r="EU37" s="118">
        <v>107.9</v>
      </c>
      <c r="EV37" s="118">
        <v>105.8</v>
      </c>
      <c r="EW37" s="118">
        <v>106.9</v>
      </c>
      <c r="EX37" s="118">
        <v>107.8</v>
      </c>
      <c r="EY37" s="118">
        <v>108.5</v>
      </c>
      <c r="EZ37" s="118">
        <v>105.6</v>
      </c>
      <c r="FA37" s="118">
        <v>108.1</v>
      </c>
      <c r="FB37" s="118">
        <v>110.4</v>
      </c>
      <c r="FC37" s="118">
        <v>107.2</v>
      </c>
      <c r="FD37" s="118">
        <v>106.1</v>
      </c>
      <c r="FE37" s="118">
        <v>107.9</v>
      </c>
      <c r="FF37" s="118">
        <v>106</v>
      </c>
      <c r="FG37" s="118">
        <v>107.3</v>
      </c>
      <c r="FH37" s="118">
        <v>107.2</v>
      </c>
      <c r="FI37" s="118">
        <v>104.2</v>
      </c>
      <c r="FJ37" s="118">
        <v>106.4</v>
      </c>
      <c r="FK37" s="118">
        <v>106.5</v>
      </c>
      <c r="FL37" s="118">
        <v>106.6</v>
      </c>
      <c r="FM37" s="118">
        <v>104.8</v>
      </c>
      <c r="FN37" s="118">
        <v>106.1</v>
      </c>
      <c r="FO37" s="118">
        <v>105.7</v>
      </c>
      <c r="FP37" s="118">
        <v>106.3</v>
      </c>
      <c r="FQ37" s="118">
        <v>107.3</v>
      </c>
      <c r="FR37" s="118">
        <v>104.7</v>
      </c>
      <c r="FS37" s="118">
        <v>108</v>
      </c>
      <c r="FT37" s="118">
        <v>105.9</v>
      </c>
      <c r="FU37" s="118">
        <v>105.9</v>
      </c>
      <c r="FV37" s="118">
        <v>106.3</v>
      </c>
      <c r="FW37" s="118">
        <v>107.3</v>
      </c>
      <c r="FX37" s="118">
        <v>108.5</v>
      </c>
      <c r="FY37" s="118">
        <v>106.7</v>
      </c>
      <c r="FZ37" s="118">
        <v>106.8</v>
      </c>
      <c r="GA37" s="118">
        <v>108.8</v>
      </c>
      <c r="GB37" s="118">
        <v>108.1</v>
      </c>
      <c r="GC37" s="118">
        <v>78.1</v>
      </c>
      <c r="GD37" s="118">
        <v>50.8</v>
      </c>
      <c r="GE37" s="118">
        <v>80.8</v>
      </c>
      <c r="GF37" s="118">
        <v>96.5</v>
      </c>
      <c r="GG37" s="118">
        <v>101.9</v>
      </c>
      <c r="GH37" s="118">
        <v>110.4</v>
      </c>
      <c r="GI37" s="118">
        <v>108</v>
      </c>
      <c r="GJ37" s="118">
        <v>108.9</v>
      </c>
      <c r="GK37" s="118">
        <v>106.9</v>
      </c>
      <c r="GL37" s="118">
        <v>108.4</v>
      </c>
      <c r="GM37" s="118">
        <v>109.9</v>
      </c>
      <c r="GN37" s="118">
        <v>108.6</v>
      </c>
      <c r="GO37" s="118">
        <v>107.4</v>
      </c>
      <c r="GP37" s="118">
        <v>110.2</v>
      </c>
      <c r="GQ37" s="118">
        <v>111.4</v>
      </c>
      <c r="GR37" s="118">
        <v>112</v>
      </c>
      <c r="GS37" s="118">
        <v>112</v>
      </c>
      <c r="GT37" s="118">
        <v>109.2</v>
      </c>
      <c r="GU37" s="118">
        <v>110</v>
      </c>
      <c r="GV37" s="118">
        <v>111.8</v>
      </c>
      <c r="GW37" s="118">
        <v>112.4</v>
      </c>
      <c r="GX37" s="118">
        <v>111.7</v>
      </c>
      <c r="GY37" s="118">
        <v>111.1</v>
      </c>
    </row>
    <row r="38" spans="1:207" ht="12.5">
      <c r="A38" s="2" t="s">
        <v>256</v>
      </c>
      <c r="B38" s="117" t="s">
        <v>251</v>
      </c>
      <c r="C38" s="118">
        <v>93.2</v>
      </c>
      <c r="D38" s="118">
        <v>93.5</v>
      </c>
      <c r="E38" s="118">
        <v>93</v>
      </c>
      <c r="F38" s="118">
        <v>94.4</v>
      </c>
      <c r="G38" s="118">
        <v>93.5</v>
      </c>
      <c r="H38" s="118">
        <v>94.1</v>
      </c>
      <c r="I38" s="118">
        <v>93.7</v>
      </c>
      <c r="J38" s="118">
        <v>95.3</v>
      </c>
      <c r="K38" s="118">
        <v>95.8</v>
      </c>
      <c r="L38" s="118">
        <v>95.5</v>
      </c>
      <c r="M38" s="118">
        <v>96.9</v>
      </c>
      <c r="N38" s="118">
        <v>95.1</v>
      </c>
      <c r="O38" s="118">
        <v>94.6</v>
      </c>
      <c r="P38" s="118">
        <v>94.3</v>
      </c>
      <c r="Q38" s="118">
        <v>95.7</v>
      </c>
      <c r="R38" s="118">
        <v>96.3</v>
      </c>
      <c r="S38" s="118">
        <v>97.9</v>
      </c>
      <c r="T38" s="118">
        <v>96.9</v>
      </c>
      <c r="U38" s="118">
        <v>96.1</v>
      </c>
      <c r="V38" s="118">
        <v>96.8</v>
      </c>
      <c r="W38" s="118">
        <v>97.2</v>
      </c>
      <c r="X38" s="118">
        <v>97.3</v>
      </c>
      <c r="Y38" s="118">
        <v>97.4</v>
      </c>
      <c r="Z38" s="118">
        <v>98.6</v>
      </c>
      <c r="AA38" s="118">
        <v>98.3</v>
      </c>
      <c r="AB38" s="118">
        <v>98.7</v>
      </c>
      <c r="AC38" s="118">
        <v>99.5</v>
      </c>
      <c r="AD38" s="118">
        <v>98.5</v>
      </c>
      <c r="AE38" s="118">
        <v>99.5</v>
      </c>
      <c r="AF38" s="118">
        <v>97.4</v>
      </c>
      <c r="AG38" s="118">
        <v>98.2</v>
      </c>
      <c r="AH38" s="118">
        <v>99.9</v>
      </c>
      <c r="AI38" s="118">
        <v>98.5</v>
      </c>
      <c r="AJ38" s="118">
        <v>99.9</v>
      </c>
      <c r="AK38" s="118">
        <v>99.1</v>
      </c>
      <c r="AL38" s="118">
        <v>99.6</v>
      </c>
      <c r="AM38" s="118">
        <v>100.4</v>
      </c>
      <c r="AN38" s="118">
        <v>100</v>
      </c>
      <c r="AO38" s="118">
        <v>98.2</v>
      </c>
      <c r="AP38" s="118">
        <v>98.1</v>
      </c>
      <c r="AQ38" s="118">
        <v>96.6</v>
      </c>
      <c r="AR38" s="118">
        <v>96.9</v>
      </c>
      <c r="AS38" s="118">
        <v>96.8</v>
      </c>
      <c r="AT38" s="118">
        <v>97.5</v>
      </c>
      <c r="AU38" s="118">
        <v>96.5</v>
      </c>
      <c r="AV38" s="118">
        <v>96.8</v>
      </c>
      <c r="AW38" s="118">
        <v>96</v>
      </c>
      <c r="AX38" s="118">
        <v>96.6</v>
      </c>
      <c r="AY38" s="118">
        <v>95.8</v>
      </c>
      <c r="AZ38" s="118">
        <v>94.3</v>
      </c>
      <c r="BA38" s="118">
        <v>92.1</v>
      </c>
      <c r="BB38" s="118">
        <v>93.2</v>
      </c>
      <c r="BC38" s="118">
        <v>94</v>
      </c>
      <c r="BD38" s="118">
        <v>94.2</v>
      </c>
      <c r="BE38" s="118">
        <v>94.5</v>
      </c>
      <c r="BF38" s="118">
        <v>93.4</v>
      </c>
      <c r="BG38" s="118">
        <v>95.5</v>
      </c>
      <c r="BH38" s="118">
        <v>94.2</v>
      </c>
      <c r="BI38" s="118">
        <v>94.7</v>
      </c>
      <c r="BJ38" s="118">
        <v>96.5</v>
      </c>
      <c r="BK38" s="118">
        <v>96.8</v>
      </c>
      <c r="BL38" s="118">
        <v>96</v>
      </c>
      <c r="BM38" s="118">
        <v>97.2</v>
      </c>
      <c r="BN38" s="118">
        <v>94.8</v>
      </c>
      <c r="BO38" s="118">
        <v>96.2</v>
      </c>
      <c r="BP38" s="118">
        <v>97.2</v>
      </c>
      <c r="BQ38" s="118">
        <v>97.7</v>
      </c>
      <c r="BR38" s="118">
        <v>95.7</v>
      </c>
      <c r="BS38" s="118">
        <v>97</v>
      </c>
      <c r="BT38" s="118">
        <v>96.7</v>
      </c>
      <c r="BU38" s="118">
        <v>97.7</v>
      </c>
      <c r="BV38" s="118">
        <v>96.3</v>
      </c>
      <c r="BW38" s="118">
        <v>96.6</v>
      </c>
      <c r="BX38" s="118">
        <v>98.2</v>
      </c>
      <c r="BY38" s="118">
        <v>98.7</v>
      </c>
      <c r="BZ38" s="118">
        <v>98.4</v>
      </c>
      <c r="CA38" s="118">
        <v>97.8</v>
      </c>
      <c r="CB38" s="118">
        <v>97.6</v>
      </c>
      <c r="CC38" s="118">
        <v>97.5</v>
      </c>
      <c r="CD38" s="118">
        <v>97.9</v>
      </c>
      <c r="CE38" s="118">
        <v>97.1</v>
      </c>
      <c r="CF38" s="118">
        <v>96.9</v>
      </c>
      <c r="CG38" s="118">
        <v>96.5</v>
      </c>
      <c r="CH38" s="118">
        <v>96.3</v>
      </c>
      <c r="CI38" s="118">
        <v>94.5</v>
      </c>
      <c r="CJ38" s="118">
        <v>95.1</v>
      </c>
      <c r="CK38" s="118">
        <v>96.7</v>
      </c>
      <c r="CL38" s="118">
        <v>94.6</v>
      </c>
      <c r="CM38" s="118">
        <v>96.2</v>
      </c>
      <c r="CN38" s="118">
        <v>95.7</v>
      </c>
      <c r="CO38" s="118">
        <v>95.7</v>
      </c>
      <c r="CP38" s="118">
        <v>97.2</v>
      </c>
      <c r="CQ38" s="118">
        <v>95.4</v>
      </c>
      <c r="CR38" s="118">
        <v>95.7</v>
      </c>
      <c r="CS38" s="118">
        <v>94.3</v>
      </c>
      <c r="CT38" s="118">
        <v>96.2</v>
      </c>
      <c r="CU38" s="118">
        <v>96</v>
      </c>
      <c r="CV38" s="118">
        <v>94.5</v>
      </c>
      <c r="CW38" s="118">
        <v>94.2</v>
      </c>
      <c r="CX38" s="118">
        <v>94.4</v>
      </c>
      <c r="CY38" s="118">
        <v>96.4</v>
      </c>
      <c r="CZ38" s="118">
        <v>94.3</v>
      </c>
      <c r="DA38" s="118">
        <v>94.8</v>
      </c>
      <c r="DB38" s="118">
        <v>95</v>
      </c>
      <c r="DC38" s="118">
        <v>95.5</v>
      </c>
      <c r="DD38" s="118">
        <v>95.5</v>
      </c>
      <c r="DE38" s="118">
        <v>95.8</v>
      </c>
      <c r="DF38" s="118">
        <v>97</v>
      </c>
      <c r="DG38" s="118">
        <v>96.7</v>
      </c>
      <c r="DH38" s="118">
        <v>98.4</v>
      </c>
      <c r="DI38" s="118">
        <v>96.6</v>
      </c>
      <c r="DJ38" s="118">
        <v>99.7</v>
      </c>
      <c r="DK38" s="118">
        <v>98.6</v>
      </c>
      <c r="DL38" s="118">
        <v>96.2</v>
      </c>
      <c r="DM38" s="118">
        <v>97.3</v>
      </c>
      <c r="DN38" s="118">
        <v>97.6</v>
      </c>
      <c r="DO38" s="118">
        <v>97.4</v>
      </c>
      <c r="DP38" s="118">
        <v>98.6</v>
      </c>
      <c r="DQ38" s="118">
        <v>98.1</v>
      </c>
      <c r="DR38" s="118">
        <v>98</v>
      </c>
      <c r="DS38" s="118">
        <v>97.7</v>
      </c>
      <c r="DT38" s="118">
        <v>99.9</v>
      </c>
      <c r="DU38" s="118">
        <v>100.8</v>
      </c>
      <c r="DV38" s="118">
        <v>99.9</v>
      </c>
      <c r="DW38" s="118">
        <v>99.4</v>
      </c>
      <c r="DX38" s="118">
        <v>99.6</v>
      </c>
      <c r="DY38" s="118">
        <v>100.7</v>
      </c>
      <c r="DZ38" s="118">
        <v>100.2</v>
      </c>
      <c r="EA38" s="118">
        <v>100.2</v>
      </c>
      <c r="EB38" s="118">
        <v>99.1</v>
      </c>
      <c r="EC38" s="118">
        <v>100.8</v>
      </c>
      <c r="ED38" s="118">
        <v>101.5</v>
      </c>
      <c r="EE38" s="118">
        <v>103.6</v>
      </c>
      <c r="EF38" s="118">
        <v>101.6</v>
      </c>
      <c r="EG38" s="118">
        <v>99.3</v>
      </c>
      <c r="EH38" s="118">
        <v>102.1</v>
      </c>
      <c r="EI38" s="118">
        <v>100.1</v>
      </c>
      <c r="EJ38" s="118">
        <v>101.5</v>
      </c>
      <c r="EK38" s="118">
        <v>102.8</v>
      </c>
      <c r="EL38" s="118">
        <v>101.8</v>
      </c>
      <c r="EM38" s="118">
        <v>102.4</v>
      </c>
      <c r="EN38" s="118">
        <v>99.7</v>
      </c>
      <c r="EO38" s="118">
        <v>104.6</v>
      </c>
      <c r="EP38" s="118">
        <v>103.6</v>
      </c>
      <c r="EQ38" s="118">
        <v>101</v>
      </c>
      <c r="ER38" s="118">
        <v>100.4</v>
      </c>
      <c r="ES38" s="118">
        <v>102.1</v>
      </c>
      <c r="ET38" s="118">
        <v>102</v>
      </c>
      <c r="EU38" s="118">
        <v>102.5</v>
      </c>
      <c r="EV38" s="118">
        <v>103</v>
      </c>
      <c r="EW38" s="118">
        <v>104.2</v>
      </c>
      <c r="EX38" s="118">
        <v>103.1</v>
      </c>
      <c r="EY38" s="118">
        <v>103.2</v>
      </c>
      <c r="EZ38" s="118">
        <v>103.3</v>
      </c>
      <c r="FA38" s="118">
        <v>103.8</v>
      </c>
      <c r="FB38" s="118">
        <v>106.1</v>
      </c>
      <c r="FC38" s="118">
        <v>104.4</v>
      </c>
      <c r="FD38" s="118">
        <v>103.2</v>
      </c>
      <c r="FE38" s="118">
        <v>104.9</v>
      </c>
      <c r="FF38" s="118">
        <v>103.5</v>
      </c>
      <c r="FG38" s="118">
        <v>106.6</v>
      </c>
      <c r="FH38" s="118">
        <v>105.6</v>
      </c>
      <c r="FI38" s="118">
        <v>104.1</v>
      </c>
      <c r="FJ38" s="118">
        <v>106.6</v>
      </c>
      <c r="FK38" s="118">
        <v>104.9</v>
      </c>
      <c r="FL38" s="118">
        <v>104.3</v>
      </c>
      <c r="FM38" s="118">
        <v>105.2</v>
      </c>
      <c r="FN38" s="118">
        <v>103.9</v>
      </c>
      <c r="FO38" s="118">
        <v>106</v>
      </c>
      <c r="FP38" s="118">
        <v>106.8</v>
      </c>
      <c r="FQ38" s="118">
        <v>105.7</v>
      </c>
      <c r="FR38" s="118">
        <v>106.9</v>
      </c>
      <c r="FS38" s="118">
        <v>109.1</v>
      </c>
      <c r="FT38" s="118">
        <v>106.8</v>
      </c>
      <c r="FU38" s="118">
        <v>104.9</v>
      </c>
      <c r="FV38" s="118">
        <v>105.6</v>
      </c>
      <c r="FW38" s="118">
        <v>106.3</v>
      </c>
      <c r="FX38" s="118">
        <v>106.8</v>
      </c>
      <c r="FY38" s="118">
        <v>106</v>
      </c>
      <c r="FZ38" s="118">
        <v>105.5</v>
      </c>
      <c r="GA38" s="118">
        <v>106.4</v>
      </c>
      <c r="GB38" s="118">
        <v>107.4</v>
      </c>
      <c r="GC38" s="118">
        <v>104.4</v>
      </c>
      <c r="GD38" s="118">
        <v>91.2</v>
      </c>
      <c r="GE38" s="118">
        <v>96</v>
      </c>
      <c r="GF38" s="118">
        <v>100.3</v>
      </c>
      <c r="GG38" s="118">
        <v>103.4</v>
      </c>
      <c r="GH38" s="118">
        <v>102</v>
      </c>
      <c r="GI38" s="118">
        <v>105</v>
      </c>
      <c r="GJ38" s="118">
        <v>106.6</v>
      </c>
      <c r="GK38" s="118">
        <v>105</v>
      </c>
      <c r="GL38" s="118">
        <v>104.1</v>
      </c>
      <c r="GM38" s="118">
        <v>104.5</v>
      </c>
      <c r="GN38" s="118">
        <v>105</v>
      </c>
      <c r="GO38" s="118">
        <v>108.8</v>
      </c>
      <c r="GP38" s="118">
        <v>109.1</v>
      </c>
      <c r="GQ38" s="118">
        <v>109.1</v>
      </c>
      <c r="GR38" s="118">
        <v>113.2</v>
      </c>
      <c r="GS38" s="118">
        <v>114.5</v>
      </c>
      <c r="GT38" s="118">
        <v>112.4</v>
      </c>
      <c r="GU38" s="118">
        <v>112.6</v>
      </c>
      <c r="GV38" s="118">
        <v>107.7</v>
      </c>
      <c r="GW38" s="118">
        <v>111</v>
      </c>
      <c r="GX38" s="118">
        <v>108.7</v>
      </c>
      <c r="GY38" s="118">
        <v>112.1</v>
      </c>
    </row>
  </sheetData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83"/>
  <sheetViews>
    <sheetView workbookViewId="0" topLeftCell="A130">
      <selection activeCell="AD23" sqref="AD23"/>
    </sheetView>
  </sheetViews>
  <sheetFormatPr defaultColWidth="11.00390625" defaultRowHeight="14.25"/>
  <cols>
    <col min="1" max="1" width="38.375" style="2" customWidth="1"/>
    <col min="2" max="26" width="6.50390625" style="2" customWidth="1"/>
    <col min="27" max="27" width="4.125" style="2" customWidth="1"/>
    <col min="28" max="28" width="8.50390625" style="2" customWidth="1"/>
    <col min="29" max="30" width="11.00390625" style="2" customWidth="1"/>
    <col min="31" max="31" width="8.50390625" style="2" customWidth="1"/>
    <col min="32" max="16384" width="11.00390625" style="2" customWidth="1"/>
  </cols>
  <sheetData>
    <row r="1" ht="12">
      <c r="A1" s="4" t="s">
        <v>259</v>
      </c>
    </row>
    <row r="2" ht="12"/>
    <row r="3" spans="1:2" ht="12">
      <c r="A3" s="4" t="s">
        <v>0</v>
      </c>
      <c r="B3" s="5">
        <f>'Data input sheet'!C3</f>
        <v>44635.37017361111</v>
      </c>
    </row>
    <row r="4" spans="1:2" ht="12">
      <c r="A4" s="4" t="s">
        <v>1</v>
      </c>
      <c r="B4" s="5">
        <f>'Data input sheet'!C4</f>
        <v>44636.37667575231</v>
      </c>
    </row>
    <row r="5" spans="1:2" ht="12">
      <c r="A5" s="4" t="s">
        <v>2</v>
      </c>
      <c r="B5" s="4" t="s">
        <v>3</v>
      </c>
    </row>
    <row r="6" ht="12"/>
    <row r="7" spans="1:2" ht="12">
      <c r="A7" s="4" t="s">
        <v>4</v>
      </c>
      <c r="B7" s="4" t="s">
        <v>258</v>
      </c>
    </row>
    <row r="8" spans="1:2" ht="12">
      <c r="A8" s="4" t="s">
        <v>159</v>
      </c>
      <c r="B8" s="4" t="s">
        <v>131</v>
      </c>
    </row>
    <row r="9" spans="1:4" ht="12">
      <c r="A9" s="4" t="s">
        <v>5</v>
      </c>
      <c r="B9" s="110" t="s">
        <v>330</v>
      </c>
      <c r="C9" s="109"/>
      <c r="D9" s="39"/>
    </row>
    <row r="10" spans="1:2" ht="12">
      <c r="A10" s="4" t="s">
        <v>7</v>
      </c>
      <c r="B10" s="4" t="s">
        <v>160</v>
      </c>
    </row>
    <row r="11" spans="28:31" ht="12">
      <c r="AB11" s="2" t="s">
        <v>344</v>
      </c>
      <c r="AC11" s="2" t="s">
        <v>305</v>
      </c>
      <c r="AE11" s="2" t="s">
        <v>344</v>
      </c>
    </row>
    <row r="12" spans="1:31" ht="12">
      <c r="A12" s="6"/>
      <c r="B12" s="17" t="s">
        <v>128</v>
      </c>
      <c r="C12" s="17" t="s">
        <v>129</v>
      </c>
      <c r="D12" s="17" t="s">
        <v>130</v>
      </c>
      <c r="E12" s="17" t="s">
        <v>280</v>
      </c>
      <c r="F12" s="17" t="s">
        <v>282</v>
      </c>
      <c r="G12" s="17" t="s">
        <v>301</v>
      </c>
      <c r="H12" s="17" t="s">
        <v>303</v>
      </c>
      <c r="I12" s="17" t="s">
        <v>308</v>
      </c>
      <c r="J12" s="17" t="s">
        <v>310</v>
      </c>
      <c r="K12" s="17" t="s">
        <v>311</v>
      </c>
      <c r="L12" s="17" t="s">
        <v>313</v>
      </c>
      <c r="M12" s="17" t="s">
        <v>314</v>
      </c>
      <c r="N12" s="17" t="s">
        <v>329</v>
      </c>
      <c r="O12" s="17" t="s">
        <v>335</v>
      </c>
      <c r="P12" s="17" t="s">
        <v>336</v>
      </c>
      <c r="Q12" s="17" t="s">
        <v>347</v>
      </c>
      <c r="R12" s="17" t="s">
        <v>348</v>
      </c>
      <c r="S12" s="17" t="s">
        <v>349</v>
      </c>
      <c r="T12" s="17" t="s">
        <v>350</v>
      </c>
      <c r="U12" s="17" t="s">
        <v>354</v>
      </c>
      <c r="V12" s="17" t="s">
        <v>355</v>
      </c>
      <c r="W12" s="17" t="s">
        <v>356</v>
      </c>
      <c r="X12" s="17" t="s">
        <v>357</v>
      </c>
      <c r="Y12" s="17" t="s">
        <v>358</v>
      </c>
      <c r="Z12" s="17" t="s">
        <v>359</v>
      </c>
      <c r="AA12" s="17"/>
      <c r="AB12" s="56" t="s">
        <v>367</v>
      </c>
      <c r="AC12" s="2" t="s">
        <v>363</v>
      </c>
      <c r="AE12" s="56" t="s">
        <v>367</v>
      </c>
    </row>
    <row r="13" spans="1:31" ht="12.75">
      <c r="A13" s="16" t="s">
        <v>245</v>
      </c>
      <c r="B13" s="118">
        <v>102.8</v>
      </c>
      <c r="C13" s="118">
        <v>102.4</v>
      </c>
      <c r="D13" s="118">
        <v>100.9</v>
      </c>
      <c r="E13" s="118">
        <v>76.6</v>
      </c>
      <c r="F13" s="118">
        <v>85.9</v>
      </c>
      <c r="G13" s="118">
        <v>96.3</v>
      </c>
      <c r="H13" s="118">
        <v>99.2</v>
      </c>
      <c r="I13" s="118">
        <v>85.6</v>
      </c>
      <c r="J13" s="118">
        <v>105.6</v>
      </c>
      <c r="K13" s="118">
        <v>110.6</v>
      </c>
      <c r="L13" s="118">
        <v>112.5</v>
      </c>
      <c r="M13" s="118">
        <v>99.6</v>
      </c>
      <c r="N13" s="118">
        <v>105.1</v>
      </c>
      <c r="O13" s="118">
        <v>102.2</v>
      </c>
      <c r="P13" s="118">
        <v>113.3</v>
      </c>
      <c r="Q13" s="118">
        <v>107.1</v>
      </c>
      <c r="R13" s="118">
        <v>104.8</v>
      </c>
      <c r="S13" s="118">
        <v>107.4</v>
      </c>
      <c r="T13" s="118">
        <v>107.8</v>
      </c>
      <c r="U13" s="118">
        <v>90.4</v>
      </c>
      <c r="V13" s="118">
        <v>109.8</v>
      </c>
      <c r="W13" s="118">
        <v>111.6</v>
      </c>
      <c r="X13" s="118">
        <v>112.7</v>
      </c>
      <c r="Y13" s="118">
        <v>102.4</v>
      </c>
      <c r="Z13" s="118">
        <v>105.5</v>
      </c>
      <c r="AA13" s="60"/>
      <c r="AB13" s="49">
        <f>(Z13/N13-1)*100</f>
        <v>0.38058991436726863</v>
      </c>
      <c r="AC13" s="12">
        <f>Z13/C13*100</f>
        <v>103.02734375</v>
      </c>
      <c r="AD13" s="2" t="str">
        <f>A13</f>
        <v>Total Industry</v>
      </c>
      <c r="AE13" s="49">
        <f>(Z13/B13-1)*100</f>
        <v>2.6264591439688845</v>
      </c>
    </row>
    <row r="14" spans="1:31" ht="12.75">
      <c r="A14" s="16" t="s">
        <v>320</v>
      </c>
      <c r="B14" s="118">
        <v>55.5</v>
      </c>
      <c r="C14" s="118">
        <v>55.5</v>
      </c>
      <c r="D14" s="118">
        <v>56.8</v>
      </c>
      <c r="E14" s="118">
        <v>49.1</v>
      </c>
      <c r="F14" s="118">
        <v>43.4</v>
      </c>
      <c r="G14" s="118">
        <v>47.8</v>
      </c>
      <c r="H14" s="118">
        <v>49.2</v>
      </c>
      <c r="I14" s="118">
        <v>52</v>
      </c>
      <c r="J14" s="118">
        <v>53.2</v>
      </c>
      <c r="K14" s="118">
        <v>63.5</v>
      </c>
      <c r="L14" s="118">
        <v>62.9</v>
      </c>
      <c r="M14" s="118">
        <v>60</v>
      </c>
      <c r="N14" s="118">
        <v>60.4</v>
      </c>
      <c r="O14" s="118">
        <v>55</v>
      </c>
      <c r="P14" s="118">
        <v>60.1</v>
      </c>
      <c r="Q14" s="118">
        <v>54.5</v>
      </c>
      <c r="R14" s="118">
        <v>51.3</v>
      </c>
      <c r="S14" s="118">
        <v>52.1</v>
      </c>
      <c r="T14" s="118">
        <v>54.2</v>
      </c>
      <c r="U14" s="118">
        <v>54.2</v>
      </c>
      <c r="V14" s="118">
        <v>63.4</v>
      </c>
      <c r="W14" s="118">
        <v>70.8</v>
      </c>
      <c r="X14" s="118">
        <v>68.3</v>
      </c>
      <c r="Y14" s="118">
        <v>74.1</v>
      </c>
      <c r="Z14" s="118">
        <v>74.2</v>
      </c>
      <c r="AA14" s="60"/>
      <c r="AB14" s="49">
        <f aca="true" t="shared" si="0" ref="AB14:AB43">(Z14/N14-1)*100</f>
        <v>22.847682119205317</v>
      </c>
      <c r="AC14" s="12">
        <f aca="true" t="shared" si="1" ref="AC14:AC43">Z14/C14*100</f>
        <v>133.69369369369372</v>
      </c>
      <c r="AD14" s="2" t="str">
        <f aca="true" t="shared" si="2" ref="AD14:AD43">A14</f>
        <v>Coal and lignite</v>
      </c>
      <c r="AE14" s="49">
        <f aca="true" t="shared" si="3" ref="AE14:AE43">(Z14/B14-1)*100</f>
        <v>33.6936936936937</v>
      </c>
    </row>
    <row r="15" spans="1:31" ht="12.75">
      <c r="A15" s="16" t="s">
        <v>315</v>
      </c>
      <c r="B15" s="118">
        <v>63.8</v>
      </c>
      <c r="C15" s="118">
        <v>55.5</v>
      </c>
      <c r="D15" s="118">
        <v>55.2</v>
      </c>
      <c r="E15" s="118">
        <v>53.2</v>
      </c>
      <c r="F15" s="118">
        <v>57.3</v>
      </c>
      <c r="G15" s="118">
        <v>47.3</v>
      </c>
      <c r="H15" s="118">
        <v>47.5</v>
      </c>
      <c r="I15" s="118">
        <v>47.2</v>
      </c>
      <c r="J15" s="118">
        <v>45.1</v>
      </c>
      <c r="K15" s="118">
        <v>52.8</v>
      </c>
      <c r="L15" s="118">
        <v>51.8</v>
      </c>
      <c r="M15" s="118">
        <v>53.8</v>
      </c>
      <c r="N15" s="118">
        <v>55.5</v>
      </c>
      <c r="O15" s="118">
        <v>48.3</v>
      </c>
      <c r="P15" s="118">
        <v>52.7</v>
      </c>
      <c r="Q15" s="118">
        <v>50.2</v>
      </c>
      <c r="R15" s="118">
        <v>43.6</v>
      </c>
      <c r="S15" s="118">
        <v>43.6</v>
      </c>
      <c r="T15" s="118">
        <v>47</v>
      </c>
      <c r="U15" s="118">
        <v>48</v>
      </c>
      <c r="V15" s="118">
        <v>43.5</v>
      </c>
      <c r="W15" s="118">
        <v>43.2</v>
      </c>
      <c r="X15" s="118">
        <v>47.3</v>
      </c>
      <c r="Y15" s="118">
        <v>50.3</v>
      </c>
      <c r="Z15" s="118">
        <v>52.7</v>
      </c>
      <c r="AA15" s="60"/>
      <c r="AB15" s="49">
        <f t="shared" si="0"/>
        <v>-5.045045045045038</v>
      </c>
      <c r="AC15" s="12">
        <f t="shared" si="1"/>
        <v>94.95495495495496</v>
      </c>
      <c r="AD15" s="2" t="str">
        <f t="shared" si="2"/>
        <v>Extraction crude petroleum &amp; natural gas</v>
      </c>
      <c r="AE15" s="49">
        <f t="shared" si="3"/>
        <v>-17.39811912225705</v>
      </c>
    </row>
    <row r="16" spans="1:31" ht="12.75">
      <c r="A16" s="16" t="s">
        <v>321</v>
      </c>
      <c r="B16" s="118">
        <v>94.1</v>
      </c>
      <c r="C16" s="118">
        <v>101.1</v>
      </c>
      <c r="D16" s="118">
        <v>112.5</v>
      </c>
      <c r="E16" s="118">
        <v>98.3</v>
      </c>
      <c r="F16" s="118">
        <v>101.1</v>
      </c>
      <c r="G16" s="118">
        <v>110.4</v>
      </c>
      <c r="H16" s="118">
        <v>101.8</v>
      </c>
      <c r="I16" s="118">
        <v>95.1</v>
      </c>
      <c r="J16" s="118">
        <v>101</v>
      </c>
      <c r="K16" s="118">
        <v>99.6</v>
      </c>
      <c r="L16" s="118">
        <v>102.3</v>
      </c>
      <c r="M16" s="118">
        <v>117.6</v>
      </c>
      <c r="N16" s="118">
        <v>83.6</v>
      </c>
      <c r="O16" s="118">
        <v>95.9</v>
      </c>
      <c r="P16" s="118">
        <v>104.3</v>
      </c>
      <c r="Q16" s="118">
        <v>94.8</v>
      </c>
      <c r="R16" s="118">
        <v>96.1</v>
      </c>
      <c r="S16" s="118">
        <v>96</v>
      </c>
      <c r="T16" s="118">
        <v>91.3</v>
      </c>
      <c r="U16" s="118">
        <v>93.4</v>
      </c>
      <c r="V16" s="118">
        <v>96.1</v>
      </c>
      <c r="W16" s="118">
        <v>92.1</v>
      </c>
      <c r="X16" s="118">
        <v>107</v>
      </c>
      <c r="Y16" s="118">
        <v>99</v>
      </c>
      <c r="Z16" s="118">
        <v>93.5</v>
      </c>
      <c r="AA16" s="60"/>
      <c r="AB16" s="49">
        <f t="shared" si="0"/>
        <v>11.842105263157897</v>
      </c>
      <c r="AC16" s="12">
        <f t="shared" si="1"/>
        <v>92.48269040553907</v>
      </c>
      <c r="AD16" s="2" t="str">
        <f t="shared" si="2"/>
        <v>Mining metal ores</v>
      </c>
      <c r="AE16" s="49">
        <f t="shared" si="3"/>
        <v>-0.6376195536663021</v>
      </c>
    </row>
    <row r="17" spans="1:31" ht="12.75">
      <c r="A17" s="16" t="s">
        <v>261</v>
      </c>
      <c r="B17" s="118">
        <v>95.5</v>
      </c>
      <c r="C17" s="118">
        <v>103</v>
      </c>
      <c r="D17" s="118">
        <v>109.8</v>
      </c>
      <c r="E17" s="118">
        <v>90.4</v>
      </c>
      <c r="F17" s="118">
        <v>114.9</v>
      </c>
      <c r="G17" s="118">
        <v>125.6</v>
      </c>
      <c r="H17" s="118">
        <v>126</v>
      </c>
      <c r="I17" s="118">
        <v>110.4</v>
      </c>
      <c r="J17" s="118">
        <v>125.6</v>
      </c>
      <c r="K17" s="118">
        <v>128.4</v>
      </c>
      <c r="L17" s="118">
        <v>124.5</v>
      </c>
      <c r="M17" s="118">
        <v>95.8</v>
      </c>
      <c r="N17" s="118">
        <v>90.4</v>
      </c>
      <c r="O17" s="118">
        <v>98</v>
      </c>
      <c r="P17" s="118">
        <v>130.8</v>
      </c>
      <c r="Q17" s="118">
        <v>129.2</v>
      </c>
      <c r="R17" s="118">
        <v>135</v>
      </c>
      <c r="S17" s="118">
        <v>140</v>
      </c>
      <c r="T17" s="118">
        <v>138.6</v>
      </c>
      <c r="U17" s="118">
        <v>119.8</v>
      </c>
      <c r="V17" s="118">
        <v>132.5</v>
      </c>
      <c r="W17" s="118">
        <v>132.9</v>
      </c>
      <c r="X17" s="118">
        <v>125.7</v>
      </c>
      <c r="Y17" s="118">
        <v>99.3</v>
      </c>
      <c r="Z17" s="118">
        <v>101.1</v>
      </c>
      <c r="AA17" s="60"/>
      <c r="AB17" s="49">
        <f t="shared" si="0"/>
        <v>11.83628318584069</v>
      </c>
      <c r="AC17" s="12">
        <f t="shared" si="1"/>
        <v>98.15533980582524</v>
      </c>
      <c r="AD17" s="2" t="str">
        <f t="shared" si="2"/>
        <v>Other mining &amp; quarrying</v>
      </c>
      <c r="AE17" s="49">
        <f t="shared" si="3"/>
        <v>5.8638743455497355</v>
      </c>
    </row>
    <row r="18" spans="1:31" ht="12.75">
      <c r="A18" s="16" t="s">
        <v>262</v>
      </c>
      <c r="B18" s="118">
        <v>64.6</v>
      </c>
      <c r="C18" s="118">
        <v>67.7</v>
      </c>
      <c r="D18" s="118">
        <v>76.2</v>
      </c>
      <c r="E18" s="118">
        <v>59.9</v>
      </c>
      <c r="F18" s="118">
        <v>63.7</v>
      </c>
      <c r="G18" s="118">
        <v>71.8</v>
      </c>
      <c r="H18" s="118">
        <v>60.6</v>
      </c>
      <c r="I18" s="118">
        <v>73</v>
      </c>
      <c r="J18" s="118">
        <v>81.3</v>
      </c>
      <c r="K18" s="118">
        <v>72.4</v>
      </c>
      <c r="L18" s="118">
        <v>69.5</v>
      </c>
      <c r="M18" s="118">
        <v>74.4</v>
      </c>
      <c r="N18" s="118">
        <v>51</v>
      </c>
      <c r="O18" s="118">
        <v>49.1</v>
      </c>
      <c r="P18" s="118">
        <v>71.1</v>
      </c>
      <c r="Q18" s="118">
        <v>56.6</v>
      </c>
      <c r="R18" s="118">
        <v>57.7</v>
      </c>
      <c r="S18" s="118">
        <v>68.7</v>
      </c>
      <c r="T18" s="118">
        <v>67.2</v>
      </c>
      <c r="U18" s="118">
        <v>67.6</v>
      </c>
      <c r="V18" s="118">
        <v>72.9</v>
      </c>
      <c r="W18" s="118">
        <v>61.8</v>
      </c>
      <c r="X18" s="118">
        <v>65.4</v>
      </c>
      <c r="Y18" s="118">
        <v>82.1</v>
      </c>
      <c r="Z18" s="118">
        <v>56.5</v>
      </c>
      <c r="AA18" s="60"/>
      <c r="AB18" s="49">
        <f t="shared" si="0"/>
        <v>10.784313725490202</v>
      </c>
      <c r="AC18" s="12">
        <f t="shared" si="1"/>
        <v>83.45642540620383</v>
      </c>
      <c r="AD18" s="2" t="str">
        <f t="shared" si="2"/>
        <v>Mining support services</v>
      </c>
      <c r="AE18" s="49">
        <f t="shared" si="3"/>
        <v>-12.538699690402467</v>
      </c>
    </row>
    <row r="19" spans="1:31" ht="12.75">
      <c r="A19" s="16" t="s">
        <v>263</v>
      </c>
      <c r="B19" s="118">
        <v>104.5</v>
      </c>
      <c r="C19" s="118">
        <v>99.2</v>
      </c>
      <c r="D19" s="118">
        <v>108.6</v>
      </c>
      <c r="E19" s="118">
        <v>95.4</v>
      </c>
      <c r="F19" s="118">
        <v>95.6</v>
      </c>
      <c r="G19" s="118">
        <v>100.6</v>
      </c>
      <c r="H19" s="118">
        <v>103.3</v>
      </c>
      <c r="I19" s="118">
        <v>101.4</v>
      </c>
      <c r="J19" s="118">
        <v>109.6</v>
      </c>
      <c r="K19" s="118">
        <v>112.3</v>
      </c>
      <c r="L19" s="118">
        <v>106.7</v>
      </c>
      <c r="M19" s="118">
        <v>101</v>
      </c>
      <c r="N19" s="118">
        <v>101.8</v>
      </c>
      <c r="O19" s="118">
        <v>98.8</v>
      </c>
      <c r="P19" s="118">
        <v>109.8</v>
      </c>
      <c r="Q19" s="118">
        <v>101.5</v>
      </c>
      <c r="R19" s="118">
        <v>104.9</v>
      </c>
      <c r="S19" s="118">
        <v>106.2</v>
      </c>
      <c r="T19" s="118">
        <v>106.5</v>
      </c>
      <c r="U19" s="118">
        <v>105.5</v>
      </c>
      <c r="V19" s="118">
        <v>112.7</v>
      </c>
      <c r="W19" s="118">
        <v>115.4</v>
      </c>
      <c r="X19" s="118">
        <v>114.6</v>
      </c>
      <c r="Y19" s="118">
        <v>102.9</v>
      </c>
      <c r="Z19" s="118">
        <v>106.1</v>
      </c>
      <c r="AA19" s="60"/>
      <c r="AB19" s="49">
        <f t="shared" si="0"/>
        <v>4.223968565815328</v>
      </c>
      <c r="AC19" s="12">
        <f t="shared" si="1"/>
        <v>106.95564516129032</v>
      </c>
      <c r="AD19" s="2" t="str">
        <f t="shared" si="2"/>
        <v>Food products</v>
      </c>
      <c r="AE19" s="49">
        <f t="shared" si="3"/>
        <v>1.5311004784688942</v>
      </c>
    </row>
    <row r="20" spans="1:31" ht="12.75">
      <c r="A20" s="16" t="s">
        <v>264</v>
      </c>
      <c r="B20" s="118">
        <v>89.6</v>
      </c>
      <c r="C20" s="118">
        <v>90</v>
      </c>
      <c r="D20" s="118">
        <v>94</v>
      </c>
      <c r="E20" s="118">
        <v>78.2</v>
      </c>
      <c r="F20" s="118">
        <v>87.8</v>
      </c>
      <c r="G20" s="118">
        <v>108</v>
      </c>
      <c r="H20" s="118">
        <v>117.7</v>
      </c>
      <c r="I20" s="118">
        <v>107.4</v>
      </c>
      <c r="J20" s="118">
        <v>107.1</v>
      </c>
      <c r="K20" s="118">
        <v>100.7</v>
      </c>
      <c r="L20" s="118">
        <v>96.7</v>
      </c>
      <c r="M20" s="118">
        <v>89.6</v>
      </c>
      <c r="N20" s="118">
        <v>79</v>
      </c>
      <c r="O20" s="118">
        <v>78.1</v>
      </c>
      <c r="P20" s="118">
        <v>99.5</v>
      </c>
      <c r="Q20" s="118">
        <v>99.3</v>
      </c>
      <c r="R20" s="118">
        <v>108.2</v>
      </c>
      <c r="S20" s="118">
        <v>123.9</v>
      </c>
      <c r="T20" s="118">
        <v>122.2</v>
      </c>
      <c r="U20" s="118">
        <v>106.5</v>
      </c>
      <c r="V20" s="118">
        <v>111.2</v>
      </c>
      <c r="W20" s="118">
        <v>109.7</v>
      </c>
      <c r="X20" s="118">
        <v>110.7</v>
      </c>
      <c r="Y20" s="118">
        <v>98.3</v>
      </c>
      <c r="Z20" s="118">
        <v>87.9</v>
      </c>
      <c r="AA20" s="60"/>
      <c r="AB20" s="49">
        <f t="shared" si="0"/>
        <v>11.265822784810142</v>
      </c>
      <c r="AC20" s="12">
        <f t="shared" si="1"/>
        <v>97.66666666666667</v>
      </c>
      <c r="AD20" s="2" t="str">
        <f t="shared" si="2"/>
        <v>Beverages</v>
      </c>
      <c r="AE20" s="49">
        <f t="shared" si="3"/>
        <v>-1.897321428571419</v>
      </c>
    </row>
    <row r="21" spans="1:31" ht="12.75">
      <c r="A21" s="16" t="s">
        <v>265</v>
      </c>
      <c r="B21" s="118">
        <v>92.8</v>
      </c>
      <c r="C21" s="118">
        <v>92.1</v>
      </c>
      <c r="D21" s="118">
        <v>105.4</v>
      </c>
      <c r="E21" s="118">
        <v>101</v>
      </c>
      <c r="F21" s="118">
        <v>98.2</v>
      </c>
      <c r="G21" s="118">
        <v>96.6</v>
      </c>
      <c r="H21" s="118">
        <v>97.6</v>
      </c>
      <c r="I21" s="118">
        <v>93.8</v>
      </c>
      <c r="J21" s="118">
        <v>108.1</v>
      </c>
      <c r="K21" s="118">
        <v>108.9</v>
      </c>
      <c r="L21" s="118">
        <v>105.7</v>
      </c>
      <c r="M21" s="118">
        <v>86.6</v>
      </c>
      <c r="N21" s="118">
        <v>104.4</v>
      </c>
      <c r="O21" s="118">
        <v>97</v>
      </c>
      <c r="P21" s="118">
        <v>112.1</v>
      </c>
      <c r="Q21" s="118">
        <v>101.2</v>
      </c>
      <c r="R21" s="118">
        <v>103.3</v>
      </c>
      <c r="S21" s="118">
        <v>102.4</v>
      </c>
      <c r="T21" s="118">
        <v>106.7</v>
      </c>
      <c r="U21" s="118">
        <v>92.7</v>
      </c>
      <c r="V21" s="118">
        <v>107.6</v>
      </c>
      <c r="W21" s="118">
        <v>103.1</v>
      </c>
      <c r="X21" s="118">
        <v>104.7</v>
      </c>
      <c r="Y21" s="118">
        <v>83.8</v>
      </c>
      <c r="Z21" s="118">
        <v>91.6</v>
      </c>
      <c r="AA21" s="60"/>
      <c r="AB21" s="49">
        <f t="shared" si="0"/>
        <v>-12.260536398467448</v>
      </c>
      <c r="AC21" s="12">
        <f>Z21/C21*100</f>
        <v>99.45711183496199</v>
      </c>
      <c r="AD21" s="2" t="str">
        <f t="shared" si="2"/>
        <v>Tobacco products</v>
      </c>
      <c r="AE21" s="49">
        <f t="shared" si="3"/>
        <v>-1.2931034482758674</v>
      </c>
    </row>
    <row r="22" spans="1:31" ht="12.75">
      <c r="A22" s="16" t="s">
        <v>266</v>
      </c>
      <c r="B22" s="118">
        <v>95.1</v>
      </c>
      <c r="C22" s="118">
        <v>100.5</v>
      </c>
      <c r="D22" s="118">
        <v>87.6</v>
      </c>
      <c r="E22" s="118">
        <v>58.4</v>
      </c>
      <c r="F22" s="118">
        <v>81.3</v>
      </c>
      <c r="G22" s="118">
        <v>88.9</v>
      </c>
      <c r="H22" s="118">
        <v>92.9</v>
      </c>
      <c r="I22" s="118">
        <v>64.4</v>
      </c>
      <c r="J22" s="118">
        <v>99.2</v>
      </c>
      <c r="K22" s="118">
        <v>105.3</v>
      </c>
      <c r="L22" s="118">
        <v>99</v>
      </c>
      <c r="M22" s="118">
        <v>79</v>
      </c>
      <c r="N22" s="118">
        <v>93.1</v>
      </c>
      <c r="O22" s="118">
        <v>93.1</v>
      </c>
      <c r="P22" s="118">
        <v>105</v>
      </c>
      <c r="Q22" s="118">
        <v>99.3</v>
      </c>
      <c r="R22" s="118">
        <v>100.8</v>
      </c>
      <c r="S22" s="118">
        <v>103.8</v>
      </c>
      <c r="T22" s="118">
        <v>104.6</v>
      </c>
      <c r="U22" s="118">
        <v>63.9</v>
      </c>
      <c r="V22" s="118">
        <v>103.1</v>
      </c>
      <c r="W22" s="118">
        <v>106.9</v>
      </c>
      <c r="X22" s="118">
        <v>102.7</v>
      </c>
      <c r="Y22" s="118">
        <v>79.9</v>
      </c>
      <c r="Z22" s="118">
        <v>95</v>
      </c>
      <c r="AA22" s="60"/>
      <c r="AB22" s="49">
        <f t="shared" si="0"/>
        <v>2.0408163265306145</v>
      </c>
      <c r="AC22" s="12">
        <f t="shared" si="1"/>
        <v>94.5273631840796</v>
      </c>
      <c r="AD22" s="2" t="str">
        <f t="shared" si="2"/>
        <v>Textiles</v>
      </c>
      <c r="AE22" s="49">
        <f t="shared" si="3"/>
        <v>-0.1051524710830698</v>
      </c>
    </row>
    <row r="23" spans="1:31" ht="12.75">
      <c r="A23" s="16" t="s">
        <v>267</v>
      </c>
      <c r="B23" s="118">
        <v>94.3</v>
      </c>
      <c r="C23" s="118">
        <v>82.6</v>
      </c>
      <c r="D23" s="118">
        <v>59.5</v>
      </c>
      <c r="E23" s="118">
        <v>31.7</v>
      </c>
      <c r="F23" s="118">
        <v>57.4</v>
      </c>
      <c r="G23" s="118">
        <v>73</v>
      </c>
      <c r="H23" s="118">
        <v>89.4</v>
      </c>
      <c r="I23" s="118">
        <v>69.5</v>
      </c>
      <c r="J23" s="118">
        <v>76.7</v>
      </c>
      <c r="K23" s="118">
        <v>70.6</v>
      </c>
      <c r="L23" s="118">
        <v>63.7</v>
      </c>
      <c r="M23" s="118">
        <v>59.9</v>
      </c>
      <c r="N23" s="118">
        <v>70</v>
      </c>
      <c r="O23" s="118">
        <v>66.7</v>
      </c>
      <c r="P23" s="118">
        <v>72.9</v>
      </c>
      <c r="Q23" s="118">
        <v>64.6</v>
      </c>
      <c r="R23" s="118">
        <v>64</v>
      </c>
      <c r="S23" s="118">
        <v>71.7</v>
      </c>
      <c r="T23" s="118">
        <v>82</v>
      </c>
      <c r="U23" s="118">
        <v>62</v>
      </c>
      <c r="V23" s="118">
        <v>72.7</v>
      </c>
      <c r="W23" s="118">
        <v>74.1</v>
      </c>
      <c r="X23" s="118">
        <v>71.1</v>
      </c>
      <c r="Y23" s="118">
        <v>67.2</v>
      </c>
      <c r="Z23" s="118">
        <v>70.9</v>
      </c>
      <c r="AA23" s="60"/>
      <c r="AB23" s="49">
        <f t="shared" si="0"/>
        <v>1.28571428571429</v>
      </c>
      <c r="AC23" s="12">
        <f t="shared" si="1"/>
        <v>85.83535108958839</v>
      </c>
      <c r="AD23" s="2" t="str">
        <f t="shared" si="2"/>
        <v>Wearing apparel</v>
      </c>
      <c r="AE23" s="49">
        <f t="shared" si="3"/>
        <v>-24.81442205726404</v>
      </c>
    </row>
    <row r="24" spans="1:31" ht="12.75">
      <c r="A24" s="16" t="s">
        <v>268</v>
      </c>
      <c r="B24" s="118">
        <v>102.5</v>
      </c>
      <c r="C24" s="118">
        <v>100.4</v>
      </c>
      <c r="D24" s="118">
        <v>63.2</v>
      </c>
      <c r="E24" s="118">
        <v>19.2</v>
      </c>
      <c r="F24" s="118">
        <v>63.9</v>
      </c>
      <c r="G24" s="118">
        <v>78.1</v>
      </c>
      <c r="H24" s="118">
        <v>89.5</v>
      </c>
      <c r="I24" s="118">
        <v>53.8</v>
      </c>
      <c r="J24" s="118">
        <v>83.7</v>
      </c>
      <c r="K24" s="118">
        <v>96.3</v>
      </c>
      <c r="L24" s="118">
        <v>83.7</v>
      </c>
      <c r="M24" s="118">
        <v>74.5</v>
      </c>
      <c r="N24" s="118">
        <v>83.1</v>
      </c>
      <c r="O24" s="118">
        <v>88.1</v>
      </c>
      <c r="P24" s="118">
        <v>89.9</v>
      </c>
      <c r="Q24" s="118">
        <v>79.6</v>
      </c>
      <c r="R24" s="118">
        <v>87</v>
      </c>
      <c r="S24" s="118">
        <v>93</v>
      </c>
      <c r="T24" s="118">
        <v>101.5</v>
      </c>
      <c r="U24" s="118">
        <v>53.6</v>
      </c>
      <c r="V24" s="118">
        <v>92.9</v>
      </c>
      <c r="W24" s="118">
        <v>97.8</v>
      </c>
      <c r="X24" s="118">
        <v>93.2</v>
      </c>
      <c r="Y24" s="118">
        <v>82.7</v>
      </c>
      <c r="Z24" s="118">
        <v>86.3</v>
      </c>
      <c r="AA24" s="60"/>
      <c r="AB24" s="49">
        <f t="shared" si="0"/>
        <v>3.8507821901323736</v>
      </c>
      <c r="AC24" s="12">
        <f t="shared" si="1"/>
        <v>85.95617529880477</v>
      </c>
      <c r="AD24" s="2" t="str">
        <f t="shared" si="2"/>
        <v>Leather &amp; related products</v>
      </c>
      <c r="AE24" s="49">
        <f t="shared" si="3"/>
        <v>-15.804878048780491</v>
      </c>
    </row>
    <row r="25" spans="1:31" ht="12.75">
      <c r="A25" s="16" t="s">
        <v>322</v>
      </c>
      <c r="B25" s="118">
        <v>96.1</v>
      </c>
      <c r="C25" s="118">
        <v>103.2</v>
      </c>
      <c r="D25" s="118">
        <v>104.9</v>
      </c>
      <c r="E25" s="118">
        <v>86.7</v>
      </c>
      <c r="F25" s="118">
        <v>99.9</v>
      </c>
      <c r="G25" s="118">
        <v>111.4</v>
      </c>
      <c r="H25" s="118">
        <v>107.6</v>
      </c>
      <c r="I25" s="118">
        <v>93.4</v>
      </c>
      <c r="J25" s="118">
        <v>117.1</v>
      </c>
      <c r="K25" s="118">
        <v>123.4</v>
      </c>
      <c r="L25" s="118">
        <v>120</v>
      </c>
      <c r="M25" s="118">
        <v>96.9</v>
      </c>
      <c r="N25" s="118">
        <v>102.7</v>
      </c>
      <c r="O25" s="118">
        <v>108</v>
      </c>
      <c r="P25" s="118">
        <v>124.9</v>
      </c>
      <c r="Q25" s="118">
        <v>119.7</v>
      </c>
      <c r="R25" s="118">
        <v>122.4</v>
      </c>
      <c r="S25" s="118">
        <v>124.5</v>
      </c>
      <c r="T25" s="118">
        <v>117.4</v>
      </c>
      <c r="U25" s="118">
        <v>94.4</v>
      </c>
      <c r="V25" s="118">
        <v>121.8</v>
      </c>
      <c r="W25" s="118">
        <v>124.7</v>
      </c>
      <c r="X25" s="118">
        <v>121.5</v>
      </c>
      <c r="Y25" s="118">
        <v>96.2</v>
      </c>
      <c r="Z25" s="118">
        <v>106.2</v>
      </c>
      <c r="AA25" s="60"/>
      <c r="AB25" s="49">
        <f t="shared" si="0"/>
        <v>3.4079844206426513</v>
      </c>
      <c r="AC25" s="12">
        <f t="shared" si="1"/>
        <v>102.90697674418605</v>
      </c>
      <c r="AD25" s="2" t="str">
        <f t="shared" si="2"/>
        <v>Wood &amp; wood products</v>
      </c>
      <c r="AE25" s="49">
        <f t="shared" si="3"/>
        <v>10.50988553590011</v>
      </c>
    </row>
    <row r="26" spans="1:31" ht="12.75">
      <c r="A26" s="16" t="s">
        <v>318</v>
      </c>
      <c r="B26" s="118">
        <v>103.6</v>
      </c>
      <c r="C26" s="118">
        <v>97.5</v>
      </c>
      <c r="D26" s="118">
        <v>108.9</v>
      </c>
      <c r="E26" s="118">
        <v>94.9</v>
      </c>
      <c r="F26" s="118">
        <v>92.5</v>
      </c>
      <c r="G26" s="118">
        <v>93.8</v>
      </c>
      <c r="H26" s="118">
        <v>97.6</v>
      </c>
      <c r="I26" s="118">
        <v>90.2</v>
      </c>
      <c r="J26" s="118">
        <v>100.3</v>
      </c>
      <c r="K26" s="118">
        <v>104.3</v>
      </c>
      <c r="L26" s="118">
        <v>102.4</v>
      </c>
      <c r="M26" s="118">
        <v>90.3</v>
      </c>
      <c r="N26" s="118">
        <v>103.4</v>
      </c>
      <c r="O26" s="118">
        <v>99</v>
      </c>
      <c r="P26" s="118">
        <v>108.2</v>
      </c>
      <c r="Q26" s="118">
        <v>102.6</v>
      </c>
      <c r="R26" s="118">
        <v>104.6</v>
      </c>
      <c r="S26" s="118">
        <v>105.5</v>
      </c>
      <c r="T26" s="118">
        <v>105.8</v>
      </c>
      <c r="U26" s="118">
        <v>97.1</v>
      </c>
      <c r="V26" s="118">
        <v>106.7</v>
      </c>
      <c r="W26" s="118">
        <v>109.8</v>
      </c>
      <c r="X26" s="118">
        <v>108.3</v>
      </c>
      <c r="Y26" s="118">
        <v>95.9</v>
      </c>
      <c r="Z26" s="118">
        <v>104.7</v>
      </c>
      <c r="AA26" s="60"/>
      <c r="AB26" s="49">
        <f t="shared" si="0"/>
        <v>1.2572533849129597</v>
      </c>
      <c r="AC26" s="12">
        <f t="shared" si="1"/>
        <v>107.38461538461539</v>
      </c>
      <c r="AD26" s="2" t="str">
        <f t="shared" si="2"/>
        <v>Paper &amp; paper products</v>
      </c>
      <c r="AE26" s="49">
        <f t="shared" si="3"/>
        <v>1.0617760617760652</v>
      </c>
    </row>
    <row r="27" spans="1:31" ht="12.75">
      <c r="A27" s="16" t="s">
        <v>323</v>
      </c>
      <c r="B27" s="118">
        <v>84.1</v>
      </c>
      <c r="C27" s="118">
        <v>86.9</v>
      </c>
      <c r="D27" s="118">
        <v>86</v>
      </c>
      <c r="E27" s="118">
        <v>61.2</v>
      </c>
      <c r="F27" s="118">
        <v>68</v>
      </c>
      <c r="G27" s="118">
        <v>74.7</v>
      </c>
      <c r="H27" s="118">
        <v>75.2</v>
      </c>
      <c r="I27" s="118">
        <v>76.8</v>
      </c>
      <c r="J27" s="118">
        <v>87.1</v>
      </c>
      <c r="K27" s="118">
        <v>91.4</v>
      </c>
      <c r="L27" s="118">
        <v>88.5</v>
      </c>
      <c r="M27" s="118">
        <v>84.7</v>
      </c>
      <c r="N27" s="118">
        <v>76.1</v>
      </c>
      <c r="O27" s="118">
        <v>75.3</v>
      </c>
      <c r="P27" s="118">
        <v>88.1</v>
      </c>
      <c r="Q27" s="118">
        <v>80.3</v>
      </c>
      <c r="R27" s="118">
        <v>81.8</v>
      </c>
      <c r="S27" s="118">
        <v>82.3</v>
      </c>
      <c r="T27" s="118">
        <v>79.5</v>
      </c>
      <c r="U27" s="118">
        <v>79</v>
      </c>
      <c r="V27" s="118">
        <v>91</v>
      </c>
      <c r="W27" s="118">
        <v>94</v>
      </c>
      <c r="X27" s="118">
        <v>94.9</v>
      </c>
      <c r="Y27" s="118">
        <v>87.7</v>
      </c>
      <c r="Z27" s="118">
        <v>79.3</v>
      </c>
      <c r="AA27" s="60"/>
      <c r="AB27" s="49">
        <f t="shared" si="0"/>
        <v>4.204993429697779</v>
      </c>
      <c r="AC27" s="12">
        <f t="shared" si="1"/>
        <v>91.25431530494821</v>
      </c>
      <c r="AD27" s="2" t="str">
        <f t="shared" si="2"/>
        <v>Printing &amp; reproduction recorded media</v>
      </c>
      <c r="AE27" s="49">
        <f t="shared" si="3"/>
        <v>-5.70749108204518</v>
      </c>
    </row>
    <row r="28" spans="1:31" ht="12.75">
      <c r="A28" s="16" t="s">
        <v>269</v>
      </c>
      <c r="B28" s="118">
        <v>100.3</v>
      </c>
      <c r="C28" s="118">
        <v>92.2</v>
      </c>
      <c r="D28" s="118">
        <v>93</v>
      </c>
      <c r="E28" s="118">
        <v>81.4</v>
      </c>
      <c r="F28" s="118">
        <v>82.4</v>
      </c>
      <c r="G28" s="118">
        <v>84.7</v>
      </c>
      <c r="H28" s="118">
        <v>90.9</v>
      </c>
      <c r="I28" s="118">
        <v>93.3</v>
      </c>
      <c r="J28" s="118">
        <v>89.1</v>
      </c>
      <c r="K28" s="118">
        <v>90.5</v>
      </c>
      <c r="L28" s="118">
        <v>90.1</v>
      </c>
      <c r="M28" s="118">
        <v>89.2</v>
      </c>
      <c r="N28" s="118">
        <v>88.4</v>
      </c>
      <c r="O28" s="118">
        <v>82.3</v>
      </c>
      <c r="P28" s="118">
        <v>92.1</v>
      </c>
      <c r="Q28" s="118">
        <v>88.1</v>
      </c>
      <c r="R28" s="118">
        <v>90.9</v>
      </c>
      <c r="S28" s="118">
        <v>90.3</v>
      </c>
      <c r="T28" s="118">
        <v>95.1</v>
      </c>
      <c r="U28" s="118">
        <v>99.8</v>
      </c>
      <c r="V28" s="118">
        <v>97.3</v>
      </c>
      <c r="W28" s="118">
        <v>100.8</v>
      </c>
      <c r="X28" s="118">
        <v>96.2</v>
      </c>
      <c r="Y28" s="118">
        <v>96.7</v>
      </c>
      <c r="Z28" s="118">
        <v>95.7</v>
      </c>
      <c r="AA28" s="60"/>
      <c r="AB28" s="49">
        <f t="shared" si="0"/>
        <v>8.257918552036191</v>
      </c>
      <c r="AC28" s="12">
        <f t="shared" si="1"/>
        <v>103.79609544468546</v>
      </c>
      <c r="AD28" s="2" t="str">
        <f t="shared" si="2"/>
        <v>Coke &amp; refined petroleum products</v>
      </c>
      <c r="AE28" s="49">
        <f t="shared" si="3"/>
        <v>-4.586241276171476</v>
      </c>
    </row>
    <row r="29" spans="1:31" ht="12.75">
      <c r="A29" s="16" t="s">
        <v>324</v>
      </c>
      <c r="B29" s="118">
        <v>103.5</v>
      </c>
      <c r="C29" s="118">
        <v>102.4</v>
      </c>
      <c r="D29" s="118">
        <v>106.6</v>
      </c>
      <c r="E29" s="118">
        <v>91</v>
      </c>
      <c r="F29" s="118">
        <v>92.4</v>
      </c>
      <c r="G29" s="118">
        <v>94.3</v>
      </c>
      <c r="H29" s="118">
        <v>97.7</v>
      </c>
      <c r="I29" s="118">
        <v>90.2</v>
      </c>
      <c r="J29" s="118">
        <v>97.8</v>
      </c>
      <c r="K29" s="118">
        <v>103</v>
      </c>
      <c r="L29" s="118">
        <v>102.4</v>
      </c>
      <c r="M29" s="118">
        <v>95.6</v>
      </c>
      <c r="N29" s="118">
        <v>107</v>
      </c>
      <c r="O29" s="118">
        <v>102.5</v>
      </c>
      <c r="P29" s="118">
        <v>112.4</v>
      </c>
      <c r="Q29" s="118">
        <v>104.2</v>
      </c>
      <c r="R29" s="118">
        <v>105.4</v>
      </c>
      <c r="S29" s="118">
        <v>104.2</v>
      </c>
      <c r="T29" s="118">
        <v>104.6</v>
      </c>
      <c r="U29" s="118">
        <v>96.7</v>
      </c>
      <c r="V29" s="118">
        <v>102.4</v>
      </c>
      <c r="W29" s="118">
        <v>105</v>
      </c>
      <c r="X29" s="118">
        <v>104.6</v>
      </c>
      <c r="Y29" s="118">
        <v>97.7</v>
      </c>
      <c r="Z29" s="118">
        <v>108.8</v>
      </c>
      <c r="AA29" s="60"/>
      <c r="AB29" s="49">
        <f t="shared" si="0"/>
        <v>1.6822429906542036</v>
      </c>
      <c r="AC29" s="12">
        <f t="shared" si="1"/>
        <v>106.25</v>
      </c>
      <c r="AD29" s="2" t="str">
        <f t="shared" si="2"/>
        <v>Chemicals &amp; chemical products</v>
      </c>
      <c r="AE29" s="49">
        <f t="shared" si="3"/>
        <v>5.120772946859908</v>
      </c>
    </row>
    <row r="30" spans="1:31" ht="12.75">
      <c r="A30" s="16" t="s">
        <v>319</v>
      </c>
      <c r="B30" s="118">
        <v>119</v>
      </c>
      <c r="C30" s="118">
        <v>124.8</v>
      </c>
      <c r="D30" s="118">
        <v>161.1</v>
      </c>
      <c r="E30" s="118">
        <v>134.3</v>
      </c>
      <c r="F30" s="118">
        <v>133.3</v>
      </c>
      <c r="G30" s="118">
        <v>139.8</v>
      </c>
      <c r="H30" s="118">
        <v>130.7</v>
      </c>
      <c r="I30" s="118">
        <v>108.7</v>
      </c>
      <c r="J30" s="118">
        <v>135</v>
      </c>
      <c r="K30" s="118">
        <v>145.5</v>
      </c>
      <c r="L30" s="118">
        <v>142</v>
      </c>
      <c r="M30" s="118">
        <v>120.8</v>
      </c>
      <c r="N30" s="118">
        <v>131.9</v>
      </c>
      <c r="O30" s="118">
        <v>132.5</v>
      </c>
      <c r="P30" s="118">
        <v>166.1</v>
      </c>
      <c r="Q30" s="118">
        <v>156.7</v>
      </c>
      <c r="R30" s="118">
        <v>153</v>
      </c>
      <c r="S30" s="118">
        <v>184.2</v>
      </c>
      <c r="T30" s="118">
        <v>171.7</v>
      </c>
      <c r="U30" s="118">
        <v>154.4</v>
      </c>
      <c r="V30" s="118">
        <v>171.5</v>
      </c>
      <c r="W30" s="118">
        <v>157.4</v>
      </c>
      <c r="X30" s="118">
        <v>154.9</v>
      </c>
      <c r="Y30" s="118">
        <v>140.6</v>
      </c>
      <c r="Z30" s="118">
        <v>156.4</v>
      </c>
      <c r="AA30" s="60"/>
      <c r="AB30" s="49">
        <f t="shared" si="0"/>
        <v>18.574677786201676</v>
      </c>
      <c r="AC30" s="12">
        <f t="shared" si="1"/>
        <v>125.32051282051282</v>
      </c>
      <c r="AD30" s="2" t="str">
        <f t="shared" si="2"/>
        <v>Basic pharmaceuticals &amp; pharmaceutical preparations</v>
      </c>
      <c r="AE30" s="49">
        <f t="shared" si="3"/>
        <v>31.428571428571427</v>
      </c>
    </row>
    <row r="31" spans="1:31" ht="12.75">
      <c r="A31" s="16" t="s">
        <v>270</v>
      </c>
      <c r="B31" s="118">
        <v>104.8</v>
      </c>
      <c r="C31" s="118">
        <v>108.5</v>
      </c>
      <c r="D31" s="118">
        <v>102</v>
      </c>
      <c r="E31" s="118">
        <v>73.8</v>
      </c>
      <c r="F31" s="118">
        <v>86.6</v>
      </c>
      <c r="G31" s="118">
        <v>99.2</v>
      </c>
      <c r="H31" s="118">
        <v>102.9</v>
      </c>
      <c r="I31" s="118">
        <v>87.7</v>
      </c>
      <c r="J31" s="118">
        <v>109.8</v>
      </c>
      <c r="K31" s="118">
        <v>115.3</v>
      </c>
      <c r="L31" s="118">
        <v>111.9</v>
      </c>
      <c r="M31" s="118">
        <v>87.3</v>
      </c>
      <c r="N31" s="118">
        <v>107</v>
      </c>
      <c r="O31" s="118">
        <v>108</v>
      </c>
      <c r="P31" s="118">
        <v>120.6</v>
      </c>
      <c r="Q31" s="118">
        <v>112.8</v>
      </c>
      <c r="R31" s="118">
        <v>114.1</v>
      </c>
      <c r="S31" s="118">
        <v>114.1</v>
      </c>
      <c r="T31" s="118">
        <v>111.1</v>
      </c>
      <c r="U31" s="118">
        <v>89.8</v>
      </c>
      <c r="V31" s="118">
        <v>111</v>
      </c>
      <c r="W31" s="118">
        <v>113.9</v>
      </c>
      <c r="X31" s="118">
        <v>111.4</v>
      </c>
      <c r="Y31" s="118">
        <v>86.3</v>
      </c>
      <c r="Z31" s="118">
        <v>106.4</v>
      </c>
      <c r="AA31" s="60"/>
      <c r="AB31" s="49">
        <f t="shared" si="0"/>
        <v>-0.5607476635513975</v>
      </c>
      <c r="AC31" s="12">
        <f t="shared" si="1"/>
        <v>98.06451612903227</v>
      </c>
      <c r="AD31" s="2" t="str">
        <f t="shared" si="2"/>
        <v>Rubber &amp; plastic products</v>
      </c>
      <c r="AE31" s="49">
        <f t="shared" si="3"/>
        <v>1.526717557251911</v>
      </c>
    </row>
    <row r="32" spans="1:31" ht="12.75">
      <c r="A32" s="16" t="s">
        <v>273</v>
      </c>
      <c r="B32" s="118">
        <v>91.2</v>
      </c>
      <c r="C32" s="118">
        <v>101.5</v>
      </c>
      <c r="D32" s="118">
        <v>99.1</v>
      </c>
      <c r="E32" s="118">
        <v>77.8</v>
      </c>
      <c r="F32" s="118">
        <v>101.8</v>
      </c>
      <c r="G32" s="118">
        <v>111.4</v>
      </c>
      <c r="H32" s="118">
        <v>112.3</v>
      </c>
      <c r="I32" s="118">
        <v>97.4</v>
      </c>
      <c r="J32" s="118">
        <v>117.4</v>
      </c>
      <c r="K32" s="118">
        <v>120.9</v>
      </c>
      <c r="L32" s="118">
        <v>117.2</v>
      </c>
      <c r="M32" s="118">
        <v>90.6</v>
      </c>
      <c r="N32" s="118">
        <v>92.5</v>
      </c>
      <c r="O32" s="118">
        <v>96.8</v>
      </c>
      <c r="P32" s="118">
        <v>120.2</v>
      </c>
      <c r="Q32" s="118">
        <v>118.5</v>
      </c>
      <c r="R32" s="118">
        <v>122.8</v>
      </c>
      <c r="S32" s="118">
        <v>125.8</v>
      </c>
      <c r="T32" s="118">
        <v>122.7</v>
      </c>
      <c r="U32" s="118">
        <v>100.9</v>
      </c>
      <c r="V32" s="118">
        <v>125.5</v>
      </c>
      <c r="W32" s="118">
        <v>128.8</v>
      </c>
      <c r="X32" s="118">
        <v>123.3</v>
      </c>
      <c r="Y32" s="118">
        <v>95.7</v>
      </c>
      <c r="Z32" s="118">
        <v>97.1</v>
      </c>
      <c r="AA32" s="60"/>
      <c r="AB32" s="49">
        <f t="shared" si="0"/>
        <v>4.972972972972967</v>
      </c>
      <c r="AC32" s="12">
        <f t="shared" si="1"/>
        <v>95.66502463054186</v>
      </c>
      <c r="AD32" s="2" t="str">
        <f t="shared" si="2"/>
        <v>Other non-metallic mineral products</v>
      </c>
      <c r="AE32" s="49">
        <f t="shared" si="3"/>
        <v>6.469298245614019</v>
      </c>
    </row>
    <row r="33" spans="1:31" ht="12.75">
      <c r="A33" s="16" t="s">
        <v>274</v>
      </c>
      <c r="B33" s="118">
        <v>97.5</v>
      </c>
      <c r="C33" s="118">
        <v>100.5</v>
      </c>
      <c r="D33" s="118">
        <v>94</v>
      </c>
      <c r="E33" s="118">
        <v>69.3</v>
      </c>
      <c r="F33" s="118">
        <v>79.6</v>
      </c>
      <c r="G33" s="118">
        <v>83.1</v>
      </c>
      <c r="H33" s="118">
        <v>84.5</v>
      </c>
      <c r="I33" s="118">
        <v>71.1</v>
      </c>
      <c r="J33" s="118">
        <v>95.4</v>
      </c>
      <c r="K33" s="118">
        <v>100.4</v>
      </c>
      <c r="L33" s="118">
        <v>98.5</v>
      </c>
      <c r="M33" s="118">
        <v>79.5</v>
      </c>
      <c r="N33" s="118">
        <v>97.4</v>
      </c>
      <c r="O33" s="118">
        <v>97.8</v>
      </c>
      <c r="P33" s="118">
        <v>107.8</v>
      </c>
      <c r="Q33" s="118">
        <v>100.6</v>
      </c>
      <c r="R33" s="118">
        <v>104.7</v>
      </c>
      <c r="S33" s="118">
        <v>103.2</v>
      </c>
      <c r="T33" s="118">
        <v>99.1</v>
      </c>
      <c r="U33" s="118">
        <v>76.4</v>
      </c>
      <c r="V33" s="118">
        <v>99.3</v>
      </c>
      <c r="W33" s="118">
        <v>103.6</v>
      </c>
      <c r="X33" s="118">
        <v>101.1</v>
      </c>
      <c r="Y33" s="118">
        <v>81.1</v>
      </c>
      <c r="Z33" s="118">
        <v>98.3</v>
      </c>
      <c r="AA33" s="60"/>
      <c r="AB33" s="49">
        <f t="shared" si="0"/>
        <v>0.924024640657084</v>
      </c>
      <c r="AC33" s="12">
        <f t="shared" si="1"/>
        <v>97.81094527363183</v>
      </c>
      <c r="AD33" s="2" t="str">
        <f t="shared" si="2"/>
        <v>Basic metals</v>
      </c>
      <c r="AE33" s="49">
        <f t="shared" si="3"/>
        <v>0.8205128205128087</v>
      </c>
    </row>
    <row r="34" spans="1:31" ht="12.75">
      <c r="A34" s="16" t="s">
        <v>317</v>
      </c>
      <c r="B34" s="118">
        <v>100.2</v>
      </c>
      <c r="C34" s="118">
        <v>106.3</v>
      </c>
      <c r="D34" s="118">
        <v>98.5</v>
      </c>
      <c r="E34" s="118">
        <v>71.1</v>
      </c>
      <c r="F34" s="118">
        <v>85.6</v>
      </c>
      <c r="G34" s="118">
        <v>97.7</v>
      </c>
      <c r="H34" s="118">
        <v>97.6</v>
      </c>
      <c r="I34" s="118">
        <v>80.2</v>
      </c>
      <c r="J34" s="118">
        <v>107.9</v>
      </c>
      <c r="K34" s="118">
        <v>112</v>
      </c>
      <c r="L34" s="118">
        <v>110.8</v>
      </c>
      <c r="M34" s="118">
        <v>92.7</v>
      </c>
      <c r="N34" s="118">
        <v>101.2</v>
      </c>
      <c r="O34" s="118">
        <v>105.7</v>
      </c>
      <c r="P34" s="118">
        <v>117.8</v>
      </c>
      <c r="Q34" s="118">
        <v>111.4</v>
      </c>
      <c r="R34" s="118">
        <v>111.2</v>
      </c>
      <c r="S34" s="118">
        <v>115.6</v>
      </c>
      <c r="T34" s="118">
        <v>111.1</v>
      </c>
      <c r="U34" s="118">
        <v>87.3</v>
      </c>
      <c r="V34" s="118">
        <v>114.5</v>
      </c>
      <c r="W34" s="118">
        <v>116.3</v>
      </c>
      <c r="X34" s="118">
        <v>115.3</v>
      </c>
      <c r="Y34" s="118">
        <v>92.4</v>
      </c>
      <c r="Z34" s="118">
        <v>102.1</v>
      </c>
      <c r="AA34" s="60"/>
      <c r="AB34" s="49">
        <f t="shared" si="0"/>
        <v>0.8893280632410905</v>
      </c>
      <c r="AC34" s="12">
        <f t="shared" si="1"/>
        <v>96.0489181561618</v>
      </c>
      <c r="AD34" s="2" t="str">
        <f t="shared" si="2"/>
        <v>Fabricated metal products</v>
      </c>
      <c r="AE34" s="49">
        <f t="shared" si="3"/>
        <v>1.896207584830334</v>
      </c>
    </row>
    <row r="35" spans="1:31" ht="12.75">
      <c r="A35" s="16" t="s">
        <v>325</v>
      </c>
      <c r="B35" s="118">
        <v>120.7</v>
      </c>
      <c r="C35" s="118">
        <v>82.1</v>
      </c>
      <c r="D35" s="118">
        <v>96.8</v>
      </c>
      <c r="E35" s="118">
        <v>102.5</v>
      </c>
      <c r="F35" s="118">
        <v>79.6</v>
      </c>
      <c r="G35" s="118">
        <v>87.4</v>
      </c>
      <c r="H35" s="118">
        <v>118.6</v>
      </c>
      <c r="I35" s="118">
        <v>83.1</v>
      </c>
      <c r="J35" s="118">
        <v>123.6</v>
      </c>
      <c r="K35" s="118">
        <v>139.6</v>
      </c>
      <c r="L35" s="118">
        <v>181.8</v>
      </c>
      <c r="M35" s="118">
        <v>131.3</v>
      </c>
      <c r="N35" s="118">
        <v>172.9</v>
      </c>
      <c r="O35" s="118">
        <v>123.8</v>
      </c>
      <c r="P35" s="118">
        <v>116.6</v>
      </c>
      <c r="Q35" s="118">
        <v>148.4</v>
      </c>
      <c r="R35" s="118">
        <v>112.7</v>
      </c>
      <c r="S35" s="118">
        <v>103</v>
      </c>
      <c r="T35" s="118">
        <v>143.9</v>
      </c>
      <c r="U35" s="118">
        <v>102.4</v>
      </c>
      <c r="V35" s="118">
        <v>153.1</v>
      </c>
      <c r="W35" s="118">
        <v>142.5</v>
      </c>
      <c r="X35" s="118">
        <v>139.8</v>
      </c>
      <c r="Y35" s="118">
        <v>134.7</v>
      </c>
      <c r="Z35" s="118">
        <v>138.4</v>
      </c>
      <c r="AA35" s="60"/>
      <c r="AB35" s="49">
        <f t="shared" si="0"/>
        <v>-19.95373048004627</v>
      </c>
      <c r="AC35" s="12">
        <f t="shared" si="1"/>
        <v>168.57490864799027</v>
      </c>
      <c r="AD35" s="2" t="str">
        <f t="shared" si="2"/>
        <v>Computer, electronic &amp; optical products</v>
      </c>
      <c r="AE35" s="49">
        <f t="shared" si="3"/>
        <v>14.664457332228675</v>
      </c>
    </row>
    <row r="36" spans="1:31" ht="12.75">
      <c r="A36" s="16" t="s">
        <v>275</v>
      </c>
      <c r="B36" s="118">
        <v>101.3</v>
      </c>
      <c r="C36" s="118">
        <v>106.4</v>
      </c>
      <c r="D36" s="118">
        <v>102.6</v>
      </c>
      <c r="E36" s="118">
        <v>76.4</v>
      </c>
      <c r="F36" s="118">
        <v>90.8</v>
      </c>
      <c r="G36" s="118">
        <v>99</v>
      </c>
      <c r="H36" s="118">
        <v>99.5</v>
      </c>
      <c r="I36" s="118">
        <v>89.3</v>
      </c>
      <c r="J36" s="118">
        <v>111.3</v>
      </c>
      <c r="K36" s="118">
        <v>114.9</v>
      </c>
      <c r="L36" s="118">
        <v>116</v>
      </c>
      <c r="M36" s="118">
        <v>97.6</v>
      </c>
      <c r="N36" s="118">
        <v>107.2</v>
      </c>
      <c r="O36" s="118">
        <v>111.3</v>
      </c>
      <c r="P36" s="118">
        <v>123.9</v>
      </c>
      <c r="Q36" s="118">
        <v>113.3</v>
      </c>
      <c r="R36" s="118">
        <v>114.3</v>
      </c>
      <c r="S36" s="118">
        <v>119.1</v>
      </c>
      <c r="T36" s="118">
        <v>113.8</v>
      </c>
      <c r="U36" s="118">
        <v>97.6</v>
      </c>
      <c r="V36" s="118">
        <v>118.6</v>
      </c>
      <c r="W36" s="118">
        <v>117.5</v>
      </c>
      <c r="X36" s="118">
        <v>117.8</v>
      </c>
      <c r="Y36" s="118">
        <v>100.5</v>
      </c>
      <c r="Z36" s="118">
        <v>107</v>
      </c>
      <c r="AA36" s="60"/>
      <c r="AB36" s="49">
        <f t="shared" si="0"/>
        <v>-0.1865671641791078</v>
      </c>
      <c r="AC36" s="12">
        <f t="shared" si="1"/>
        <v>100.56390977443608</v>
      </c>
      <c r="AD36" s="2" t="str">
        <f t="shared" si="2"/>
        <v>Electrical equipment</v>
      </c>
      <c r="AE36" s="49">
        <f t="shared" si="3"/>
        <v>5.626850937808503</v>
      </c>
    </row>
    <row r="37" spans="1:31" ht="12.75">
      <c r="A37" s="16" t="s">
        <v>326</v>
      </c>
      <c r="B37" s="118">
        <v>92.9</v>
      </c>
      <c r="C37" s="118">
        <v>101.9</v>
      </c>
      <c r="D37" s="118">
        <v>101.4</v>
      </c>
      <c r="E37" s="118">
        <v>72</v>
      </c>
      <c r="F37" s="118">
        <v>87.6</v>
      </c>
      <c r="G37" s="118">
        <v>102.7</v>
      </c>
      <c r="H37" s="118">
        <v>95.1</v>
      </c>
      <c r="I37" s="118">
        <v>77.7</v>
      </c>
      <c r="J37" s="118">
        <v>103.1</v>
      </c>
      <c r="K37" s="118">
        <v>103.3</v>
      </c>
      <c r="L37" s="118">
        <v>106.2</v>
      </c>
      <c r="M37" s="118">
        <v>108.4</v>
      </c>
      <c r="N37" s="118">
        <v>92.5</v>
      </c>
      <c r="O37" s="118">
        <v>99</v>
      </c>
      <c r="P37" s="118">
        <v>116.6</v>
      </c>
      <c r="Q37" s="118">
        <v>105.8</v>
      </c>
      <c r="R37" s="118">
        <v>107.9</v>
      </c>
      <c r="S37" s="118">
        <v>114.9</v>
      </c>
      <c r="T37" s="118">
        <v>110.2</v>
      </c>
      <c r="U37" s="118">
        <v>87.3</v>
      </c>
      <c r="V37" s="118">
        <v>115.1</v>
      </c>
      <c r="W37" s="118">
        <v>113.3</v>
      </c>
      <c r="X37" s="118">
        <v>116</v>
      </c>
      <c r="Y37" s="118">
        <v>116</v>
      </c>
      <c r="Z37" s="118">
        <v>98.4</v>
      </c>
      <c r="AA37" s="60"/>
      <c r="AB37" s="49">
        <f t="shared" si="0"/>
        <v>6.37837837837838</v>
      </c>
      <c r="AC37" s="12">
        <f t="shared" si="1"/>
        <v>96.56526005888125</v>
      </c>
      <c r="AD37" s="2" t="str">
        <f t="shared" si="2"/>
        <v>Machinery and equipment n.e.c.</v>
      </c>
      <c r="AE37" s="49">
        <f t="shared" si="3"/>
        <v>5.920344456404747</v>
      </c>
    </row>
    <row r="38" spans="1:31" ht="12.75">
      <c r="A38" s="16" t="s">
        <v>327</v>
      </c>
      <c r="B38" s="118">
        <v>93.7</v>
      </c>
      <c r="C38" s="118">
        <v>104.2</v>
      </c>
      <c r="D38" s="118">
        <v>75.2</v>
      </c>
      <c r="E38" s="118">
        <v>17</v>
      </c>
      <c r="F38" s="118">
        <v>51.7</v>
      </c>
      <c r="G38" s="118">
        <v>81.4</v>
      </c>
      <c r="H38" s="118">
        <v>83.3</v>
      </c>
      <c r="I38" s="118">
        <v>62.9</v>
      </c>
      <c r="J38" s="118">
        <v>99.3</v>
      </c>
      <c r="K38" s="118">
        <v>104.6</v>
      </c>
      <c r="L38" s="118">
        <v>107.3</v>
      </c>
      <c r="M38" s="118">
        <v>80.1</v>
      </c>
      <c r="N38" s="118">
        <v>86.8</v>
      </c>
      <c r="O38" s="118">
        <v>90.1</v>
      </c>
      <c r="P38" s="118">
        <v>99.9</v>
      </c>
      <c r="Q38" s="118">
        <v>87.4</v>
      </c>
      <c r="R38" s="118">
        <v>80.7</v>
      </c>
      <c r="S38" s="118">
        <v>82.7</v>
      </c>
      <c r="T38" s="118">
        <v>75.9</v>
      </c>
      <c r="U38" s="118">
        <v>49.7</v>
      </c>
      <c r="V38" s="118">
        <v>72.6</v>
      </c>
      <c r="W38" s="118">
        <v>78.3</v>
      </c>
      <c r="X38" s="118">
        <v>87.6</v>
      </c>
      <c r="Y38" s="118">
        <v>70</v>
      </c>
      <c r="Z38" s="118">
        <v>78.5</v>
      </c>
      <c r="AA38" s="60"/>
      <c r="AB38" s="49">
        <f t="shared" si="0"/>
        <v>-9.562211981566815</v>
      </c>
      <c r="AC38" s="12">
        <f t="shared" si="1"/>
        <v>75.33589251439538</v>
      </c>
      <c r="AD38" s="2" t="str">
        <f t="shared" si="2"/>
        <v>Motor vehicles, trailers &amp; semi-trailers</v>
      </c>
      <c r="AE38" s="49">
        <f t="shared" si="3"/>
        <v>-16.221985058697975</v>
      </c>
    </row>
    <row r="39" spans="1:31" ht="12.75">
      <c r="A39" s="16" t="s">
        <v>272</v>
      </c>
      <c r="B39" s="118">
        <v>113.4</v>
      </c>
      <c r="C39" s="118">
        <v>121.6</v>
      </c>
      <c r="D39" s="118">
        <v>107.3</v>
      </c>
      <c r="E39" s="118">
        <v>76.7</v>
      </c>
      <c r="F39" s="118">
        <v>89.8</v>
      </c>
      <c r="G39" s="118">
        <v>102.8</v>
      </c>
      <c r="H39" s="118">
        <v>94.9</v>
      </c>
      <c r="I39" s="118">
        <v>76.8</v>
      </c>
      <c r="J39" s="118">
        <v>107.9</v>
      </c>
      <c r="K39" s="118">
        <v>108.9</v>
      </c>
      <c r="L39" s="118">
        <v>111</v>
      </c>
      <c r="M39" s="118">
        <v>96.6</v>
      </c>
      <c r="N39" s="118">
        <v>98.3</v>
      </c>
      <c r="O39" s="118">
        <v>99.5</v>
      </c>
      <c r="P39" s="118">
        <v>111.8</v>
      </c>
      <c r="Q39" s="118">
        <v>103.5</v>
      </c>
      <c r="R39" s="118">
        <v>101.9</v>
      </c>
      <c r="S39" s="118">
        <v>107.6</v>
      </c>
      <c r="T39" s="118">
        <v>101.6</v>
      </c>
      <c r="U39" s="118">
        <v>75.7</v>
      </c>
      <c r="V39" s="118">
        <v>106.8</v>
      </c>
      <c r="W39" s="118">
        <v>116.5</v>
      </c>
      <c r="X39" s="118">
        <v>109.8</v>
      </c>
      <c r="Y39" s="118">
        <v>97.5</v>
      </c>
      <c r="Z39" s="118">
        <v>98.6</v>
      </c>
      <c r="AA39" s="60"/>
      <c r="AB39" s="49">
        <f t="shared" si="0"/>
        <v>0.3051881993896277</v>
      </c>
      <c r="AC39" s="12">
        <f t="shared" si="1"/>
        <v>81.08552631578947</v>
      </c>
      <c r="AD39" s="2" t="str">
        <f t="shared" si="2"/>
        <v>Other transport equipment</v>
      </c>
      <c r="AE39" s="49">
        <f t="shared" si="3"/>
        <v>-13.051146384479729</v>
      </c>
    </row>
    <row r="40" spans="1:31" ht="12.75">
      <c r="A40" s="16" t="s">
        <v>271</v>
      </c>
      <c r="B40" s="118">
        <v>97.8</v>
      </c>
      <c r="C40" s="118">
        <v>106.5</v>
      </c>
      <c r="D40" s="118">
        <v>88.5</v>
      </c>
      <c r="E40" s="118">
        <v>48.3</v>
      </c>
      <c r="F40" s="118">
        <v>80</v>
      </c>
      <c r="G40" s="118">
        <v>101.3</v>
      </c>
      <c r="H40" s="118">
        <v>104</v>
      </c>
      <c r="I40" s="118">
        <v>87.9</v>
      </c>
      <c r="J40" s="118">
        <v>115.8</v>
      </c>
      <c r="K40" s="118">
        <v>122.2</v>
      </c>
      <c r="L40" s="118">
        <v>117.4</v>
      </c>
      <c r="M40" s="118">
        <v>102</v>
      </c>
      <c r="N40" s="118">
        <v>98.5</v>
      </c>
      <c r="O40" s="118">
        <v>104.6</v>
      </c>
      <c r="P40" s="118">
        <v>113.5</v>
      </c>
      <c r="Q40" s="118">
        <v>105.5</v>
      </c>
      <c r="R40" s="118">
        <v>109.8</v>
      </c>
      <c r="S40" s="118">
        <v>112.5</v>
      </c>
      <c r="T40" s="118">
        <v>108.8</v>
      </c>
      <c r="U40" s="118">
        <v>83.6</v>
      </c>
      <c r="V40" s="118">
        <v>115.8</v>
      </c>
      <c r="W40" s="118">
        <v>123.1</v>
      </c>
      <c r="X40" s="118">
        <v>122.7</v>
      </c>
      <c r="Y40" s="118">
        <v>102.5</v>
      </c>
      <c r="Z40" s="118">
        <v>99.5</v>
      </c>
      <c r="AA40" s="60"/>
      <c r="AB40" s="49">
        <f t="shared" si="0"/>
        <v>1.0152284263959421</v>
      </c>
      <c r="AC40" s="12">
        <f t="shared" si="1"/>
        <v>93.42723004694837</v>
      </c>
      <c r="AD40" s="2" t="str">
        <f t="shared" si="2"/>
        <v>Furniture</v>
      </c>
      <c r="AE40" s="49">
        <f t="shared" si="3"/>
        <v>1.7382413087934534</v>
      </c>
    </row>
    <row r="41" spans="1:31" ht="12.75">
      <c r="A41" s="16" t="s">
        <v>260</v>
      </c>
      <c r="B41" s="118">
        <v>106.9</v>
      </c>
      <c r="C41" s="118">
        <v>110.7</v>
      </c>
      <c r="D41" s="118">
        <v>107.2</v>
      </c>
      <c r="E41" s="118">
        <v>81.3</v>
      </c>
      <c r="F41" s="118">
        <v>89.4</v>
      </c>
      <c r="G41" s="118">
        <v>103</v>
      </c>
      <c r="H41" s="118">
        <v>113.1</v>
      </c>
      <c r="I41" s="118">
        <v>94.5</v>
      </c>
      <c r="J41" s="118">
        <v>120.6</v>
      </c>
      <c r="K41" s="118">
        <v>127.7</v>
      </c>
      <c r="L41" s="118">
        <v>124.9</v>
      </c>
      <c r="M41" s="118">
        <v>104</v>
      </c>
      <c r="N41" s="118">
        <v>116.9</v>
      </c>
      <c r="O41" s="118">
        <v>118.8</v>
      </c>
      <c r="P41" s="118">
        <v>132.3</v>
      </c>
      <c r="Q41" s="118">
        <v>118.3</v>
      </c>
      <c r="R41" s="118">
        <v>119.6</v>
      </c>
      <c r="S41" s="118">
        <v>123.2</v>
      </c>
      <c r="T41" s="118">
        <v>125.5</v>
      </c>
      <c r="U41" s="118">
        <v>99.8</v>
      </c>
      <c r="V41" s="118">
        <v>127.2</v>
      </c>
      <c r="W41" s="118">
        <v>135.7</v>
      </c>
      <c r="X41" s="118">
        <v>134</v>
      </c>
      <c r="Y41" s="118">
        <v>117</v>
      </c>
      <c r="Z41" s="118">
        <v>111.7</v>
      </c>
      <c r="AA41" s="60"/>
      <c r="AB41" s="49">
        <f t="shared" si="0"/>
        <v>-4.448246364414032</v>
      </c>
      <c r="AC41" s="12">
        <f t="shared" si="1"/>
        <v>100.903342366757</v>
      </c>
      <c r="AD41" s="2" t="str">
        <f t="shared" si="2"/>
        <v>Other manufacturing</v>
      </c>
      <c r="AE41" s="49">
        <f t="shared" si="3"/>
        <v>4.490177736202061</v>
      </c>
    </row>
    <row r="42" spans="1:31" ht="12.75">
      <c r="A42" s="16" t="s">
        <v>316</v>
      </c>
      <c r="B42" s="118">
        <v>96.9</v>
      </c>
      <c r="C42" s="118">
        <v>103.2</v>
      </c>
      <c r="D42" s="118">
        <v>102.6</v>
      </c>
      <c r="E42" s="118">
        <v>79.4</v>
      </c>
      <c r="F42" s="118">
        <v>86.1</v>
      </c>
      <c r="G42" s="118">
        <v>102.2</v>
      </c>
      <c r="H42" s="118">
        <v>100.2</v>
      </c>
      <c r="I42" s="118">
        <v>90.9</v>
      </c>
      <c r="J42" s="118">
        <v>108.3</v>
      </c>
      <c r="K42" s="118">
        <v>110.7</v>
      </c>
      <c r="L42" s="118">
        <v>110.5</v>
      </c>
      <c r="M42" s="118">
        <v>121.4</v>
      </c>
      <c r="N42" s="118">
        <v>91.3</v>
      </c>
      <c r="O42" s="118">
        <v>93.3</v>
      </c>
      <c r="P42" s="118">
        <v>108.9</v>
      </c>
      <c r="Q42" s="118">
        <v>102.3</v>
      </c>
      <c r="R42" s="118">
        <v>102.3</v>
      </c>
      <c r="S42" s="118">
        <v>111.1</v>
      </c>
      <c r="T42" s="118">
        <v>104</v>
      </c>
      <c r="U42" s="118">
        <v>94.2</v>
      </c>
      <c r="V42" s="118">
        <v>111.7</v>
      </c>
      <c r="W42" s="118">
        <v>112.9</v>
      </c>
      <c r="X42" s="118">
        <v>115</v>
      </c>
      <c r="Y42" s="118">
        <v>125.7</v>
      </c>
      <c r="Z42" s="118">
        <v>94.8</v>
      </c>
      <c r="AA42" s="60"/>
      <c r="AB42" s="49">
        <f t="shared" si="0"/>
        <v>3.83351588170866</v>
      </c>
      <c r="AC42" s="12">
        <f t="shared" si="1"/>
        <v>91.86046511627907</v>
      </c>
      <c r="AD42" s="2" t="str">
        <f t="shared" si="2"/>
        <v>Repair &amp; installation of machinery &amp; equipment</v>
      </c>
      <c r="AE42" s="49">
        <f t="shared" si="3"/>
        <v>-2.1671826625387136</v>
      </c>
    </row>
    <row r="43" spans="1:31" ht="12.75">
      <c r="A43" s="16" t="s">
        <v>328</v>
      </c>
      <c r="B43" s="118">
        <v>121</v>
      </c>
      <c r="C43" s="118">
        <v>109.8</v>
      </c>
      <c r="D43" s="118">
        <v>107.3</v>
      </c>
      <c r="E43" s="118">
        <v>87</v>
      </c>
      <c r="F43" s="118">
        <v>87.3</v>
      </c>
      <c r="G43" s="118">
        <v>86.5</v>
      </c>
      <c r="H43" s="118">
        <v>93.4</v>
      </c>
      <c r="I43" s="118">
        <v>91.5</v>
      </c>
      <c r="J43" s="118">
        <v>91.7</v>
      </c>
      <c r="K43" s="118">
        <v>100.5</v>
      </c>
      <c r="L43" s="118">
        <v>104.8</v>
      </c>
      <c r="M43" s="118">
        <v>115.7</v>
      </c>
      <c r="N43" s="118">
        <v>122.1</v>
      </c>
      <c r="O43" s="118">
        <v>109.4</v>
      </c>
      <c r="P43" s="118">
        <v>111.2</v>
      </c>
      <c r="Q43" s="118">
        <v>98.5</v>
      </c>
      <c r="R43" s="118">
        <v>91.4</v>
      </c>
      <c r="S43" s="118">
        <v>88.4</v>
      </c>
      <c r="T43" s="118">
        <v>93.8</v>
      </c>
      <c r="U43" s="118">
        <v>90.9</v>
      </c>
      <c r="V43" s="118">
        <v>93</v>
      </c>
      <c r="W43" s="118">
        <v>104.2</v>
      </c>
      <c r="X43" s="118">
        <v>113.7</v>
      </c>
      <c r="Y43" s="118">
        <v>124</v>
      </c>
      <c r="Z43" s="118">
        <v>128.7</v>
      </c>
      <c r="AA43" s="60"/>
      <c r="AB43" s="49">
        <f t="shared" si="0"/>
        <v>5.405405405405395</v>
      </c>
      <c r="AC43" s="12">
        <f t="shared" si="1"/>
        <v>117.21311475409834</v>
      </c>
      <c r="AD43" s="2" t="str">
        <f t="shared" si="2"/>
        <v>Electricity, gas, steam &amp; air conditioning supply</v>
      </c>
      <c r="AE43" s="49">
        <f t="shared" si="3"/>
        <v>6.363636363636349</v>
      </c>
    </row>
    <row r="44" ht="12"/>
    <row r="45" ht="12"/>
    <row r="46" ht="12"/>
    <row r="47" ht="12"/>
    <row r="48" spans="1:126" ht="12">
      <c r="A48" s="4"/>
      <c r="B48" s="17" t="s">
        <v>351</v>
      </c>
      <c r="D48" s="109" t="s">
        <v>352</v>
      </c>
      <c r="E48" s="123"/>
      <c r="F48" s="109"/>
      <c r="G48" s="109"/>
      <c r="H48" s="109"/>
      <c r="I48" s="109"/>
      <c r="J48" s="109"/>
      <c r="K48" s="109"/>
      <c r="L48" s="109"/>
      <c r="AC48" s="4"/>
      <c r="AD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1:126" ht="12">
      <c r="A49" s="16" t="s">
        <v>320</v>
      </c>
      <c r="B49" s="49">
        <v>33.6936936936937</v>
      </c>
      <c r="AC49" s="10"/>
      <c r="AD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"/>
      <c r="DN49" s="1"/>
      <c r="DO49" s="1"/>
      <c r="DP49" s="1"/>
      <c r="DQ49" s="1"/>
      <c r="DR49" s="1"/>
      <c r="DS49" s="1"/>
      <c r="DT49" s="1"/>
      <c r="DU49" s="1"/>
      <c r="DV49" s="1"/>
    </row>
    <row r="50" spans="1:126" ht="12">
      <c r="A50" s="16" t="s">
        <v>319</v>
      </c>
      <c r="B50" s="49">
        <v>31.428571428571427</v>
      </c>
      <c r="AC50" s="10"/>
      <c r="AD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1:126" ht="12">
      <c r="A51" s="16" t="s">
        <v>325</v>
      </c>
      <c r="B51" s="49">
        <v>14.664457332228675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AC51" s="10"/>
      <c r="AD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"/>
      <c r="DN51" s="1"/>
      <c r="DO51" s="1"/>
      <c r="DP51" s="1"/>
      <c r="DQ51" s="1"/>
      <c r="DR51" s="1"/>
      <c r="DS51" s="1"/>
      <c r="DT51" s="1"/>
      <c r="DU51" s="1"/>
      <c r="DV51" s="1"/>
    </row>
    <row r="52" spans="1:126" ht="12">
      <c r="A52" s="16" t="s">
        <v>322</v>
      </c>
      <c r="B52" s="49">
        <v>10.50988553590011</v>
      </c>
      <c r="AC52" s="10"/>
      <c r="AD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1:126" ht="12">
      <c r="A53" s="16" t="s">
        <v>273</v>
      </c>
      <c r="B53" s="49">
        <v>6.469298245614019</v>
      </c>
      <c r="AC53" s="10"/>
      <c r="AD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"/>
      <c r="DN53" s="1"/>
      <c r="DO53" s="1"/>
      <c r="DP53" s="1"/>
      <c r="DQ53" s="1"/>
      <c r="DR53" s="1"/>
      <c r="DS53" s="1"/>
      <c r="DT53" s="1"/>
      <c r="DU53" s="1"/>
      <c r="DV53" s="1"/>
    </row>
    <row r="54" spans="1:126" ht="12">
      <c r="A54" s="16" t="s">
        <v>328</v>
      </c>
      <c r="B54" s="49">
        <v>6.363636363636349</v>
      </c>
      <c r="AC54" s="10"/>
      <c r="AD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1:126" ht="12">
      <c r="A55" s="16" t="s">
        <v>326</v>
      </c>
      <c r="B55" s="49">
        <v>5.920344456404747</v>
      </c>
      <c r="AC55" s="10"/>
      <c r="AD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1:126" ht="12">
      <c r="A56" s="16" t="s">
        <v>261</v>
      </c>
      <c r="B56" s="49">
        <v>5.8638743455497355</v>
      </c>
      <c r="AC56" s="10"/>
      <c r="AD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1:126" ht="12">
      <c r="A57" s="16" t="s">
        <v>275</v>
      </c>
      <c r="B57" s="49">
        <v>5.626850937808503</v>
      </c>
      <c r="AC57" s="10"/>
      <c r="AD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1:126" ht="12">
      <c r="A58" s="16" t="s">
        <v>324</v>
      </c>
      <c r="B58" s="49">
        <v>5.120772946859908</v>
      </c>
      <c r="AC58" s="10"/>
      <c r="AD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ht="12">
      <c r="A59" s="16" t="s">
        <v>260</v>
      </c>
      <c r="B59" s="49">
        <v>4.490177736202061</v>
      </c>
      <c r="AC59" s="10"/>
      <c r="AD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6" ht="12">
      <c r="A60" s="16" t="s">
        <v>245</v>
      </c>
      <c r="B60" s="49">
        <v>2.6264591439688845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AC60" s="10"/>
      <c r="AD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1:126" ht="12">
      <c r="A61" s="16" t="s">
        <v>317</v>
      </c>
      <c r="B61" s="49">
        <v>1.896207584830334</v>
      </c>
      <c r="AC61" s="10"/>
      <c r="AD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ht="12">
      <c r="A62" s="16" t="s">
        <v>271</v>
      </c>
      <c r="B62" s="49">
        <v>1.7382413087934534</v>
      </c>
      <c r="AC62" s="10"/>
      <c r="AD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ht="12">
      <c r="A63" s="16" t="s">
        <v>263</v>
      </c>
      <c r="B63" s="49">
        <v>1.5311004784688942</v>
      </c>
      <c r="AC63" s="10"/>
      <c r="AD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:126" ht="12">
      <c r="A64" s="16" t="s">
        <v>270</v>
      </c>
      <c r="B64" s="49">
        <v>1.526717557251911</v>
      </c>
      <c r="AC64" s="10"/>
      <c r="AD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:126" ht="12">
      <c r="A65" s="16" t="s">
        <v>318</v>
      </c>
      <c r="B65" s="49">
        <v>1.0617760617760652</v>
      </c>
      <c r="AC65" s="10"/>
      <c r="AD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ht="12">
      <c r="A66" s="16" t="s">
        <v>274</v>
      </c>
      <c r="B66" s="49">
        <v>0.8205128205128087</v>
      </c>
      <c r="AC66" s="10"/>
      <c r="AD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:126" ht="12">
      <c r="A67" s="16" t="s">
        <v>266</v>
      </c>
      <c r="B67" s="49">
        <v>-0.1051524710830698</v>
      </c>
      <c r="AC67" s="10"/>
      <c r="AD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:126" ht="12">
      <c r="A68" s="16" t="s">
        <v>321</v>
      </c>
      <c r="B68" s="49">
        <v>-0.6376195536663021</v>
      </c>
      <c r="AC68" s="10"/>
      <c r="AD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:126" ht="12">
      <c r="A69" s="16" t="s">
        <v>265</v>
      </c>
      <c r="B69" s="49">
        <v>-1.2931034482758674</v>
      </c>
      <c r="AC69" s="10"/>
      <c r="AD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1:126" ht="12">
      <c r="A70" s="16" t="s">
        <v>264</v>
      </c>
      <c r="B70" s="49">
        <v>-1.897321428571419</v>
      </c>
      <c r="AC70" s="10"/>
      <c r="AD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1:126" ht="12">
      <c r="A71" s="16" t="s">
        <v>316</v>
      </c>
      <c r="B71" s="49">
        <v>-2.1671826625387136</v>
      </c>
      <c r="AC71" s="10"/>
      <c r="AD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1:126" ht="12">
      <c r="A72" s="16" t="s">
        <v>269</v>
      </c>
      <c r="B72" s="49">
        <v>-4.586241276171476</v>
      </c>
      <c r="AC72" s="10"/>
      <c r="AD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:126" ht="12">
      <c r="A73" s="16" t="s">
        <v>323</v>
      </c>
      <c r="B73" s="49">
        <v>-5.70749108204518</v>
      </c>
      <c r="AC73" s="10"/>
      <c r="AD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:126" ht="12">
      <c r="A74" s="16" t="s">
        <v>262</v>
      </c>
      <c r="B74" s="49">
        <v>-12.538699690402467</v>
      </c>
      <c r="AC74" s="10"/>
      <c r="AD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1:2" ht="12">
      <c r="A75" s="16" t="s">
        <v>272</v>
      </c>
      <c r="B75" s="49">
        <v>-13.051146384479729</v>
      </c>
    </row>
    <row r="76" spans="1:126" ht="12">
      <c r="A76" s="16" t="s">
        <v>268</v>
      </c>
      <c r="B76" s="49">
        <v>-15.804878048780491</v>
      </c>
      <c r="AC76" s="10"/>
      <c r="AD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:126" ht="12">
      <c r="A77" s="16" t="s">
        <v>327</v>
      </c>
      <c r="B77" s="49">
        <v>-16.221985058697975</v>
      </c>
      <c r="AC77" s="10"/>
      <c r="AD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1:126" ht="12">
      <c r="A78" s="16" t="s">
        <v>315</v>
      </c>
      <c r="B78" s="49">
        <v>-17.39811912225705</v>
      </c>
      <c r="AC78" s="10"/>
      <c r="AD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:126" ht="12">
      <c r="A79" s="16" t="s">
        <v>267</v>
      </c>
      <c r="B79" s="63">
        <v>-24.81442205726404</v>
      </c>
      <c r="AC79" s="10"/>
      <c r="AD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ht="12"/>
    <row r="81" ht="12">
      <c r="A81" s="8" t="s">
        <v>257</v>
      </c>
    </row>
    <row r="82" ht="12"/>
    <row r="83" ht="12">
      <c r="A83" s="2" t="s">
        <v>368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showGridLines="0" workbookViewId="0" topLeftCell="A1">
      <selection activeCell="A2" sqref="A2:D46"/>
    </sheetView>
  </sheetViews>
  <sheetFormatPr defaultColWidth="11.00390625" defaultRowHeight="14.25"/>
  <cols>
    <col min="1" max="4" width="21.125" style="2" customWidth="1"/>
    <col min="5" max="16384" width="11.00390625" style="2" customWidth="1"/>
  </cols>
  <sheetData>
    <row r="2" ht="15.5">
      <c r="A2" s="25" t="s">
        <v>369</v>
      </c>
    </row>
    <row r="3" ht="12.5">
      <c r="A3" s="87" t="s">
        <v>278</v>
      </c>
    </row>
    <row r="5" spans="1:4" ht="24" customHeight="1">
      <c r="A5" s="22"/>
      <c r="B5" s="58" t="s">
        <v>331</v>
      </c>
      <c r="C5" s="59" t="s">
        <v>365</v>
      </c>
      <c r="D5" s="57" t="s">
        <v>366</v>
      </c>
    </row>
    <row r="6" spans="1:4" ht="14.25">
      <c r="A6" s="24" t="s">
        <v>334</v>
      </c>
      <c r="B6" s="64">
        <f>'Data input sheet 2'!AD13</f>
        <v>-27.27272727272727</v>
      </c>
      <c r="C6" s="64">
        <f>'Data input sheet 2'!AE13</f>
        <v>40.88541666666667</v>
      </c>
      <c r="D6" s="64">
        <f>'Data input sheet 2'!AB13</f>
        <v>0.37105751391466324</v>
      </c>
    </row>
    <row r="7" spans="1:4" ht="14.25">
      <c r="A7" s="23" t="s">
        <v>281</v>
      </c>
      <c r="B7" s="65">
        <f>'Data input sheet 2'!AD14</f>
        <v>-28.034682080924856</v>
      </c>
      <c r="C7" s="65">
        <f>'Data input sheet 2'!AE14</f>
        <v>40.42838018741632</v>
      </c>
      <c r="D7" s="65">
        <f>'Data input sheet 2'!AB14</f>
        <v>0</v>
      </c>
    </row>
    <row r="8" spans="1:4" ht="14.25">
      <c r="A8" s="21" t="s">
        <v>132</v>
      </c>
      <c r="B8" s="66">
        <f>'Data input sheet 2'!AD15</f>
        <v>-17.132867132867137</v>
      </c>
      <c r="C8" s="66">
        <f>'Data input sheet 2'!AE15</f>
        <v>36.28691983122363</v>
      </c>
      <c r="D8" s="66">
        <f>'Data input sheet 2'!AB15</f>
        <v>0.38850038850037905</v>
      </c>
    </row>
    <row r="9" spans="1:4" ht="14.25">
      <c r="A9" s="21" t="s">
        <v>133</v>
      </c>
      <c r="B9" s="66">
        <f>'Data input sheet 2'!AD16</f>
        <v>-16.542750929368033</v>
      </c>
      <c r="C9" s="66">
        <f>'Data input sheet 2'!AE16</f>
        <v>33.07349665924277</v>
      </c>
      <c r="D9" s="66">
        <f>'Data input sheet 2'!AB16</f>
        <v>1.8755328218243772</v>
      </c>
    </row>
    <row r="10" spans="1:4" ht="14.25">
      <c r="A10" s="18" t="s">
        <v>134</v>
      </c>
      <c r="B10" s="66">
        <f>'Data input sheet 2'!AD17</f>
        <v>-33.538732394366185</v>
      </c>
      <c r="C10" s="66">
        <f>'Data input sheet 2'!AE17</f>
        <v>50.9933774834437</v>
      </c>
      <c r="D10" s="66">
        <f>'Data input sheet 2'!AB17</f>
        <v>3.074141048824597</v>
      </c>
    </row>
    <row r="11" spans="1:4" ht="14.25">
      <c r="A11" s="18" t="s">
        <v>135</v>
      </c>
      <c r="B11" s="66">
        <f>'Data input sheet 2'!AD18</f>
        <v>-5.316223648029328</v>
      </c>
      <c r="C11" s="66">
        <f>'Data input sheet 2'!AE18</f>
        <v>16.06969990319458</v>
      </c>
      <c r="D11" s="66">
        <f>'Data input sheet 2'!AB18</f>
        <v>1.3524936601859716</v>
      </c>
    </row>
    <row r="12" spans="1:4" ht="14.25">
      <c r="A12" s="18" t="s">
        <v>158</v>
      </c>
      <c r="B12" s="66">
        <f>'Data input sheet 2'!AD19</f>
        <v>-29.67359050445104</v>
      </c>
      <c r="C12" s="66">
        <f>'Data input sheet 2'!AE19</f>
        <v>36.42756680731365</v>
      </c>
      <c r="D12" s="66">
        <f>'Data input sheet 2'!AB19</f>
        <v>1.2526096033403045</v>
      </c>
    </row>
    <row r="13" spans="1:4" ht="14.25">
      <c r="A13" s="18" t="s">
        <v>136</v>
      </c>
      <c r="B13" s="66">
        <f>'Data input sheet 2'!AD20</f>
        <v>-16.15686274509803</v>
      </c>
      <c r="C13" s="66">
        <f>'Data input sheet 2'!AE20</f>
        <v>14.499532273152482</v>
      </c>
      <c r="D13" s="66">
        <f>'Data input sheet 2'!AB20</f>
        <v>-6.134969325153373</v>
      </c>
    </row>
    <row r="14" spans="1:4" ht="14.25">
      <c r="A14" s="18" t="s">
        <v>137</v>
      </c>
      <c r="B14" s="66">
        <f>'Data input sheet 2'!AD21</f>
        <v>10.224948875255624</v>
      </c>
      <c r="C14" s="66">
        <f>'Data input sheet 2'!AE21</f>
        <v>19.387755102040806</v>
      </c>
      <c r="D14" s="66">
        <f>'Data input sheet 2'!AB21</f>
        <v>-3.0873493975903776</v>
      </c>
    </row>
    <row r="15" spans="1:4" ht="14.25">
      <c r="A15" s="18" t="s">
        <v>138</v>
      </c>
      <c r="B15" s="66">
        <f>'Data input sheet 2'!AD22</f>
        <v>-8.776844070961708</v>
      </c>
      <c r="C15" s="66">
        <f>'Data input sheet 2'!AE22</f>
        <v>18.116683725690883</v>
      </c>
      <c r="D15" s="66">
        <f>'Data input sheet 2'!AB22</f>
        <v>-4.073150457190355</v>
      </c>
    </row>
    <row r="16" spans="1:4" ht="14.25">
      <c r="A16" s="18" t="s">
        <v>139</v>
      </c>
      <c r="B16" s="66">
        <f>'Data input sheet 2'!AD23</f>
        <v>-33.87096774193549</v>
      </c>
      <c r="C16" s="66">
        <f>'Data input sheet 2'!AE23</f>
        <v>50.358680057388796</v>
      </c>
      <c r="D16" s="66">
        <f>'Data input sheet 2'!AB23</f>
        <v>0</v>
      </c>
    </row>
    <row r="17" spans="1:4" ht="14.25">
      <c r="A17" s="18" t="s">
        <v>140</v>
      </c>
      <c r="B17" s="66">
        <f>'Data input sheet 2'!AD24</f>
        <v>-34.71552555448408</v>
      </c>
      <c r="C17" s="66">
        <f>'Data input sheet 2'!AE24</f>
        <v>47.119645494830124</v>
      </c>
      <c r="D17" s="66">
        <f>'Data input sheet 2'!AB24</f>
        <v>1.6326530612244872</v>
      </c>
    </row>
    <row r="18" spans="1:4" ht="14.25">
      <c r="A18" s="18" t="s">
        <v>141</v>
      </c>
      <c r="B18" s="66">
        <f>'Data input sheet 2'!AD25</f>
        <v>-9.999999999999998</v>
      </c>
      <c r="C18" s="66">
        <f>'Data input sheet 2'!AE25</f>
        <v>17.566137566137563</v>
      </c>
      <c r="D18" s="66">
        <f>'Data input sheet 2'!AB25</f>
        <v>-0.5371530886302711</v>
      </c>
    </row>
    <row r="19" spans="1:4" ht="14.25">
      <c r="A19" s="18" t="s">
        <v>142</v>
      </c>
      <c r="B19" s="66">
        <f>'Data input sheet 2'!AD26</f>
        <v>-43.32688588007737</v>
      </c>
      <c r="C19" s="66">
        <f>'Data input sheet 2'!AE26</f>
        <v>73.03754266211604</v>
      </c>
      <c r="D19" s="66">
        <f>'Data input sheet 2'!AB26</f>
        <v>-3.4285714285714253</v>
      </c>
    </row>
    <row r="20" spans="1:4" ht="14.25">
      <c r="A20" s="18" t="s">
        <v>143</v>
      </c>
      <c r="B20" s="66">
        <f>'Data input sheet 2'!AD27</f>
        <v>-38.1268436578171</v>
      </c>
      <c r="C20" s="66" t="str">
        <f>'Data input sheet 2'!AE27</f>
        <v>:</v>
      </c>
      <c r="D20" s="66" t="str">
        <f>'Data input sheet 2'!AB27</f>
        <v>:</v>
      </c>
    </row>
    <row r="21" spans="1:4" ht="14.25">
      <c r="A21" s="18" t="s">
        <v>144</v>
      </c>
      <c r="B21" s="66">
        <f>'Data input sheet 2'!AD28</f>
        <v>-11.301369863013699</v>
      </c>
      <c r="C21" s="66">
        <f>'Data input sheet 2'!AE28</f>
        <v>21.525096525096533</v>
      </c>
      <c r="D21" s="66">
        <f>'Data input sheet 2'!AB28</f>
        <v>-0.6314127861089203</v>
      </c>
    </row>
    <row r="22" spans="1:4" ht="14.25">
      <c r="A22" s="18" t="s">
        <v>145</v>
      </c>
      <c r="B22" s="66">
        <f>'Data input sheet 2'!AD29</f>
        <v>-8.576329331046317</v>
      </c>
      <c r="C22" s="66">
        <f>'Data input sheet 2'!AE29</f>
        <v>49.06191369606005</v>
      </c>
      <c r="D22" s="66">
        <f>'Data input sheet 2'!AB29</f>
        <v>-0.6874999999999964</v>
      </c>
    </row>
    <row r="23" spans="1:4" ht="14.25">
      <c r="A23" s="18" t="s">
        <v>146</v>
      </c>
      <c r="B23" s="66">
        <f>'Data input sheet 2'!AD30</f>
        <v>-30.296827021494376</v>
      </c>
      <c r="C23" s="66">
        <f>'Data input sheet 2'!AE30</f>
        <v>38.61967694566815</v>
      </c>
      <c r="D23" s="66">
        <f>'Data input sheet 2'!AB30</f>
        <v>-1.7689906347554518</v>
      </c>
    </row>
    <row r="24" spans="1:4" ht="14.25">
      <c r="A24" s="18" t="s">
        <v>147</v>
      </c>
      <c r="B24" s="66">
        <f>'Data input sheet 2'!AD31</f>
        <v>-37.09122203098107</v>
      </c>
      <c r="C24" s="66">
        <f>'Data input sheet 2'!AE31</f>
        <v>67.71545827633378</v>
      </c>
      <c r="D24" s="66">
        <f>'Data input sheet 2'!AB31</f>
        <v>1.9118869492934287</v>
      </c>
    </row>
    <row r="25" spans="1:4" ht="14.25">
      <c r="A25" s="18" t="s">
        <v>148</v>
      </c>
      <c r="B25" s="66">
        <f>'Data input sheet 2'!AD32</f>
        <v>-20.20997375328083</v>
      </c>
      <c r="C25" s="66">
        <f>'Data input sheet 2'!AE32</f>
        <v>10.307017543859631</v>
      </c>
      <c r="D25" s="66">
        <f>'Data input sheet 2'!AB32</f>
        <v>1.4112903225806273</v>
      </c>
    </row>
    <row r="26" spans="1:4" ht="14.25">
      <c r="A26" s="18" t="s">
        <v>149</v>
      </c>
      <c r="B26" s="66">
        <f>'Data input sheet 2'!AD33</f>
        <v>-8.382066276803112</v>
      </c>
      <c r="C26" s="66">
        <f>'Data input sheet 2'!AE33</f>
        <v>13.08510638297873</v>
      </c>
      <c r="D26" s="66">
        <f>'Data input sheet 2'!AB33</f>
        <v>-0.1877934272300541</v>
      </c>
    </row>
    <row r="27" spans="1:4" ht="14.25">
      <c r="A27" s="18" t="s">
        <v>150</v>
      </c>
      <c r="B27" s="66">
        <f>'Data input sheet 2'!AD34</f>
        <v>-23.7467018469657</v>
      </c>
      <c r="C27" s="66">
        <f>'Data input sheet 2'!AE34</f>
        <v>53.28719723183391</v>
      </c>
      <c r="D27" s="66">
        <f>'Data input sheet 2'!AB34</f>
        <v>6.2350119904076795</v>
      </c>
    </row>
    <row r="28" spans="1:4" ht="14.25">
      <c r="A28" s="18" t="s">
        <v>151</v>
      </c>
      <c r="B28" s="66">
        <f>'Data input sheet 2'!AD35</f>
        <v>-26.543704891740184</v>
      </c>
      <c r="C28" s="66">
        <f>'Data input sheet 2'!AE35</f>
        <v>63.973799126637545</v>
      </c>
      <c r="D28" s="66">
        <f>'Data input sheet 2'!AB35</f>
        <v>3.0178326474622708</v>
      </c>
    </row>
    <row r="29" spans="1:4" ht="14.25">
      <c r="A29" s="18" t="s">
        <v>152</v>
      </c>
      <c r="B29" s="66">
        <f>'Data input sheet 2'!AD36</f>
        <v>-28.8718929254302</v>
      </c>
      <c r="C29" s="66">
        <f>'Data input sheet 2'!AE36</f>
        <v>30.91397849462365</v>
      </c>
      <c r="D29" s="66">
        <f>'Data input sheet 2'!AB36</f>
        <v>-4.975609756097555</v>
      </c>
    </row>
    <row r="30" spans="1:4" ht="14.25">
      <c r="A30" s="18" t="s">
        <v>153</v>
      </c>
      <c r="B30" s="66">
        <f>'Data input sheet 2'!AD37</f>
        <v>-36.82842287694974</v>
      </c>
      <c r="C30" s="66">
        <f>'Data input sheet 2'!AE37</f>
        <v>57.33882030178326</v>
      </c>
      <c r="D30" s="66">
        <f>'Data input sheet 2'!AB37</f>
        <v>2.8699551569506765</v>
      </c>
    </row>
    <row r="31" spans="1:4" ht="14.25">
      <c r="A31" s="18" t="s">
        <v>154</v>
      </c>
      <c r="B31" s="66">
        <f>'Data input sheet 2'!AD38</f>
        <v>-25.703125000000004</v>
      </c>
      <c r="C31" s="66">
        <f>'Data input sheet 2'!AE38</f>
        <v>44.374342797055746</v>
      </c>
      <c r="D31" s="66">
        <f>'Data input sheet 2'!AB38</f>
        <v>0.14587892049600093</v>
      </c>
    </row>
    <row r="32" spans="1:4" ht="14.25">
      <c r="A32" s="18" t="s">
        <v>155</v>
      </c>
      <c r="B32" s="66">
        <f>'Data input sheet 2'!AD39</f>
        <v>-41.448516579406636</v>
      </c>
      <c r="C32" s="66">
        <f>'Data input sheet 2'!AE39</f>
        <v>74.21758569299554</v>
      </c>
      <c r="D32" s="66">
        <f>'Data input sheet 2'!AB39</f>
        <v>-1.266891891891897</v>
      </c>
    </row>
    <row r="33" spans="1:4" ht="14.25">
      <c r="A33" s="19" t="s">
        <v>156</v>
      </c>
      <c r="B33" s="67">
        <f>'Data input sheet 2'!AD40</f>
        <v>0</v>
      </c>
      <c r="C33" s="67">
        <f>'Data input sheet 2'!AE40</f>
        <v>5.73248407643312</v>
      </c>
      <c r="D33" s="66">
        <f>'Data input sheet 2'!AB40</f>
        <v>-3.166666666666662</v>
      </c>
    </row>
    <row r="34" spans="1:4" ht="14.25">
      <c r="A34" s="20" t="s">
        <v>157</v>
      </c>
      <c r="B34" s="68">
        <f>'Data input sheet 2'!AD41</f>
        <v>-16.471647164716472</v>
      </c>
      <c r="C34" s="69">
        <f>'Data input sheet 2'!AE41</f>
        <v>23.92241379310345</v>
      </c>
      <c r="D34" s="70">
        <f>'Data input sheet 2'!AB41</f>
        <v>-0.34662045060659397</v>
      </c>
    </row>
    <row r="35" spans="1:4" ht="14.25">
      <c r="A35" s="41" t="s">
        <v>286</v>
      </c>
      <c r="B35" s="71">
        <f>'Data input sheet 2'!AD42</f>
        <v>0.7944389275074348</v>
      </c>
      <c r="C35" s="72">
        <f>'Data input sheet 2'!AE42</f>
        <v>3.152709359605921</v>
      </c>
      <c r="D35" s="73">
        <f>'Data input sheet 2'!AB42</f>
        <v>0.8670520231213841</v>
      </c>
    </row>
    <row r="36" spans="1:4" ht="14.25">
      <c r="A36" s="40" t="s">
        <v>287</v>
      </c>
      <c r="B36" s="74">
        <f>'Data input sheet 2'!AD43</f>
        <v>-9.199318568994897</v>
      </c>
      <c r="C36" s="75" t="str">
        <f>'Data input sheet 2'!AE43</f>
        <v>:</v>
      </c>
      <c r="D36" s="70" t="str">
        <f>'Data input sheet 2'!AB43</f>
        <v>:</v>
      </c>
    </row>
    <row r="37" spans="1:4" ht="14.25">
      <c r="A37" s="41" t="s">
        <v>288</v>
      </c>
      <c r="B37" s="71">
        <f>'Data input sheet 2'!AD44</f>
        <v>-22.169362511893432</v>
      </c>
      <c r="C37" s="72" t="str">
        <f>'Data input sheet 2'!AE44</f>
        <v>:</v>
      </c>
      <c r="D37" s="73" t="str">
        <f>'Data input sheet 2'!AB44</f>
        <v>:</v>
      </c>
    </row>
    <row r="38" spans="1:4" ht="14.25">
      <c r="A38" s="33" t="s">
        <v>289</v>
      </c>
      <c r="B38" s="76">
        <f>'Data input sheet 2'!AD45</f>
        <v>-35.3396388650043</v>
      </c>
      <c r="C38" s="77">
        <f>'Data input sheet 2'!AE45</f>
        <v>37.63297872340425</v>
      </c>
      <c r="D38" s="73">
        <f>'Data input sheet 2'!AB45</f>
        <v>0.09671179883945502</v>
      </c>
    </row>
    <row r="39" spans="1:4" ht="14.25">
      <c r="A39" s="61" t="s">
        <v>290</v>
      </c>
      <c r="B39" s="78">
        <f>'Data input sheet 2'!AD46</f>
        <v>-20.034995625546802</v>
      </c>
      <c r="C39" s="79">
        <f>'Data input sheet 2'!AE46</f>
        <v>26.80525164113785</v>
      </c>
      <c r="D39" s="80">
        <f>'Data input sheet 2'!AB46</f>
        <v>-3.7375415282392077</v>
      </c>
    </row>
    <row r="40" spans="1:4" ht="14.25">
      <c r="A40" s="34" t="s">
        <v>291</v>
      </c>
      <c r="B40" s="81">
        <f>'Data input sheet 2'!AD47</f>
        <v>-33.72189841798502</v>
      </c>
      <c r="C40" s="82">
        <f>'Data input sheet 2'!AE47</f>
        <v>76.88442211055279</v>
      </c>
      <c r="D40" s="83">
        <f>'Data input sheet 2'!AB47</f>
        <v>-2.425502425502424</v>
      </c>
    </row>
    <row r="41" spans="1:4" ht="14.25">
      <c r="A41" s="42" t="s">
        <v>292</v>
      </c>
      <c r="B41" s="84">
        <f>'Data input sheet 2'!AD48</f>
        <v>-12.784935579781964</v>
      </c>
      <c r="C41" s="85">
        <f>'Data input sheet 2'!AE48</f>
        <v>21.477272727272734</v>
      </c>
      <c r="D41" s="86">
        <f>'Data input sheet 2'!AB48</f>
        <v>-1.2927054478300892</v>
      </c>
    </row>
    <row r="43" ht="14.25">
      <c r="A43" s="4" t="s">
        <v>284</v>
      </c>
    </row>
    <row r="44" ht="12">
      <c r="A44" s="8" t="s">
        <v>257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 topLeftCell="A1"/>
  </sheetViews>
  <sheetFormatPr defaultColWidth="11.00390625" defaultRowHeight="14.25"/>
  <cols>
    <col min="1" max="1" width="18.625" style="0" customWidth="1"/>
    <col min="2" max="7" width="14.375" style="0" customWidth="1"/>
  </cols>
  <sheetData>
    <row r="1" spans="1:3" ht="15.5">
      <c r="A1" s="26" t="s">
        <v>364</v>
      </c>
      <c r="B1" s="26"/>
      <c r="C1" s="26"/>
    </row>
    <row r="2" spans="1:3" ht="14.25">
      <c r="A2" s="1"/>
      <c r="B2" s="1"/>
      <c r="C2" s="1"/>
    </row>
    <row r="3" spans="1:7" ht="23">
      <c r="A3" s="37"/>
      <c r="B3" s="37" t="s">
        <v>299</v>
      </c>
      <c r="C3" s="37" t="s">
        <v>252</v>
      </c>
      <c r="D3" s="37" t="s">
        <v>253</v>
      </c>
      <c r="E3" s="37" t="s">
        <v>254</v>
      </c>
      <c r="F3" s="38" t="s">
        <v>255</v>
      </c>
      <c r="G3" s="38" t="s">
        <v>300</v>
      </c>
    </row>
    <row r="4" spans="1:7" ht="14.25">
      <c r="A4" s="28"/>
      <c r="B4" s="29" t="s">
        <v>297</v>
      </c>
      <c r="C4" s="29" t="s">
        <v>297</v>
      </c>
      <c r="D4" s="29" t="s">
        <v>297</v>
      </c>
      <c r="E4" s="29" t="s">
        <v>297</v>
      </c>
      <c r="F4" s="29" t="s">
        <v>297</v>
      </c>
      <c r="G4" s="29" t="s">
        <v>297</v>
      </c>
    </row>
    <row r="5" spans="1:7" ht="14.25">
      <c r="A5" s="30" t="s">
        <v>334</v>
      </c>
      <c r="B5" s="88">
        <f>'Data input sheet 2'!AC13</f>
        <v>102.46212121212122</v>
      </c>
      <c r="C5" s="88">
        <f>'Data input sheet 2'!AC63</f>
        <v>102.80898876404494</v>
      </c>
      <c r="D5" s="88">
        <f>'Data input sheet 2'!AC113</f>
        <v>103.74609781477628</v>
      </c>
      <c r="E5" s="88">
        <f>'Data input sheet 2'!AC163</f>
        <v>100.28436018957345</v>
      </c>
      <c r="F5" s="88">
        <f>'Data input sheet 2'!AC213</f>
        <v>105.52536231884058</v>
      </c>
      <c r="G5" s="88">
        <f>'Data input sheet 2'!AC263</f>
        <v>105.60146923783287</v>
      </c>
    </row>
    <row r="6" spans="1:7" ht="14.25">
      <c r="A6" s="31" t="s">
        <v>285</v>
      </c>
      <c r="B6" s="89">
        <f>'Data input sheet 2'!AC14</f>
        <v>101.05973025048169</v>
      </c>
      <c r="C6" s="89">
        <f>'Data input sheet 2'!AC64</f>
        <v>101.14832535885168</v>
      </c>
      <c r="D6" s="89">
        <f>'Data input sheet 2'!AC114</f>
        <v>100.51975051975053</v>
      </c>
      <c r="E6" s="89">
        <f>'Data input sheet 2'!AC164</f>
        <v>100.3875968992248</v>
      </c>
      <c r="F6" s="89">
        <f>'Data input sheet 2'!AC214</f>
        <v>102.77520814061054</v>
      </c>
      <c r="G6" s="89">
        <f>'Data input sheet 2'!AC264</f>
        <v>104.37616387337056</v>
      </c>
    </row>
    <row r="7" spans="1:7" ht="14.25">
      <c r="A7" s="32" t="s">
        <v>132</v>
      </c>
      <c r="B7" s="90">
        <f>'Data input sheet 2'!AC15</f>
        <v>112.93706293706292</v>
      </c>
      <c r="C7" s="90">
        <f>'Data input sheet 2'!AC65</f>
        <v>100.49455984174085</v>
      </c>
      <c r="D7" s="90">
        <f>'Data input sheet 2'!AC115</f>
        <v>102.17937971500419</v>
      </c>
      <c r="E7" s="90">
        <f>'Data input sheet 2'!AC165</f>
        <v>91.88679245283019</v>
      </c>
      <c r="F7" s="90">
        <f>'Data input sheet 2'!AC215</f>
        <v>91.90523198420533</v>
      </c>
      <c r="G7" s="90">
        <f>'Data input sheet 2'!AC265</f>
        <v>150.10721944245887</v>
      </c>
    </row>
    <row r="8" spans="1:7" ht="14.25">
      <c r="A8" s="33" t="s">
        <v>133</v>
      </c>
      <c r="B8" s="91">
        <f>'Data input sheet 2'!AC16</f>
        <v>111.05947955390336</v>
      </c>
      <c r="C8" s="91">
        <f>'Data input sheet 2'!AC66</f>
        <v>110.91954022988506</v>
      </c>
      <c r="D8" s="91">
        <f>'Data input sheet 2'!AC116</f>
        <v>123.89937106918238</v>
      </c>
      <c r="E8" s="91">
        <f>'Data input sheet 2'!AC166</f>
        <v>104.23791821561336</v>
      </c>
      <c r="F8" s="91">
        <f>'Data input sheet 2'!AC216</f>
        <v>117.79448621553885</v>
      </c>
      <c r="G8" s="91">
        <f>'Data input sheet 2'!AC266</f>
        <v>99.81238273921201</v>
      </c>
    </row>
    <row r="9" spans="1:7" ht="14.25">
      <c r="A9" s="33" t="s">
        <v>134</v>
      </c>
      <c r="B9" s="91">
        <f>'Data input sheet 2'!AC17</f>
        <v>100.35211267605635</v>
      </c>
      <c r="C9" s="91">
        <f>'Data input sheet 2'!AC67</f>
        <v>101.74520069808028</v>
      </c>
      <c r="D9" s="91">
        <f>'Data input sheet 2'!AC117</f>
        <v>100.51921079958464</v>
      </c>
      <c r="E9" s="91">
        <f>'Data input sheet 2'!AC167</f>
        <v>96.81742043551088</v>
      </c>
      <c r="F9" s="91">
        <f>'Data input sheet 2'!AC217</f>
        <v>108.2797427652733</v>
      </c>
      <c r="G9" s="91">
        <f>'Data input sheet 2'!AC267</f>
        <v>104.50856627592427</v>
      </c>
    </row>
    <row r="10" spans="1:7" ht="14.25">
      <c r="A10" s="33" t="s">
        <v>135</v>
      </c>
      <c r="B10" s="91">
        <f>'Data input sheet 2'!AC18</f>
        <v>109.8991750687443</v>
      </c>
      <c r="C10" s="91">
        <f>'Data input sheet 2'!AC68</f>
        <v>104.35897435897434</v>
      </c>
      <c r="D10" s="91">
        <f>'Data input sheet 2'!AC118</f>
        <v>100</v>
      </c>
      <c r="E10" s="91">
        <f>'Data input sheet 2'!AC168</f>
        <v>96.76079734219269</v>
      </c>
      <c r="F10" s="91">
        <f>'Data input sheet 2'!AC218</f>
        <v>103.62745098039217</v>
      </c>
      <c r="G10" s="91">
        <f>'Data input sheet 2'!AC268</f>
        <v>126.08318890814559</v>
      </c>
    </row>
    <row r="11" spans="1:7" ht="14.25">
      <c r="A11" s="33" t="s">
        <v>158</v>
      </c>
      <c r="B11" s="91">
        <f>'Data input sheet 2'!AC19</f>
        <v>95.94460929772502</v>
      </c>
      <c r="C11" s="91">
        <f>'Data input sheet 2'!AC69</f>
        <v>98.74759152215799</v>
      </c>
      <c r="D11" s="91">
        <f>'Data input sheet 2'!AC119</f>
        <v>98.88268156424581</v>
      </c>
      <c r="E11" s="91">
        <f>'Data input sheet 2'!AC169</f>
        <v>91.75879396984924</v>
      </c>
      <c r="F11" s="91">
        <f>'Data input sheet 2'!AC219</f>
        <v>99.90503323836658</v>
      </c>
      <c r="G11" s="91">
        <f>'Data input sheet 2'!AC269</f>
        <v>99.71428571428572</v>
      </c>
    </row>
    <row r="12" spans="1:7" ht="14.25">
      <c r="A12" s="33" t="s">
        <v>136</v>
      </c>
      <c r="B12" s="91">
        <f>'Data input sheet 2'!AC20</f>
        <v>96.00000000000001</v>
      </c>
      <c r="C12" s="91">
        <f>'Data input sheet 2'!AC70</f>
        <v>104.56191165821869</v>
      </c>
      <c r="D12" s="91">
        <f>'Data input sheet 2'!AC120</f>
        <v>112.13872832369943</v>
      </c>
      <c r="E12" s="91">
        <f>'Data input sheet 2'!AC170</f>
        <v>80.46979865771813</v>
      </c>
      <c r="F12" s="91">
        <f>'Data input sheet 2'!AC220</f>
        <v>100.84674005080441</v>
      </c>
      <c r="G12" s="91">
        <f>'Data input sheet 2'!AC270</f>
        <v>94.78748997594226</v>
      </c>
    </row>
    <row r="13" spans="1:7" ht="14.25">
      <c r="A13" s="33" t="s">
        <v>137</v>
      </c>
      <c r="B13" s="91">
        <f>'Data input sheet 2'!AC21</f>
        <v>131.59509202453987</v>
      </c>
      <c r="C13" s="91" t="str">
        <f>'Data input sheet 2'!AC71</f>
        <v>:</v>
      </c>
      <c r="D13" s="91" t="str">
        <f>'Data input sheet 2'!AC121</f>
        <v>:</v>
      </c>
      <c r="E13" s="91" t="str">
        <f>'Data input sheet 2'!AC171</f>
        <v>:</v>
      </c>
      <c r="F13" s="91" t="str">
        <f>'Data input sheet 2'!AC221</f>
        <v>:</v>
      </c>
      <c r="G13" s="91" t="str">
        <f>'Data input sheet 2'!AC271</f>
        <v>:</v>
      </c>
    </row>
    <row r="14" spans="1:7" ht="14.25">
      <c r="A14" s="33" t="s">
        <v>138</v>
      </c>
      <c r="B14" s="91">
        <f>'Data input sheet 2'!AC22</f>
        <v>107.749766573296</v>
      </c>
      <c r="C14" s="91">
        <f>'Data input sheet 2'!AC72</f>
        <v>107.76785714285715</v>
      </c>
      <c r="D14" s="91">
        <f>'Data input sheet 2'!AC122</f>
        <v>110.16771488469601</v>
      </c>
      <c r="E14" s="91">
        <f>'Data input sheet 2'!AC172</f>
        <v>99.74597798475868</v>
      </c>
      <c r="F14" s="91">
        <f>'Data input sheet 2'!AC222</f>
        <v>104.60584588131087</v>
      </c>
      <c r="G14" s="91">
        <f>'Data input sheet 2'!AC272</f>
        <v>107.98580301685891</v>
      </c>
    </row>
    <row r="15" spans="1:7" ht="14.25">
      <c r="A15" s="33" t="s">
        <v>139</v>
      </c>
      <c r="B15" s="91">
        <f>'Data input sheet 2'!AC23</f>
        <v>99.43074003795066</v>
      </c>
      <c r="C15" s="91">
        <f>'Data input sheet 2'!AC73</f>
        <v>98.37251356238698</v>
      </c>
      <c r="D15" s="91">
        <f>'Data input sheet 2'!AC123</f>
        <v>107</v>
      </c>
      <c r="E15" s="91">
        <f>'Data input sheet 2'!AC173</f>
        <v>92.5560538116592</v>
      </c>
      <c r="F15" s="91">
        <f>'Data input sheet 2'!AC223</f>
        <v>102.16572504708097</v>
      </c>
      <c r="G15" s="91">
        <f>'Data input sheet 2'!AC273</f>
        <v>100.48971596474045</v>
      </c>
    </row>
    <row r="16" spans="1:7" ht="14.25">
      <c r="A16" s="33" t="s">
        <v>140</v>
      </c>
      <c r="B16" s="91">
        <f>'Data input sheet 2'!AC24</f>
        <v>96.04628736740597</v>
      </c>
      <c r="C16" s="91">
        <f>'Data input sheet 2'!AC74</f>
        <v>97.94520547945204</v>
      </c>
      <c r="D16" s="91">
        <f>'Data input sheet 2'!AC124</f>
        <v>99.68619246861925</v>
      </c>
      <c r="E16" s="91">
        <f>'Data input sheet 2'!AC174</f>
        <v>88.46511627906976</v>
      </c>
      <c r="F16" s="91">
        <f>'Data input sheet 2'!AC224</f>
        <v>94.73222124670764</v>
      </c>
      <c r="G16" s="91">
        <f>'Data input sheet 2'!AC274</f>
        <v>102.38322211630124</v>
      </c>
    </row>
    <row r="17" spans="1:7" ht="14.25">
      <c r="A17" s="33" t="s">
        <v>141</v>
      </c>
      <c r="B17" s="91">
        <f>'Data input sheet 2'!AC25</f>
        <v>105.8095238095238</v>
      </c>
      <c r="C17" s="91">
        <f>'Data input sheet 2'!AC75</f>
        <v>109.48651000870322</v>
      </c>
      <c r="D17" s="91">
        <f>'Data input sheet 2'!AC125</f>
        <v>106.75808031341822</v>
      </c>
      <c r="E17" s="91">
        <f>'Data input sheet 2'!AC175</f>
        <v>110.22988505747126</v>
      </c>
      <c r="F17" s="91">
        <f>'Data input sheet 2'!AC225</f>
        <v>90.08849557522124</v>
      </c>
      <c r="G17" s="91">
        <f>'Data input sheet 2'!AC275</f>
        <v>93.6888888888889</v>
      </c>
    </row>
    <row r="18" spans="1:7" ht="14.25">
      <c r="A18" s="33" t="s">
        <v>142</v>
      </c>
      <c r="B18" s="91">
        <f>'Data input sheet 2'!AC26</f>
        <v>98.06576402321083</v>
      </c>
      <c r="C18" s="91">
        <f>'Data input sheet 2'!AC76</f>
        <v>100.0990099009901</v>
      </c>
      <c r="D18" s="91">
        <f>'Data input sheet 2'!AC126</f>
        <v>97.58793969849245</v>
      </c>
      <c r="E18" s="91">
        <f>'Data input sheet 2'!AC176</f>
        <v>95.72953736654803</v>
      </c>
      <c r="F18" s="91">
        <f>'Data input sheet 2'!AC226</f>
        <v>102.5179856115108</v>
      </c>
      <c r="G18" s="91">
        <f>'Data input sheet 2'!AC276</f>
        <v>93.78084896347482</v>
      </c>
    </row>
    <row r="19" spans="1:7" ht="14.25">
      <c r="A19" s="33" t="s">
        <v>143</v>
      </c>
      <c r="B19" s="91" t="str">
        <f>'Data input sheet 2'!AC27</f>
        <v>:</v>
      </c>
      <c r="C19" s="91" t="str">
        <f>'Data input sheet 2'!AC77</f>
        <v>:</v>
      </c>
      <c r="D19" s="91" t="str">
        <f>'Data input sheet 2'!AC127</f>
        <v>:</v>
      </c>
      <c r="E19" s="91" t="str">
        <f>'Data input sheet 2'!AC177</f>
        <v>:</v>
      </c>
      <c r="F19" s="91" t="str">
        <f>'Data input sheet 2'!AC227</f>
        <v>:</v>
      </c>
      <c r="G19" s="91" t="str">
        <f>'Data input sheet 2'!AC277</f>
        <v>:</v>
      </c>
    </row>
    <row r="20" spans="1:7" ht="14.25">
      <c r="A20" s="33" t="s">
        <v>144</v>
      </c>
      <c r="B20" s="91">
        <f>'Data input sheet 2'!AC28</f>
        <v>107.79109589041096</v>
      </c>
      <c r="C20" s="91">
        <f>'Data input sheet 2'!AC78</f>
        <v>106.82730923694778</v>
      </c>
      <c r="D20" s="91">
        <f>'Data input sheet 2'!AC128</f>
        <v>91.55206286836936</v>
      </c>
      <c r="E20" s="91">
        <f>'Data input sheet 2'!AC178</f>
        <v>102.52890173410405</v>
      </c>
      <c r="F20" s="91">
        <f>'Data input sheet 2'!AC228</f>
        <v>118.80621422730991</v>
      </c>
      <c r="G20" s="91">
        <f>'Data input sheet 2'!AC278</f>
        <v>118.02054154995332</v>
      </c>
    </row>
    <row r="21" spans="1:7" ht="14.25">
      <c r="A21" s="33" t="s">
        <v>145</v>
      </c>
      <c r="B21" s="91">
        <f>'Data input sheet 2'!AC29</f>
        <v>136.2778730703259</v>
      </c>
      <c r="C21" s="91">
        <f>'Data input sheet 2'!AC79</f>
        <v>146.829640947288</v>
      </c>
      <c r="D21" s="91">
        <f>'Data input sheet 2'!AC129</f>
        <v>153.40022296544035</v>
      </c>
      <c r="E21" s="91">
        <f>'Data input sheet 2'!AC179</f>
        <v>128.9855072463768</v>
      </c>
      <c r="F21" s="91">
        <f>'Data input sheet 2'!AC229</f>
        <v>141.0819949281488</v>
      </c>
      <c r="G21" s="91">
        <f>'Data input sheet 2'!AC279</f>
        <v>111.66509877704611</v>
      </c>
    </row>
    <row r="22" spans="1:7" ht="14.25">
      <c r="A22" s="33" t="s">
        <v>146</v>
      </c>
      <c r="B22" s="91">
        <f>'Data input sheet 2'!AC30</f>
        <v>96.62231320368475</v>
      </c>
      <c r="C22" s="91">
        <f>'Data input sheet 2'!AC80</f>
        <v>89.10133843212238</v>
      </c>
      <c r="D22" s="91">
        <f>'Data input sheet 2'!AC130</f>
        <v>119.33497536945814</v>
      </c>
      <c r="E22" s="91">
        <f>'Data input sheet 2'!AC180</f>
        <v>100.9825327510917</v>
      </c>
      <c r="F22" s="91" t="str">
        <f>'Data input sheet 2'!AC230</f>
        <v>:</v>
      </c>
      <c r="G22" s="91">
        <f>'Data input sheet 2'!AC280</f>
        <v>100.59288537549406</v>
      </c>
    </row>
    <row r="23" spans="1:7" ht="14.25">
      <c r="A23" s="33" t="s">
        <v>147</v>
      </c>
      <c r="B23" s="91">
        <f>'Data input sheet 2'!AC31</f>
        <v>105.5077452667814</v>
      </c>
      <c r="C23" s="91">
        <f>'Data input sheet 2'!AC81</f>
        <v>116.23424759080801</v>
      </c>
      <c r="D23" s="91">
        <f>'Data input sheet 2'!AC131</f>
        <v>115.85993820803296</v>
      </c>
      <c r="E23" s="91">
        <f>'Data input sheet 2'!AC181</f>
        <v>85.32272325375774</v>
      </c>
      <c r="F23" s="91">
        <f>'Data input sheet 2'!AC231</f>
        <v>119.53232462173315</v>
      </c>
      <c r="G23" s="91">
        <f>'Data input sheet 2'!AC281</f>
        <v>105.52036199095024</v>
      </c>
    </row>
    <row r="24" spans="1:7" ht="14.25">
      <c r="A24" s="33" t="s">
        <v>148</v>
      </c>
      <c r="B24" s="91">
        <f>'Data input sheet 2'!AC32</f>
        <v>88.01399825021872</v>
      </c>
      <c r="C24" s="91">
        <f>'Data input sheet 2'!AC82</f>
        <v>91.51119402985074</v>
      </c>
      <c r="D24" s="91">
        <f>'Data input sheet 2'!AC132</f>
        <v>78.43434343434345</v>
      </c>
      <c r="E24" s="91">
        <f>'Data input sheet 2'!AC182</f>
        <v>90.1521933751119</v>
      </c>
      <c r="F24" s="91">
        <f>'Data input sheet 2'!AC232</f>
        <v>94.78079331941545</v>
      </c>
      <c r="G24" s="91">
        <f>'Data input sheet 2'!AC282</f>
        <v>87.65915768854066</v>
      </c>
    </row>
    <row r="25" spans="1:7" ht="14.25">
      <c r="A25" s="33" t="s">
        <v>149</v>
      </c>
      <c r="B25" s="91">
        <f>'Data input sheet 2'!AC33</f>
        <v>103.60623781676415</v>
      </c>
      <c r="C25" s="91">
        <f>'Data input sheet 2'!AC83</f>
        <v>107.37463126843659</v>
      </c>
      <c r="D25" s="91">
        <f>'Data input sheet 2'!AC133</f>
        <v>69.71830985915493</v>
      </c>
      <c r="E25" s="91">
        <f>'Data input sheet 2'!AC183</f>
        <v>118.8955996548749</v>
      </c>
      <c r="F25" s="91">
        <f>'Data input sheet 2'!AC233</f>
        <v>106.58627087198515</v>
      </c>
      <c r="G25" s="91">
        <f>'Data input sheet 2'!AC283</f>
        <v>98.74274661508703</v>
      </c>
    </row>
    <row r="26" spans="1:7" ht="14.25">
      <c r="A26" s="33" t="s">
        <v>150</v>
      </c>
      <c r="B26" s="91">
        <f>'Data input sheet 2'!AC34</f>
        <v>116.88654353562005</v>
      </c>
      <c r="C26" s="91">
        <f>'Data input sheet 2'!AC84</f>
        <v>113.35078534031415</v>
      </c>
      <c r="D26" s="91">
        <f>'Data input sheet 2'!AC134</f>
        <v>145.4192546583851</v>
      </c>
      <c r="E26" s="91">
        <f>'Data input sheet 2'!AC184</f>
        <v>105.3913043478261</v>
      </c>
      <c r="F26" s="91">
        <f>'Data input sheet 2'!AC234</f>
        <v>119.15492957746478</v>
      </c>
      <c r="G26" s="91">
        <f>'Data input sheet 2'!AC284</f>
        <v>98.75835721107927</v>
      </c>
    </row>
    <row r="27" spans="1:7" ht="14.25">
      <c r="A27" s="33" t="s">
        <v>151</v>
      </c>
      <c r="B27" s="91">
        <f>'Data input sheet 2'!AC35</f>
        <v>120.44907778668804</v>
      </c>
      <c r="C27" s="91">
        <f>'Data input sheet 2'!AC85</f>
        <v>121.64794007490639</v>
      </c>
      <c r="D27" s="91">
        <f>'Data input sheet 2'!AC135</f>
        <v>133.7220602526725</v>
      </c>
      <c r="E27" s="91">
        <f>'Data input sheet 2'!AC185</f>
        <v>110.13046815042209</v>
      </c>
      <c r="F27" s="91">
        <f>'Data input sheet 2'!AC235</f>
        <v>129.5796986518636</v>
      </c>
      <c r="G27" s="91">
        <f>'Data input sheet 2'!AC285</f>
        <v>106.03096984515076</v>
      </c>
    </row>
    <row r="28" spans="1:7" ht="14.25">
      <c r="A28" s="33" t="s">
        <v>152</v>
      </c>
      <c r="B28" s="91">
        <f>'Data input sheet 2'!AC36</f>
        <v>93.11663479923519</v>
      </c>
      <c r="C28" s="91">
        <f>'Data input sheet 2'!AC86</f>
        <v>97.48549323017407</v>
      </c>
      <c r="D28" s="91">
        <f>'Data input sheet 2'!AC136</f>
        <v>91.3214990138067</v>
      </c>
      <c r="E28" s="91">
        <f>'Data input sheet 2'!AC186</f>
        <v>82.19663418954826</v>
      </c>
      <c r="F28" s="91">
        <f>'Data input sheet 2'!AC236</f>
        <v>100</v>
      </c>
      <c r="G28" s="91">
        <f>'Data input sheet 2'!AC286</f>
        <v>93.85964912280701</v>
      </c>
    </row>
    <row r="29" spans="1:7" ht="14.25">
      <c r="A29" s="33" t="s">
        <v>153</v>
      </c>
      <c r="B29" s="91">
        <f>'Data input sheet 2'!AC37</f>
        <v>99.39341421143847</v>
      </c>
      <c r="C29" s="91">
        <f>'Data input sheet 2'!AC87</f>
        <v>103.21217244294168</v>
      </c>
      <c r="D29" s="91">
        <f>'Data input sheet 2'!AC137</f>
        <v>102.41090146750524</v>
      </c>
      <c r="E29" s="91">
        <f>'Data input sheet 2'!AC187</f>
        <v>94.24778761061947</v>
      </c>
      <c r="F29" s="91">
        <f>'Data input sheet 2'!AC237</f>
        <v>97.95249795249795</v>
      </c>
      <c r="G29" s="91">
        <f>'Data input sheet 2'!AC287</f>
        <v>99.16839916839916</v>
      </c>
    </row>
    <row r="30" spans="1:7" ht="14.25">
      <c r="A30" s="33" t="s">
        <v>154</v>
      </c>
      <c r="B30" s="91">
        <f>'Data input sheet 2'!AC38</f>
        <v>107.26562500000001</v>
      </c>
      <c r="C30" s="91">
        <f>'Data input sheet 2'!AC88</f>
        <v>112.73344651952463</v>
      </c>
      <c r="D30" s="91">
        <f>'Data input sheet 2'!AC138</f>
        <v>125.26817640047673</v>
      </c>
      <c r="E30" s="91">
        <f>'Data input sheet 2'!AC188</f>
        <v>98.9447548106766</v>
      </c>
      <c r="F30" s="91">
        <f>'Data input sheet 2'!AC238</f>
        <v>108.11638591117915</v>
      </c>
      <c r="G30" s="91">
        <f>'Data input sheet 2'!AC288</f>
        <v>102.56821829855538</v>
      </c>
    </row>
    <row r="31" spans="1:7" ht="14.25">
      <c r="A31" s="33" t="s">
        <v>155</v>
      </c>
      <c r="B31" s="91">
        <f>'Data input sheet 2'!AC39</f>
        <v>102.00698080279234</v>
      </c>
      <c r="C31" s="91">
        <f>'Data input sheet 2'!AC89</f>
        <v>102.4977698483497</v>
      </c>
      <c r="D31" s="91">
        <f>'Data input sheet 2'!AC139</f>
        <v>101.00182149362477</v>
      </c>
      <c r="E31" s="91">
        <f>'Data input sheet 2'!AC189</f>
        <v>98.25889477668434</v>
      </c>
      <c r="F31" s="91">
        <f>'Data input sheet 2'!AC239</f>
        <v>130.42168674698792</v>
      </c>
      <c r="G31" s="91">
        <f>'Data input sheet 2'!AC289</f>
        <v>107.54527162977867</v>
      </c>
    </row>
    <row r="32" spans="1:7" ht="14.25">
      <c r="A32" s="33" t="s">
        <v>156</v>
      </c>
      <c r="B32" s="91">
        <f>'Data input sheet 2'!AC40</f>
        <v>105.73248407643312</v>
      </c>
      <c r="C32" s="91">
        <f>'Data input sheet 2'!AC90</f>
        <v>112.23671013039119</v>
      </c>
      <c r="D32" s="91" t="str">
        <f>'Data input sheet 2'!AC140</f>
        <v>:</v>
      </c>
      <c r="E32" s="91">
        <f>'Data input sheet 2'!AC190</f>
        <v>103.75375375375376</v>
      </c>
      <c r="F32" s="91">
        <f>'Data input sheet 2'!AC240</f>
        <v>110.92592592592592</v>
      </c>
      <c r="G32" s="91">
        <f>'Data input sheet 2'!AC290</f>
        <v>95.11970534069982</v>
      </c>
    </row>
    <row r="33" spans="1:7" ht="14.25">
      <c r="A33" s="34" t="s">
        <v>157</v>
      </c>
      <c r="B33" s="92">
        <f>'Data input sheet 2'!AC41</f>
        <v>103.51035103510351</v>
      </c>
      <c r="C33" s="92">
        <f>'Data input sheet 2'!AC91</f>
        <v>101.25603864734299</v>
      </c>
      <c r="D33" s="92" t="str">
        <f>'Data input sheet 2'!AC141</f>
        <v>:</v>
      </c>
      <c r="E33" s="92">
        <f>'Data input sheet 2'!AC191</f>
        <v>101.72413793103448</v>
      </c>
      <c r="F33" s="92">
        <f>'Data input sheet 2'!AC241</f>
        <v>103.41968911917098</v>
      </c>
      <c r="G33" s="92">
        <f>'Data input sheet 2'!AC291</f>
        <v>114.77716966379985</v>
      </c>
    </row>
    <row r="34" spans="1:7" ht="14.25">
      <c r="A34" s="41" t="s">
        <v>286</v>
      </c>
      <c r="B34" s="93">
        <f>'Data input sheet 2'!AC42</f>
        <v>103.97219463753724</v>
      </c>
      <c r="C34" s="93">
        <f>'Data input sheet 2'!AC92</f>
        <v>102.9296875</v>
      </c>
      <c r="D34" s="93">
        <f>'Data input sheet 2'!AC142</f>
        <v>99.37888198757764</v>
      </c>
      <c r="E34" s="93">
        <f>'Data input sheet 2'!AC192</f>
        <v>94.72081218274111</v>
      </c>
      <c r="F34" s="93">
        <f>'Data input sheet 2'!AC242</f>
        <v>110.97560975609757</v>
      </c>
      <c r="G34" s="93">
        <f>'Data input sheet 2'!AC292</f>
        <v>99.90485252140819</v>
      </c>
    </row>
    <row r="35" spans="1:7" ht="14.25">
      <c r="A35" s="40" t="s">
        <v>287</v>
      </c>
      <c r="B35" s="94" t="str">
        <f>'Data input sheet 2'!AC43</f>
        <v>:</v>
      </c>
      <c r="C35" s="94" t="str">
        <f>'Data input sheet 2'!AC93</f>
        <v>:</v>
      </c>
      <c r="D35" s="94" t="str">
        <f>'Data input sheet 2'!AC143</f>
        <v>:</v>
      </c>
      <c r="E35" s="94" t="str">
        <f>'Data input sheet 2'!AC193</f>
        <v>:</v>
      </c>
      <c r="F35" s="94" t="str">
        <f>'Data input sheet 2'!AC243</f>
        <v>:</v>
      </c>
      <c r="G35" s="94" t="str">
        <f>'Data input sheet 2'!AC293</f>
        <v>:</v>
      </c>
    </row>
    <row r="36" spans="1:7" ht="14.25">
      <c r="A36" s="41" t="s">
        <v>288</v>
      </c>
      <c r="B36" s="93" t="str">
        <f>'Data input sheet 2'!AC44</f>
        <v>:</v>
      </c>
      <c r="C36" s="93" t="str">
        <f>'Data input sheet 2'!AC94</f>
        <v>:</v>
      </c>
      <c r="D36" s="93" t="str">
        <f>'Data input sheet 2'!AC144</f>
        <v>:</v>
      </c>
      <c r="E36" s="93" t="str">
        <f>'Data input sheet 2'!AC194</f>
        <v>:</v>
      </c>
      <c r="F36" s="93" t="str">
        <f>'Data input sheet 2'!AC244</f>
        <v>:</v>
      </c>
      <c r="G36" s="93" t="str">
        <f>'Data input sheet 2'!AC294</f>
        <v>:</v>
      </c>
    </row>
    <row r="37" spans="1:7" ht="14.25">
      <c r="A37" s="33" t="s">
        <v>289</v>
      </c>
      <c r="B37" s="91">
        <f>'Data input sheet 2'!AC45</f>
        <v>88.99398108340499</v>
      </c>
      <c r="C37" s="91">
        <f>'Data input sheet 2'!AC95</f>
        <v>99.25650557620817</v>
      </c>
      <c r="D37" s="91">
        <f>'Data input sheet 2'!AC145</f>
        <v>107.63430725730443</v>
      </c>
      <c r="E37" s="91">
        <f>'Data input sheet 2'!AC195</f>
        <v>84.01360544217687</v>
      </c>
      <c r="F37" s="91">
        <f>'Data input sheet 2'!AC245</f>
        <v>110.71203528670448</v>
      </c>
      <c r="G37" s="91">
        <f>'Data input sheet 2'!AC295</f>
        <v>84.400826446281</v>
      </c>
    </row>
    <row r="38" spans="1:7" ht="14.25">
      <c r="A38" s="61" t="s">
        <v>290</v>
      </c>
      <c r="B38" s="95">
        <f>'Data input sheet 2'!AC46</f>
        <v>101.39982502187227</v>
      </c>
      <c r="C38" s="95">
        <f>'Data input sheet 2'!AC96</f>
        <v>120.04662004662006</v>
      </c>
      <c r="D38" s="95">
        <f>'Data input sheet 2'!AC146</f>
        <v>92.33870967741935</v>
      </c>
      <c r="E38" s="95">
        <f>'Data input sheet 2'!AC196</f>
        <v>107.58785942492011</v>
      </c>
      <c r="F38" s="95">
        <f>'Data input sheet 2'!AC246</f>
        <v>95.09713228492137</v>
      </c>
      <c r="G38" s="95">
        <f>'Data input sheet 2'!AC296</f>
        <v>98.2648401826484</v>
      </c>
    </row>
    <row r="39" spans="1:7" ht="14.25">
      <c r="A39" s="34" t="s">
        <v>291</v>
      </c>
      <c r="B39" s="92">
        <f>'Data input sheet 2'!AC47</f>
        <v>117.23563696919234</v>
      </c>
      <c r="C39" s="92">
        <f>'Data input sheet 2'!AC97</f>
        <v>121.65938864628822</v>
      </c>
      <c r="D39" s="92">
        <f>'Data input sheet 2'!AC147</f>
        <v>104.36893203883496</v>
      </c>
      <c r="E39" s="92">
        <f>'Data input sheet 2'!AC197</f>
        <v>115.21060842433697</v>
      </c>
      <c r="F39" s="92">
        <f>'Data input sheet 2'!AC247</f>
        <v>122.00736648250461</v>
      </c>
      <c r="G39" s="92">
        <f>'Data input sheet 2'!AC297</f>
        <v>116.17055510860821</v>
      </c>
    </row>
    <row r="40" spans="1:7" ht="14.25">
      <c r="A40" s="42" t="s">
        <v>292</v>
      </c>
      <c r="B40" s="96">
        <f>'Data input sheet 2'!AC48</f>
        <v>105.94648166501486</v>
      </c>
      <c r="C40" s="96">
        <f>'Data input sheet 2'!AC98</f>
        <v>111.33400200601804</v>
      </c>
      <c r="D40" s="96">
        <f>'Data input sheet 2'!AC148</f>
        <v>108.56553147574819</v>
      </c>
      <c r="E40" s="96">
        <f>'Data input sheet 2'!AC198</f>
        <v>132.56029684601114</v>
      </c>
      <c r="F40" s="96">
        <f>'Data input sheet 2'!AC248</f>
        <v>103.47648261758692</v>
      </c>
      <c r="G40" s="96">
        <f>'Data input sheet 2'!AC298</f>
        <v>94.07831900668576</v>
      </c>
    </row>
    <row r="41" spans="1:3" ht="14.25">
      <c r="A41" s="35"/>
      <c r="B41" s="35"/>
      <c r="C41" s="35"/>
    </row>
    <row r="42" spans="1:3" ht="14.25">
      <c r="A42" s="4" t="s">
        <v>284</v>
      </c>
      <c r="B42" s="4"/>
      <c r="C42" s="4"/>
    </row>
    <row r="43" spans="1:3" ht="14.25">
      <c r="A43" s="8" t="s">
        <v>257</v>
      </c>
      <c r="B43" s="8"/>
      <c r="C43" s="8"/>
    </row>
    <row r="54" spans="1:2" ht="14.25">
      <c r="A54" t="s">
        <v>345</v>
      </c>
      <c r="B54" t="s">
        <v>346</v>
      </c>
    </row>
    <row r="55" spans="1:2" ht="14.25">
      <c r="A55" s="32" t="s">
        <v>143</v>
      </c>
      <c r="B55" s="90" t="s">
        <v>309</v>
      </c>
    </row>
    <row r="56" spans="1:2" ht="14.25">
      <c r="A56" s="33" t="s">
        <v>137</v>
      </c>
      <c r="B56" s="91">
        <v>137.00873362445415</v>
      </c>
    </row>
    <row r="57" spans="1:2" ht="14.25">
      <c r="A57" s="33" t="s">
        <v>138</v>
      </c>
      <c r="B57" s="91">
        <v>111.13189897100094</v>
      </c>
    </row>
    <row r="58" spans="1:2" ht="14.25">
      <c r="A58" s="33" t="s">
        <v>145</v>
      </c>
      <c r="B58" s="91">
        <v>110.08547008547009</v>
      </c>
    </row>
    <row r="59" spans="1:2" ht="14.25">
      <c r="A59" s="33" t="s">
        <v>150</v>
      </c>
      <c r="B59" s="91">
        <v>107.11743772241992</v>
      </c>
    </row>
    <row r="60" spans="1:2" ht="14.25">
      <c r="A60" s="33" t="s">
        <v>132</v>
      </c>
      <c r="B60" s="91">
        <v>106.76625659050967</v>
      </c>
    </row>
    <row r="61" spans="1:2" ht="14.25">
      <c r="A61" s="33" t="s">
        <v>151</v>
      </c>
      <c r="B61" s="91">
        <v>106.41025641025644</v>
      </c>
    </row>
    <row r="62" spans="1:2" ht="14.25">
      <c r="A62" s="33" t="s">
        <v>144</v>
      </c>
      <c r="B62" s="91">
        <v>106.23398804440649</v>
      </c>
    </row>
    <row r="63" spans="1:2" ht="14.25">
      <c r="A63" s="33" t="s">
        <v>141</v>
      </c>
      <c r="B63" s="91">
        <v>105.8095238095238</v>
      </c>
    </row>
    <row r="64" spans="1:2" ht="14.25">
      <c r="A64" s="33" t="s">
        <v>153</v>
      </c>
      <c r="B64" s="91">
        <v>103.03292894280762</v>
      </c>
    </row>
    <row r="65" spans="1:2" ht="14.25">
      <c r="A65" s="33" t="s">
        <v>157</v>
      </c>
      <c r="B65" s="91">
        <v>102.78276481149011</v>
      </c>
    </row>
    <row r="66" spans="1:2" ht="14.25">
      <c r="A66" s="33" t="s">
        <v>156</v>
      </c>
      <c r="B66" s="91">
        <v>102.27479526842585</v>
      </c>
    </row>
    <row r="67" spans="1:2" ht="14.25">
      <c r="A67" s="33" t="s">
        <v>134</v>
      </c>
      <c r="B67" s="91">
        <v>102.11453744493393</v>
      </c>
    </row>
    <row r="68" spans="1:2" ht="14.25">
      <c r="A68" s="33" t="s">
        <v>133</v>
      </c>
      <c r="B68" s="91">
        <v>102.05223880597015</v>
      </c>
    </row>
    <row r="69" spans="1:2" ht="14.25">
      <c r="A69" s="33" t="s">
        <v>142</v>
      </c>
      <c r="B69" s="91">
        <v>101.16166505324298</v>
      </c>
    </row>
    <row r="70" spans="1:2" ht="14.25">
      <c r="A70" s="33" t="s">
        <v>154</v>
      </c>
      <c r="B70" s="91">
        <v>100.78186082877248</v>
      </c>
    </row>
    <row r="71" spans="1:2" ht="14.25">
      <c r="A71" s="33" t="s">
        <v>147</v>
      </c>
      <c r="B71" s="91">
        <v>100.34423407917383</v>
      </c>
    </row>
    <row r="72" spans="1:2" ht="14.25">
      <c r="A72" s="33" t="s">
        <v>135</v>
      </c>
      <c r="B72" s="91">
        <v>99.90867579908677</v>
      </c>
    </row>
    <row r="73" spans="1:2" ht="14.25">
      <c r="A73" s="33" t="s">
        <v>139</v>
      </c>
      <c r="B73" s="91">
        <v>99.61464354527939</v>
      </c>
    </row>
    <row r="74" spans="1:2" ht="14.25">
      <c r="A74" s="33" t="s">
        <v>155</v>
      </c>
      <c r="B74" s="91">
        <v>99.47414548641544</v>
      </c>
    </row>
    <row r="75" spans="1:2" ht="14.25">
      <c r="A75" s="33" t="s">
        <v>149</v>
      </c>
      <c r="B75" s="91">
        <v>99.41520467836258</v>
      </c>
    </row>
    <row r="76" spans="1:2" ht="14.25">
      <c r="A76" s="33" t="s">
        <v>152</v>
      </c>
      <c r="B76" s="91">
        <v>97.51434034416826</v>
      </c>
    </row>
    <row r="77" spans="1:2" ht="14.25">
      <c r="A77" s="33" t="s">
        <v>136</v>
      </c>
      <c r="B77" s="91">
        <v>97.10144927536231</v>
      </c>
    </row>
    <row r="78" spans="1:2" ht="14.25">
      <c r="A78" s="33" t="s">
        <v>146</v>
      </c>
      <c r="B78" s="91">
        <v>96.7280163599182</v>
      </c>
    </row>
    <row r="79" spans="1:2" ht="14.25">
      <c r="A79" s="33" t="s">
        <v>140</v>
      </c>
      <c r="B79" s="91">
        <v>94.48209099709584</v>
      </c>
    </row>
    <row r="80" spans="1:2" ht="14.25">
      <c r="A80" s="33" t="s">
        <v>148</v>
      </c>
      <c r="B80" s="91">
        <v>94.12795793163893</v>
      </c>
    </row>
    <row r="81" spans="1:2" ht="14.25">
      <c r="A81" s="34" t="s">
        <v>158</v>
      </c>
      <c r="B81" s="92">
        <v>93.77470355731225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9"/>
  <sheetViews>
    <sheetView workbookViewId="0" topLeftCell="A220">
      <selection activeCell="M280" sqref="M280"/>
    </sheetView>
  </sheetViews>
  <sheetFormatPr defaultColWidth="11.00390625" defaultRowHeight="14.25"/>
  <cols>
    <col min="1" max="1" width="26.125" style="0" customWidth="1"/>
    <col min="2" max="26" width="6.625" style="0" customWidth="1"/>
    <col min="27" max="27" width="2.50390625" style="0" customWidth="1"/>
    <col min="28" max="31" width="12.125" style="100" customWidth="1"/>
    <col min="32" max="32" width="9.00390625" style="0" customWidth="1"/>
    <col min="33" max="33" width="30.00390625" style="0" bestFit="1" customWidth="1"/>
  </cols>
  <sheetData>
    <row r="1" spans="1:31" ht="14.25">
      <c r="A1" s="4" t="s">
        <v>259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9"/>
      <c r="AC1" s="39"/>
      <c r="AD1" s="39"/>
      <c r="AE1" s="39"/>
    </row>
    <row r="2" spans="1:3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9"/>
      <c r="AC2" s="39"/>
      <c r="AD2" s="39"/>
      <c r="AE2" s="39"/>
    </row>
    <row r="3" spans="1:31" ht="14.25">
      <c r="A3" s="4" t="s">
        <v>0</v>
      </c>
      <c r="B3" s="126">
        <v>44635.37017361111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9"/>
      <c r="AC3" s="39"/>
      <c r="AD3" s="39"/>
      <c r="AE3" s="39"/>
    </row>
    <row r="4" spans="1:31" ht="14.25">
      <c r="A4" s="4" t="s">
        <v>1</v>
      </c>
      <c r="B4" s="126">
        <v>44636.380558634264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9"/>
      <c r="AC4" s="39"/>
      <c r="AD4" s="39"/>
      <c r="AE4" s="39"/>
    </row>
    <row r="5" spans="1:31" ht="14.25">
      <c r="A5" s="4" t="s">
        <v>2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9"/>
      <c r="AC5" s="39"/>
      <c r="AD5" s="39"/>
      <c r="AE5" s="39"/>
    </row>
    <row r="6" spans="1:3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9"/>
      <c r="AC6" s="39"/>
      <c r="AD6" s="39"/>
      <c r="AE6" s="39"/>
    </row>
    <row r="7" spans="1:31" ht="14.25">
      <c r="A7" s="4" t="s">
        <v>4</v>
      </c>
      <c r="B7" s="4" t="s">
        <v>258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9"/>
      <c r="AC7" s="39"/>
      <c r="AD7" s="39"/>
      <c r="AE7" s="39"/>
    </row>
    <row r="8" spans="1:31" ht="14.25">
      <c r="A8" s="4" t="s">
        <v>293</v>
      </c>
      <c r="B8" s="4" t="s">
        <v>246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9"/>
      <c r="AC8" s="39"/>
      <c r="AD8" s="39"/>
      <c r="AE8" s="39"/>
    </row>
    <row r="9" spans="1:31" ht="14.25">
      <c r="A9" s="4" t="s">
        <v>5</v>
      </c>
      <c r="B9" s="110" t="s">
        <v>6</v>
      </c>
      <c r="C9" s="109"/>
      <c r="D9" s="109"/>
      <c r="E9" s="10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9"/>
      <c r="AC9" s="39"/>
      <c r="AD9" s="39"/>
      <c r="AE9" s="39"/>
    </row>
    <row r="10" spans="1:31" ht="14.25">
      <c r="A10" s="4" t="s">
        <v>7</v>
      </c>
      <c r="B10" s="4" t="s">
        <v>160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9" t="s">
        <v>283</v>
      </c>
      <c r="AC10" s="39"/>
      <c r="AD10" s="39"/>
      <c r="AE10" s="39"/>
    </row>
    <row r="11" spans="1:3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01" t="s">
        <v>339</v>
      </c>
      <c r="AC11" s="101" t="s">
        <v>353</v>
      </c>
      <c r="AD11" s="101" t="s">
        <v>343</v>
      </c>
      <c r="AE11" s="39"/>
    </row>
    <row r="12" spans="1:35" ht="14.25">
      <c r="A12" s="6" t="s">
        <v>294</v>
      </c>
      <c r="B12" s="6" t="s">
        <v>128</v>
      </c>
      <c r="C12" s="6" t="s">
        <v>129</v>
      </c>
      <c r="D12" s="6" t="s">
        <v>130</v>
      </c>
      <c r="E12" s="6" t="s">
        <v>279</v>
      </c>
      <c r="F12" s="6" t="s">
        <v>282</v>
      </c>
      <c r="G12" s="6" t="s">
        <v>301</v>
      </c>
      <c r="H12" s="6" t="s">
        <v>303</v>
      </c>
      <c r="I12" s="6" t="s">
        <v>308</v>
      </c>
      <c r="J12" s="6" t="s">
        <v>310</v>
      </c>
      <c r="K12" s="6" t="s">
        <v>311</v>
      </c>
      <c r="L12" s="6" t="s">
        <v>313</v>
      </c>
      <c r="M12" s="6" t="s">
        <v>314</v>
      </c>
      <c r="N12" s="6" t="s">
        <v>329</v>
      </c>
      <c r="O12" s="6" t="s">
        <v>335</v>
      </c>
      <c r="P12" s="6" t="s">
        <v>336</v>
      </c>
      <c r="Q12" s="6" t="s">
        <v>347</v>
      </c>
      <c r="R12" s="6" t="s">
        <v>348</v>
      </c>
      <c r="S12" s="6" t="s">
        <v>349</v>
      </c>
      <c r="T12" s="6" t="s">
        <v>350</v>
      </c>
      <c r="U12" s="6" t="s">
        <v>354</v>
      </c>
      <c r="V12" s="6" t="s">
        <v>355</v>
      </c>
      <c r="W12" s="6" t="s">
        <v>356</v>
      </c>
      <c r="X12" s="6" t="s">
        <v>357</v>
      </c>
      <c r="Y12" s="6" t="s">
        <v>358</v>
      </c>
      <c r="Z12" s="6" t="s">
        <v>359</v>
      </c>
      <c r="AA12" s="6"/>
      <c r="AB12" s="97" t="s">
        <v>362</v>
      </c>
      <c r="AC12" s="97" t="s">
        <v>363</v>
      </c>
      <c r="AD12" s="97" t="s">
        <v>342</v>
      </c>
      <c r="AE12" s="97" t="s">
        <v>361</v>
      </c>
      <c r="AG12" s="27"/>
      <c r="AH12" s="27"/>
      <c r="AI12" s="27"/>
    </row>
    <row r="13" spans="1:40" ht="14.5">
      <c r="A13" s="6" t="s">
        <v>131</v>
      </c>
      <c r="B13" s="118">
        <v>105.6</v>
      </c>
      <c r="C13" s="118">
        <v>105.6</v>
      </c>
      <c r="D13" s="118">
        <v>94.9</v>
      </c>
      <c r="E13" s="118">
        <v>76.8</v>
      </c>
      <c r="F13" s="118">
        <v>86.8</v>
      </c>
      <c r="G13" s="118">
        <v>95.4</v>
      </c>
      <c r="H13" s="118">
        <v>98.9</v>
      </c>
      <c r="I13" s="118">
        <v>100.4</v>
      </c>
      <c r="J13" s="118">
        <v>101</v>
      </c>
      <c r="K13" s="118">
        <v>102.9</v>
      </c>
      <c r="L13" s="118">
        <v>106.3</v>
      </c>
      <c r="M13" s="118">
        <v>105.2</v>
      </c>
      <c r="N13" s="118">
        <v>107.2</v>
      </c>
      <c r="O13" s="118">
        <v>106</v>
      </c>
      <c r="P13" s="118">
        <v>106.8</v>
      </c>
      <c r="Q13" s="118">
        <v>107.2</v>
      </c>
      <c r="R13" s="118">
        <v>106.1</v>
      </c>
      <c r="S13" s="118">
        <v>106.5</v>
      </c>
      <c r="T13" s="118">
        <v>107.3</v>
      </c>
      <c r="U13" s="118">
        <v>105.8</v>
      </c>
      <c r="V13" s="118">
        <v>104.9</v>
      </c>
      <c r="W13" s="118">
        <v>104.1</v>
      </c>
      <c r="X13" s="118">
        <v>106.7</v>
      </c>
      <c r="Y13" s="118">
        <v>107.8</v>
      </c>
      <c r="Z13" s="118">
        <v>108.2</v>
      </c>
      <c r="AA13" s="60"/>
      <c r="AB13" s="98">
        <f>_xlfn.IFERROR((Z13/Y13-1)*100,":")</f>
        <v>0.37105751391466324</v>
      </c>
      <c r="AC13" s="102">
        <f>_xlfn.IFERROR(Z13/C13*100,":")</f>
        <v>102.46212121212122</v>
      </c>
      <c r="AD13" s="98">
        <f>_xlfn.IFERROR((E13/C13-1)*100,":")</f>
        <v>-27.27272727272727</v>
      </c>
      <c r="AE13" s="98">
        <f>_xlfn.IFERROR((Z13/E13-1)*100,":")</f>
        <v>40.88541666666667</v>
      </c>
      <c r="AG13" s="43"/>
      <c r="AH13" s="43"/>
      <c r="AI13" s="43"/>
      <c r="AJ13" s="43"/>
      <c r="AK13" s="43"/>
      <c r="AL13" s="43"/>
      <c r="AM13" s="43"/>
      <c r="AN13" s="43"/>
    </row>
    <row r="14" spans="1:40" ht="14.5">
      <c r="A14" s="6" t="s">
        <v>295</v>
      </c>
      <c r="B14" s="118">
        <v>104</v>
      </c>
      <c r="C14" s="118">
        <v>103.8</v>
      </c>
      <c r="D14" s="118">
        <v>92.5</v>
      </c>
      <c r="E14" s="118">
        <v>74.7</v>
      </c>
      <c r="F14" s="118">
        <v>85.2</v>
      </c>
      <c r="G14" s="118">
        <v>93.6</v>
      </c>
      <c r="H14" s="118">
        <v>96.9</v>
      </c>
      <c r="I14" s="118">
        <v>98</v>
      </c>
      <c r="J14" s="118">
        <v>98.5</v>
      </c>
      <c r="K14" s="118">
        <v>100.8</v>
      </c>
      <c r="L14" s="118">
        <v>104.6</v>
      </c>
      <c r="M14" s="118">
        <v>103.2</v>
      </c>
      <c r="N14" s="118">
        <v>105.6</v>
      </c>
      <c r="O14" s="118">
        <v>104.1</v>
      </c>
      <c r="P14" s="118">
        <v>104.4</v>
      </c>
      <c r="Q14" s="118">
        <v>104.9</v>
      </c>
      <c r="R14" s="118">
        <v>103.7</v>
      </c>
      <c r="S14" s="118">
        <v>104.1</v>
      </c>
      <c r="T14" s="118">
        <v>104.7</v>
      </c>
      <c r="U14" s="118">
        <v>103.1</v>
      </c>
      <c r="V14" s="118">
        <v>102.4</v>
      </c>
      <c r="W14" s="118">
        <v>101.1</v>
      </c>
      <c r="X14" s="118">
        <v>103.6</v>
      </c>
      <c r="Y14" s="118">
        <v>104.9</v>
      </c>
      <c r="Z14" s="118">
        <v>104.9</v>
      </c>
      <c r="AA14" s="60"/>
      <c r="AB14" s="98">
        <f aca="true" t="shared" si="0" ref="AB14:AB48">_xlfn.IFERROR((Z14/Y14-1)*100,":")</f>
        <v>0</v>
      </c>
      <c r="AC14" s="102">
        <f aca="true" t="shared" si="1" ref="AC14:AC48">_xlfn.IFERROR(Z14/C14*100,":")</f>
        <v>101.05973025048169</v>
      </c>
      <c r="AD14" s="98">
        <f aca="true" t="shared" si="2" ref="AD14:AD48">_xlfn.IFERROR((E14/C14-1)*100,":")</f>
        <v>-28.034682080924856</v>
      </c>
      <c r="AE14" s="98">
        <f aca="true" t="shared" si="3" ref="AE14:AE48">_xlfn.IFERROR((Z14/E14-1)*100,":")</f>
        <v>40.42838018741632</v>
      </c>
      <c r="AG14" s="43"/>
      <c r="AH14" s="43"/>
      <c r="AI14" s="43"/>
      <c r="AJ14" s="43"/>
      <c r="AK14" s="43"/>
      <c r="AL14" s="43"/>
      <c r="AM14" s="43"/>
      <c r="AN14" s="43"/>
    </row>
    <row r="15" spans="1:40" ht="14.5">
      <c r="A15" s="6" t="s">
        <v>132</v>
      </c>
      <c r="B15" s="118">
        <v>112.6</v>
      </c>
      <c r="C15" s="118">
        <v>114.4</v>
      </c>
      <c r="D15" s="118">
        <v>107.5</v>
      </c>
      <c r="E15" s="118">
        <v>94.8</v>
      </c>
      <c r="F15" s="118">
        <v>107.3</v>
      </c>
      <c r="G15" s="118">
        <v>103.4</v>
      </c>
      <c r="H15" s="118">
        <v>109.2</v>
      </c>
      <c r="I15" s="118">
        <v>109.3</v>
      </c>
      <c r="J15" s="118">
        <v>110.7</v>
      </c>
      <c r="K15" s="118">
        <v>117.5</v>
      </c>
      <c r="L15" s="118">
        <v>116.1</v>
      </c>
      <c r="M15" s="118">
        <v>113.9</v>
      </c>
      <c r="N15" s="118">
        <v>120.6</v>
      </c>
      <c r="O15" s="118">
        <v>118.5</v>
      </c>
      <c r="P15" s="118">
        <v>123</v>
      </c>
      <c r="Q15" s="118">
        <v>128.3</v>
      </c>
      <c r="R15" s="118">
        <v>128.4</v>
      </c>
      <c r="S15" s="118">
        <v>138.9</v>
      </c>
      <c r="T15" s="118">
        <v>132.9</v>
      </c>
      <c r="U15" s="118">
        <v>129.8</v>
      </c>
      <c r="V15" s="118">
        <v>130.3</v>
      </c>
      <c r="W15" s="118">
        <v>132.5</v>
      </c>
      <c r="X15" s="118">
        <v>125.8</v>
      </c>
      <c r="Y15" s="118">
        <v>128.7</v>
      </c>
      <c r="Z15" s="118">
        <v>129.2</v>
      </c>
      <c r="AA15" s="60"/>
      <c r="AB15" s="98">
        <f t="shared" si="0"/>
        <v>0.38850038850037905</v>
      </c>
      <c r="AC15" s="102">
        <f t="shared" si="1"/>
        <v>112.93706293706292</v>
      </c>
      <c r="AD15" s="98">
        <f t="shared" si="2"/>
        <v>-17.132867132867137</v>
      </c>
      <c r="AE15" s="98">
        <f t="shared" si="3"/>
        <v>36.28691983122363</v>
      </c>
      <c r="AG15" s="43"/>
      <c r="AH15" s="43"/>
      <c r="AI15" s="43"/>
      <c r="AJ15" s="43"/>
      <c r="AK15" s="43"/>
      <c r="AL15" s="43"/>
      <c r="AM15" s="43"/>
      <c r="AN15" s="43"/>
    </row>
    <row r="16" spans="1:40" ht="14.5">
      <c r="A16" s="6" t="s">
        <v>133</v>
      </c>
      <c r="B16" s="118">
        <v>106.9</v>
      </c>
      <c r="C16" s="118">
        <v>107.6</v>
      </c>
      <c r="D16" s="118">
        <v>101.9</v>
      </c>
      <c r="E16" s="118">
        <v>89.8</v>
      </c>
      <c r="F16" s="118">
        <v>92.5</v>
      </c>
      <c r="G16" s="118">
        <v>98.2</v>
      </c>
      <c r="H16" s="118">
        <v>100.5</v>
      </c>
      <c r="I16" s="118">
        <v>100.9</v>
      </c>
      <c r="J16" s="118">
        <v>103.2</v>
      </c>
      <c r="K16" s="118">
        <v>104.2</v>
      </c>
      <c r="L16" s="118">
        <v>102.4</v>
      </c>
      <c r="M16" s="118">
        <v>102.3</v>
      </c>
      <c r="N16" s="118">
        <v>102.9</v>
      </c>
      <c r="O16" s="118">
        <v>103.8</v>
      </c>
      <c r="P16" s="118">
        <v>108.5</v>
      </c>
      <c r="Q16" s="118">
        <v>109</v>
      </c>
      <c r="R16" s="118">
        <v>107.9</v>
      </c>
      <c r="S16" s="118">
        <v>108.4</v>
      </c>
      <c r="T16" s="118">
        <v>109.4</v>
      </c>
      <c r="U16" s="118">
        <v>111.3</v>
      </c>
      <c r="V16" s="118">
        <v>113</v>
      </c>
      <c r="W16" s="118">
        <v>114</v>
      </c>
      <c r="X16" s="118">
        <v>115.8</v>
      </c>
      <c r="Y16" s="118">
        <v>117.3</v>
      </c>
      <c r="Z16" s="118">
        <v>119.5</v>
      </c>
      <c r="AA16" s="60"/>
      <c r="AB16" s="98">
        <f t="shared" si="0"/>
        <v>1.8755328218243772</v>
      </c>
      <c r="AC16" s="102">
        <f t="shared" si="1"/>
        <v>111.05947955390336</v>
      </c>
      <c r="AD16" s="98">
        <f t="shared" si="2"/>
        <v>-16.542750929368033</v>
      </c>
      <c r="AE16" s="98">
        <f t="shared" si="3"/>
        <v>33.07349665924277</v>
      </c>
      <c r="AG16" s="43"/>
      <c r="AH16" s="43"/>
      <c r="AI16" s="43"/>
      <c r="AJ16" s="43"/>
      <c r="AK16" s="43"/>
      <c r="AL16" s="43"/>
      <c r="AM16" s="43"/>
      <c r="AN16" s="43"/>
    </row>
    <row r="17" spans="1:40" ht="14.5">
      <c r="A17" s="6" t="s">
        <v>134</v>
      </c>
      <c r="B17" s="118">
        <v>112.3</v>
      </c>
      <c r="C17" s="118">
        <v>113.6</v>
      </c>
      <c r="D17" s="118">
        <v>99.9</v>
      </c>
      <c r="E17" s="118">
        <v>75.5</v>
      </c>
      <c r="F17" s="118">
        <v>89.4</v>
      </c>
      <c r="G17" s="118">
        <v>102.1</v>
      </c>
      <c r="H17" s="118">
        <v>107.3</v>
      </c>
      <c r="I17" s="118">
        <v>110.6</v>
      </c>
      <c r="J17" s="118">
        <v>111.6</v>
      </c>
      <c r="K17" s="118">
        <v>114.3</v>
      </c>
      <c r="L17" s="118">
        <v>112.8</v>
      </c>
      <c r="M17" s="118">
        <v>113.6</v>
      </c>
      <c r="N17" s="118">
        <v>112.1</v>
      </c>
      <c r="O17" s="118">
        <v>110.9</v>
      </c>
      <c r="P17" s="118">
        <v>113.8</v>
      </c>
      <c r="Q17" s="118">
        <v>115.4</v>
      </c>
      <c r="R17" s="118">
        <v>111.7</v>
      </c>
      <c r="S17" s="118">
        <v>112.8</v>
      </c>
      <c r="T17" s="118">
        <v>113.6</v>
      </c>
      <c r="U17" s="118">
        <v>111.2</v>
      </c>
      <c r="V17" s="118">
        <v>107.5</v>
      </c>
      <c r="W17" s="118">
        <v>108.1</v>
      </c>
      <c r="X17" s="118">
        <v>113.7</v>
      </c>
      <c r="Y17" s="118">
        <v>110.6</v>
      </c>
      <c r="Z17" s="118">
        <v>114</v>
      </c>
      <c r="AA17" s="60"/>
      <c r="AB17" s="98">
        <f>_xlfn.IFERROR((Z17/Y17-1)*100,":")</f>
        <v>3.074141048824597</v>
      </c>
      <c r="AC17" s="102">
        <f t="shared" si="1"/>
        <v>100.35211267605635</v>
      </c>
      <c r="AD17" s="98">
        <f t="shared" si="2"/>
        <v>-33.538732394366185</v>
      </c>
      <c r="AE17" s="98">
        <f>_xlfn.IFERROR((Z17/E17-1)*100,":")</f>
        <v>50.9933774834437</v>
      </c>
      <c r="AG17" s="43"/>
      <c r="AH17" s="43"/>
      <c r="AI17" s="43"/>
      <c r="AJ17" s="43"/>
      <c r="AK17" s="43"/>
      <c r="AL17" s="43"/>
      <c r="AM17" s="43"/>
      <c r="AN17" s="43"/>
    </row>
    <row r="18" spans="1:40" ht="14.5">
      <c r="A18" s="6" t="s">
        <v>135</v>
      </c>
      <c r="B18" s="118">
        <v>106.9</v>
      </c>
      <c r="C18" s="118">
        <v>109.1</v>
      </c>
      <c r="D18" s="118">
        <v>108.4</v>
      </c>
      <c r="E18" s="118">
        <v>103.3</v>
      </c>
      <c r="F18" s="118">
        <v>100.7</v>
      </c>
      <c r="G18" s="118">
        <v>106.2</v>
      </c>
      <c r="H18" s="118">
        <v>100.9</v>
      </c>
      <c r="I18" s="118">
        <v>104.8</v>
      </c>
      <c r="J18" s="118">
        <v>106.8</v>
      </c>
      <c r="K18" s="118">
        <v>100</v>
      </c>
      <c r="L18" s="118">
        <v>107.4</v>
      </c>
      <c r="M18" s="118">
        <v>107.9</v>
      </c>
      <c r="N18" s="118">
        <v>109.2</v>
      </c>
      <c r="O18" s="118">
        <v>108.3</v>
      </c>
      <c r="P18" s="118">
        <v>114.2</v>
      </c>
      <c r="Q18" s="118">
        <v>111.2</v>
      </c>
      <c r="R18" s="118">
        <v>112.1</v>
      </c>
      <c r="S18" s="118">
        <v>110.5</v>
      </c>
      <c r="T18" s="118">
        <v>115.6</v>
      </c>
      <c r="U18" s="118">
        <v>120.7</v>
      </c>
      <c r="V18" s="118">
        <v>112.3</v>
      </c>
      <c r="W18" s="118">
        <v>115.5</v>
      </c>
      <c r="X18" s="118">
        <v>118.8</v>
      </c>
      <c r="Y18" s="118">
        <v>118.3</v>
      </c>
      <c r="Z18" s="118">
        <v>119.9</v>
      </c>
      <c r="AA18" s="60"/>
      <c r="AB18" s="98">
        <f t="shared" si="0"/>
        <v>1.3524936601859716</v>
      </c>
      <c r="AC18" s="102">
        <f>_xlfn.IFERROR(Z18/C18*100,":")</f>
        <v>109.8991750687443</v>
      </c>
      <c r="AD18" s="98">
        <f t="shared" si="2"/>
        <v>-5.316223648029328</v>
      </c>
      <c r="AE18" s="98">
        <f t="shared" si="3"/>
        <v>16.06969990319458</v>
      </c>
      <c r="AG18" s="43"/>
      <c r="AH18" s="43"/>
      <c r="AI18" s="43"/>
      <c r="AJ18" s="43"/>
      <c r="AK18" s="43"/>
      <c r="AL18" s="43"/>
      <c r="AM18" s="43"/>
      <c r="AN18" s="43"/>
    </row>
    <row r="19" spans="1:40" ht="14.5">
      <c r="A19" s="6" t="s">
        <v>296</v>
      </c>
      <c r="B19" s="118">
        <v>99.8</v>
      </c>
      <c r="C19" s="118">
        <v>101.1</v>
      </c>
      <c r="D19" s="118">
        <v>90.5</v>
      </c>
      <c r="E19" s="118">
        <v>71.1</v>
      </c>
      <c r="F19" s="118">
        <v>78.8</v>
      </c>
      <c r="G19" s="118">
        <v>87.8</v>
      </c>
      <c r="H19" s="118">
        <v>89.3</v>
      </c>
      <c r="I19" s="118">
        <v>89.5</v>
      </c>
      <c r="J19" s="118">
        <v>91.6</v>
      </c>
      <c r="K19" s="118">
        <v>94.9</v>
      </c>
      <c r="L19" s="118">
        <v>95.8</v>
      </c>
      <c r="M19" s="118">
        <v>96.6</v>
      </c>
      <c r="N19" s="118">
        <v>96.8</v>
      </c>
      <c r="O19" s="118">
        <v>94.6</v>
      </c>
      <c r="P19" s="118">
        <v>95.4</v>
      </c>
      <c r="Q19" s="118">
        <v>95.3</v>
      </c>
      <c r="R19" s="118">
        <v>94.4</v>
      </c>
      <c r="S19" s="118">
        <v>94</v>
      </c>
      <c r="T19" s="118">
        <v>95</v>
      </c>
      <c r="U19" s="118">
        <v>91.5</v>
      </c>
      <c r="V19" s="118">
        <v>90.9</v>
      </c>
      <c r="W19" s="118">
        <v>93.4</v>
      </c>
      <c r="X19" s="118">
        <v>93.8</v>
      </c>
      <c r="Y19" s="118">
        <v>95.8</v>
      </c>
      <c r="Z19" s="118">
        <v>97</v>
      </c>
      <c r="AA19" s="60"/>
      <c r="AB19" s="98">
        <f t="shared" si="0"/>
        <v>1.2526096033403045</v>
      </c>
      <c r="AC19" s="102">
        <f t="shared" si="1"/>
        <v>95.94460929772502</v>
      </c>
      <c r="AD19" s="98">
        <f t="shared" si="2"/>
        <v>-29.67359050445104</v>
      </c>
      <c r="AE19" s="98">
        <f t="shared" si="3"/>
        <v>36.42756680731365</v>
      </c>
      <c r="AG19" s="43"/>
      <c r="AH19" s="43"/>
      <c r="AI19" s="43"/>
      <c r="AJ19" s="43"/>
      <c r="AK19" s="43"/>
      <c r="AL19" s="43"/>
      <c r="AM19" s="43"/>
      <c r="AN19" s="43"/>
    </row>
    <row r="20" spans="1:40" ht="14.5">
      <c r="A20" s="6" t="s">
        <v>136</v>
      </c>
      <c r="B20" s="118">
        <v>117.5</v>
      </c>
      <c r="C20" s="118">
        <v>127.5</v>
      </c>
      <c r="D20" s="118">
        <v>117.7</v>
      </c>
      <c r="E20" s="118">
        <v>106.9</v>
      </c>
      <c r="F20" s="118">
        <v>106.3</v>
      </c>
      <c r="G20" s="118">
        <v>115.3</v>
      </c>
      <c r="H20" s="118">
        <v>116.3</v>
      </c>
      <c r="I20" s="118">
        <v>116.7</v>
      </c>
      <c r="J20" s="118">
        <v>119</v>
      </c>
      <c r="K20" s="118">
        <v>121.5</v>
      </c>
      <c r="L20" s="118">
        <v>120.5</v>
      </c>
      <c r="M20" s="118">
        <v>120.6</v>
      </c>
      <c r="N20" s="118">
        <v>120.7</v>
      </c>
      <c r="O20" s="118">
        <v>120.8</v>
      </c>
      <c r="P20" s="118">
        <v>120.1</v>
      </c>
      <c r="Q20" s="118">
        <v>125.9</v>
      </c>
      <c r="R20" s="118">
        <v>124.5</v>
      </c>
      <c r="S20" s="118">
        <v>127.6</v>
      </c>
      <c r="T20" s="118">
        <v>125.6</v>
      </c>
      <c r="U20" s="118">
        <v>122.8</v>
      </c>
      <c r="V20" s="118">
        <v>128.8</v>
      </c>
      <c r="W20" s="118">
        <v>124.7</v>
      </c>
      <c r="X20" s="118">
        <v>128.4</v>
      </c>
      <c r="Y20" s="118">
        <v>130.4</v>
      </c>
      <c r="Z20" s="118">
        <v>122.4</v>
      </c>
      <c r="AA20" s="60"/>
      <c r="AB20" s="98">
        <f t="shared" si="0"/>
        <v>-6.134969325153373</v>
      </c>
      <c r="AC20" s="102">
        <f t="shared" si="1"/>
        <v>96.00000000000001</v>
      </c>
      <c r="AD20" s="98">
        <f t="shared" si="2"/>
        <v>-16.15686274509803</v>
      </c>
      <c r="AE20" s="98">
        <f t="shared" si="3"/>
        <v>14.499532273152482</v>
      </c>
      <c r="AG20" s="43"/>
      <c r="AH20" s="43"/>
      <c r="AI20" s="43"/>
      <c r="AJ20" s="43"/>
      <c r="AK20" s="43"/>
      <c r="AL20" s="43"/>
      <c r="AM20" s="43"/>
      <c r="AN20" s="43"/>
    </row>
    <row r="21" spans="1:40" ht="14.5">
      <c r="A21" s="6" t="s">
        <v>137</v>
      </c>
      <c r="B21" s="118">
        <v>106.6</v>
      </c>
      <c r="C21" s="118">
        <v>97.8</v>
      </c>
      <c r="D21" s="118">
        <v>134.3</v>
      </c>
      <c r="E21" s="118">
        <v>107.8</v>
      </c>
      <c r="F21" s="118">
        <v>103.8</v>
      </c>
      <c r="G21" s="118">
        <v>123.4</v>
      </c>
      <c r="H21" s="118">
        <v>121.5</v>
      </c>
      <c r="I21" s="118">
        <v>107.3</v>
      </c>
      <c r="J21" s="118">
        <v>106.7</v>
      </c>
      <c r="K21" s="118">
        <v>104</v>
      </c>
      <c r="L21" s="118">
        <v>175.7</v>
      </c>
      <c r="M21" s="118">
        <v>145.1</v>
      </c>
      <c r="N21" s="118">
        <v>160.1</v>
      </c>
      <c r="O21" s="118">
        <v>162.7</v>
      </c>
      <c r="P21" s="118">
        <v>153.2</v>
      </c>
      <c r="Q21" s="118">
        <v>150.5</v>
      </c>
      <c r="R21" s="118">
        <v>146.9</v>
      </c>
      <c r="S21" s="118">
        <v>145</v>
      </c>
      <c r="T21" s="118">
        <v>147.5</v>
      </c>
      <c r="U21" s="118">
        <v>142.8</v>
      </c>
      <c r="V21" s="118">
        <v>135.5</v>
      </c>
      <c r="W21" s="118">
        <v>91.8</v>
      </c>
      <c r="X21" s="118">
        <v>125.2</v>
      </c>
      <c r="Y21" s="118">
        <v>132.8</v>
      </c>
      <c r="Z21" s="118">
        <v>128.7</v>
      </c>
      <c r="AA21" s="60"/>
      <c r="AB21" s="98">
        <f t="shared" si="0"/>
        <v>-3.0873493975903776</v>
      </c>
      <c r="AC21" s="102">
        <f t="shared" si="1"/>
        <v>131.59509202453987</v>
      </c>
      <c r="AD21" s="98">
        <f t="shared" si="2"/>
        <v>10.224948875255624</v>
      </c>
      <c r="AE21" s="98">
        <f t="shared" si="3"/>
        <v>19.387755102040806</v>
      </c>
      <c r="AG21" s="43"/>
      <c r="AH21" s="43"/>
      <c r="AI21" s="43"/>
      <c r="AJ21" s="43"/>
      <c r="AK21" s="43"/>
      <c r="AL21" s="43"/>
      <c r="AM21" s="43"/>
      <c r="AN21" s="43"/>
    </row>
    <row r="22" spans="1:40" ht="14.5">
      <c r="A22" s="6" t="s">
        <v>138</v>
      </c>
      <c r="B22" s="118">
        <v>111.1</v>
      </c>
      <c r="C22" s="118">
        <v>107.1</v>
      </c>
      <c r="D22" s="118">
        <v>108</v>
      </c>
      <c r="E22" s="118">
        <v>97.7</v>
      </c>
      <c r="F22" s="118">
        <v>99.8</v>
      </c>
      <c r="G22" s="118">
        <v>103.4</v>
      </c>
      <c r="H22" s="118">
        <v>106.7</v>
      </c>
      <c r="I22" s="118">
        <v>105.5</v>
      </c>
      <c r="J22" s="118">
        <v>107</v>
      </c>
      <c r="K22" s="118">
        <v>103.6</v>
      </c>
      <c r="L22" s="118">
        <v>110.5</v>
      </c>
      <c r="M22" s="118">
        <v>110.6</v>
      </c>
      <c r="N22" s="118">
        <v>115.1</v>
      </c>
      <c r="O22" s="118">
        <v>111.9</v>
      </c>
      <c r="P22" s="118">
        <v>114.3</v>
      </c>
      <c r="Q22" s="118">
        <v>119.1</v>
      </c>
      <c r="R22" s="118">
        <v>113.8</v>
      </c>
      <c r="S22" s="118">
        <v>113.1</v>
      </c>
      <c r="T22" s="118">
        <v>115.9</v>
      </c>
      <c r="U22" s="118">
        <v>116.6</v>
      </c>
      <c r="V22" s="118">
        <v>118.2</v>
      </c>
      <c r="W22" s="118">
        <v>120.9</v>
      </c>
      <c r="X22" s="118">
        <v>119.8</v>
      </c>
      <c r="Y22" s="118">
        <v>120.3</v>
      </c>
      <c r="Z22" s="118">
        <v>115.4</v>
      </c>
      <c r="AA22" s="60"/>
      <c r="AB22" s="98">
        <f t="shared" si="0"/>
        <v>-4.073150457190355</v>
      </c>
      <c r="AC22" s="102">
        <f t="shared" si="1"/>
        <v>107.749766573296</v>
      </c>
      <c r="AD22" s="98">
        <f t="shared" si="2"/>
        <v>-8.776844070961708</v>
      </c>
      <c r="AE22" s="98">
        <f t="shared" si="3"/>
        <v>18.116683725690883</v>
      </c>
      <c r="AG22" s="43"/>
      <c r="AH22" s="43"/>
      <c r="AI22" s="43"/>
      <c r="AJ22" s="43"/>
      <c r="AK22" s="43"/>
      <c r="AL22" s="43"/>
      <c r="AM22" s="43"/>
      <c r="AN22" s="43"/>
    </row>
    <row r="23" spans="1:40" ht="14.5">
      <c r="A23" s="6" t="s">
        <v>139</v>
      </c>
      <c r="B23" s="118">
        <v>105.5</v>
      </c>
      <c r="C23" s="118">
        <v>105.4</v>
      </c>
      <c r="D23" s="118">
        <v>90.4</v>
      </c>
      <c r="E23" s="118">
        <v>69.7</v>
      </c>
      <c r="F23" s="118">
        <v>80.8</v>
      </c>
      <c r="G23" s="118">
        <v>90.1</v>
      </c>
      <c r="H23" s="118">
        <v>97</v>
      </c>
      <c r="I23" s="118">
        <v>100</v>
      </c>
      <c r="J23" s="118">
        <v>101.7</v>
      </c>
      <c r="K23" s="118">
        <v>103.1</v>
      </c>
      <c r="L23" s="118">
        <v>102</v>
      </c>
      <c r="M23" s="118">
        <v>103.3</v>
      </c>
      <c r="N23" s="118">
        <v>102.8</v>
      </c>
      <c r="O23" s="118">
        <v>103.3</v>
      </c>
      <c r="P23" s="118">
        <v>102.9</v>
      </c>
      <c r="Q23" s="118">
        <v>104</v>
      </c>
      <c r="R23" s="118">
        <v>102</v>
      </c>
      <c r="S23" s="118">
        <v>101.3</v>
      </c>
      <c r="T23" s="118">
        <v>101</v>
      </c>
      <c r="U23" s="118">
        <v>101.4</v>
      </c>
      <c r="V23" s="118">
        <v>102.6</v>
      </c>
      <c r="W23" s="118">
        <v>103</v>
      </c>
      <c r="X23" s="118">
        <v>105.3</v>
      </c>
      <c r="Y23" s="118">
        <v>104.8</v>
      </c>
      <c r="Z23" s="118">
        <v>104.8</v>
      </c>
      <c r="AA23" s="60"/>
      <c r="AB23" s="98">
        <f t="shared" si="0"/>
        <v>0</v>
      </c>
      <c r="AC23" s="102">
        <f t="shared" si="1"/>
        <v>99.43074003795066</v>
      </c>
      <c r="AD23" s="98">
        <f t="shared" si="2"/>
        <v>-33.87096774193549</v>
      </c>
      <c r="AE23" s="98">
        <f t="shared" si="3"/>
        <v>50.358680057388796</v>
      </c>
      <c r="AG23" s="43"/>
      <c r="AH23" s="43"/>
      <c r="AI23" s="43"/>
      <c r="AJ23" s="43"/>
      <c r="AK23" s="43"/>
      <c r="AL23" s="43"/>
      <c r="AM23" s="43"/>
      <c r="AN23" s="43"/>
    </row>
    <row r="24" spans="1:40" ht="14.5">
      <c r="A24" s="6" t="s">
        <v>140</v>
      </c>
      <c r="B24" s="118">
        <v>101.5</v>
      </c>
      <c r="C24" s="118">
        <v>103.7</v>
      </c>
      <c r="D24" s="118">
        <v>85.4</v>
      </c>
      <c r="E24" s="118">
        <v>67.7</v>
      </c>
      <c r="F24" s="118">
        <v>80.9</v>
      </c>
      <c r="G24" s="118">
        <v>91.6</v>
      </c>
      <c r="H24" s="118">
        <v>94.6</v>
      </c>
      <c r="I24" s="118">
        <v>95.5</v>
      </c>
      <c r="J24" s="118">
        <v>97.3</v>
      </c>
      <c r="K24" s="118">
        <v>99.4</v>
      </c>
      <c r="L24" s="118">
        <v>98.5</v>
      </c>
      <c r="M24" s="118">
        <v>98</v>
      </c>
      <c r="N24" s="118">
        <v>101.1</v>
      </c>
      <c r="O24" s="118">
        <v>96.6</v>
      </c>
      <c r="P24" s="118">
        <v>97.6</v>
      </c>
      <c r="Q24" s="118">
        <v>98</v>
      </c>
      <c r="R24" s="118">
        <v>97.8</v>
      </c>
      <c r="S24" s="118">
        <v>98.1</v>
      </c>
      <c r="T24" s="118">
        <v>98.1</v>
      </c>
      <c r="U24" s="118">
        <v>99</v>
      </c>
      <c r="V24" s="118">
        <v>97.4</v>
      </c>
      <c r="W24" s="118">
        <v>98.9</v>
      </c>
      <c r="X24" s="118">
        <v>98</v>
      </c>
      <c r="Y24" s="118">
        <v>98</v>
      </c>
      <c r="Z24" s="118">
        <v>99.6</v>
      </c>
      <c r="AA24" s="60"/>
      <c r="AB24" s="98">
        <f t="shared" si="0"/>
        <v>1.6326530612244872</v>
      </c>
      <c r="AC24" s="102">
        <f t="shared" si="1"/>
        <v>96.04628736740597</v>
      </c>
      <c r="AD24" s="98">
        <f t="shared" si="2"/>
        <v>-34.71552555448408</v>
      </c>
      <c r="AE24" s="98">
        <f t="shared" si="3"/>
        <v>47.119645494830124</v>
      </c>
      <c r="AG24" s="43"/>
      <c r="AH24" s="43"/>
      <c r="AI24" s="43"/>
      <c r="AJ24" s="43"/>
      <c r="AK24" s="43"/>
      <c r="AL24" s="43"/>
      <c r="AM24" s="43"/>
      <c r="AN24" s="43"/>
    </row>
    <row r="25" spans="1:40" ht="14.5">
      <c r="A25" s="6" t="s">
        <v>141</v>
      </c>
      <c r="B25" s="118">
        <v>105.3</v>
      </c>
      <c r="C25" s="118">
        <v>105</v>
      </c>
      <c r="D25" s="118">
        <v>103.1</v>
      </c>
      <c r="E25" s="118">
        <v>94.5</v>
      </c>
      <c r="F25" s="118">
        <v>94</v>
      </c>
      <c r="G25" s="118">
        <v>101.7</v>
      </c>
      <c r="H25" s="118">
        <v>105</v>
      </c>
      <c r="I25" s="118">
        <v>104.1</v>
      </c>
      <c r="J25" s="118">
        <v>105.9</v>
      </c>
      <c r="K25" s="118">
        <v>107.4</v>
      </c>
      <c r="L25" s="118">
        <v>105.3</v>
      </c>
      <c r="M25" s="118">
        <v>105.3</v>
      </c>
      <c r="N25" s="118">
        <v>107.3</v>
      </c>
      <c r="O25" s="118">
        <v>109.7</v>
      </c>
      <c r="P25" s="118">
        <v>113.3</v>
      </c>
      <c r="Q25" s="118">
        <v>110.6</v>
      </c>
      <c r="R25" s="118">
        <v>109.2</v>
      </c>
      <c r="S25" s="118">
        <v>109.9</v>
      </c>
      <c r="T25" s="118">
        <v>108.8</v>
      </c>
      <c r="U25" s="118">
        <v>109.7</v>
      </c>
      <c r="V25" s="118">
        <v>108.8</v>
      </c>
      <c r="W25" s="118">
        <v>110.1</v>
      </c>
      <c r="X25" s="118">
        <v>109.5</v>
      </c>
      <c r="Y25" s="118">
        <v>111.7</v>
      </c>
      <c r="Z25" s="118">
        <v>111.1</v>
      </c>
      <c r="AA25" s="60"/>
      <c r="AB25" s="98">
        <f t="shared" si="0"/>
        <v>-0.5371530886302711</v>
      </c>
      <c r="AC25" s="102">
        <f t="shared" si="1"/>
        <v>105.8095238095238</v>
      </c>
      <c r="AD25" s="98">
        <f>_xlfn.IFERROR((E25/C25-1)*100,":")</f>
        <v>-9.999999999999998</v>
      </c>
      <c r="AE25" s="98">
        <f t="shared" si="3"/>
        <v>17.566137566137563</v>
      </c>
      <c r="AG25" s="43"/>
      <c r="AH25" s="43"/>
      <c r="AI25" s="43"/>
      <c r="AJ25" s="43"/>
      <c r="AK25" s="43"/>
      <c r="AL25" s="43"/>
      <c r="AM25" s="43"/>
      <c r="AN25" s="43"/>
    </row>
    <row r="26" spans="1:40" ht="14.5">
      <c r="A26" s="6" t="s">
        <v>142</v>
      </c>
      <c r="B26" s="118">
        <v>105.5</v>
      </c>
      <c r="C26" s="118">
        <v>103.4</v>
      </c>
      <c r="D26" s="118">
        <v>74.3</v>
      </c>
      <c r="E26" s="118">
        <v>58.6</v>
      </c>
      <c r="F26" s="118">
        <v>84.8</v>
      </c>
      <c r="G26" s="118">
        <v>91.2</v>
      </c>
      <c r="H26" s="118">
        <v>97.6</v>
      </c>
      <c r="I26" s="118">
        <v>105</v>
      </c>
      <c r="J26" s="118">
        <v>100</v>
      </c>
      <c r="K26" s="118">
        <v>101.9</v>
      </c>
      <c r="L26" s="118">
        <v>99.7</v>
      </c>
      <c r="M26" s="118">
        <v>100.3</v>
      </c>
      <c r="N26" s="118">
        <v>103.7</v>
      </c>
      <c r="O26" s="118">
        <v>103.2</v>
      </c>
      <c r="P26" s="118">
        <v>103.5</v>
      </c>
      <c r="Q26" s="118">
        <v>105.2</v>
      </c>
      <c r="R26" s="118">
        <v>103.2</v>
      </c>
      <c r="S26" s="118">
        <v>104.3</v>
      </c>
      <c r="T26" s="118">
        <v>105.2</v>
      </c>
      <c r="U26" s="118">
        <v>104.9</v>
      </c>
      <c r="V26" s="118">
        <v>105</v>
      </c>
      <c r="W26" s="118">
        <v>104.3</v>
      </c>
      <c r="X26" s="118">
        <v>106.2</v>
      </c>
      <c r="Y26" s="118">
        <v>105</v>
      </c>
      <c r="Z26" s="118">
        <v>101.4</v>
      </c>
      <c r="AA26" s="60"/>
      <c r="AB26" s="98">
        <f>_xlfn.IFERROR((Z26/Y26-1)*100,":")</f>
        <v>-3.4285714285714253</v>
      </c>
      <c r="AC26" s="102">
        <f t="shared" si="1"/>
        <v>98.06576402321083</v>
      </c>
      <c r="AD26" s="98">
        <f>_xlfn.IFERROR((E26/C26-1)*100,":")</f>
        <v>-43.32688588007737</v>
      </c>
      <c r="AE26" s="98">
        <f t="shared" si="3"/>
        <v>73.03754266211604</v>
      </c>
      <c r="AG26" s="43"/>
      <c r="AH26" s="43"/>
      <c r="AI26" s="43"/>
      <c r="AJ26" s="43"/>
      <c r="AK26" s="43"/>
      <c r="AL26" s="43"/>
      <c r="AM26" s="43"/>
      <c r="AN26" s="43"/>
    </row>
    <row r="27" spans="1:40" ht="14.5">
      <c r="A27" s="6" t="s">
        <v>143</v>
      </c>
      <c r="B27" s="118">
        <v>134.2</v>
      </c>
      <c r="C27" s="118">
        <v>135.6</v>
      </c>
      <c r="D27" s="118">
        <v>118.1</v>
      </c>
      <c r="E27" s="118">
        <v>83.9</v>
      </c>
      <c r="F27" s="118">
        <v>115.6</v>
      </c>
      <c r="G27" s="118">
        <v>120.5</v>
      </c>
      <c r="H27" s="118">
        <v>124.4</v>
      </c>
      <c r="I27" s="118">
        <v>124.2</v>
      </c>
      <c r="J27" s="118">
        <v>127.9</v>
      </c>
      <c r="K27" s="118">
        <v>128.6</v>
      </c>
      <c r="L27" s="118">
        <v>130.5</v>
      </c>
      <c r="M27" s="118">
        <v>130.2</v>
      </c>
      <c r="N27" s="118">
        <v>130.4</v>
      </c>
      <c r="O27" s="118">
        <v>130.5</v>
      </c>
      <c r="P27" s="118">
        <v>130.5</v>
      </c>
      <c r="Q27" s="118">
        <v>131.8</v>
      </c>
      <c r="R27" s="118">
        <v>132.4</v>
      </c>
      <c r="S27" s="118">
        <v>128.3</v>
      </c>
      <c r="T27" s="118">
        <v>131.3</v>
      </c>
      <c r="U27" s="118">
        <v>135.3</v>
      </c>
      <c r="V27" s="118">
        <v>129.5</v>
      </c>
      <c r="W27" s="118">
        <v>133.5</v>
      </c>
      <c r="X27" s="118">
        <v>133.8</v>
      </c>
      <c r="Y27" s="118">
        <v>132.5</v>
      </c>
      <c r="Z27" s="119" t="s">
        <v>309</v>
      </c>
      <c r="AA27" s="60"/>
      <c r="AB27" s="98" t="str">
        <f t="shared" si="0"/>
        <v>:</v>
      </c>
      <c r="AC27" s="102" t="str">
        <f t="shared" si="1"/>
        <v>:</v>
      </c>
      <c r="AD27" s="98">
        <f t="shared" si="2"/>
        <v>-38.1268436578171</v>
      </c>
      <c r="AE27" s="98" t="str">
        <f t="shared" si="3"/>
        <v>:</v>
      </c>
      <c r="AG27" s="43"/>
      <c r="AH27" s="43"/>
      <c r="AI27" s="43"/>
      <c r="AJ27" s="43"/>
      <c r="AK27" s="43"/>
      <c r="AL27" s="43"/>
      <c r="AM27" s="43"/>
      <c r="AN27" s="43"/>
    </row>
    <row r="28" spans="1:40" ht="14.5">
      <c r="A28" s="6" t="s">
        <v>144</v>
      </c>
      <c r="B28" s="118">
        <v>114.5</v>
      </c>
      <c r="C28" s="118">
        <v>116.8</v>
      </c>
      <c r="D28" s="118">
        <v>115.1</v>
      </c>
      <c r="E28" s="118">
        <v>103.6</v>
      </c>
      <c r="F28" s="118">
        <v>109.6</v>
      </c>
      <c r="G28" s="118">
        <v>114.4</v>
      </c>
      <c r="H28" s="118">
        <v>114.4</v>
      </c>
      <c r="I28" s="118">
        <v>116.1</v>
      </c>
      <c r="J28" s="118">
        <v>116.6</v>
      </c>
      <c r="K28" s="118">
        <v>118.2</v>
      </c>
      <c r="L28" s="118">
        <v>120.5</v>
      </c>
      <c r="M28" s="118">
        <v>119.3</v>
      </c>
      <c r="N28" s="118">
        <v>119</v>
      </c>
      <c r="O28" s="118">
        <v>120.1</v>
      </c>
      <c r="P28" s="118">
        <v>120.9</v>
      </c>
      <c r="Q28" s="118">
        <v>123.8</v>
      </c>
      <c r="R28" s="118">
        <v>121.3</v>
      </c>
      <c r="S28" s="118">
        <v>122.5</v>
      </c>
      <c r="T28" s="118">
        <v>124</v>
      </c>
      <c r="U28" s="118">
        <v>121.9</v>
      </c>
      <c r="V28" s="118">
        <v>123.6</v>
      </c>
      <c r="W28" s="118">
        <v>122.5</v>
      </c>
      <c r="X28" s="118">
        <v>122.6</v>
      </c>
      <c r="Y28" s="118">
        <v>126.7</v>
      </c>
      <c r="Z28" s="118">
        <v>125.9</v>
      </c>
      <c r="AA28" s="60"/>
      <c r="AB28" s="98">
        <f t="shared" si="0"/>
        <v>-0.6314127861089203</v>
      </c>
      <c r="AC28" s="102">
        <f t="shared" si="1"/>
        <v>107.79109589041096</v>
      </c>
      <c r="AD28" s="98">
        <f>_xlfn.IFERROR((E28/C28-1)*100,":")</f>
        <v>-11.301369863013699</v>
      </c>
      <c r="AE28" s="98">
        <f t="shared" si="3"/>
        <v>21.525096525096533</v>
      </c>
      <c r="AG28" s="43"/>
      <c r="AH28" s="43"/>
      <c r="AI28" s="43"/>
      <c r="AJ28" s="43"/>
      <c r="AK28" s="43"/>
      <c r="AL28" s="43"/>
      <c r="AM28" s="43"/>
      <c r="AN28" s="43"/>
    </row>
    <row r="29" spans="1:40" ht="14.5">
      <c r="A29" s="6" t="s">
        <v>145</v>
      </c>
      <c r="B29" s="118">
        <v>113.9</v>
      </c>
      <c r="C29" s="118">
        <v>116.6</v>
      </c>
      <c r="D29" s="118">
        <v>116.1</v>
      </c>
      <c r="E29" s="118">
        <v>106.6</v>
      </c>
      <c r="F29" s="118">
        <v>110.4</v>
      </c>
      <c r="G29" s="118">
        <v>114.4</v>
      </c>
      <c r="H29" s="118">
        <v>117.2</v>
      </c>
      <c r="I29" s="118">
        <v>120.9</v>
      </c>
      <c r="J29" s="118">
        <v>120.7</v>
      </c>
      <c r="K29" s="118">
        <v>119.4</v>
      </c>
      <c r="L29" s="118">
        <v>120.5</v>
      </c>
      <c r="M29" s="118">
        <v>120.6</v>
      </c>
      <c r="N29" s="118">
        <v>123.5</v>
      </c>
      <c r="O29" s="118">
        <v>127.6</v>
      </c>
      <c r="P29" s="118">
        <v>133.9</v>
      </c>
      <c r="Q29" s="118">
        <v>133.1</v>
      </c>
      <c r="R29" s="118">
        <v>138.2</v>
      </c>
      <c r="S29" s="118">
        <v>138.1</v>
      </c>
      <c r="T29" s="118">
        <v>138</v>
      </c>
      <c r="U29" s="118">
        <v>139.5</v>
      </c>
      <c r="V29" s="118">
        <v>146.5</v>
      </c>
      <c r="W29" s="118">
        <v>148.6</v>
      </c>
      <c r="X29" s="118">
        <v>150.7</v>
      </c>
      <c r="Y29" s="118">
        <v>160</v>
      </c>
      <c r="Z29" s="118">
        <v>158.9</v>
      </c>
      <c r="AA29" s="60"/>
      <c r="AB29" s="98">
        <f t="shared" si="0"/>
        <v>-0.6874999999999964</v>
      </c>
      <c r="AC29" s="102">
        <f t="shared" si="1"/>
        <v>136.2778730703259</v>
      </c>
      <c r="AD29" s="98">
        <f t="shared" si="2"/>
        <v>-8.576329331046317</v>
      </c>
      <c r="AE29" s="98">
        <f t="shared" si="3"/>
        <v>49.06191369606005</v>
      </c>
      <c r="AG29" s="43"/>
      <c r="AH29" s="43"/>
      <c r="AI29" s="43"/>
      <c r="AJ29" s="43"/>
      <c r="AK29" s="43"/>
      <c r="AL29" s="43"/>
      <c r="AM29" s="43"/>
      <c r="AN29" s="43"/>
    </row>
    <row r="30" spans="1:40" ht="14.5">
      <c r="A30" s="6" t="s">
        <v>146</v>
      </c>
      <c r="B30" s="118">
        <v>96.6</v>
      </c>
      <c r="C30" s="118">
        <v>97.7</v>
      </c>
      <c r="D30" s="118">
        <v>79.8</v>
      </c>
      <c r="E30" s="118">
        <v>68.1</v>
      </c>
      <c r="F30" s="118">
        <v>78.5</v>
      </c>
      <c r="G30" s="118">
        <v>85.4</v>
      </c>
      <c r="H30" s="118">
        <v>90.5</v>
      </c>
      <c r="I30" s="118">
        <v>91.1</v>
      </c>
      <c r="J30" s="118">
        <v>93.9</v>
      </c>
      <c r="K30" s="118">
        <v>94.4</v>
      </c>
      <c r="L30" s="118">
        <v>95.1</v>
      </c>
      <c r="M30" s="118">
        <v>91</v>
      </c>
      <c r="N30" s="118">
        <v>96.4</v>
      </c>
      <c r="O30" s="118">
        <v>94.7</v>
      </c>
      <c r="P30" s="118">
        <v>95.3</v>
      </c>
      <c r="Q30" s="118">
        <v>96.5</v>
      </c>
      <c r="R30" s="118">
        <v>94.6</v>
      </c>
      <c r="S30" s="118">
        <v>95.3</v>
      </c>
      <c r="T30" s="118">
        <v>92.8</v>
      </c>
      <c r="U30" s="118">
        <v>95.5</v>
      </c>
      <c r="V30" s="118">
        <v>94.5</v>
      </c>
      <c r="W30" s="118">
        <v>94.2</v>
      </c>
      <c r="X30" s="118">
        <v>92.8</v>
      </c>
      <c r="Y30" s="118">
        <v>96.1</v>
      </c>
      <c r="Z30" s="118">
        <v>94.4</v>
      </c>
      <c r="AA30" s="60"/>
      <c r="AB30" s="98">
        <f t="shared" si="0"/>
        <v>-1.7689906347554518</v>
      </c>
      <c r="AC30" s="102">
        <f t="shared" si="1"/>
        <v>96.62231320368475</v>
      </c>
      <c r="AD30" s="98">
        <f t="shared" si="2"/>
        <v>-30.296827021494376</v>
      </c>
      <c r="AE30" s="98">
        <f t="shared" si="3"/>
        <v>38.61967694566815</v>
      </c>
      <c r="AG30" s="43"/>
      <c r="AH30" s="43"/>
      <c r="AI30" s="43"/>
      <c r="AJ30" s="43"/>
      <c r="AK30" s="43"/>
      <c r="AL30" s="43"/>
      <c r="AM30" s="43"/>
      <c r="AN30" s="43"/>
    </row>
    <row r="31" spans="1:40" ht="14.5">
      <c r="A31" s="6" t="s">
        <v>147</v>
      </c>
      <c r="B31" s="118">
        <v>117.8</v>
      </c>
      <c r="C31" s="118">
        <v>116.2</v>
      </c>
      <c r="D31" s="118">
        <v>104.1</v>
      </c>
      <c r="E31" s="118">
        <v>73.1</v>
      </c>
      <c r="F31" s="118">
        <v>86.1</v>
      </c>
      <c r="G31" s="118">
        <v>101.3</v>
      </c>
      <c r="H31" s="118">
        <v>108.5</v>
      </c>
      <c r="I31" s="118">
        <v>115.4</v>
      </c>
      <c r="J31" s="118">
        <v>117.7</v>
      </c>
      <c r="K31" s="118">
        <v>119.6</v>
      </c>
      <c r="L31" s="118">
        <v>117.7</v>
      </c>
      <c r="M31" s="118">
        <v>116</v>
      </c>
      <c r="N31" s="118">
        <v>114.6</v>
      </c>
      <c r="O31" s="118">
        <v>120.5</v>
      </c>
      <c r="P31" s="118">
        <v>120.6</v>
      </c>
      <c r="Q31" s="118">
        <v>116.7</v>
      </c>
      <c r="R31" s="118">
        <v>120.5</v>
      </c>
      <c r="S31" s="118">
        <v>120.2</v>
      </c>
      <c r="T31" s="118">
        <v>119.6</v>
      </c>
      <c r="U31" s="118">
        <v>116.2</v>
      </c>
      <c r="V31" s="118">
        <v>116.1</v>
      </c>
      <c r="W31" s="118">
        <v>116.8</v>
      </c>
      <c r="X31" s="118">
        <v>120.4</v>
      </c>
      <c r="Y31" s="118">
        <v>120.3</v>
      </c>
      <c r="Z31" s="118">
        <v>122.6</v>
      </c>
      <c r="AA31" s="60"/>
      <c r="AB31" s="98">
        <f t="shared" si="0"/>
        <v>1.9118869492934287</v>
      </c>
      <c r="AC31" s="102">
        <f t="shared" si="1"/>
        <v>105.5077452667814</v>
      </c>
      <c r="AD31" s="98">
        <f t="shared" si="2"/>
        <v>-37.09122203098107</v>
      </c>
      <c r="AE31" s="98">
        <f t="shared" si="3"/>
        <v>67.71545827633378</v>
      </c>
      <c r="AG31" s="43"/>
      <c r="AH31" s="43"/>
      <c r="AI31" s="43"/>
      <c r="AJ31" s="43"/>
      <c r="AK31" s="43"/>
      <c r="AL31" s="43"/>
      <c r="AM31" s="43"/>
      <c r="AN31" s="43"/>
    </row>
    <row r="32" spans="1:40" ht="14.5">
      <c r="A32" s="6" t="s">
        <v>148</v>
      </c>
      <c r="B32" s="118">
        <v>113.2</v>
      </c>
      <c r="C32" s="118">
        <v>114.3</v>
      </c>
      <c r="D32" s="118">
        <v>106.1</v>
      </c>
      <c r="E32" s="118">
        <v>91.2</v>
      </c>
      <c r="F32" s="118">
        <v>94.9</v>
      </c>
      <c r="G32" s="118">
        <v>95.3</v>
      </c>
      <c r="H32" s="118">
        <v>100.2</v>
      </c>
      <c r="I32" s="118">
        <v>104.7</v>
      </c>
      <c r="J32" s="118">
        <v>103.7</v>
      </c>
      <c r="K32" s="118">
        <v>107.4</v>
      </c>
      <c r="L32" s="118">
        <v>104.9</v>
      </c>
      <c r="M32" s="118">
        <v>105.4</v>
      </c>
      <c r="N32" s="118">
        <v>104.5</v>
      </c>
      <c r="O32" s="118">
        <v>99.9</v>
      </c>
      <c r="P32" s="118">
        <v>101.6</v>
      </c>
      <c r="Q32" s="118">
        <v>107.6</v>
      </c>
      <c r="R32" s="118">
        <v>104.2</v>
      </c>
      <c r="S32" s="118">
        <v>108.4</v>
      </c>
      <c r="T32" s="118">
        <v>107.1</v>
      </c>
      <c r="U32" s="118">
        <v>100.4</v>
      </c>
      <c r="V32" s="118">
        <v>99.7</v>
      </c>
      <c r="W32" s="118">
        <v>101</v>
      </c>
      <c r="X32" s="118">
        <v>99.6</v>
      </c>
      <c r="Y32" s="118">
        <v>99.2</v>
      </c>
      <c r="Z32" s="118">
        <v>100.6</v>
      </c>
      <c r="AA32" s="60"/>
      <c r="AB32" s="98">
        <f t="shared" si="0"/>
        <v>1.4112903225806273</v>
      </c>
      <c r="AC32" s="102">
        <f t="shared" si="1"/>
        <v>88.01399825021872</v>
      </c>
      <c r="AD32" s="98">
        <f t="shared" si="2"/>
        <v>-20.20997375328083</v>
      </c>
      <c r="AE32" s="98">
        <f t="shared" si="3"/>
        <v>10.307017543859631</v>
      </c>
      <c r="AG32" s="43"/>
      <c r="AH32" s="43"/>
      <c r="AI32" s="43"/>
      <c r="AJ32" s="43"/>
      <c r="AK32" s="43"/>
      <c r="AL32" s="43"/>
      <c r="AM32" s="43"/>
      <c r="AN32" s="43"/>
    </row>
    <row r="33" spans="1:40" ht="14.5">
      <c r="A33" s="6" t="s">
        <v>149</v>
      </c>
      <c r="B33" s="118">
        <v>102.6</v>
      </c>
      <c r="C33" s="118">
        <v>102.6</v>
      </c>
      <c r="D33" s="118">
        <v>100.3</v>
      </c>
      <c r="E33" s="118">
        <v>94</v>
      </c>
      <c r="F33" s="118">
        <v>93.8</v>
      </c>
      <c r="G33" s="118">
        <v>94.9</v>
      </c>
      <c r="H33" s="118">
        <v>97.5</v>
      </c>
      <c r="I33" s="118">
        <v>97.6</v>
      </c>
      <c r="J33" s="118">
        <v>98.2</v>
      </c>
      <c r="K33" s="118">
        <v>100.5</v>
      </c>
      <c r="L33" s="118">
        <v>99.7</v>
      </c>
      <c r="M33" s="118">
        <v>99.8</v>
      </c>
      <c r="N33" s="118">
        <v>101.4</v>
      </c>
      <c r="O33" s="118">
        <v>99.2</v>
      </c>
      <c r="P33" s="118">
        <v>102.3</v>
      </c>
      <c r="Q33" s="118">
        <v>102.5</v>
      </c>
      <c r="R33" s="118">
        <v>103</v>
      </c>
      <c r="S33" s="118">
        <v>105.2</v>
      </c>
      <c r="T33" s="118">
        <v>106.1</v>
      </c>
      <c r="U33" s="118">
        <v>103.4</v>
      </c>
      <c r="V33" s="118">
        <v>104.3</v>
      </c>
      <c r="W33" s="118">
        <v>103.6</v>
      </c>
      <c r="X33" s="118">
        <v>104.6</v>
      </c>
      <c r="Y33" s="118">
        <v>106.5</v>
      </c>
      <c r="Z33" s="118">
        <v>106.3</v>
      </c>
      <c r="AA33" s="60"/>
      <c r="AB33" s="98">
        <f t="shared" si="0"/>
        <v>-0.1877934272300541</v>
      </c>
      <c r="AC33" s="102">
        <f t="shared" si="1"/>
        <v>103.60623781676415</v>
      </c>
      <c r="AD33" s="98">
        <f t="shared" si="2"/>
        <v>-8.382066276803112</v>
      </c>
      <c r="AE33" s="98">
        <f t="shared" si="3"/>
        <v>13.08510638297873</v>
      </c>
      <c r="AG33" s="43"/>
      <c r="AH33" s="43"/>
      <c r="AI33" s="43"/>
      <c r="AJ33" s="43"/>
      <c r="AK33" s="43"/>
      <c r="AL33" s="43"/>
      <c r="AM33" s="43"/>
      <c r="AN33" s="43"/>
    </row>
    <row r="34" spans="1:40" ht="14.5">
      <c r="A34" s="6" t="s">
        <v>150</v>
      </c>
      <c r="B34" s="118">
        <v>117.4</v>
      </c>
      <c r="C34" s="118">
        <v>113.7</v>
      </c>
      <c r="D34" s="118">
        <v>103.9</v>
      </c>
      <c r="E34" s="118">
        <v>86.7</v>
      </c>
      <c r="F34" s="118">
        <v>94.4</v>
      </c>
      <c r="G34" s="118">
        <v>101.1</v>
      </c>
      <c r="H34" s="118">
        <v>106.8</v>
      </c>
      <c r="I34" s="118">
        <v>108.2</v>
      </c>
      <c r="J34" s="118">
        <v>110.8</v>
      </c>
      <c r="K34" s="118">
        <v>112.8</v>
      </c>
      <c r="L34" s="118">
        <v>111.9</v>
      </c>
      <c r="M34" s="118">
        <v>113.3</v>
      </c>
      <c r="N34" s="118">
        <v>113.6</v>
      </c>
      <c r="O34" s="118">
        <v>114.1</v>
      </c>
      <c r="P34" s="118">
        <v>116.1</v>
      </c>
      <c r="Q34" s="118">
        <v>117.2</v>
      </c>
      <c r="R34" s="118">
        <v>116.2</v>
      </c>
      <c r="S34" s="118">
        <v>116.7</v>
      </c>
      <c r="T34" s="118">
        <v>118.8</v>
      </c>
      <c r="U34" s="118">
        <v>120.3</v>
      </c>
      <c r="V34" s="118">
        <v>118.6</v>
      </c>
      <c r="W34" s="118">
        <v>121.9</v>
      </c>
      <c r="X34" s="118">
        <v>123.9</v>
      </c>
      <c r="Y34" s="118">
        <v>125.1</v>
      </c>
      <c r="Z34" s="118">
        <v>132.9</v>
      </c>
      <c r="AA34" s="60"/>
      <c r="AB34" s="98">
        <f t="shared" si="0"/>
        <v>6.2350119904076795</v>
      </c>
      <c r="AC34" s="102">
        <f t="shared" si="1"/>
        <v>116.88654353562005</v>
      </c>
      <c r="AD34" s="98">
        <f t="shared" si="2"/>
        <v>-23.7467018469657</v>
      </c>
      <c r="AE34" s="98">
        <f t="shared" si="3"/>
        <v>53.28719723183391</v>
      </c>
      <c r="AG34" s="43"/>
      <c r="AH34" s="43"/>
      <c r="AI34" s="43"/>
      <c r="AJ34" s="43"/>
      <c r="AK34" s="43"/>
      <c r="AL34" s="43"/>
      <c r="AM34" s="43"/>
      <c r="AN34" s="43"/>
    </row>
    <row r="35" spans="1:40" ht="14.5">
      <c r="A35" s="6" t="s">
        <v>151</v>
      </c>
      <c r="B35" s="118">
        <v>123</v>
      </c>
      <c r="C35" s="118">
        <v>124.7</v>
      </c>
      <c r="D35" s="118">
        <v>115.2</v>
      </c>
      <c r="E35" s="118">
        <v>91.6</v>
      </c>
      <c r="F35" s="118">
        <v>103.7</v>
      </c>
      <c r="G35" s="118">
        <v>115.2</v>
      </c>
      <c r="H35" s="118">
        <v>123.1</v>
      </c>
      <c r="I35" s="118">
        <v>123.4</v>
      </c>
      <c r="J35" s="118">
        <v>126.4</v>
      </c>
      <c r="K35" s="118">
        <v>127.2</v>
      </c>
      <c r="L35" s="118">
        <v>127.1</v>
      </c>
      <c r="M35" s="118">
        <v>128.1</v>
      </c>
      <c r="N35" s="118">
        <v>129.1</v>
      </c>
      <c r="O35" s="118">
        <v>129.7</v>
      </c>
      <c r="P35" s="118">
        <v>133.2</v>
      </c>
      <c r="Q35" s="118">
        <v>132.7</v>
      </c>
      <c r="R35" s="118">
        <v>134.7</v>
      </c>
      <c r="S35" s="118">
        <v>136.2</v>
      </c>
      <c r="T35" s="118">
        <v>138</v>
      </c>
      <c r="U35" s="118">
        <v>136.8</v>
      </c>
      <c r="V35" s="118">
        <v>137.7</v>
      </c>
      <c r="W35" s="118">
        <v>140.3</v>
      </c>
      <c r="X35" s="118">
        <v>145.8</v>
      </c>
      <c r="Y35" s="118">
        <v>145.8</v>
      </c>
      <c r="Z35" s="118">
        <v>150.2</v>
      </c>
      <c r="AA35" s="60"/>
      <c r="AB35" s="98">
        <f t="shared" si="0"/>
        <v>3.0178326474622708</v>
      </c>
      <c r="AC35" s="102">
        <f t="shared" si="1"/>
        <v>120.44907778668804</v>
      </c>
      <c r="AD35" s="98">
        <f t="shared" si="2"/>
        <v>-26.543704891740184</v>
      </c>
      <c r="AE35" s="98">
        <f t="shared" si="3"/>
        <v>63.973799126637545</v>
      </c>
      <c r="AG35" s="43"/>
      <c r="AH35" s="43"/>
      <c r="AI35" s="43"/>
      <c r="AJ35" s="43"/>
      <c r="AK35" s="43"/>
      <c r="AL35" s="43"/>
      <c r="AM35" s="43"/>
      <c r="AN35" s="43"/>
    </row>
    <row r="36" spans="1:40" ht="14.5">
      <c r="A36" s="6" t="s">
        <v>152</v>
      </c>
      <c r="B36" s="118">
        <v>107.1</v>
      </c>
      <c r="C36" s="118">
        <v>104.6</v>
      </c>
      <c r="D36" s="118">
        <v>96</v>
      </c>
      <c r="E36" s="118">
        <v>74.4</v>
      </c>
      <c r="F36" s="118">
        <v>76.8</v>
      </c>
      <c r="G36" s="118">
        <v>85.8</v>
      </c>
      <c r="H36" s="118">
        <v>97.9</v>
      </c>
      <c r="I36" s="118">
        <v>107</v>
      </c>
      <c r="J36" s="118">
        <v>103.9</v>
      </c>
      <c r="K36" s="118">
        <v>105.7</v>
      </c>
      <c r="L36" s="118">
        <v>100</v>
      </c>
      <c r="M36" s="118">
        <v>101.7</v>
      </c>
      <c r="N36" s="118">
        <v>100.9</v>
      </c>
      <c r="O36" s="118">
        <v>102.1</v>
      </c>
      <c r="P36" s="118">
        <v>101.7</v>
      </c>
      <c r="Q36" s="118">
        <v>102.2</v>
      </c>
      <c r="R36" s="118">
        <v>97.3</v>
      </c>
      <c r="S36" s="118">
        <v>95.2</v>
      </c>
      <c r="T36" s="118">
        <v>98.6</v>
      </c>
      <c r="U36" s="118">
        <v>96.7</v>
      </c>
      <c r="V36" s="118">
        <v>98.6</v>
      </c>
      <c r="W36" s="118">
        <v>99</v>
      </c>
      <c r="X36" s="118">
        <v>101</v>
      </c>
      <c r="Y36" s="118">
        <v>102.5</v>
      </c>
      <c r="Z36" s="118">
        <v>97.4</v>
      </c>
      <c r="AA36" s="60"/>
      <c r="AB36" s="98">
        <f t="shared" si="0"/>
        <v>-4.975609756097555</v>
      </c>
      <c r="AC36" s="102">
        <f t="shared" si="1"/>
        <v>93.11663479923519</v>
      </c>
      <c r="AD36" s="98">
        <f t="shared" si="2"/>
        <v>-28.8718929254302</v>
      </c>
      <c r="AE36" s="98">
        <f t="shared" si="3"/>
        <v>30.91397849462365</v>
      </c>
      <c r="AG36" s="43"/>
      <c r="AH36" s="43"/>
      <c r="AI36" s="43"/>
      <c r="AJ36" s="43"/>
      <c r="AK36" s="43"/>
      <c r="AL36" s="43"/>
      <c r="AM36" s="43"/>
      <c r="AN36" s="43"/>
    </row>
    <row r="37" spans="1:40" ht="14.5">
      <c r="A37" s="6" t="s">
        <v>153</v>
      </c>
      <c r="B37" s="118">
        <v>113.8</v>
      </c>
      <c r="C37" s="118">
        <v>115.4</v>
      </c>
      <c r="D37" s="118">
        <v>101.1</v>
      </c>
      <c r="E37" s="118">
        <v>72.9</v>
      </c>
      <c r="F37" s="118">
        <v>84.3</v>
      </c>
      <c r="G37" s="118">
        <v>98</v>
      </c>
      <c r="H37" s="118">
        <v>103.2</v>
      </c>
      <c r="I37" s="118">
        <v>108.7</v>
      </c>
      <c r="J37" s="118">
        <v>110.3</v>
      </c>
      <c r="K37" s="118">
        <v>112.3</v>
      </c>
      <c r="L37" s="118">
        <v>111.8</v>
      </c>
      <c r="M37" s="118">
        <v>112.8</v>
      </c>
      <c r="N37" s="118">
        <v>113.5</v>
      </c>
      <c r="O37" s="118">
        <v>113.4</v>
      </c>
      <c r="P37" s="118">
        <v>115.8</v>
      </c>
      <c r="Q37" s="118">
        <v>120.1</v>
      </c>
      <c r="R37" s="118">
        <v>110</v>
      </c>
      <c r="S37" s="118">
        <v>110.3</v>
      </c>
      <c r="T37" s="118">
        <v>109.3</v>
      </c>
      <c r="U37" s="118">
        <v>108.9</v>
      </c>
      <c r="V37" s="118">
        <v>106.4</v>
      </c>
      <c r="W37" s="118">
        <v>107</v>
      </c>
      <c r="X37" s="118">
        <v>110.2</v>
      </c>
      <c r="Y37" s="118">
        <v>111.5</v>
      </c>
      <c r="Z37" s="118">
        <v>114.7</v>
      </c>
      <c r="AA37" s="60"/>
      <c r="AB37" s="98">
        <f t="shared" si="0"/>
        <v>2.8699551569506765</v>
      </c>
      <c r="AC37" s="102">
        <f t="shared" si="1"/>
        <v>99.39341421143847</v>
      </c>
      <c r="AD37" s="98">
        <f t="shared" si="2"/>
        <v>-36.82842287694974</v>
      </c>
      <c r="AE37" s="98">
        <f t="shared" si="3"/>
        <v>57.33882030178326</v>
      </c>
      <c r="AG37" s="43"/>
      <c r="AH37" s="43"/>
      <c r="AI37" s="43"/>
      <c r="AJ37" s="43"/>
      <c r="AK37" s="43"/>
      <c r="AL37" s="43"/>
      <c r="AM37" s="43"/>
      <c r="AN37" s="43"/>
    </row>
    <row r="38" spans="1:40" ht="14.5">
      <c r="A38" s="6" t="s">
        <v>154</v>
      </c>
      <c r="B38" s="118">
        <v>123.4</v>
      </c>
      <c r="C38" s="118">
        <v>128</v>
      </c>
      <c r="D38" s="118">
        <v>114.6</v>
      </c>
      <c r="E38" s="118">
        <v>95.1</v>
      </c>
      <c r="F38" s="118">
        <v>104.8</v>
      </c>
      <c r="G38" s="118">
        <v>109.3</v>
      </c>
      <c r="H38" s="118">
        <v>118.5</v>
      </c>
      <c r="I38" s="118">
        <v>120.3</v>
      </c>
      <c r="J38" s="118">
        <v>120.6</v>
      </c>
      <c r="K38" s="118">
        <v>124.1</v>
      </c>
      <c r="L38" s="118">
        <v>124.2</v>
      </c>
      <c r="M38" s="118">
        <v>122.6</v>
      </c>
      <c r="N38" s="118">
        <v>125</v>
      </c>
      <c r="O38" s="118">
        <v>126.2</v>
      </c>
      <c r="P38" s="118">
        <v>126.7</v>
      </c>
      <c r="Q38" s="118">
        <v>127.9</v>
      </c>
      <c r="R38" s="118">
        <v>127.2</v>
      </c>
      <c r="S38" s="118">
        <v>129.1</v>
      </c>
      <c r="T38" s="118">
        <v>126.7</v>
      </c>
      <c r="U38" s="118">
        <v>127.7</v>
      </c>
      <c r="V38" s="118">
        <v>128.1</v>
      </c>
      <c r="W38" s="118">
        <v>128.7</v>
      </c>
      <c r="X38" s="118">
        <v>135.4</v>
      </c>
      <c r="Y38" s="118">
        <v>137.1</v>
      </c>
      <c r="Z38" s="118">
        <v>137.3</v>
      </c>
      <c r="AA38" s="60"/>
      <c r="AB38" s="98">
        <f t="shared" si="0"/>
        <v>0.14587892049600093</v>
      </c>
      <c r="AC38" s="102">
        <f t="shared" si="1"/>
        <v>107.26562500000001</v>
      </c>
      <c r="AD38" s="98">
        <f t="shared" si="2"/>
        <v>-25.703125000000004</v>
      </c>
      <c r="AE38" s="98">
        <f t="shared" si="3"/>
        <v>44.374342797055746</v>
      </c>
      <c r="AG38" s="43"/>
      <c r="AH38" s="43"/>
      <c r="AI38" s="43"/>
      <c r="AJ38" s="43"/>
      <c r="AK38" s="43"/>
      <c r="AL38" s="43"/>
      <c r="AM38" s="43"/>
      <c r="AN38" s="43"/>
    </row>
    <row r="39" spans="1:40" ht="14.5">
      <c r="A39" s="6" t="s">
        <v>155</v>
      </c>
      <c r="B39" s="118">
        <v>115.4</v>
      </c>
      <c r="C39" s="118">
        <v>114.6</v>
      </c>
      <c r="D39" s="118">
        <v>91.6</v>
      </c>
      <c r="E39" s="118">
        <v>67.1</v>
      </c>
      <c r="F39" s="118">
        <v>81.8</v>
      </c>
      <c r="G39" s="118">
        <v>98.9</v>
      </c>
      <c r="H39" s="118">
        <v>104.1</v>
      </c>
      <c r="I39" s="118">
        <v>110.3</v>
      </c>
      <c r="J39" s="118">
        <v>113.9</v>
      </c>
      <c r="K39" s="118">
        <v>111.3</v>
      </c>
      <c r="L39" s="118">
        <v>113.4</v>
      </c>
      <c r="M39" s="118">
        <v>112.6</v>
      </c>
      <c r="N39" s="118">
        <v>114.6</v>
      </c>
      <c r="O39" s="118">
        <v>114.2</v>
      </c>
      <c r="P39" s="118">
        <v>114.6</v>
      </c>
      <c r="Q39" s="118">
        <v>113.3</v>
      </c>
      <c r="R39" s="118">
        <v>110.9</v>
      </c>
      <c r="S39" s="118">
        <v>111.9</v>
      </c>
      <c r="T39" s="118">
        <v>114.1</v>
      </c>
      <c r="U39" s="118">
        <v>110.3</v>
      </c>
      <c r="V39" s="118">
        <v>109.1</v>
      </c>
      <c r="W39" s="118">
        <v>113.2</v>
      </c>
      <c r="X39" s="118">
        <v>117.5</v>
      </c>
      <c r="Y39" s="118">
        <v>118.4</v>
      </c>
      <c r="Z39" s="118">
        <v>116.9</v>
      </c>
      <c r="AA39" s="60"/>
      <c r="AB39" s="98">
        <f t="shared" si="0"/>
        <v>-1.266891891891897</v>
      </c>
      <c r="AC39" s="102">
        <f t="shared" si="1"/>
        <v>102.00698080279234</v>
      </c>
      <c r="AD39" s="98">
        <f t="shared" si="2"/>
        <v>-41.448516579406636</v>
      </c>
      <c r="AE39" s="98">
        <f t="shared" si="3"/>
        <v>74.21758569299554</v>
      </c>
      <c r="AG39" s="43"/>
      <c r="AH39" s="43"/>
      <c r="AI39" s="43"/>
      <c r="AJ39" s="43"/>
      <c r="AK39" s="43"/>
      <c r="AL39" s="43"/>
      <c r="AM39" s="43"/>
      <c r="AN39" s="43"/>
    </row>
    <row r="40" spans="1:40" ht="14.5">
      <c r="A40" s="6" t="s">
        <v>156</v>
      </c>
      <c r="B40" s="118">
        <v>110.7</v>
      </c>
      <c r="C40" s="118">
        <v>109.9</v>
      </c>
      <c r="D40" s="118">
        <v>113.3</v>
      </c>
      <c r="E40" s="118">
        <v>109.9</v>
      </c>
      <c r="F40" s="118">
        <v>106.9</v>
      </c>
      <c r="G40" s="118">
        <v>107.6</v>
      </c>
      <c r="H40" s="118">
        <v>108.6</v>
      </c>
      <c r="I40" s="118">
        <v>110.2</v>
      </c>
      <c r="J40" s="118">
        <v>108</v>
      </c>
      <c r="K40" s="118">
        <v>109.8</v>
      </c>
      <c r="L40" s="118">
        <v>110.3</v>
      </c>
      <c r="M40" s="118">
        <v>108.2</v>
      </c>
      <c r="N40" s="118">
        <v>110.9</v>
      </c>
      <c r="O40" s="118">
        <v>112.8</v>
      </c>
      <c r="P40" s="118">
        <v>110.5</v>
      </c>
      <c r="Q40" s="118">
        <v>112.1</v>
      </c>
      <c r="R40" s="118">
        <v>114.4</v>
      </c>
      <c r="S40" s="118">
        <v>112.5</v>
      </c>
      <c r="T40" s="118">
        <v>112.9</v>
      </c>
      <c r="U40" s="118">
        <v>114.3</v>
      </c>
      <c r="V40" s="118">
        <v>115.2</v>
      </c>
      <c r="W40" s="118">
        <v>115.3</v>
      </c>
      <c r="X40" s="118">
        <v>116.2</v>
      </c>
      <c r="Y40" s="118">
        <v>120</v>
      </c>
      <c r="Z40" s="118">
        <v>116.2</v>
      </c>
      <c r="AA40" s="60"/>
      <c r="AB40" s="98">
        <f t="shared" si="0"/>
        <v>-3.166666666666662</v>
      </c>
      <c r="AC40" s="102">
        <f t="shared" si="1"/>
        <v>105.73248407643312</v>
      </c>
      <c r="AD40" s="98">
        <f t="shared" si="2"/>
        <v>0</v>
      </c>
      <c r="AE40" s="98">
        <f t="shared" si="3"/>
        <v>5.73248407643312</v>
      </c>
      <c r="AG40" s="43"/>
      <c r="AH40" s="43"/>
      <c r="AI40" s="43"/>
      <c r="AJ40" s="43"/>
      <c r="AK40" s="43"/>
      <c r="AL40" s="43"/>
      <c r="AM40" s="43"/>
      <c r="AN40" s="43"/>
    </row>
    <row r="41" spans="1:40" ht="14.5">
      <c r="A41" s="6" t="s">
        <v>157</v>
      </c>
      <c r="B41" s="118">
        <v>111.7</v>
      </c>
      <c r="C41" s="118">
        <v>111.1</v>
      </c>
      <c r="D41" s="118">
        <v>109.8</v>
      </c>
      <c r="E41" s="118">
        <v>92.8</v>
      </c>
      <c r="F41" s="118">
        <v>93.7</v>
      </c>
      <c r="G41" s="118">
        <v>99.7</v>
      </c>
      <c r="H41" s="118">
        <v>103.9</v>
      </c>
      <c r="I41" s="118">
        <v>111.4</v>
      </c>
      <c r="J41" s="118">
        <v>110.3</v>
      </c>
      <c r="K41" s="118">
        <v>110.1</v>
      </c>
      <c r="L41" s="118">
        <v>110.5</v>
      </c>
      <c r="M41" s="118">
        <v>111.5</v>
      </c>
      <c r="N41" s="118">
        <v>111.5</v>
      </c>
      <c r="O41" s="118">
        <v>112.6</v>
      </c>
      <c r="P41" s="118">
        <v>114.8</v>
      </c>
      <c r="Q41" s="118">
        <v>114.2</v>
      </c>
      <c r="R41" s="118">
        <v>113.9</v>
      </c>
      <c r="S41" s="118">
        <v>115.2</v>
      </c>
      <c r="T41" s="118">
        <v>115.5</v>
      </c>
      <c r="U41" s="118">
        <v>113.4</v>
      </c>
      <c r="V41" s="118">
        <v>113.4</v>
      </c>
      <c r="W41" s="118">
        <v>115.1</v>
      </c>
      <c r="X41" s="118">
        <v>115.1</v>
      </c>
      <c r="Y41" s="118">
        <v>115.4</v>
      </c>
      <c r="Z41" s="118">
        <v>115</v>
      </c>
      <c r="AA41" s="60"/>
      <c r="AB41" s="98">
        <f t="shared" si="0"/>
        <v>-0.34662045060659397</v>
      </c>
      <c r="AC41" s="102">
        <f t="shared" si="1"/>
        <v>103.51035103510351</v>
      </c>
      <c r="AD41" s="98">
        <f t="shared" si="2"/>
        <v>-16.471647164716472</v>
      </c>
      <c r="AE41" s="98">
        <f t="shared" si="3"/>
        <v>23.92241379310345</v>
      </c>
      <c r="AG41" s="43"/>
      <c r="AH41" s="43"/>
      <c r="AI41" s="43"/>
      <c r="AJ41" s="43"/>
      <c r="AK41" s="43"/>
      <c r="AL41" s="43"/>
      <c r="AM41" s="43"/>
      <c r="AN41" s="43"/>
    </row>
    <row r="42" spans="1:40" ht="14.5">
      <c r="A42" s="6" t="s">
        <v>286</v>
      </c>
      <c r="B42" s="118">
        <v>98.3</v>
      </c>
      <c r="C42" s="118">
        <v>100.7</v>
      </c>
      <c r="D42" s="118">
        <v>102.1</v>
      </c>
      <c r="E42" s="118">
        <v>101.5</v>
      </c>
      <c r="F42" s="118">
        <v>100.3</v>
      </c>
      <c r="G42" s="118">
        <v>99.1</v>
      </c>
      <c r="H42" s="118">
        <v>101.5</v>
      </c>
      <c r="I42" s="118">
        <v>103.1</v>
      </c>
      <c r="J42" s="118">
        <v>101.3</v>
      </c>
      <c r="K42" s="118">
        <v>97.3</v>
      </c>
      <c r="L42" s="118">
        <v>98.8</v>
      </c>
      <c r="M42" s="118">
        <v>102.2</v>
      </c>
      <c r="N42" s="118">
        <v>103.5</v>
      </c>
      <c r="O42" s="118">
        <v>102</v>
      </c>
      <c r="P42" s="118">
        <v>103</v>
      </c>
      <c r="Q42" s="118">
        <v>102.9</v>
      </c>
      <c r="R42" s="118">
        <v>102.5</v>
      </c>
      <c r="S42" s="118">
        <v>103.7</v>
      </c>
      <c r="T42" s="118">
        <v>103.7</v>
      </c>
      <c r="U42" s="118">
        <v>106.5</v>
      </c>
      <c r="V42" s="118">
        <v>109.9</v>
      </c>
      <c r="W42" s="118">
        <v>104.1</v>
      </c>
      <c r="X42" s="118">
        <v>101</v>
      </c>
      <c r="Y42" s="118">
        <v>103.8</v>
      </c>
      <c r="Z42" s="118">
        <v>104.7</v>
      </c>
      <c r="AA42" s="60"/>
      <c r="AB42" s="98">
        <f t="shared" si="0"/>
        <v>0.8670520231213841</v>
      </c>
      <c r="AC42" s="102">
        <f t="shared" si="1"/>
        <v>103.97219463753724</v>
      </c>
      <c r="AD42" s="98">
        <f t="shared" si="2"/>
        <v>0.7944389275074348</v>
      </c>
      <c r="AE42" s="98">
        <f>_xlfn.IFERROR((Z42/E42-1)*100,":")</f>
        <v>3.152709359605921</v>
      </c>
      <c r="AG42" s="43"/>
      <c r="AH42" s="43"/>
      <c r="AI42" s="43"/>
      <c r="AJ42" s="43"/>
      <c r="AK42" s="43"/>
      <c r="AL42" s="43"/>
      <c r="AM42" s="43"/>
      <c r="AN42" s="43"/>
    </row>
    <row r="43" spans="1:40" ht="14.5">
      <c r="A43" s="6" t="s">
        <v>287</v>
      </c>
      <c r="B43" s="118">
        <v>119.6</v>
      </c>
      <c r="C43" s="118">
        <v>117.4</v>
      </c>
      <c r="D43" s="118">
        <v>113.1</v>
      </c>
      <c r="E43" s="118">
        <v>106.6</v>
      </c>
      <c r="F43" s="118">
        <v>103.2</v>
      </c>
      <c r="G43" s="118">
        <v>108.5</v>
      </c>
      <c r="H43" s="118">
        <v>111.4</v>
      </c>
      <c r="I43" s="118">
        <v>112.8</v>
      </c>
      <c r="J43" s="118">
        <v>116.2</v>
      </c>
      <c r="K43" s="118">
        <v>112.6</v>
      </c>
      <c r="L43" s="118">
        <v>116.9</v>
      </c>
      <c r="M43" s="118">
        <v>115.1</v>
      </c>
      <c r="N43" s="118">
        <v>119</v>
      </c>
      <c r="O43" s="118">
        <v>119.2</v>
      </c>
      <c r="P43" s="118">
        <v>126.8</v>
      </c>
      <c r="Q43" s="118">
        <v>125.9</v>
      </c>
      <c r="R43" s="118">
        <v>122.5</v>
      </c>
      <c r="S43" s="118">
        <v>122.3</v>
      </c>
      <c r="T43" s="118">
        <v>123.2</v>
      </c>
      <c r="U43" s="118">
        <v>122.6</v>
      </c>
      <c r="V43" s="118">
        <v>123.6</v>
      </c>
      <c r="W43" s="118">
        <v>117.3</v>
      </c>
      <c r="X43" s="118">
        <v>127.7</v>
      </c>
      <c r="Y43" s="118">
        <v>123.7</v>
      </c>
      <c r="Z43" s="119" t="s">
        <v>309</v>
      </c>
      <c r="AA43" s="60"/>
      <c r="AB43" s="98" t="str">
        <f t="shared" si="0"/>
        <v>:</v>
      </c>
      <c r="AC43" s="102" t="str">
        <f t="shared" si="1"/>
        <v>:</v>
      </c>
      <c r="AD43" s="98">
        <f t="shared" si="2"/>
        <v>-9.199318568994897</v>
      </c>
      <c r="AE43" s="98" t="str">
        <f t="shared" si="3"/>
        <v>:</v>
      </c>
      <c r="AG43" s="43"/>
      <c r="AH43" s="43"/>
      <c r="AI43" s="43"/>
      <c r="AJ43" s="43"/>
      <c r="AK43" s="43"/>
      <c r="AL43" s="43"/>
      <c r="AM43" s="43"/>
      <c r="AN43" s="43"/>
    </row>
    <row r="44" spans="1:40" ht="14.5">
      <c r="A44" s="6" t="s">
        <v>288</v>
      </c>
      <c r="B44" s="118">
        <v>111</v>
      </c>
      <c r="C44" s="118">
        <v>105.1</v>
      </c>
      <c r="D44" s="118">
        <v>109.8</v>
      </c>
      <c r="E44" s="118">
        <v>81.8</v>
      </c>
      <c r="F44" s="118">
        <v>102</v>
      </c>
      <c r="G44" s="118">
        <v>101.2</v>
      </c>
      <c r="H44" s="118">
        <v>108.2</v>
      </c>
      <c r="I44" s="118">
        <v>105.6</v>
      </c>
      <c r="J44" s="118">
        <v>108.4</v>
      </c>
      <c r="K44" s="118">
        <v>122.5</v>
      </c>
      <c r="L44" s="118">
        <v>106.2</v>
      </c>
      <c r="M44" s="118">
        <v>106.5</v>
      </c>
      <c r="N44" s="118">
        <v>116.5</v>
      </c>
      <c r="O44" s="118">
        <v>126.3</v>
      </c>
      <c r="P44" s="118">
        <v>118.9</v>
      </c>
      <c r="Q44" s="118">
        <v>105.4</v>
      </c>
      <c r="R44" s="118">
        <v>103.8</v>
      </c>
      <c r="S44" s="118">
        <v>96.5</v>
      </c>
      <c r="T44" s="118">
        <v>109.6</v>
      </c>
      <c r="U44" s="118">
        <v>110.7</v>
      </c>
      <c r="V44" s="118">
        <v>103.5</v>
      </c>
      <c r="W44" s="118">
        <v>109.1</v>
      </c>
      <c r="X44" s="118">
        <v>108.3</v>
      </c>
      <c r="Y44" s="118">
        <v>115.4</v>
      </c>
      <c r="Z44" s="119" t="s">
        <v>309</v>
      </c>
      <c r="AA44" s="60"/>
      <c r="AB44" s="98" t="str">
        <f t="shared" si="0"/>
        <v>:</v>
      </c>
      <c r="AC44" s="102" t="str">
        <f t="shared" si="1"/>
        <v>:</v>
      </c>
      <c r="AD44" s="98">
        <f t="shared" si="2"/>
        <v>-22.169362511893432</v>
      </c>
      <c r="AE44" s="98" t="str">
        <f t="shared" si="3"/>
        <v>:</v>
      </c>
      <c r="AG44" s="43"/>
      <c r="AH44" s="43"/>
      <c r="AI44" s="43"/>
      <c r="AJ44" s="43"/>
      <c r="AK44" s="43"/>
      <c r="AL44" s="43"/>
      <c r="AM44" s="43"/>
      <c r="AN44" s="43"/>
    </row>
    <row r="45" spans="1:40" ht="14.5">
      <c r="A45" s="6" t="s">
        <v>289</v>
      </c>
      <c r="B45" s="118">
        <v>115.9</v>
      </c>
      <c r="C45" s="118">
        <v>116.3</v>
      </c>
      <c r="D45" s="118">
        <v>102.2</v>
      </c>
      <c r="E45" s="118">
        <v>75.2</v>
      </c>
      <c r="F45" s="118">
        <v>85.5</v>
      </c>
      <c r="G45" s="118">
        <v>94.5</v>
      </c>
      <c r="H45" s="118">
        <v>102.8</v>
      </c>
      <c r="I45" s="118">
        <v>104.3</v>
      </c>
      <c r="J45" s="118">
        <v>109.5</v>
      </c>
      <c r="K45" s="118">
        <v>108.3</v>
      </c>
      <c r="L45" s="118">
        <v>103.9</v>
      </c>
      <c r="M45" s="118">
        <v>109.3</v>
      </c>
      <c r="N45" s="118">
        <v>102.9</v>
      </c>
      <c r="O45" s="118">
        <v>103.4</v>
      </c>
      <c r="P45" s="118">
        <v>109.6</v>
      </c>
      <c r="Q45" s="118">
        <v>107.7</v>
      </c>
      <c r="R45" s="118">
        <v>100.1</v>
      </c>
      <c r="S45" s="118">
        <v>103.8</v>
      </c>
      <c r="T45" s="118">
        <v>102.4</v>
      </c>
      <c r="U45" s="118">
        <v>103.1</v>
      </c>
      <c r="V45" s="118">
        <v>100.6</v>
      </c>
      <c r="W45" s="118">
        <v>101.2</v>
      </c>
      <c r="X45" s="118">
        <v>108.3</v>
      </c>
      <c r="Y45" s="118">
        <v>103.4</v>
      </c>
      <c r="Z45" s="118">
        <v>103.5</v>
      </c>
      <c r="AA45" s="60"/>
      <c r="AB45" s="98">
        <f t="shared" si="0"/>
        <v>0.09671179883945502</v>
      </c>
      <c r="AC45" s="102">
        <f t="shared" si="1"/>
        <v>88.99398108340499</v>
      </c>
      <c r="AD45" s="98">
        <f t="shared" si="2"/>
        <v>-35.3396388650043</v>
      </c>
      <c r="AE45" s="98">
        <f t="shared" si="3"/>
        <v>37.63297872340425</v>
      </c>
      <c r="AG45" s="43"/>
      <c r="AH45" s="43"/>
      <c r="AI45" s="43"/>
      <c r="AJ45" s="43"/>
      <c r="AK45" s="43"/>
      <c r="AL45" s="43"/>
      <c r="AM45" s="43"/>
      <c r="AN45" s="43"/>
    </row>
    <row r="46" spans="1:40" ht="14.5">
      <c r="A46" s="6" t="s">
        <v>290</v>
      </c>
      <c r="B46" s="118">
        <v>115.7</v>
      </c>
      <c r="C46" s="118">
        <v>114.3</v>
      </c>
      <c r="D46" s="118">
        <v>110.2</v>
      </c>
      <c r="E46" s="118">
        <v>91.4</v>
      </c>
      <c r="F46" s="118">
        <v>101.5</v>
      </c>
      <c r="G46" s="118">
        <v>108.8</v>
      </c>
      <c r="H46" s="118">
        <v>112.5</v>
      </c>
      <c r="I46" s="118">
        <v>116</v>
      </c>
      <c r="J46" s="118">
        <v>116</v>
      </c>
      <c r="K46" s="118">
        <v>115.9</v>
      </c>
      <c r="L46" s="118">
        <v>112.3</v>
      </c>
      <c r="M46" s="118">
        <v>116.4</v>
      </c>
      <c r="N46" s="118">
        <v>119.8</v>
      </c>
      <c r="O46" s="118">
        <v>124</v>
      </c>
      <c r="P46" s="118">
        <v>117.2</v>
      </c>
      <c r="Q46" s="118">
        <v>122.3</v>
      </c>
      <c r="R46" s="118">
        <v>111.3</v>
      </c>
      <c r="S46" s="118">
        <v>117.5</v>
      </c>
      <c r="T46" s="118">
        <v>117.5</v>
      </c>
      <c r="U46" s="118">
        <v>118</v>
      </c>
      <c r="V46" s="118">
        <v>117.3</v>
      </c>
      <c r="W46" s="118">
        <v>118.4</v>
      </c>
      <c r="X46" s="118">
        <v>118.8</v>
      </c>
      <c r="Y46" s="118">
        <v>120.4</v>
      </c>
      <c r="Z46" s="118">
        <v>115.9</v>
      </c>
      <c r="AA46" s="60"/>
      <c r="AB46" s="98">
        <f t="shared" si="0"/>
        <v>-3.7375415282392077</v>
      </c>
      <c r="AC46" s="102">
        <f t="shared" si="1"/>
        <v>101.39982502187227</v>
      </c>
      <c r="AD46" s="98">
        <f t="shared" si="2"/>
        <v>-20.034995625546802</v>
      </c>
      <c r="AE46" s="98">
        <f t="shared" si="3"/>
        <v>26.80525164113785</v>
      </c>
      <c r="AG46" s="43"/>
      <c r="AH46" s="43"/>
      <c r="AI46" s="43"/>
      <c r="AJ46" s="43"/>
      <c r="AK46" s="43"/>
      <c r="AL46" s="43"/>
      <c r="AM46" s="43"/>
      <c r="AN46" s="43"/>
    </row>
    <row r="47" spans="1:40" ht="14.5">
      <c r="A47" s="6" t="s">
        <v>291</v>
      </c>
      <c r="B47" s="118">
        <v>117.5</v>
      </c>
      <c r="C47" s="118">
        <v>120.1</v>
      </c>
      <c r="D47" s="118">
        <v>113.3</v>
      </c>
      <c r="E47" s="118">
        <v>79.6</v>
      </c>
      <c r="F47" s="118">
        <v>94.6</v>
      </c>
      <c r="G47" s="118">
        <v>110.2</v>
      </c>
      <c r="H47" s="118">
        <v>120.8</v>
      </c>
      <c r="I47" s="118">
        <v>123.4</v>
      </c>
      <c r="J47" s="118">
        <v>125</v>
      </c>
      <c r="K47" s="118">
        <v>125.7</v>
      </c>
      <c r="L47" s="118">
        <v>127</v>
      </c>
      <c r="M47" s="118">
        <v>128.3</v>
      </c>
      <c r="N47" s="118">
        <v>130.8</v>
      </c>
      <c r="O47" s="118">
        <v>133.7</v>
      </c>
      <c r="P47" s="118">
        <v>132.3</v>
      </c>
      <c r="Q47" s="118">
        <v>131.6</v>
      </c>
      <c r="R47" s="118">
        <v>133.9</v>
      </c>
      <c r="S47" s="118">
        <v>136.5</v>
      </c>
      <c r="T47" s="118">
        <v>132.1</v>
      </c>
      <c r="U47" s="118">
        <v>140</v>
      </c>
      <c r="V47" s="118">
        <v>136.3</v>
      </c>
      <c r="W47" s="118">
        <v>137.8</v>
      </c>
      <c r="X47" s="118">
        <v>141.8</v>
      </c>
      <c r="Y47" s="118">
        <v>144.3</v>
      </c>
      <c r="Z47" s="118">
        <v>140.8</v>
      </c>
      <c r="AA47" s="60"/>
      <c r="AB47" s="98">
        <f t="shared" si="0"/>
        <v>-2.425502425502424</v>
      </c>
      <c r="AC47" s="102">
        <f t="shared" si="1"/>
        <v>117.23563696919234</v>
      </c>
      <c r="AD47" s="98">
        <f t="shared" si="2"/>
        <v>-33.72189841798502</v>
      </c>
      <c r="AE47" s="98">
        <f t="shared" si="3"/>
        <v>76.88442211055279</v>
      </c>
      <c r="AG47" s="43"/>
      <c r="AH47" s="43"/>
      <c r="AI47" s="43"/>
      <c r="AJ47" s="43"/>
      <c r="AK47" s="43"/>
      <c r="AL47" s="43"/>
      <c r="AM47" s="43"/>
      <c r="AN47" s="43"/>
    </row>
    <row r="48" spans="1:40" ht="14.5">
      <c r="A48" s="6" t="s">
        <v>292</v>
      </c>
      <c r="B48" s="118">
        <v>103.5</v>
      </c>
      <c r="C48" s="118">
        <v>100.9</v>
      </c>
      <c r="D48" s="118">
        <v>94</v>
      </c>
      <c r="E48" s="118">
        <v>88</v>
      </c>
      <c r="F48" s="118">
        <v>91.6</v>
      </c>
      <c r="G48" s="118">
        <v>93.3</v>
      </c>
      <c r="H48" s="118">
        <v>96.1</v>
      </c>
      <c r="I48" s="118">
        <v>95.6</v>
      </c>
      <c r="J48" s="118">
        <v>98.1</v>
      </c>
      <c r="K48" s="118">
        <v>98.3</v>
      </c>
      <c r="L48" s="118">
        <v>100.1</v>
      </c>
      <c r="M48" s="118">
        <v>101.8</v>
      </c>
      <c r="N48" s="118">
        <v>103.6</v>
      </c>
      <c r="O48" s="118">
        <v>106.4</v>
      </c>
      <c r="P48" s="118">
        <v>107.9</v>
      </c>
      <c r="Q48" s="118">
        <v>108.2</v>
      </c>
      <c r="R48" s="118">
        <v>104.5</v>
      </c>
      <c r="S48" s="118">
        <v>107.8</v>
      </c>
      <c r="T48" s="118">
        <v>105.1</v>
      </c>
      <c r="U48" s="118">
        <v>103.5</v>
      </c>
      <c r="V48" s="118">
        <v>105.8</v>
      </c>
      <c r="W48" s="118">
        <v>106</v>
      </c>
      <c r="X48" s="118">
        <v>106</v>
      </c>
      <c r="Y48" s="118">
        <v>108.3</v>
      </c>
      <c r="Z48" s="118">
        <v>106.9</v>
      </c>
      <c r="AA48" s="60"/>
      <c r="AB48" s="98">
        <f t="shared" si="0"/>
        <v>-1.2927054478300892</v>
      </c>
      <c r="AC48" s="102">
        <f t="shared" si="1"/>
        <v>105.94648166501486</v>
      </c>
      <c r="AD48" s="98">
        <f t="shared" si="2"/>
        <v>-12.784935579781964</v>
      </c>
      <c r="AE48" s="98">
        <f t="shared" si="3"/>
        <v>21.477272727272734</v>
      </c>
      <c r="AG48" s="43"/>
      <c r="AH48" s="43"/>
      <c r="AI48" s="43"/>
      <c r="AJ48" s="43"/>
      <c r="AK48" s="43"/>
      <c r="AL48" s="43"/>
      <c r="AM48" s="43"/>
      <c r="AN48" s="43"/>
    </row>
    <row r="49" spans="1:40" ht="14.5">
      <c r="A49" s="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60"/>
      <c r="AB49" s="98"/>
      <c r="AC49" s="102"/>
      <c r="AD49" s="98"/>
      <c r="AE49" s="98"/>
      <c r="AG49" s="48"/>
      <c r="AH49" s="48"/>
      <c r="AI49" s="48"/>
      <c r="AJ49" s="48"/>
      <c r="AK49" s="48"/>
      <c r="AL49" s="48"/>
      <c r="AM49" s="48"/>
      <c r="AN49" s="48"/>
    </row>
    <row r="50" spans="1:31" ht="14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39"/>
      <c r="AC50" s="39"/>
      <c r="AD50" s="39"/>
      <c r="AE50" s="39"/>
    </row>
    <row r="51" spans="1:31" ht="14.25">
      <c r="A51" s="4" t="s">
        <v>259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39"/>
      <c r="AC51" s="39"/>
      <c r="AD51" s="39"/>
      <c r="AE51" s="39"/>
    </row>
    <row r="52" spans="1:31" ht="14.25">
      <c r="A52" s="2"/>
      <c r="B52" s="2"/>
      <c r="C52" s="2"/>
      <c r="D52" s="2"/>
      <c r="E52" s="2"/>
      <c r="F52" s="7" t="s">
        <v>283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39"/>
      <c r="AC52" s="39"/>
      <c r="AD52" s="39"/>
      <c r="AE52" s="39"/>
    </row>
    <row r="53" spans="1:31" ht="14.25">
      <c r="A53" s="4" t="s">
        <v>0</v>
      </c>
      <c r="B53" s="5">
        <f>B3</f>
        <v>44635.37017361111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9"/>
      <c r="AC53" s="39"/>
      <c r="AD53" s="39"/>
      <c r="AE53" s="39"/>
    </row>
    <row r="54" spans="1:31" ht="14.25">
      <c r="A54" s="4" t="s">
        <v>1</v>
      </c>
      <c r="B54" s="5">
        <f>B4</f>
        <v>44636.380558634264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9"/>
      <c r="AC54" s="39"/>
      <c r="AD54" s="39"/>
      <c r="AE54" s="39"/>
    </row>
    <row r="55" spans="1:31" ht="14.25">
      <c r="A55" s="4" t="s">
        <v>2</v>
      </c>
      <c r="B55" s="4" t="s">
        <v>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9"/>
      <c r="AC55" s="39"/>
      <c r="AD55" s="39"/>
      <c r="AE55" s="39"/>
    </row>
    <row r="56" spans="1:3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9"/>
      <c r="AC56" s="1"/>
      <c r="AD56" s="1"/>
      <c r="AE56" s="1"/>
      <c r="AF56" s="36"/>
      <c r="AG56" s="36"/>
      <c r="AH56" s="36"/>
    </row>
    <row r="57" spans="1:34" ht="14.25">
      <c r="A57" s="4" t="s">
        <v>4</v>
      </c>
      <c r="B57" s="4" t="s">
        <v>258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39"/>
      <c r="AC57" s="1"/>
      <c r="AD57" s="1"/>
      <c r="AE57" s="1"/>
      <c r="AF57" s="36"/>
      <c r="AG57" s="36"/>
      <c r="AH57" s="36"/>
    </row>
    <row r="58" spans="1:34" ht="14.25">
      <c r="A58" s="4" t="s">
        <v>293</v>
      </c>
      <c r="B58" s="4" t="s">
        <v>247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39"/>
      <c r="AC58" s="1"/>
      <c r="AD58" s="1"/>
      <c r="AE58" s="1"/>
      <c r="AF58" s="36"/>
      <c r="AG58" s="36"/>
      <c r="AH58" s="36"/>
    </row>
    <row r="59" spans="1:34" ht="14.25">
      <c r="A59" s="4" t="s">
        <v>5</v>
      </c>
      <c r="B59" s="4" t="s">
        <v>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9"/>
      <c r="AC59" s="4"/>
      <c r="AD59" s="4"/>
      <c r="AE59" s="4"/>
      <c r="AF59" s="36"/>
      <c r="AG59" s="36"/>
      <c r="AH59" s="36"/>
    </row>
    <row r="60" spans="1:34" ht="14.25">
      <c r="A60" s="4" t="s">
        <v>7</v>
      </c>
      <c r="B60" s="4" t="s">
        <v>160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39"/>
      <c r="AC60" s="50"/>
      <c r="AD60" s="51"/>
      <c r="AE60" s="51"/>
      <c r="AF60" s="36"/>
      <c r="AG60" s="36"/>
      <c r="AH60" s="36"/>
    </row>
    <row r="61" spans="1:3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01" t="s">
        <v>339</v>
      </c>
      <c r="AC61" s="101" t="s">
        <v>305</v>
      </c>
      <c r="AD61" s="101" t="s">
        <v>343</v>
      </c>
      <c r="AE61" s="39"/>
      <c r="AG61" s="36"/>
      <c r="AH61" s="36"/>
    </row>
    <row r="62" spans="1:34" ht="14.25">
      <c r="A62" s="6" t="s">
        <v>294</v>
      </c>
      <c r="B62" s="6" t="s">
        <v>128</v>
      </c>
      <c r="C62" s="6" t="s">
        <v>129</v>
      </c>
      <c r="D62" s="6" t="s">
        <v>130</v>
      </c>
      <c r="E62" s="6" t="s">
        <v>279</v>
      </c>
      <c r="F62" s="6" t="s">
        <v>282</v>
      </c>
      <c r="G62" s="6" t="s">
        <v>301</v>
      </c>
      <c r="H62" s="6" t="s">
        <v>303</v>
      </c>
      <c r="I62" s="6" t="s">
        <v>308</v>
      </c>
      <c r="J62" s="6" t="s">
        <v>310</v>
      </c>
      <c r="K62" s="6" t="s">
        <v>311</v>
      </c>
      <c r="L62" s="6" t="s">
        <v>313</v>
      </c>
      <c r="M62" s="6" t="s">
        <v>314</v>
      </c>
      <c r="N62" s="6" t="s">
        <v>329</v>
      </c>
      <c r="O62" s="6" t="s">
        <v>335</v>
      </c>
      <c r="P62" s="6" t="s">
        <v>336</v>
      </c>
      <c r="Q62" s="6" t="s">
        <v>347</v>
      </c>
      <c r="R62" s="6" t="s">
        <v>348</v>
      </c>
      <c r="S62" s="6" t="s">
        <v>349</v>
      </c>
      <c r="T62" s="6" t="s">
        <v>350</v>
      </c>
      <c r="U62" s="6" t="s">
        <v>354</v>
      </c>
      <c r="V62" s="6" t="s">
        <v>355</v>
      </c>
      <c r="W62" s="6" t="s">
        <v>356</v>
      </c>
      <c r="X62" s="6" t="s">
        <v>357</v>
      </c>
      <c r="Y62" s="6" t="s">
        <v>358</v>
      </c>
      <c r="Z62" s="6" t="s">
        <v>359</v>
      </c>
      <c r="AA62" s="6"/>
      <c r="AB62" s="97" t="s">
        <v>362</v>
      </c>
      <c r="AC62" s="97" t="s">
        <v>363</v>
      </c>
      <c r="AD62" s="97" t="s">
        <v>342</v>
      </c>
      <c r="AE62" s="97" t="s">
        <v>361</v>
      </c>
      <c r="AG62" s="36"/>
      <c r="AH62" s="36"/>
    </row>
    <row r="63" spans="1:40" ht="14.5">
      <c r="A63" s="6" t="s">
        <v>131</v>
      </c>
      <c r="B63" s="118">
        <v>105.5</v>
      </c>
      <c r="C63" s="118">
        <v>106.8</v>
      </c>
      <c r="D63" s="118">
        <v>95.3</v>
      </c>
      <c r="E63" s="118">
        <v>79.3</v>
      </c>
      <c r="F63" s="118">
        <v>87.3</v>
      </c>
      <c r="G63" s="118">
        <v>93.6</v>
      </c>
      <c r="H63" s="118">
        <v>97.8</v>
      </c>
      <c r="I63" s="118">
        <v>101</v>
      </c>
      <c r="J63" s="118">
        <v>102.3</v>
      </c>
      <c r="K63" s="118">
        <v>104.6</v>
      </c>
      <c r="L63" s="118">
        <v>106.1</v>
      </c>
      <c r="M63" s="118">
        <v>107.2</v>
      </c>
      <c r="N63" s="118">
        <v>107.7</v>
      </c>
      <c r="O63" s="118">
        <v>106.6</v>
      </c>
      <c r="P63" s="118">
        <v>108.2</v>
      </c>
      <c r="Q63" s="118">
        <v>108.7</v>
      </c>
      <c r="R63" s="118">
        <v>108.5</v>
      </c>
      <c r="S63" s="118">
        <v>108.9</v>
      </c>
      <c r="T63" s="118">
        <v>109.2</v>
      </c>
      <c r="U63" s="118">
        <v>107.7</v>
      </c>
      <c r="V63" s="118">
        <v>107.7</v>
      </c>
      <c r="W63" s="118">
        <v>107.6</v>
      </c>
      <c r="X63" s="118">
        <v>109.1</v>
      </c>
      <c r="Y63" s="118">
        <v>109.8</v>
      </c>
      <c r="Z63" s="118">
        <v>109.8</v>
      </c>
      <c r="AA63" s="60"/>
      <c r="AB63" s="98">
        <f>_xlfn.IFERROR((Z63/Y63-1)*100,":")</f>
        <v>0</v>
      </c>
      <c r="AC63" s="102">
        <f>_xlfn.IFERROR(Z63/C63*100,":")</f>
        <v>102.80898876404494</v>
      </c>
      <c r="AD63" s="98">
        <f>_xlfn.IFERROR((E63/C63-1)*100,":")</f>
        <v>-25.749063670411985</v>
      </c>
      <c r="AE63" s="98">
        <f>_xlfn.IFERROR((Z63/E63-1)*100,":")</f>
        <v>38.46153846153846</v>
      </c>
      <c r="AG63" s="44"/>
      <c r="AH63" s="44"/>
      <c r="AI63" s="44"/>
      <c r="AJ63" s="44"/>
      <c r="AK63" s="44"/>
      <c r="AL63" s="44"/>
      <c r="AM63" s="44"/>
      <c r="AN63" s="44"/>
    </row>
    <row r="64" spans="1:40" ht="14.5">
      <c r="A64" s="6" t="s">
        <v>295</v>
      </c>
      <c r="B64" s="118">
        <v>103.2</v>
      </c>
      <c r="C64" s="118">
        <v>104.5</v>
      </c>
      <c r="D64" s="118">
        <v>92</v>
      </c>
      <c r="E64" s="118">
        <v>75.9</v>
      </c>
      <c r="F64" s="118">
        <v>84.8</v>
      </c>
      <c r="G64" s="118">
        <v>90.9</v>
      </c>
      <c r="H64" s="118">
        <v>95.3</v>
      </c>
      <c r="I64" s="118">
        <v>98.3</v>
      </c>
      <c r="J64" s="118">
        <v>99.4</v>
      </c>
      <c r="K64" s="118">
        <v>101.7</v>
      </c>
      <c r="L64" s="118">
        <v>103.3</v>
      </c>
      <c r="M64" s="118">
        <v>104.4</v>
      </c>
      <c r="N64" s="118">
        <v>104.9</v>
      </c>
      <c r="O64" s="118">
        <v>103.6</v>
      </c>
      <c r="P64" s="118">
        <v>104.7</v>
      </c>
      <c r="Q64" s="118">
        <v>105.6</v>
      </c>
      <c r="R64" s="118">
        <v>105.3</v>
      </c>
      <c r="S64" s="118">
        <v>105.6</v>
      </c>
      <c r="T64" s="118">
        <v>106</v>
      </c>
      <c r="U64" s="118">
        <v>104.5</v>
      </c>
      <c r="V64" s="118">
        <v>104.4</v>
      </c>
      <c r="W64" s="118">
        <v>104.2</v>
      </c>
      <c r="X64" s="118">
        <v>105.2</v>
      </c>
      <c r="Y64" s="118">
        <v>106</v>
      </c>
      <c r="Z64" s="118">
        <v>105.7</v>
      </c>
      <c r="AA64" s="60"/>
      <c r="AB64" s="98">
        <f aca="true" t="shared" si="4" ref="AB64:AB66">_xlfn.IFERROR((Z64/Y64-1)*100,":")</f>
        <v>-0.2830188679245227</v>
      </c>
      <c r="AC64" s="102">
        <f aca="true" t="shared" si="5" ref="AC64:AC67">_xlfn.IFERROR(Z64/C64*100,":")</f>
        <v>101.14832535885168</v>
      </c>
      <c r="AD64" s="98">
        <f aca="true" t="shared" si="6" ref="AD64:AD74">_xlfn.IFERROR((E64/C64-1)*100,":")</f>
        <v>-27.368421052631575</v>
      </c>
      <c r="AE64" s="98">
        <f aca="true" t="shared" si="7" ref="AE64:AE66">_xlfn.IFERROR((Z64/E64-1)*100,":")</f>
        <v>39.26218708827405</v>
      </c>
      <c r="AG64" s="44"/>
      <c r="AH64" s="44"/>
      <c r="AI64" s="44"/>
      <c r="AJ64" s="44"/>
      <c r="AK64" s="44"/>
      <c r="AL64" s="44"/>
      <c r="AM64" s="44"/>
      <c r="AN64" s="44"/>
    </row>
    <row r="65" spans="1:40" ht="14.5">
      <c r="A65" s="6" t="s">
        <v>132</v>
      </c>
      <c r="B65" s="118">
        <v>101.8</v>
      </c>
      <c r="C65" s="118">
        <v>101.1</v>
      </c>
      <c r="D65" s="118">
        <v>94.9</v>
      </c>
      <c r="E65" s="118">
        <v>84.1</v>
      </c>
      <c r="F65" s="118">
        <v>91.6</v>
      </c>
      <c r="G65" s="118">
        <v>92.3</v>
      </c>
      <c r="H65" s="118">
        <v>94.5</v>
      </c>
      <c r="I65" s="118">
        <v>96.8</v>
      </c>
      <c r="J65" s="118">
        <v>99.2</v>
      </c>
      <c r="K65" s="118">
        <v>100.8</v>
      </c>
      <c r="L65" s="118">
        <v>101.9</v>
      </c>
      <c r="M65" s="118">
        <v>102.4</v>
      </c>
      <c r="N65" s="118">
        <v>105.3</v>
      </c>
      <c r="O65" s="118">
        <v>102.2</v>
      </c>
      <c r="P65" s="118">
        <v>104.3</v>
      </c>
      <c r="Q65" s="118">
        <v>108.8</v>
      </c>
      <c r="R65" s="118">
        <v>107</v>
      </c>
      <c r="S65" s="118">
        <v>106.7</v>
      </c>
      <c r="T65" s="118">
        <v>106.8</v>
      </c>
      <c r="U65" s="118">
        <v>104.5</v>
      </c>
      <c r="V65" s="118">
        <v>104.3</v>
      </c>
      <c r="W65" s="118">
        <v>103.3</v>
      </c>
      <c r="X65" s="118">
        <v>102</v>
      </c>
      <c r="Y65" s="118">
        <v>101.8</v>
      </c>
      <c r="Z65" s="118">
        <v>101.6</v>
      </c>
      <c r="AA65" s="60"/>
      <c r="AB65" s="98">
        <f t="shared" si="4"/>
        <v>-0.19646365422396617</v>
      </c>
      <c r="AC65" s="102">
        <f t="shared" si="5"/>
        <v>100.49455984174085</v>
      </c>
      <c r="AD65" s="98">
        <f t="shared" si="6"/>
        <v>-16.815034619188918</v>
      </c>
      <c r="AE65" s="98">
        <f t="shared" si="7"/>
        <v>20.80856123662307</v>
      </c>
      <c r="AG65" s="44"/>
      <c r="AH65" s="44"/>
      <c r="AI65" s="44"/>
      <c r="AJ65" s="44"/>
      <c r="AK65" s="44"/>
      <c r="AL65" s="44"/>
      <c r="AM65" s="44"/>
      <c r="AN65" s="44"/>
    </row>
    <row r="66" spans="1:40" ht="14.5">
      <c r="A66" s="6" t="s">
        <v>133</v>
      </c>
      <c r="B66" s="118">
        <v>120.4</v>
      </c>
      <c r="C66" s="118">
        <v>121.8</v>
      </c>
      <c r="D66" s="118">
        <v>115.5</v>
      </c>
      <c r="E66" s="118">
        <v>101.5</v>
      </c>
      <c r="F66" s="118">
        <v>104.8</v>
      </c>
      <c r="G66" s="118">
        <v>111.2</v>
      </c>
      <c r="H66" s="118">
        <v>114.5</v>
      </c>
      <c r="I66" s="118">
        <v>116.7</v>
      </c>
      <c r="J66" s="118">
        <v>118.6</v>
      </c>
      <c r="K66" s="118">
        <v>117.5</v>
      </c>
      <c r="L66" s="118">
        <v>116.2</v>
      </c>
      <c r="M66" s="118">
        <v>120.2</v>
      </c>
      <c r="N66" s="118">
        <v>119.6</v>
      </c>
      <c r="O66" s="118">
        <v>122.8</v>
      </c>
      <c r="P66" s="118">
        <v>124.9</v>
      </c>
      <c r="Q66" s="118">
        <v>123.7</v>
      </c>
      <c r="R66" s="118">
        <v>124.4</v>
      </c>
      <c r="S66" s="118">
        <v>125.8</v>
      </c>
      <c r="T66" s="118">
        <v>124.1</v>
      </c>
      <c r="U66" s="118">
        <v>128.2</v>
      </c>
      <c r="V66" s="118">
        <v>126.8</v>
      </c>
      <c r="W66" s="118">
        <v>126.8</v>
      </c>
      <c r="X66" s="118">
        <v>130.5</v>
      </c>
      <c r="Y66" s="118">
        <v>132.1</v>
      </c>
      <c r="Z66" s="118">
        <v>135.1</v>
      </c>
      <c r="AA66" s="60"/>
      <c r="AB66" s="98">
        <f t="shared" si="4"/>
        <v>2.2710068130204375</v>
      </c>
      <c r="AC66" s="102">
        <f t="shared" si="5"/>
        <v>110.91954022988506</v>
      </c>
      <c r="AD66" s="98">
        <f t="shared" si="6"/>
        <v>-16.666666666666664</v>
      </c>
      <c r="AE66" s="98">
        <f t="shared" si="7"/>
        <v>33.10344827586207</v>
      </c>
      <c r="AG66" s="44"/>
      <c r="AH66" s="44"/>
      <c r="AI66" s="44"/>
      <c r="AJ66" s="44"/>
      <c r="AK66" s="44"/>
      <c r="AL66" s="44"/>
      <c r="AM66" s="44"/>
      <c r="AN66" s="44"/>
    </row>
    <row r="67" spans="1:40" ht="14.5">
      <c r="A67" s="6" t="s">
        <v>134</v>
      </c>
      <c r="B67" s="118">
        <v>111.6</v>
      </c>
      <c r="C67" s="118">
        <v>114.6</v>
      </c>
      <c r="D67" s="118">
        <v>103.4</v>
      </c>
      <c r="E67" s="118">
        <v>82.3</v>
      </c>
      <c r="F67" s="118">
        <v>89.3</v>
      </c>
      <c r="G67" s="118">
        <v>99.8</v>
      </c>
      <c r="H67" s="118">
        <v>105.6</v>
      </c>
      <c r="I67" s="118">
        <v>109.4</v>
      </c>
      <c r="J67" s="118">
        <v>110.6</v>
      </c>
      <c r="K67" s="118">
        <v>115.7</v>
      </c>
      <c r="L67" s="118">
        <v>116.2</v>
      </c>
      <c r="M67" s="118">
        <v>114.1</v>
      </c>
      <c r="N67" s="118">
        <v>114.9</v>
      </c>
      <c r="O67" s="118">
        <v>112.9</v>
      </c>
      <c r="P67" s="118">
        <v>115.5</v>
      </c>
      <c r="Q67" s="118">
        <v>117.4</v>
      </c>
      <c r="R67" s="118">
        <v>115.6</v>
      </c>
      <c r="S67" s="118">
        <v>120</v>
      </c>
      <c r="T67" s="118">
        <v>117.4</v>
      </c>
      <c r="U67" s="118">
        <v>115.1</v>
      </c>
      <c r="V67" s="118">
        <v>114.1</v>
      </c>
      <c r="W67" s="118">
        <v>112.9</v>
      </c>
      <c r="X67" s="118">
        <v>117.2</v>
      </c>
      <c r="Y67" s="118">
        <v>114.5</v>
      </c>
      <c r="Z67" s="118">
        <v>116.6</v>
      </c>
      <c r="AA67" s="60"/>
      <c r="AB67" s="98">
        <f>_xlfn.IFERROR((Z67/Y67-1)*100,":")</f>
        <v>1.8340611353711678</v>
      </c>
      <c r="AC67" s="102">
        <f t="shared" si="5"/>
        <v>101.74520069808028</v>
      </c>
      <c r="AD67" s="98">
        <f t="shared" si="6"/>
        <v>-28.184991273996506</v>
      </c>
      <c r="AE67" s="98">
        <f>_xlfn.IFERROR((Z67/E67-1)*100,":")</f>
        <v>41.6767922235723</v>
      </c>
      <c r="AG67" s="44"/>
      <c r="AH67" s="44"/>
      <c r="AI67" s="44"/>
      <c r="AJ67" s="44"/>
      <c r="AK67" s="44"/>
      <c r="AL67" s="44"/>
      <c r="AM67" s="44"/>
      <c r="AN67" s="44"/>
    </row>
    <row r="68" spans="1:40" ht="14.5">
      <c r="A68" s="6" t="s">
        <v>135</v>
      </c>
      <c r="B68" s="118">
        <v>110.7</v>
      </c>
      <c r="C68" s="118">
        <v>117</v>
      </c>
      <c r="D68" s="118">
        <v>113.7</v>
      </c>
      <c r="E68" s="118">
        <v>112.1</v>
      </c>
      <c r="F68" s="118">
        <v>107.5</v>
      </c>
      <c r="G68" s="118">
        <v>108.1</v>
      </c>
      <c r="H68" s="118">
        <v>104.8</v>
      </c>
      <c r="I68" s="118">
        <v>110.9</v>
      </c>
      <c r="J68" s="118">
        <v>112.4</v>
      </c>
      <c r="K68" s="118">
        <v>108.8</v>
      </c>
      <c r="L68" s="118">
        <v>113.5</v>
      </c>
      <c r="M68" s="118">
        <v>114.8</v>
      </c>
      <c r="N68" s="118">
        <v>108.3</v>
      </c>
      <c r="O68" s="118">
        <v>111.4</v>
      </c>
      <c r="P68" s="118">
        <v>121.4</v>
      </c>
      <c r="Q68" s="118">
        <v>115.7</v>
      </c>
      <c r="R68" s="118">
        <v>115.4</v>
      </c>
      <c r="S68" s="118">
        <v>119.9</v>
      </c>
      <c r="T68" s="118">
        <v>117.9</v>
      </c>
      <c r="U68" s="118">
        <v>111.3</v>
      </c>
      <c r="V68" s="118">
        <v>114.5</v>
      </c>
      <c r="W68" s="118">
        <v>116.8</v>
      </c>
      <c r="X68" s="118">
        <v>118.4</v>
      </c>
      <c r="Y68" s="118">
        <v>117.7</v>
      </c>
      <c r="Z68" s="118">
        <v>122.1</v>
      </c>
      <c r="AA68" s="60"/>
      <c r="AB68" s="98">
        <f aca="true" t="shared" si="8" ref="AB68:AB75">_xlfn.IFERROR((Z68/Y68-1)*100,":")</f>
        <v>3.738317757009346</v>
      </c>
      <c r="AC68" s="102">
        <f>_xlfn.IFERROR(Z68/C68*100,":")</f>
        <v>104.35897435897434</v>
      </c>
      <c r="AD68" s="98">
        <f t="shared" si="6"/>
        <v>-4.188034188034195</v>
      </c>
      <c r="AE68" s="98">
        <f aca="true" t="shared" si="9" ref="AE68:AE91">_xlfn.IFERROR((Z68/E68-1)*100,":")</f>
        <v>8.920606601248892</v>
      </c>
      <c r="AG68" s="44"/>
      <c r="AH68" s="44"/>
      <c r="AI68" s="44"/>
      <c r="AJ68" s="44"/>
      <c r="AK68" s="44"/>
      <c r="AL68" s="44"/>
      <c r="AM68" s="44"/>
      <c r="AN68" s="44"/>
    </row>
    <row r="69" spans="1:40" ht="14.5">
      <c r="A69" s="6" t="s">
        <v>296</v>
      </c>
      <c r="B69" s="118">
        <v>102</v>
      </c>
      <c r="C69" s="118">
        <v>103.8</v>
      </c>
      <c r="D69" s="118">
        <v>96.4</v>
      </c>
      <c r="E69" s="118">
        <v>82.2</v>
      </c>
      <c r="F69" s="118">
        <v>83.4</v>
      </c>
      <c r="G69" s="118">
        <v>88.3</v>
      </c>
      <c r="H69" s="118">
        <v>91.4</v>
      </c>
      <c r="I69" s="118">
        <v>93.6</v>
      </c>
      <c r="J69" s="118">
        <v>96</v>
      </c>
      <c r="K69" s="118">
        <v>98.9</v>
      </c>
      <c r="L69" s="118">
        <v>101.2</v>
      </c>
      <c r="M69" s="118">
        <v>102.8</v>
      </c>
      <c r="N69" s="118">
        <v>103.6</v>
      </c>
      <c r="O69" s="118">
        <v>102</v>
      </c>
      <c r="P69" s="118">
        <v>102.9</v>
      </c>
      <c r="Q69" s="118">
        <v>103.4</v>
      </c>
      <c r="R69" s="118">
        <v>103.9</v>
      </c>
      <c r="S69" s="118">
        <v>103.6</v>
      </c>
      <c r="T69" s="118">
        <v>103.2</v>
      </c>
      <c r="U69" s="118">
        <v>100.6</v>
      </c>
      <c r="V69" s="118">
        <v>99.8</v>
      </c>
      <c r="W69" s="118">
        <v>100.1</v>
      </c>
      <c r="X69" s="118">
        <v>100.9</v>
      </c>
      <c r="Y69" s="118">
        <v>102.2</v>
      </c>
      <c r="Z69" s="118">
        <v>102.5</v>
      </c>
      <c r="AA69" s="60"/>
      <c r="AB69" s="98">
        <f t="shared" si="8"/>
        <v>0.29354207436398383</v>
      </c>
      <c r="AC69" s="102">
        <f aca="true" t="shared" si="10" ref="AC69:AC98">_xlfn.IFERROR(Z69/C69*100,":")</f>
        <v>98.74759152215799</v>
      </c>
      <c r="AD69" s="98">
        <f t="shared" si="6"/>
        <v>-20.809248554913285</v>
      </c>
      <c r="AE69" s="98">
        <f t="shared" si="9"/>
        <v>24.695863746958622</v>
      </c>
      <c r="AG69" s="44"/>
      <c r="AH69" s="44"/>
      <c r="AI69" s="44"/>
      <c r="AJ69" s="44"/>
      <c r="AK69" s="44"/>
      <c r="AL69" s="44"/>
      <c r="AM69" s="44"/>
      <c r="AN69" s="44"/>
    </row>
    <row r="70" spans="1:40" ht="14.5">
      <c r="A70" s="6" t="s">
        <v>136</v>
      </c>
      <c r="B70" s="118">
        <v>130.1</v>
      </c>
      <c r="C70" s="118">
        <v>138.1</v>
      </c>
      <c r="D70" s="118">
        <v>131</v>
      </c>
      <c r="E70" s="118">
        <v>124.4</v>
      </c>
      <c r="F70" s="118">
        <v>120.4</v>
      </c>
      <c r="G70" s="118">
        <v>124.1</v>
      </c>
      <c r="H70" s="118">
        <v>128.3</v>
      </c>
      <c r="I70" s="118">
        <v>132.2</v>
      </c>
      <c r="J70" s="118">
        <v>130.5</v>
      </c>
      <c r="K70" s="118">
        <v>137.2</v>
      </c>
      <c r="L70" s="118">
        <v>137.7</v>
      </c>
      <c r="M70" s="118">
        <v>136.4</v>
      </c>
      <c r="N70" s="118">
        <v>139.2</v>
      </c>
      <c r="O70" s="118">
        <v>139.1</v>
      </c>
      <c r="P70" s="118">
        <v>138.1</v>
      </c>
      <c r="Q70" s="118">
        <v>147.3</v>
      </c>
      <c r="R70" s="118">
        <v>144.3</v>
      </c>
      <c r="S70" s="118">
        <v>150.5</v>
      </c>
      <c r="T70" s="118">
        <v>149.2</v>
      </c>
      <c r="U70" s="118">
        <v>145.8</v>
      </c>
      <c r="V70" s="118">
        <v>151.9</v>
      </c>
      <c r="W70" s="118">
        <v>145.4</v>
      </c>
      <c r="X70" s="118">
        <v>149.5</v>
      </c>
      <c r="Y70" s="118">
        <v>148.2</v>
      </c>
      <c r="Z70" s="118">
        <v>144.4</v>
      </c>
      <c r="AA70" s="60"/>
      <c r="AB70" s="98">
        <f t="shared" si="8"/>
        <v>-2.564102564102555</v>
      </c>
      <c r="AC70" s="102">
        <f t="shared" si="10"/>
        <v>104.56191165821869</v>
      </c>
      <c r="AD70" s="98">
        <f t="shared" si="6"/>
        <v>-9.920347574221566</v>
      </c>
      <c r="AE70" s="98">
        <f t="shared" si="9"/>
        <v>16.077170418006425</v>
      </c>
      <c r="AG70" s="44"/>
      <c r="AH70" s="44"/>
      <c r="AI70" s="44"/>
      <c r="AJ70" s="44"/>
      <c r="AK70" s="44"/>
      <c r="AL70" s="44"/>
      <c r="AM70" s="44"/>
      <c r="AN70" s="44"/>
    </row>
    <row r="71" spans="1:40" ht="14.5">
      <c r="A71" s="6" t="s">
        <v>137</v>
      </c>
      <c r="B71" s="119" t="s">
        <v>309</v>
      </c>
      <c r="C71" s="119" t="s">
        <v>309</v>
      </c>
      <c r="D71" s="119" t="s">
        <v>309</v>
      </c>
      <c r="E71" s="119" t="s">
        <v>309</v>
      </c>
      <c r="F71" s="119" t="s">
        <v>309</v>
      </c>
      <c r="G71" s="119" t="s">
        <v>309</v>
      </c>
      <c r="H71" s="119" t="s">
        <v>309</v>
      </c>
      <c r="I71" s="119" t="s">
        <v>309</v>
      </c>
      <c r="J71" s="119" t="s">
        <v>309</v>
      </c>
      <c r="K71" s="119" t="s">
        <v>309</v>
      </c>
      <c r="L71" s="119" t="s">
        <v>309</v>
      </c>
      <c r="M71" s="119" t="s">
        <v>309</v>
      </c>
      <c r="N71" s="119" t="s">
        <v>309</v>
      </c>
      <c r="O71" s="119" t="s">
        <v>309</v>
      </c>
      <c r="P71" s="119" t="s">
        <v>309</v>
      </c>
      <c r="Q71" s="119" t="s">
        <v>309</v>
      </c>
      <c r="R71" s="119" t="s">
        <v>309</v>
      </c>
      <c r="S71" s="119" t="s">
        <v>309</v>
      </c>
      <c r="T71" s="119" t="s">
        <v>309</v>
      </c>
      <c r="U71" s="119" t="s">
        <v>309</v>
      </c>
      <c r="V71" s="119" t="s">
        <v>309</v>
      </c>
      <c r="W71" s="119" t="s">
        <v>309</v>
      </c>
      <c r="X71" s="119" t="s">
        <v>309</v>
      </c>
      <c r="Y71" s="119" t="s">
        <v>309</v>
      </c>
      <c r="Z71" s="119" t="s">
        <v>309</v>
      </c>
      <c r="AA71" s="60"/>
      <c r="AB71" s="98" t="str">
        <f t="shared" si="8"/>
        <v>:</v>
      </c>
      <c r="AC71" s="102" t="str">
        <f t="shared" si="10"/>
        <v>:</v>
      </c>
      <c r="AD71" s="98" t="str">
        <f t="shared" si="6"/>
        <v>:</v>
      </c>
      <c r="AE71" s="98" t="str">
        <f t="shared" si="9"/>
        <v>:</v>
      </c>
      <c r="AG71" s="44"/>
      <c r="AH71" s="44"/>
      <c r="AI71" s="44"/>
      <c r="AJ71" s="44"/>
      <c r="AK71" s="44"/>
      <c r="AL71" s="44"/>
      <c r="AM71" s="44"/>
      <c r="AN71" s="44"/>
    </row>
    <row r="72" spans="1:40" ht="14.5">
      <c r="A72" s="6" t="s">
        <v>138</v>
      </c>
      <c r="B72" s="118">
        <v>114.3</v>
      </c>
      <c r="C72" s="118">
        <v>112</v>
      </c>
      <c r="D72" s="118">
        <v>112.3</v>
      </c>
      <c r="E72" s="118">
        <v>89</v>
      </c>
      <c r="F72" s="118">
        <v>99.3</v>
      </c>
      <c r="G72" s="118">
        <v>104.8</v>
      </c>
      <c r="H72" s="118">
        <v>110.9</v>
      </c>
      <c r="I72" s="118">
        <v>114.4</v>
      </c>
      <c r="J72" s="118">
        <v>111.3</v>
      </c>
      <c r="K72" s="118">
        <v>112</v>
      </c>
      <c r="L72" s="118">
        <v>116.7</v>
      </c>
      <c r="M72" s="118">
        <v>115.9</v>
      </c>
      <c r="N72" s="118">
        <v>119.6</v>
      </c>
      <c r="O72" s="118">
        <v>114.5</v>
      </c>
      <c r="P72" s="118">
        <v>116.4</v>
      </c>
      <c r="Q72" s="118">
        <v>119.1</v>
      </c>
      <c r="R72" s="118">
        <v>113.8</v>
      </c>
      <c r="S72" s="118">
        <v>112.9</v>
      </c>
      <c r="T72" s="118">
        <v>114.5</v>
      </c>
      <c r="U72" s="118">
        <v>116.5</v>
      </c>
      <c r="V72" s="118">
        <v>118.9</v>
      </c>
      <c r="W72" s="118">
        <v>120.4</v>
      </c>
      <c r="X72" s="118">
        <v>120.8</v>
      </c>
      <c r="Y72" s="118">
        <v>124.4</v>
      </c>
      <c r="Z72" s="118">
        <v>120.7</v>
      </c>
      <c r="AA72" s="60"/>
      <c r="AB72" s="98">
        <f t="shared" si="8"/>
        <v>-2.9742765273311877</v>
      </c>
      <c r="AC72" s="102">
        <f t="shared" si="10"/>
        <v>107.76785714285715</v>
      </c>
      <c r="AD72" s="98">
        <f t="shared" si="6"/>
        <v>-20.535714285714292</v>
      </c>
      <c r="AE72" s="98">
        <f t="shared" si="9"/>
        <v>35.61797752808988</v>
      </c>
      <c r="AG72" s="44"/>
      <c r="AH72" s="44"/>
      <c r="AI72" s="44"/>
      <c r="AJ72" s="44"/>
      <c r="AK72" s="44"/>
      <c r="AL72" s="44"/>
      <c r="AM72" s="44"/>
      <c r="AN72" s="44"/>
    </row>
    <row r="73" spans="1:40" ht="14.5">
      <c r="A73" s="6" t="s">
        <v>139</v>
      </c>
      <c r="B73" s="118">
        <v>107.9</v>
      </c>
      <c r="C73" s="118">
        <v>110.6</v>
      </c>
      <c r="D73" s="118">
        <v>93.4</v>
      </c>
      <c r="E73" s="118">
        <v>68.8</v>
      </c>
      <c r="F73" s="118">
        <v>82.3</v>
      </c>
      <c r="G73" s="118">
        <v>92.4</v>
      </c>
      <c r="H73" s="118">
        <v>102.5</v>
      </c>
      <c r="I73" s="118">
        <v>105.3</v>
      </c>
      <c r="J73" s="118">
        <v>106.3</v>
      </c>
      <c r="K73" s="118">
        <v>109.2</v>
      </c>
      <c r="L73" s="118">
        <v>109</v>
      </c>
      <c r="M73" s="118">
        <v>108.4</v>
      </c>
      <c r="N73" s="118">
        <v>107.1</v>
      </c>
      <c r="O73" s="118">
        <v>106.7</v>
      </c>
      <c r="P73" s="118">
        <v>108</v>
      </c>
      <c r="Q73" s="118">
        <v>109.6</v>
      </c>
      <c r="R73" s="118">
        <v>109.4</v>
      </c>
      <c r="S73" s="118">
        <v>109.8</v>
      </c>
      <c r="T73" s="118">
        <v>111.5</v>
      </c>
      <c r="U73" s="118">
        <v>110.3</v>
      </c>
      <c r="V73" s="118">
        <v>109.4</v>
      </c>
      <c r="W73" s="118">
        <v>108.1</v>
      </c>
      <c r="X73" s="118">
        <v>109</v>
      </c>
      <c r="Y73" s="118">
        <v>109.4</v>
      </c>
      <c r="Z73" s="118">
        <v>108.8</v>
      </c>
      <c r="AA73" s="60"/>
      <c r="AB73" s="98">
        <f t="shared" si="8"/>
        <v>-0.5484460694698434</v>
      </c>
      <c r="AC73" s="102">
        <f t="shared" si="10"/>
        <v>98.37251356238698</v>
      </c>
      <c r="AD73" s="98">
        <f t="shared" si="6"/>
        <v>-37.79385171790235</v>
      </c>
      <c r="AE73" s="98">
        <f t="shared" si="9"/>
        <v>58.13953488372092</v>
      </c>
      <c r="AG73" s="44"/>
      <c r="AH73" s="44"/>
      <c r="AI73" s="44"/>
      <c r="AJ73" s="44"/>
      <c r="AK73" s="44"/>
      <c r="AL73" s="44"/>
      <c r="AM73" s="44"/>
      <c r="AN73" s="44"/>
    </row>
    <row r="74" spans="1:40" ht="14.5">
      <c r="A74" s="6" t="s">
        <v>140</v>
      </c>
      <c r="B74" s="118">
        <v>98.3</v>
      </c>
      <c r="C74" s="118">
        <v>102.2</v>
      </c>
      <c r="D74" s="118">
        <v>78.5</v>
      </c>
      <c r="E74" s="118">
        <v>62.5</v>
      </c>
      <c r="F74" s="118">
        <v>79.7</v>
      </c>
      <c r="G74" s="118">
        <v>88.5</v>
      </c>
      <c r="H74" s="118">
        <v>92.2</v>
      </c>
      <c r="I74" s="118">
        <v>95</v>
      </c>
      <c r="J74" s="118">
        <v>95.6</v>
      </c>
      <c r="K74" s="118">
        <v>96.6</v>
      </c>
      <c r="L74" s="118">
        <v>99.5</v>
      </c>
      <c r="M74" s="118">
        <v>99</v>
      </c>
      <c r="N74" s="118">
        <v>98.7</v>
      </c>
      <c r="O74" s="118">
        <v>97.3</v>
      </c>
      <c r="P74" s="118">
        <v>97</v>
      </c>
      <c r="Q74" s="118">
        <v>97.5</v>
      </c>
      <c r="R74" s="118">
        <v>96.9</v>
      </c>
      <c r="S74" s="118">
        <v>97.8</v>
      </c>
      <c r="T74" s="118">
        <v>97.3</v>
      </c>
      <c r="U74" s="118">
        <v>97.7</v>
      </c>
      <c r="V74" s="118">
        <v>97.3</v>
      </c>
      <c r="W74" s="118">
        <v>97.4</v>
      </c>
      <c r="X74" s="118">
        <v>98.9</v>
      </c>
      <c r="Y74" s="118">
        <v>98.4</v>
      </c>
      <c r="Z74" s="118">
        <v>100.1</v>
      </c>
      <c r="AA74" s="60"/>
      <c r="AB74" s="98">
        <f t="shared" si="8"/>
        <v>1.7276422764227473</v>
      </c>
      <c r="AC74" s="102">
        <f t="shared" si="10"/>
        <v>97.94520547945204</v>
      </c>
      <c r="AD74" s="98">
        <f t="shared" si="6"/>
        <v>-38.8454011741683</v>
      </c>
      <c r="AE74" s="98">
        <f t="shared" si="9"/>
        <v>60.15999999999999</v>
      </c>
      <c r="AG74" s="44"/>
      <c r="AH74" s="44"/>
      <c r="AI74" s="44"/>
      <c r="AJ74" s="44"/>
      <c r="AK74" s="44"/>
      <c r="AL74" s="44"/>
      <c r="AM74" s="44"/>
      <c r="AN74" s="44"/>
    </row>
    <row r="75" spans="1:40" ht="14.5">
      <c r="A75" s="6" t="s">
        <v>141</v>
      </c>
      <c r="B75" s="118">
        <v>119.1</v>
      </c>
      <c r="C75" s="118">
        <v>114.9</v>
      </c>
      <c r="D75" s="118">
        <v>113</v>
      </c>
      <c r="E75" s="118">
        <v>103.1</v>
      </c>
      <c r="F75" s="118">
        <v>99.9</v>
      </c>
      <c r="G75" s="118">
        <v>112.7</v>
      </c>
      <c r="H75" s="118">
        <v>116.6</v>
      </c>
      <c r="I75" s="118">
        <v>114.5</v>
      </c>
      <c r="J75" s="118">
        <v>117.4</v>
      </c>
      <c r="K75" s="118">
        <v>125.4</v>
      </c>
      <c r="L75" s="118">
        <v>120</v>
      </c>
      <c r="M75" s="118">
        <v>119.6</v>
      </c>
      <c r="N75" s="118">
        <v>117.2</v>
      </c>
      <c r="O75" s="118">
        <v>124.8</v>
      </c>
      <c r="P75" s="118">
        <v>125.4</v>
      </c>
      <c r="Q75" s="118">
        <v>123.7</v>
      </c>
      <c r="R75" s="118">
        <v>122.9</v>
      </c>
      <c r="S75" s="118">
        <v>121.5</v>
      </c>
      <c r="T75" s="118">
        <v>120.7</v>
      </c>
      <c r="U75" s="118">
        <v>124.2</v>
      </c>
      <c r="V75" s="118">
        <v>122.6</v>
      </c>
      <c r="W75" s="118">
        <v>121.5</v>
      </c>
      <c r="X75" s="118">
        <v>122.9</v>
      </c>
      <c r="Y75" s="118">
        <v>123.9</v>
      </c>
      <c r="Z75" s="118">
        <v>125.8</v>
      </c>
      <c r="AA75" s="60"/>
      <c r="AB75" s="98">
        <f t="shared" si="8"/>
        <v>1.5334947538337307</v>
      </c>
      <c r="AC75" s="102">
        <f t="shared" si="10"/>
        <v>109.48651000870322</v>
      </c>
      <c r="AD75" s="98">
        <f>_xlfn.IFERROR((E75/C75-1)*100,":")</f>
        <v>-10.26979982593561</v>
      </c>
      <c r="AE75" s="98">
        <f t="shared" si="9"/>
        <v>22.017458777885544</v>
      </c>
      <c r="AG75" s="44"/>
      <c r="AH75" s="44"/>
      <c r="AI75" s="44"/>
      <c r="AJ75" s="44"/>
      <c r="AK75" s="44"/>
      <c r="AL75" s="44"/>
      <c r="AM75" s="44"/>
      <c r="AN75" s="44"/>
    </row>
    <row r="76" spans="1:40" ht="14.5">
      <c r="A76" s="6" t="s">
        <v>142</v>
      </c>
      <c r="B76" s="118">
        <v>102.2</v>
      </c>
      <c r="C76" s="118">
        <v>101</v>
      </c>
      <c r="D76" s="118">
        <v>73.5</v>
      </c>
      <c r="E76" s="118">
        <v>53.3</v>
      </c>
      <c r="F76" s="118">
        <v>80.8</v>
      </c>
      <c r="G76" s="118">
        <v>87.6</v>
      </c>
      <c r="H76" s="118">
        <v>94.7</v>
      </c>
      <c r="I76" s="118">
        <v>100.3</v>
      </c>
      <c r="J76" s="118">
        <v>98.4</v>
      </c>
      <c r="K76" s="118">
        <v>101.1</v>
      </c>
      <c r="L76" s="118">
        <v>101.1</v>
      </c>
      <c r="M76" s="118">
        <v>102.4</v>
      </c>
      <c r="N76" s="118">
        <v>105.5</v>
      </c>
      <c r="O76" s="118">
        <v>103.7</v>
      </c>
      <c r="P76" s="118">
        <v>104.5</v>
      </c>
      <c r="Q76" s="118">
        <v>105.7</v>
      </c>
      <c r="R76" s="118">
        <v>104.8</v>
      </c>
      <c r="S76" s="118">
        <v>105.1</v>
      </c>
      <c r="T76" s="118">
        <v>106.7</v>
      </c>
      <c r="U76" s="118">
        <v>104.9</v>
      </c>
      <c r="V76" s="118">
        <v>105.5</v>
      </c>
      <c r="W76" s="118">
        <v>104.6</v>
      </c>
      <c r="X76" s="118">
        <v>105.3</v>
      </c>
      <c r="Y76" s="118">
        <v>104.7</v>
      </c>
      <c r="Z76" s="118">
        <v>101.1</v>
      </c>
      <c r="AA76" s="60"/>
      <c r="AB76" s="98">
        <f>_xlfn.IFERROR((Z76/Y76-1)*100,":")</f>
        <v>-3.4383954154727836</v>
      </c>
      <c r="AC76" s="102">
        <f t="shared" si="10"/>
        <v>100.0990099009901</v>
      </c>
      <c r="AD76" s="98">
        <f>_xlfn.IFERROR((E76/C76-1)*100,":")</f>
        <v>-47.227722772277225</v>
      </c>
      <c r="AE76" s="98">
        <f t="shared" si="9"/>
        <v>89.6810506566604</v>
      </c>
      <c r="AG76" s="44"/>
      <c r="AH76" s="44"/>
      <c r="AI76" s="44"/>
      <c r="AJ76" s="44"/>
      <c r="AK76" s="44"/>
      <c r="AL76" s="44"/>
      <c r="AM76" s="44"/>
      <c r="AN76" s="44"/>
    </row>
    <row r="77" spans="1:40" ht="14.5">
      <c r="A77" s="6" t="s">
        <v>143</v>
      </c>
      <c r="B77" s="118">
        <v>139.1</v>
      </c>
      <c r="C77" s="118">
        <v>148</v>
      </c>
      <c r="D77" s="118">
        <v>135.2</v>
      </c>
      <c r="E77" s="118">
        <v>67.8</v>
      </c>
      <c r="F77" s="118">
        <v>133.9</v>
      </c>
      <c r="G77" s="118">
        <v>145.5</v>
      </c>
      <c r="H77" s="118">
        <v>146.6</v>
      </c>
      <c r="I77" s="118">
        <v>147.4</v>
      </c>
      <c r="J77" s="118">
        <v>146.2</v>
      </c>
      <c r="K77" s="118">
        <v>151</v>
      </c>
      <c r="L77" s="118">
        <v>150.1</v>
      </c>
      <c r="M77" s="118">
        <v>149.1</v>
      </c>
      <c r="N77" s="118">
        <v>154.6</v>
      </c>
      <c r="O77" s="118">
        <v>148.9</v>
      </c>
      <c r="P77" s="118">
        <v>152.8</v>
      </c>
      <c r="Q77" s="118">
        <v>151.1</v>
      </c>
      <c r="R77" s="118">
        <v>153</v>
      </c>
      <c r="S77" s="118">
        <v>146</v>
      </c>
      <c r="T77" s="118">
        <v>141.3</v>
      </c>
      <c r="U77" s="118">
        <v>138.4</v>
      </c>
      <c r="V77" s="118">
        <v>143.6</v>
      </c>
      <c r="W77" s="118">
        <v>149</v>
      </c>
      <c r="X77" s="118">
        <v>147.8</v>
      </c>
      <c r="Y77" s="118">
        <v>141.8</v>
      </c>
      <c r="Z77" s="119" t="s">
        <v>309</v>
      </c>
      <c r="AA77" s="60"/>
      <c r="AB77" s="98" t="str">
        <f aca="true" t="shared" si="11" ref="AB77:AB98">_xlfn.IFERROR((Z77/Y77-1)*100,":")</f>
        <v>:</v>
      </c>
      <c r="AC77" s="102" t="str">
        <f t="shared" si="10"/>
        <v>:</v>
      </c>
      <c r="AD77" s="98">
        <f aca="true" t="shared" si="12" ref="AD77">_xlfn.IFERROR((E77/C77-1)*100,":")</f>
        <v>-54.18918918918919</v>
      </c>
      <c r="AE77" s="98" t="str">
        <f t="shared" si="9"/>
        <v>:</v>
      </c>
      <c r="AG77" s="44"/>
      <c r="AH77" s="44"/>
      <c r="AI77" s="44"/>
      <c r="AJ77" s="44"/>
      <c r="AK77" s="44"/>
      <c r="AL77" s="44"/>
      <c r="AM77" s="44"/>
      <c r="AN77" s="44"/>
    </row>
    <row r="78" spans="1:40" ht="14.5">
      <c r="A78" s="6" t="s">
        <v>144</v>
      </c>
      <c r="B78" s="118">
        <v>120.8</v>
      </c>
      <c r="C78" s="118">
        <v>124.5</v>
      </c>
      <c r="D78" s="118">
        <v>122.9</v>
      </c>
      <c r="E78" s="118">
        <v>110.1</v>
      </c>
      <c r="F78" s="118">
        <v>115.6</v>
      </c>
      <c r="G78" s="118">
        <v>116.5</v>
      </c>
      <c r="H78" s="118">
        <v>122.2</v>
      </c>
      <c r="I78" s="118">
        <v>121.3</v>
      </c>
      <c r="J78" s="118">
        <v>124.8</v>
      </c>
      <c r="K78" s="118">
        <v>126.8</v>
      </c>
      <c r="L78" s="118">
        <v>130.4</v>
      </c>
      <c r="M78" s="118">
        <v>129.8</v>
      </c>
      <c r="N78" s="118">
        <v>122.9</v>
      </c>
      <c r="O78" s="118">
        <v>107.5</v>
      </c>
      <c r="P78" s="118">
        <v>124.6</v>
      </c>
      <c r="Q78" s="118">
        <v>130.2</v>
      </c>
      <c r="R78" s="118">
        <v>127</v>
      </c>
      <c r="S78" s="118">
        <v>131</v>
      </c>
      <c r="T78" s="118">
        <v>129</v>
      </c>
      <c r="U78" s="118">
        <v>129.3</v>
      </c>
      <c r="V78" s="118">
        <v>127.2</v>
      </c>
      <c r="W78" s="118">
        <v>127.4</v>
      </c>
      <c r="X78" s="118">
        <v>126.8</v>
      </c>
      <c r="Y78" s="118">
        <v>126.9</v>
      </c>
      <c r="Z78" s="118">
        <v>133</v>
      </c>
      <c r="AA78" s="60"/>
      <c r="AB78" s="98">
        <f t="shared" si="11"/>
        <v>4.806934594168633</v>
      </c>
      <c r="AC78" s="102">
        <f t="shared" si="10"/>
        <v>106.82730923694778</v>
      </c>
      <c r="AD78" s="98">
        <f>_xlfn.IFERROR((E78/C78-1)*100,":")</f>
        <v>-11.566265060240966</v>
      </c>
      <c r="AE78" s="98">
        <f t="shared" si="9"/>
        <v>20.799273387829253</v>
      </c>
      <c r="AG78" s="44"/>
      <c r="AH78" s="44"/>
      <c r="AI78" s="44"/>
      <c r="AJ78" s="44"/>
      <c r="AK78" s="44"/>
      <c r="AL78" s="44"/>
      <c r="AM78" s="44"/>
      <c r="AN78" s="44"/>
    </row>
    <row r="79" spans="1:40" ht="14.5">
      <c r="A79" s="6" t="s">
        <v>145</v>
      </c>
      <c r="B79" s="118">
        <v>131.7</v>
      </c>
      <c r="C79" s="118">
        <v>130.9</v>
      </c>
      <c r="D79" s="118">
        <v>133.2</v>
      </c>
      <c r="E79" s="118">
        <v>123.1</v>
      </c>
      <c r="F79" s="118">
        <v>124.5</v>
      </c>
      <c r="G79" s="118">
        <v>131.7</v>
      </c>
      <c r="H79" s="118">
        <v>132.9</v>
      </c>
      <c r="I79" s="118">
        <v>136.7</v>
      </c>
      <c r="J79" s="118">
        <v>132.2</v>
      </c>
      <c r="K79" s="118">
        <v>134.9</v>
      </c>
      <c r="L79" s="118">
        <v>140.4</v>
      </c>
      <c r="M79" s="118">
        <v>140.1</v>
      </c>
      <c r="N79" s="118">
        <v>173.9</v>
      </c>
      <c r="O79" s="118">
        <v>153.3</v>
      </c>
      <c r="P79" s="118">
        <v>161.3</v>
      </c>
      <c r="Q79" s="118">
        <v>163.8</v>
      </c>
      <c r="R79" s="118">
        <v>165.5</v>
      </c>
      <c r="S79" s="118">
        <v>165.3</v>
      </c>
      <c r="T79" s="118">
        <v>167</v>
      </c>
      <c r="U79" s="118">
        <v>165.6</v>
      </c>
      <c r="V79" s="118">
        <v>175.7</v>
      </c>
      <c r="W79" s="118">
        <v>178.5</v>
      </c>
      <c r="X79" s="118">
        <v>185</v>
      </c>
      <c r="Y79" s="118">
        <v>193.7</v>
      </c>
      <c r="Z79" s="118">
        <v>192.2</v>
      </c>
      <c r="AA79" s="60"/>
      <c r="AB79" s="98">
        <f t="shared" si="11"/>
        <v>-0.7743933918430534</v>
      </c>
      <c r="AC79" s="102">
        <f t="shared" si="10"/>
        <v>146.829640947288</v>
      </c>
      <c r="AD79" s="98">
        <f aca="true" t="shared" si="13" ref="AD79:AD98">_xlfn.IFERROR((E79/C79-1)*100,":")</f>
        <v>-5.958747135217735</v>
      </c>
      <c r="AE79" s="98">
        <f t="shared" si="9"/>
        <v>56.133225020308686</v>
      </c>
      <c r="AG79" s="44"/>
      <c r="AH79" s="44"/>
      <c r="AI79" s="44"/>
      <c r="AJ79" s="44"/>
      <c r="AK79" s="44"/>
      <c r="AL79" s="44"/>
      <c r="AM79" s="44"/>
      <c r="AN79" s="44"/>
    </row>
    <row r="80" spans="1:40" ht="14.5">
      <c r="A80" s="6" t="s">
        <v>146</v>
      </c>
      <c r="B80" s="118">
        <v>103.2</v>
      </c>
      <c r="C80" s="118">
        <v>104.6</v>
      </c>
      <c r="D80" s="118">
        <v>74.6</v>
      </c>
      <c r="E80" s="118">
        <v>62.1</v>
      </c>
      <c r="F80" s="118">
        <v>79.3</v>
      </c>
      <c r="G80" s="118">
        <v>86.1</v>
      </c>
      <c r="H80" s="118">
        <v>91.1</v>
      </c>
      <c r="I80" s="118">
        <v>94</v>
      </c>
      <c r="J80" s="118">
        <v>95.2</v>
      </c>
      <c r="K80" s="118">
        <v>98.8</v>
      </c>
      <c r="L80" s="118">
        <v>102.9</v>
      </c>
      <c r="M80" s="118">
        <v>100.4</v>
      </c>
      <c r="N80" s="118">
        <v>101.9</v>
      </c>
      <c r="O80" s="118">
        <v>100.4</v>
      </c>
      <c r="P80" s="118">
        <v>102.8</v>
      </c>
      <c r="Q80" s="118">
        <v>101.1</v>
      </c>
      <c r="R80" s="118">
        <v>96.3</v>
      </c>
      <c r="S80" s="118">
        <v>98.2</v>
      </c>
      <c r="T80" s="118">
        <v>97.1</v>
      </c>
      <c r="U80" s="118">
        <v>98.7</v>
      </c>
      <c r="V80" s="118">
        <v>97.3</v>
      </c>
      <c r="W80" s="118">
        <v>94.2</v>
      </c>
      <c r="X80" s="118">
        <v>95.9</v>
      </c>
      <c r="Y80" s="118">
        <v>99.3</v>
      </c>
      <c r="Z80" s="118">
        <v>93.2</v>
      </c>
      <c r="AA80" s="60"/>
      <c r="AB80" s="98">
        <f t="shared" si="11"/>
        <v>-6.143001007049342</v>
      </c>
      <c r="AC80" s="102">
        <f t="shared" si="10"/>
        <v>89.10133843212238</v>
      </c>
      <c r="AD80" s="98">
        <f t="shared" si="13"/>
        <v>-40.63097514340343</v>
      </c>
      <c r="AE80" s="98">
        <f t="shared" si="9"/>
        <v>50.0805152979066</v>
      </c>
      <c r="AG80" s="44"/>
      <c r="AH80" s="44"/>
      <c r="AI80" s="44"/>
      <c r="AJ80" s="44"/>
      <c r="AK80" s="44"/>
      <c r="AL80" s="44"/>
      <c r="AM80" s="44"/>
      <c r="AN80" s="44"/>
    </row>
    <row r="81" spans="1:40" ht="14.5">
      <c r="A81" s="6" t="s">
        <v>147</v>
      </c>
      <c r="B81" s="118">
        <v>133.9</v>
      </c>
      <c r="C81" s="118">
        <v>134.9</v>
      </c>
      <c r="D81" s="118">
        <v>134.6</v>
      </c>
      <c r="E81" s="118">
        <v>105.7</v>
      </c>
      <c r="F81" s="118">
        <v>110.2</v>
      </c>
      <c r="G81" s="118">
        <v>120</v>
      </c>
      <c r="H81" s="118">
        <v>127.6</v>
      </c>
      <c r="I81" s="118">
        <v>133.7</v>
      </c>
      <c r="J81" s="118">
        <v>139.9</v>
      </c>
      <c r="K81" s="118">
        <v>143.1</v>
      </c>
      <c r="L81" s="118">
        <v>145.5</v>
      </c>
      <c r="M81" s="118">
        <v>147.2</v>
      </c>
      <c r="N81" s="118">
        <v>149.4</v>
      </c>
      <c r="O81" s="118">
        <v>152.3</v>
      </c>
      <c r="P81" s="118">
        <v>154.7</v>
      </c>
      <c r="Q81" s="118">
        <v>150.7</v>
      </c>
      <c r="R81" s="118">
        <v>152.9</v>
      </c>
      <c r="S81" s="118">
        <v>154.1</v>
      </c>
      <c r="T81" s="118">
        <v>155.4</v>
      </c>
      <c r="U81" s="118">
        <v>156.5</v>
      </c>
      <c r="V81" s="118">
        <v>150.5</v>
      </c>
      <c r="W81" s="118">
        <v>151.8</v>
      </c>
      <c r="X81" s="118">
        <v>154.8</v>
      </c>
      <c r="Y81" s="118">
        <v>157.2</v>
      </c>
      <c r="Z81" s="118">
        <v>156.8</v>
      </c>
      <c r="AA81" s="60"/>
      <c r="AB81" s="98">
        <f t="shared" si="11"/>
        <v>-0.254452926208637</v>
      </c>
      <c r="AC81" s="102">
        <f t="shared" si="10"/>
        <v>116.23424759080801</v>
      </c>
      <c r="AD81" s="98">
        <f t="shared" si="13"/>
        <v>-21.64566345441068</v>
      </c>
      <c r="AE81" s="98">
        <f t="shared" si="9"/>
        <v>48.34437086092716</v>
      </c>
      <c r="AG81" s="44"/>
      <c r="AH81" s="44"/>
      <c r="AI81" s="44"/>
      <c r="AJ81" s="44"/>
      <c r="AK81" s="44"/>
      <c r="AL81" s="44"/>
      <c r="AM81" s="44"/>
      <c r="AN81" s="44"/>
    </row>
    <row r="82" spans="1:40" ht="14.5">
      <c r="A82" s="6" t="s">
        <v>148</v>
      </c>
      <c r="B82" s="118">
        <v>106</v>
      </c>
      <c r="C82" s="118">
        <v>107.2</v>
      </c>
      <c r="D82" s="118">
        <v>105.6</v>
      </c>
      <c r="E82" s="118">
        <v>98.2</v>
      </c>
      <c r="F82" s="118">
        <v>94.9</v>
      </c>
      <c r="G82" s="118">
        <v>93.9</v>
      </c>
      <c r="H82" s="118">
        <v>94</v>
      </c>
      <c r="I82" s="118">
        <v>96.4</v>
      </c>
      <c r="J82" s="118">
        <v>98.8</v>
      </c>
      <c r="K82" s="118">
        <v>104</v>
      </c>
      <c r="L82" s="118">
        <v>103.2</v>
      </c>
      <c r="M82" s="118">
        <v>103.1</v>
      </c>
      <c r="N82" s="118">
        <v>97.4</v>
      </c>
      <c r="O82" s="118">
        <v>96.1</v>
      </c>
      <c r="P82" s="118">
        <v>97.3</v>
      </c>
      <c r="Q82" s="118">
        <v>99.8</v>
      </c>
      <c r="R82" s="118">
        <v>101.2</v>
      </c>
      <c r="S82" s="118">
        <v>99.7</v>
      </c>
      <c r="T82" s="118">
        <v>101.4</v>
      </c>
      <c r="U82" s="118">
        <v>98.3</v>
      </c>
      <c r="V82" s="118">
        <v>99</v>
      </c>
      <c r="W82" s="118">
        <v>97.8</v>
      </c>
      <c r="X82" s="118">
        <v>98.3</v>
      </c>
      <c r="Y82" s="118">
        <v>97.2</v>
      </c>
      <c r="Z82" s="118">
        <v>98.1</v>
      </c>
      <c r="AA82" s="60"/>
      <c r="AB82" s="98">
        <f t="shared" si="11"/>
        <v>0.9259259259259078</v>
      </c>
      <c r="AC82" s="102">
        <f t="shared" si="10"/>
        <v>91.51119402985074</v>
      </c>
      <c r="AD82" s="98">
        <f t="shared" si="13"/>
        <v>-8.395522388059707</v>
      </c>
      <c r="AE82" s="98">
        <f t="shared" si="9"/>
        <v>-0.10183299389002753</v>
      </c>
      <c r="AG82" s="44"/>
      <c r="AH82" s="44"/>
      <c r="AI82" s="44"/>
      <c r="AJ82" s="44"/>
      <c r="AK82" s="44"/>
      <c r="AL82" s="44"/>
      <c r="AM82" s="44"/>
      <c r="AN82" s="44"/>
    </row>
    <row r="83" spans="1:40" ht="14.5">
      <c r="A83" s="6" t="s">
        <v>149</v>
      </c>
      <c r="B83" s="118">
        <v>101.3</v>
      </c>
      <c r="C83" s="118">
        <v>101.7</v>
      </c>
      <c r="D83" s="118">
        <v>101.5</v>
      </c>
      <c r="E83" s="118">
        <v>92.8</v>
      </c>
      <c r="F83" s="118">
        <v>89.8</v>
      </c>
      <c r="G83" s="118">
        <v>93.5</v>
      </c>
      <c r="H83" s="118">
        <v>96.2</v>
      </c>
      <c r="I83" s="118">
        <v>99.4</v>
      </c>
      <c r="J83" s="118">
        <v>101.1</v>
      </c>
      <c r="K83" s="118">
        <v>102.4</v>
      </c>
      <c r="L83" s="118">
        <v>103.6</v>
      </c>
      <c r="M83" s="118">
        <v>102.7</v>
      </c>
      <c r="N83" s="118">
        <v>104.4</v>
      </c>
      <c r="O83" s="118">
        <v>101.2</v>
      </c>
      <c r="P83" s="118">
        <v>104.5</v>
      </c>
      <c r="Q83" s="118">
        <v>104.2</v>
      </c>
      <c r="R83" s="118">
        <v>104</v>
      </c>
      <c r="S83" s="118">
        <v>105.1</v>
      </c>
      <c r="T83" s="118">
        <v>108.6</v>
      </c>
      <c r="U83" s="118">
        <v>107.1</v>
      </c>
      <c r="V83" s="118">
        <v>108.5</v>
      </c>
      <c r="W83" s="118">
        <v>106.8</v>
      </c>
      <c r="X83" s="118">
        <v>108.5</v>
      </c>
      <c r="Y83" s="118">
        <v>112.1</v>
      </c>
      <c r="Z83" s="118">
        <v>109.2</v>
      </c>
      <c r="AA83" s="60"/>
      <c r="AB83" s="98">
        <f t="shared" si="11"/>
        <v>-2.5869759143621662</v>
      </c>
      <c r="AC83" s="102">
        <f t="shared" si="10"/>
        <v>107.37463126843659</v>
      </c>
      <c r="AD83" s="98">
        <f t="shared" si="13"/>
        <v>-8.751229105211412</v>
      </c>
      <c r="AE83" s="98">
        <f t="shared" si="9"/>
        <v>17.67241379310345</v>
      </c>
      <c r="AG83" s="44"/>
      <c r="AH83" s="44"/>
      <c r="AI83" s="44"/>
      <c r="AJ83" s="44"/>
      <c r="AK83" s="44"/>
      <c r="AL83" s="44"/>
      <c r="AM83" s="44"/>
      <c r="AN83" s="44"/>
    </row>
    <row r="84" spans="1:40" ht="14.5">
      <c r="A84" s="6" t="s">
        <v>150</v>
      </c>
      <c r="B84" s="118">
        <v>115</v>
      </c>
      <c r="C84" s="118">
        <v>114.6</v>
      </c>
      <c r="D84" s="118">
        <v>108.8</v>
      </c>
      <c r="E84" s="118">
        <v>91.3</v>
      </c>
      <c r="F84" s="118">
        <v>95.2</v>
      </c>
      <c r="G84" s="118">
        <v>102.1</v>
      </c>
      <c r="H84" s="118">
        <v>105.6</v>
      </c>
      <c r="I84" s="118">
        <v>108.5</v>
      </c>
      <c r="J84" s="118">
        <v>111</v>
      </c>
      <c r="K84" s="118">
        <v>112.7</v>
      </c>
      <c r="L84" s="118">
        <v>113.5</v>
      </c>
      <c r="M84" s="118">
        <v>114.6</v>
      </c>
      <c r="N84" s="118">
        <v>115.6</v>
      </c>
      <c r="O84" s="118">
        <v>116.5</v>
      </c>
      <c r="P84" s="118">
        <v>120.9</v>
      </c>
      <c r="Q84" s="118">
        <v>118.8</v>
      </c>
      <c r="R84" s="118">
        <v>120.2</v>
      </c>
      <c r="S84" s="118">
        <v>120.7</v>
      </c>
      <c r="T84" s="118">
        <v>121.1</v>
      </c>
      <c r="U84" s="118">
        <v>121.9</v>
      </c>
      <c r="V84" s="118">
        <v>121.7</v>
      </c>
      <c r="W84" s="118">
        <v>119.5</v>
      </c>
      <c r="X84" s="118">
        <v>124.6</v>
      </c>
      <c r="Y84" s="118">
        <v>124.7</v>
      </c>
      <c r="Z84" s="118">
        <v>129.9</v>
      </c>
      <c r="AA84" s="60"/>
      <c r="AB84" s="98">
        <f t="shared" si="11"/>
        <v>4.170008019246185</v>
      </c>
      <c r="AC84" s="102">
        <f t="shared" si="10"/>
        <v>113.35078534031415</v>
      </c>
      <c r="AD84" s="98">
        <f t="shared" si="13"/>
        <v>-20.331588132635247</v>
      </c>
      <c r="AE84" s="98">
        <f t="shared" si="9"/>
        <v>42.27820372398688</v>
      </c>
      <c r="AG84" s="44"/>
      <c r="AH84" s="44"/>
      <c r="AI84" s="44"/>
      <c r="AJ84" s="44"/>
      <c r="AK84" s="44"/>
      <c r="AL84" s="44"/>
      <c r="AM84" s="44"/>
      <c r="AN84" s="44"/>
    </row>
    <row r="85" spans="1:40" ht="14.5">
      <c r="A85" s="6" t="s">
        <v>151</v>
      </c>
      <c r="B85" s="118">
        <v>128.5</v>
      </c>
      <c r="C85" s="118">
        <v>133.5</v>
      </c>
      <c r="D85" s="118">
        <v>121.5</v>
      </c>
      <c r="E85" s="118">
        <v>101.9</v>
      </c>
      <c r="F85" s="118">
        <v>110</v>
      </c>
      <c r="G85" s="118">
        <v>118.8</v>
      </c>
      <c r="H85" s="118">
        <v>124.2</v>
      </c>
      <c r="I85" s="118">
        <v>126.7</v>
      </c>
      <c r="J85" s="118">
        <v>130.5</v>
      </c>
      <c r="K85" s="118">
        <v>133.9</v>
      </c>
      <c r="L85" s="118">
        <v>135.5</v>
      </c>
      <c r="M85" s="118">
        <v>137.4</v>
      </c>
      <c r="N85" s="118">
        <v>140.4</v>
      </c>
      <c r="O85" s="118">
        <v>138.6</v>
      </c>
      <c r="P85" s="118">
        <v>145.1</v>
      </c>
      <c r="Q85" s="118">
        <v>143.4</v>
      </c>
      <c r="R85" s="118">
        <v>147</v>
      </c>
      <c r="S85" s="118">
        <v>146.5</v>
      </c>
      <c r="T85" s="118">
        <v>147</v>
      </c>
      <c r="U85" s="118">
        <v>147.2</v>
      </c>
      <c r="V85" s="118">
        <v>148.6</v>
      </c>
      <c r="W85" s="118">
        <v>150.4</v>
      </c>
      <c r="X85" s="118">
        <v>157.4</v>
      </c>
      <c r="Y85" s="118">
        <v>157.4</v>
      </c>
      <c r="Z85" s="118">
        <v>162.4</v>
      </c>
      <c r="AA85" s="60"/>
      <c r="AB85" s="98">
        <f t="shared" si="11"/>
        <v>3.1766200762388896</v>
      </c>
      <c r="AC85" s="102">
        <f t="shared" si="10"/>
        <v>121.64794007490639</v>
      </c>
      <c r="AD85" s="98">
        <f t="shared" si="13"/>
        <v>-23.670411985018724</v>
      </c>
      <c r="AE85" s="98">
        <f t="shared" si="9"/>
        <v>59.371933267909704</v>
      </c>
      <c r="AG85" s="44"/>
      <c r="AH85" s="44"/>
      <c r="AI85" s="44"/>
      <c r="AJ85" s="44"/>
      <c r="AK85" s="44"/>
      <c r="AL85" s="44"/>
      <c r="AM85" s="44"/>
      <c r="AN85" s="44"/>
    </row>
    <row r="86" spans="1:40" ht="14.5">
      <c r="A86" s="6" t="s">
        <v>152</v>
      </c>
      <c r="B86" s="118">
        <v>102.5</v>
      </c>
      <c r="C86" s="118">
        <v>103.4</v>
      </c>
      <c r="D86" s="118">
        <v>91.2</v>
      </c>
      <c r="E86" s="118">
        <v>76.8</v>
      </c>
      <c r="F86" s="118">
        <v>76.5</v>
      </c>
      <c r="G86" s="118">
        <v>82.1</v>
      </c>
      <c r="H86" s="118">
        <v>93.5</v>
      </c>
      <c r="I86" s="118">
        <v>102.4</v>
      </c>
      <c r="J86" s="118">
        <v>96.8</v>
      </c>
      <c r="K86" s="118">
        <v>100.8</v>
      </c>
      <c r="L86" s="118">
        <v>100.3</v>
      </c>
      <c r="M86" s="118">
        <v>103.7</v>
      </c>
      <c r="N86" s="118">
        <v>99.4</v>
      </c>
      <c r="O86" s="118">
        <v>100.2</v>
      </c>
      <c r="P86" s="118">
        <v>98.5</v>
      </c>
      <c r="Q86" s="118">
        <v>101.6</v>
      </c>
      <c r="R86" s="118">
        <v>99.8</v>
      </c>
      <c r="S86" s="118">
        <v>96</v>
      </c>
      <c r="T86" s="118">
        <v>101.2</v>
      </c>
      <c r="U86" s="118">
        <v>100.4</v>
      </c>
      <c r="V86" s="118">
        <v>101.1</v>
      </c>
      <c r="W86" s="118">
        <v>101.5</v>
      </c>
      <c r="X86" s="118">
        <v>103.8</v>
      </c>
      <c r="Y86" s="118">
        <v>104.5</v>
      </c>
      <c r="Z86" s="118">
        <v>100.8</v>
      </c>
      <c r="AA86" s="60"/>
      <c r="AB86" s="98">
        <f t="shared" si="11"/>
        <v>-3.540669856459333</v>
      </c>
      <c r="AC86" s="102">
        <f t="shared" si="10"/>
        <v>97.48549323017407</v>
      </c>
      <c r="AD86" s="98">
        <f t="shared" si="13"/>
        <v>-25.725338491295947</v>
      </c>
      <c r="AE86" s="98">
        <f t="shared" si="9"/>
        <v>31.25</v>
      </c>
      <c r="AG86" s="44"/>
      <c r="AH86" s="44"/>
      <c r="AI86" s="44"/>
      <c r="AJ86" s="44"/>
      <c r="AK86" s="44"/>
      <c r="AL86" s="44"/>
      <c r="AM86" s="44"/>
      <c r="AN86" s="44"/>
    </row>
    <row r="87" spans="1:40" ht="14.5">
      <c r="A87" s="6" t="s">
        <v>153</v>
      </c>
      <c r="B87" s="118">
        <v>122.3</v>
      </c>
      <c r="C87" s="118">
        <v>118.3</v>
      </c>
      <c r="D87" s="118">
        <v>108.8</v>
      </c>
      <c r="E87" s="118">
        <v>80.7</v>
      </c>
      <c r="F87" s="118">
        <v>94.4</v>
      </c>
      <c r="G87" s="118">
        <v>107.6</v>
      </c>
      <c r="H87" s="118">
        <v>112.8</v>
      </c>
      <c r="I87" s="118">
        <v>112.8</v>
      </c>
      <c r="J87" s="118">
        <v>113.2</v>
      </c>
      <c r="K87" s="118">
        <v>116.5</v>
      </c>
      <c r="L87" s="118">
        <v>117.3</v>
      </c>
      <c r="M87" s="118">
        <v>119.5</v>
      </c>
      <c r="N87" s="118">
        <v>119.5</v>
      </c>
      <c r="O87" s="118">
        <v>118.8</v>
      </c>
      <c r="P87" s="118">
        <v>118.9</v>
      </c>
      <c r="Q87" s="118">
        <v>125.3</v>
      </c>
      <c r="R87" s="118">
        <v>116</v>
      </c>
      <c r="S87" s="118">
        <v>118.6</v>
      </c>
      <c r="T87" s="118">
        <v>118.4</v>
      </c>
      <c r="U87" s="118">
        <v>114.9</v>
      </c>
      <c r="V87" s="118">
        <v>116</v>
      </c>
      <c r="W87" s="118">
        <v>115.9</v>
      </c>
      <c r="X87" s="118">
        <v>119.5</v>
      </c>
      <c r="Y87" s="118">
        <v>124.7</v>
      </c>
      <c r="Z87" s="118">
        <v>122.1</v>
      </c>
      <c r="AA87" s="60"/>
      <c r="AB87" s="98">
        <f t="shared" si="11"/>
        <v>-2.0850040096231037</v>
      </c>
      <c r="AC87" s="102">
        <f t="shared" si="10"/>
        <v>103.21217244294168</v>
      </c>
      <c r="AD87" s="98">
        <f t="shared" si="13"/>
        <v>-31.783601014370245</v>
      </c>
      <c r="AE87" s="98">
        <f t="shared" si="9"/>
        <v>51.30111524163568</v>
      </c>
      <c r="AG87" s="44"/>
      <c r="AH87" s="44"/>
      <c r="AI87" s="44"/>
      <c r="AJ87" s="44"/>
      <c r="AK87" s="44"/>
      <c r="AL87" s="44"/>
      <c r="AM87" s="44"/>
      <c r="AN87" s="44"/>
    </row>
    <row r="88" spans="1:40" ht="14.5">
      <c r="A88" s="6" t="s">
        <v>154</v>
      </c>
      <c r="B88" s="118">
        <v>116.3</v>
      </c>
      <c r="C88" s="118">
        <v>117.8</v>
      </c>
      <c r="D88" s="118">
        <v>111.5</v>
      </c>
      <c r="E88" s="118">
        <v>87.5</v>
      </c>
      <c r="F88" s="118">
        <v>93.6</v>
      </c>
      <c r="G88" s="118">
        <v>99.1</v>
      </c>
      <c r="H88" s="118">
        <v>109.5</v>
      </c>
      <c r="I88" s="118">
        <v>112.4</v>
      </c>
      <c r="J88" s="118">
        <v>115</v>
      </c>
      <c r="K88" s="118">
        <v>119.8</v>
      </c>
      <c r="L88" s="118">
        <v>121</v>
      </c>
      <c r="M88" s="118">
        <v>122</v>
      </c>
      <c r="N88" s="118">
        <v>123.2</v>
      </c>
      <c r="O88" s="118">
        <v>124</v>
      </c>
      <c r="P88" s="118">
        <v>128.2</v>
      </c>
      <c r="Q88" s="118">
        <v>126.7</v>
      </c>
      <c r="R88" s="118">
        <v>127.2</v>
      </c>
      <c r="S88" s="118">
        <v>128.1</v>
      </c>
      <c r="T88" s="118">
        <v>125.6</v>
      </c>
      <c r="U88" s="118">
        <v>127</v>
      </c>
      <c r="V88" s="118">
        <v>126</v>
      </c>
      <c r="W88" s="118">
        <v>126.1</v>
      </c>
      <c r="X88" s="118">
        <v>129.4</v>
      </c>
      <c r="Y88" s="118">
        <v>130.7</v>
      </c>
      <c r="Z88" s="118">
        <v>132.8</v>
      </c>
      <c r="AA88" s="60"/>
      <c r="AB88" s="98">
        <f t="shared" si="11"/>
        <v>1.6067329762815774</v>
      </c>
      <c r="AC88" s="102">
        <f t="shared" si="10"/>
        <v>112.73344651952463</v>
      </c>
      <c r="AD88" s="98">
        <f t="shared" si="13"/>
        <v>-25.721561969439723</v>
      </c>
      <c r="AE88" s="98">
        <f t="shared" si="9"/>
        <v>51.77142857142858</v>
      </c>
      <c r="AG88" s="44"/>
      <c r="AH88" s="44"/>
      <c r="AI88" s="44"/>
      <c r="AJ88" s="44"/>
      <c r="AK88" s="44"/>
      <c r="AL88" s="44"/>
      <c r="AM88" s="44"/>
      <c r="AN88" s="44"/>
    </row>
    <row r="89" spans="1:40" ht="14.5">
      <c r="A89" s="6" t="s">
        <v>155</v>
      </c>
      <c r="B89" s="118">
        <v>107.2</v>
      </c>
      <c r="C89" s="118">
        <v>112.1</v>
      </c>
      <c r="D89" s="118">
        <v>97.7</v>
      </c>
      <c r="E89" s="118">
        <v>72</v>
      </c>
      <c r="F89" s="118">
        <v>78.8</v>
      </c>
      <c r="G89" s="118">
        <v>90.7</v>
      </c>
      <c r="H89" s="118">
        <v>100.3</v>
      </c>
      <c r="I89" s="118">
        <v>99.4</v>
      </c>
      <c r="J89" s="118">
        <v>105.3</v>
      </c>
      <c r="K89" s="118">
        <v>107.9</v>
      </c>
      <c r="L89" s="118">
        <v>108.3</v>
      </c>
      <c r="M89" s="118">
        <v>110.7</v>
      </c>
      <c r="N89" s="118">
        <v>110.3</v>
      </c>
      <c r="O89" s="118">
        <v>109.2</v>
      </c>
      <c r="P89" s="118">
        <v>111.8</v>
      </c>
      <c r="Q89" s="118">
        <v>110.1</v>
      </c>
      <c r="R89" s="118">
        <v>112.2</v>
      </c>
      <c r="S89" s="118">
        <v>112.6</v>
      </c>
      <c r="T89" s="118">
        <v>112.3</v>
      </c>
      <c r="U89" s="118">
        <v>115</v>
      </c>
      <c r="V89" s="118">
        <v>109.3</v>
      </c>
      <c r="W89" s="118">
        <v>111.5</v>
      </c>
      <c r="X89" s="118">
        <v>115.4</v>
      </c>
      <c r="Y89" s="118">
        <v>113.8</v>
      </c>
      <c r="Z89" s="118">
        <v>114.9</v>
      </c>
      <c r="AA89" s="60"/>
      <c r="AB89" s="98">
        <f t="shared" si="11"/>
        <v>0.9666080843585334</v>
      </c>
      <c r="AC89" s="102">
        <f t="shared" si="10"/>
        <v>102.4977698483497</v>
      </c>
      <c r="AD89" s="98">
        <f t="shared" si="13"/>
        <v>-35.77163247100803</v>
      </c>
      <c r="AE89" s="98">
        <f t="shared" si="9"/>
        <v>59.58333333333334</v>
      </c>
      <c r="AG89" s="44"/>
      <c r="AH89" s="44"/>
      <c r="AI89" s="44"/>
      <c r="AJ89" s="44"/>
      <c r="AK89" s="44"/>
      <c r="AL89" s="44"/>
      <c r="AM89" s="44"/>
      <c r="AN89" s="44"/>
    </row>
    <row r="90" spans="1:40" ht="14.5">
      <c r="A90" s="6" t="s">
        <v>156</v>
      </c>
      <c r="B90" s="118">
        <v>105.1</v>
      </c>
      <c r="C90" s="118">
        <v>99.7</v>
      </c>
      <c r="D90" s="118">
        <v>109.9</v>
      </c>
      <c r="E90" s="118">
        <v>105.1</v>
      </c>
      <c r="F90" s="118">
        <v>101</v>
      </c>
      <c r="G90" s="118">
        <v>101.4</v>
      </c>
      <c r="H90" s="118">
        <v>101.8</v>
      </c>
      <c r="I90" s="118">
        <v>102.4</v>
      </c>
      <c r="J90" s="118">
        <v>101.9</v>
      </c>
      <c r="K90" s="118">
        <v>101.7</v>
      </c>
      <c r="L90" s="118">
        <v>103.3</v>
      </c>
      <c r="M90" s="118">
        <v>106.9</v>
      </c>
      <c r="N90" s="118">
        <v>103.3</v>
      </c>
      <c r="O90" s="118">
        <v>107.7</v>
      </c>
      <c r="P90" s="118">
        <v>107.6</v>
      </c>
      <c r="Q90" s="118">
        <v>106.6</v>
      </c>
      <c r="R90" s="118">
        <v>109.8</v>
      </c>
      <c r="S90" s="118">
        <v>109</v>
      </c>
      <c r="T90" s="118">
        <v>110.2</v>
      </c>
      <c r="U90" s="118">
        <v>108.3</v>
      </c>
      <c r="V90" s="118">
        <v>111.5</v>
      </c>
      <c r="W90" s="118">
        <v>112.1</v>
      </c>
      <c r="X90" s="118">
        <v>112.8</v>
      </c>
      <c r="Y90" s="118">
        <v>115.6</v>
      </c>
      <c r="Z90" s="118">
        <v>111.9</v>
      </c>
      <c r="AA90" s="60"/>
      <c r="AB90" s="98">
        <f t="shared" si="11"/>
        <v>-3.2006920415224793</v>
      </c>
      <c r="AC90" s="102">
        <f t="shared" si="10"/>
        <v>112.23671013039119</v>
      </c>
      <c r="AD90" s="98">
        <f t="shared" si="13"/>
        <v>5.4162487462387165</v>
      </c>
      <c r="AE90" s="98">
        <f t="shared" si="9"/>
        <v>6.470028544243589</v>
      </c>
      <c r="AG90" s="44"/>
      <c r="AH90" s="44"/>
      <c r="AI90" s="44"/>
      <c r="AJ90" s="44"/>
      <c r="AK90" s="44"/>
      <c r="AL90" s="44"/>
      <c r="AM90" s="44"/>
      <c r="AN90" s="44"/>
    </row>
    <row r="91" spans="1:40" ht="14.5">
      <c r="A91" s="6" t="s">
        <v>157</v>
      </c>
      <c r="B91" s="118">
        <v>107.2</v>
      </c>
      <c r="C91" s="118">
        <v>103.5</v>
      </c>
      <c r="D91" s="118">
        <v>102.7</v>
      </c>
      <c r="E91" s="118">
        <v>97.6</v>
      </c>
      <c r="F91" s="118">
        <v>94.3</v>
      </c>
      <c r="G91" s="118">
        <v>97.1</v>
      </c>
      <c r="H91" s="118">
        <v>97.6</v>
      </c>
      <c r="I91" s="118">
        <v>104.1</v>
      </c>
      <c r="J91" s="118">
        <v>104.1</v>
      </c>
      <c r="K91" s="118">
        <v>105</v>
      </c>
      <c r="L91" s="118">
        <v>106.1</v>
      </c>
      <c r="M91" s="118">
        <v>106.9</v>
      </c>
      <c r="N91" s="118">
        <v>107.6</v>
      </c>
      <c r="O91" s="118">
        <v>108.2</v>
      </c>
      <c r="P91" s="118">
        <v>110.6</v>
      </c>
      <c r="Q91" s="118">
        <v>107</v>
      </c>
      <c r="R91" s="118">
        <v>105.8</v>
      </c>
      <c r="S91" s="118">
        <v>104.9</v>
      </c>
      <c r="T91" s="118">
        <v>106.8</v>
      </c>
      <c r="U91" s="118">
        <v>103.1</v>
      </c>
      <c r="V91" s="118">
        <v>106.4</v>
      </c>
      <c r="W91" s="118">
        <v>104.9</v>
      </c>
      <c r="X91" s="118">
        <v>105.9</v>
      </c>
      <c r="Y91" s="118">
        <v>105.5</v>
      </c>
      <c r="Z91" s="118">
        <v>104.8</v>
      </c>
      <c r="AA91" s="60"/>
      <c r="AB91" s="98">
        <f t="shared" si="11"/>
        <v>-0.6635071090047462</v>
      </c>
      <c r="AC91" s="102">
        <f t="shared" si="10"/>
        <v>101.25603864734299</v>
      </c>
      <c r="AD91" s="98">
        <f t="shared" si="13"/>
        <v>-5.700483091787445</v>
      </c>
      <c r="AE91" s="98">
        <f t="shared" si="9"/>
        <v>7.377049180327866</v>
      </c>
      <c r="AG91" s="44"/>
      <c r="AH91" s="44"/>
      <c r="AI91" s="44"/>
      <c r="AJ91" s="44"/>
      <c r="AK91" s="44"/>
      <c r="AL91" s="44"/>
      <c r="AM91" s="44"/>
      <c r="AN91" s="44"/>
    </row>
    <row r="92" spans="1:40" ht="14.5">
      <c r="A92" s="52" t="s">
        <v>286</v>
      </c>
      <c r="B92" s="118">
        <v>99.3</v>
      </c>
      <c r="C92" s="118">
        <v>102.4</v>
      </c>
      <c r="D92" s="118">
        <v>97.5</v>
      </c>
      <c r="E92" s="118">
        <v>95.7</v>
      </c>
      <c r="F92" s="118">
        <v>89.9</v>
      </c>
      <c r="G92" s="118">
        <v>94.1</v>
      </c>
      <c r="H92" s="118">
        <v>90.8</v>
      </c>
      <c r="I92" s="118">
        <v>96.5</v>
      </c>
      <c r="J92" s="118">
        <v>97.4</v>
      </c>
      <c r="K92" s="118">
        <v>98.9</v>
      </c>
      <c r="L92" s="118">
        <v>100</v>
      </c>
      <c r="M92" s="118">
        <v>101.3</v>
      </c>
      <c r="N92" s="118">
        <v>98.7</v>
      </c>
      <c r="O92" s="118">
        <v>98.3</v>
      </c>
      <c r="P92" s="118">
        <v>96.5</v>
      </c>
      <c r="Q92" s="118">
        <v>105.2</v>
      </c>
      <c r="R92" s="118">
        <v>99.2</v>
      </c>
      <c r="S92" s="118">
        <v>102</v>
      </c>
      <c r="T92" s="118">
        <v>100.1</v>
      </c>
      <c r="U92" s="118">
        <v>98.5</v>
      </c>
      <c r="V92" s="118">
        <v>100.7</v>
      </c>
      <c r="W92" s="118">
        <v>102.1</v>
      </c>
      <c r="X92" s="118">
        <v>101.9</v>
      </c>
      <c r="Y92" s="118">
        <v>103</v>
      </c>
      <c r="Z92" s="118">
        <v>105.4</v>
      </c>
      <c r="AA92" s="60"/>
      <c r="AB92" s="98">
        <f t="shared" si="11"/>
        <v>2.3300970873786353</v>
      </c>
      <c r="AC92" s="102">
        <f t="shared" si="10"/>
        <v>102.9296875</v>
      </c>
      <c r="AD92" s="98">
        <f t="shared" si="13"/>
        <v>-6.54296875</v>
      </c>
      <c r="AE92" s="98">
        <f>_xlfn.IFERROR((Z92/E92-1)*100,":")</f>
        <v>10.135841170323934</v>
      </c>
      <c r="AG92" s="44"/>
      <c r="AH92" s="44"/>
      <c r="AI92" s="44"/>
      <c r="AJ92" s="44"/>
      <c r="AK92" s="44"/>
      <c r="AL92" s="44"/>
      <c r="AM92" s="44"/>
      <c r="AN92" s="44"/>
    </row>
    <row r="93" spans="1:40" ht="14.5">
      <c r="A93" s="62" t="s">
        <v>287</v>
      </c>
      <c r="B93" s="118">
        <v>106.6</v>
      </c>
      <c r="C93" s="118">
        <v>106.3</v>
      </c>
      <c r="D93" s="118">
        <v>105</v>
      </c>
      <c r="E93" s="118">
        <v>95.6</v>
      </c>
      <c r="F93" s="118">
        <v>93.5</v>
      </c>
      <c r="G93" s="118">
        <v>97.1</v>
      </c>
      <c r="H93" s="118">
        <v>96.5</v>
      </c>
      <c r="I93" s="118">
        <v>101.6</v>
      </c>
      <c r="J93" s="118">
        <v>105.3</v>
      </c>
      <c r="K93" s="118">
        <v>106.8</v>
      </c>
      <c r="L93" s="118">
        <v>110.7</v>
      </c>
      <c r="M93" s="118">
        <v>107</v>
      </c>
      <c r="N93" s="118">
        <v>108.2</v>
      </c>
      <c r="O93" s="118">
        <v>108.2</v>
      </c>
      <c r="P93" s="118">
        <v>113.1</v>
      </c>
      <c r="Q93" s="118">
        <v>115</v>
      </c>
      <c r="R93" s="118">
        <v>112.9</v>
      </c>
      <c r="S93" s="118">
        <v>114.4</v>
      </c>
      <c r="T93" s="118">
        <v>112</v>
      </c>
      <c r="U93" s="118">
        <v>108</v>
      </c>
      <c r="V93" s="118">
        <v>109.8</v>
      </c>
      <c r="W93" s="118">
        <v>114.8</v>
      </c>
      <c r="X93" s="118">
        <v>114.9</v>
      </c>
      <c r="Y93" s="118">
        <v>111.1</v>
      </c>
      <c r="Z93" s="119" t="s">
        <v>309</v>
      </c>
      <c r="AA93" s="60"/>
      <c r="AB93" s="98" t="str">
        <f t="shared" si="11"/>
        <v>:</v>
      </c>
      <c r="AC93" s="102" t="str">
        <f t="shared" si="10"/>
        <v>:</v>
      </c>
      <c r="AD93" s="98">
        <f t="shared" si="13"/>
        <v>-10.06585136406397</v>
      </c>
      <c r="AE93" s="98" t="str">
        <f aca="true" t="shared" si="14" ref="AE93:AE98">_xlfn.IFERROR((Z93/E93-1)*100,":")</f>
        <v>:</v>
      </c>
      <c r="AG93" s="44"/>
      <c r="AH93" s="44"/>
      <c r="AI93" s="44"/>
      <c r="AJ93" s="44"/>
      <c r="AK93" s="44"/>
      <c r="AL93" s="44"/>
      <c r="AM93" s="44"/>
      <c r="AN93" s="44"/>
    </row>
    <row r="94" spans="1:40" ht="14.5">
      <c r="A94" s="52" t="s">
        <v>288</v>
      </c>
      <c r="B94" s="118">
        <v>147.2</v>
      </c>
      <c r="C94" s="118">
        <v>143.7</v>
      </c>
      <c r="D94" s="118">
        <v>140.4</v>
      </c>
      <c r="E94" s="118">
        <v>127.9</v>
      </c>
      <c r="F94" s="118">
        <v>134</v>
      </c>
      <c r="G94" s="118">
        <v>126.5</v>
      </c>
      <c r="H94" s="118">
        <v>130</v>
      </c>
      <c r="I94" s="118">
        <v>143.8</v>
      </c>
      <c r="J94" s="118">
        <v>134</v>
      </c>
      <c r="K94" s="118">
        <v>140.8</v>
      </c>
      <c r="L94" s="118">
        <v>143.9</v>
      </c>
      <c r="M94" s="118">
        <v>146.9</v>
      </c>
      <c r="N94" s="118">
        <v>105.6</v>
      </c>
      <c r="O94" s="118">
        <v>149.1</v>
      </c>
      <c r="P94" s="118">
        <v>149.1</v>
      </c>
      <c r="Q94" s="118">
        <v>150.3</v>
      </c>
      <c r="R94" s="118">
        <v>137.9</v>
      </c>
      <c r="S94" s="118">
        <v>149</v>
      </c>
      <c r="T94" s="118">
        <v>152.8</v>
      </c>
      <c r="U94" s="118">
        <v>159.5</v>
      </c>
      <c r="V94" s="118">
        <v>151.9</v>
      </c>
      <c r="W94" s="118">
        <v>156.1</v>
      </c>
      <c r="X94" s="118">
        <v>153.6</v>
      </c>
      <c r="Y94" s="118">
        <v>160.5</v>
      </c>
      <c r="Z94" s="119" t="s">
        <v>309</v>
      </c>
      <c r="AA94" s="60"/>
      <c r="AB94" s="98" t="str">
        <f t="shared" si="11"/>
        <v>:</v>
      </c>
      <c r="AC94" s="102" t="str">
        <f t="shared" si="10"/>
        <v>:</v>
      </c>
      <c r="AD94" s="98">
        <f t="shared" si="13"/>
        <v>-10.995128740431447</v>
      </c>
      <c r="AE94" s="98" t="str">
        <f t="shared" si="14"/>
        <v>:</v>
      </c>
      <c r="AG94" s="44"/>
      <c r="AH94" s="44"/>
      <c r="AI94" s="44"/>
      <c r="AJ94" s="44"/>
      <c r="AK94" s="44"/>
      <c r="AL94" s="44"/>
      <c r="AM94" s="44"/>
      <c r="AN94" s="44"/>
    </row>
    <row r="95" spans="1:40" ht="14.5">
      <c r="A95" s="52" t="s">
        <v>289</v>
      </c>
      <c r="B95" s="118">
        <v>116.1</v>
      </c>
      <c r="C95" s="118">
        <v>107.6</v>
      </c>
      <c r="D95" s="118">
        <v>95.4</v>
      </c>
      <c r="E95" s="118">
        <v>81.7</v>
      </c>
      <c r="F95" s="118">
        <v>83.9</v>
      </c>
      <c r="G95" s="118">
        <v>92.7</v>
      </c>
      <c r="H95" s="118">
        <v>96</v>
      </c>
      <c r="I95" s="118">
        <v>95.7</v>
      </c>
      <c r="J95" s="118">
        <v>102.4</v>
      </c>
      <c r="K95" s="118">
        <v>102</v>
      </c>
      <c r="L95" s="118">
        <v>104.5</v>
      </c>
      <c r="M95" s="118">
        <v>111.1</v>
      </c>
      <c r="N95" s="118">
        <v>105.2</v>
      </c>
      <c r="O95" s="118">
        <v>101.9</v>
      </c>
      <c r="P95" s="118">
        <v>104.6</v>
      </c>
      <c r="Q95" s="118">
        <v>108.6</v>
      </c>
      <c r="R95" s="118">
        <v>102.7</v>
      </c>
      <c r="S95" s="118">
        <v>106</v>
      </c>
      <c r="T95" s="118">
        <v>105.7</v>
      </c>
      <c r="U95" s="118">
        <v>108.6</v>
      </c>
      <c r="V95" s="118">
        <v>108.3</v>
      </c>
      <c r="W95" s="118">
        <v>103</v>
      </c>
      <c r="X95" s="118">
        <v>110.3</v>
      </c>
      <c r="Y95" s="118">
        <v>104.7</v>
      </c>
      <c r="Z95" s="118">
        <v>106.8</v>
      </c>
      <c r="AA95" s="60"/>
      <c r="AB95" s="98">
        <f t="shared" si="11"/>
        <v>2.005730659025784</v>
      </c>
      <c r="AC95" s="102">
        <f t="shared" si="10"/>
        <v>99.25650557620817</v>
      </c>
      <c r="AD95" s="98">
        <f t="shared" si="13"/>
        <v>-24.070631970260216</v>
      </c>
      <c r="AE95" s="98">
        <f t="shared" si="14"/>
        <v>30.722154222766207</v>
      </c>
      <c r="AG95" s="44"/>
      <c r="AH95" s="44"/>
      <c r="AI95" s="44"/>
      <c r="AJ95" s="44"/>
      <c r="AK95" s="44"/>
      <c r="AL95" s="44"/>
      <c r="AM95" s="44"/>
      <c r="AN95" s="44"/>
    </row>
    <row r="96" spans="1:40" ht="14.5">
      <c r="A96" s="53" t="s">
        <v>290</v>
      </c>
      <c r="B96" s="118">
        <v>137.7</v>
      </c>
      <c r="C96" s="118">
        <v>128.7</v>
      </c>
      <c r="D96" s="118">
        <v>121.7</v>
      </c>
      <c r="E96" s="118">
        <v>104.5</v>
      </c>
      <c r="F96" s="118">
        <v>116.6</v>
      </c>
      <c r="G96" s="118">
        <v>125</v>
      </c>
      <c r="H96" s="118">
        <v>130.5</v>
      </c>
      <c r="I96" s="118">
        <v>135.9</v>
      </c>
      <c r="J96" s="118">
        <v>133.6</v>
      </c>
      <c r="K96" s="118">
        <v>133.1</v>
      </c>
      <c r="L96" s="118">
        <v>133.8</v>
      </c>
      <c r="M96" s="118">
        <v>139</v>
      </c>
      <c r="N96" s="118">
        <v>140.7</v>
      </c>
      <c r="O96" s="118">
        <v>143.5</v>
      </c>
      <c r="P96" s="118">
        <v>140.4</v>
      </c>
      <c r="Q96" s="118">
        <v>142.9</v>
      </c>
      <c r="R96" s="118">
        <v>140.8</v>
      </c>
      <c r="S96" s="118">
        <v>146.5</v>
      </c>
      <c r="T96" s="118">
        <v>142.5</v>
      </c>
      <c r="U96" s="118">
        <v>143.8</v>
      </c>
      <c r="V96" s="118">
        <v>148.2</v>
      </c>
      <c r="W96" s="118">
        <v>149.3</v>
      </c>
      <c r="X96" s="118">
        <v>155.4</v>
      </c>
      <c r="Y96" s="118">
        <v>154.6</v>
      </c>
      <c r="Z96" s="118">
        <v>154.5</v>
      </c>
      <c r="AA96" s="60"/>
      <c r="AB96" s="98">
        <f t="shared" si="11"/>
        <v>-0.06468305304010435</v>
      </c>
      <c r="AC96" s="102">
        <f t="shared" si="10"/>
        <v>120.04662004662006</v>
      </c>
      <c r="AD96" s="98">
        <f t="shared" si="13"/>
        <v>-18.803418803418793</v>
      </c>
      <c r="AE96" s="98">
        <f t="shared" si="14"/>
        <v>47.84688995215311</v>
      </c>
      <c r="AG96" s="44"/>
      <c r="AH96" s="44"/>
      <c r="AI96" s="44"/>
      <c r="AJ96" s="44"/>
      <c r="AK96" s="44"/>
      <c r="AL96" s="44"/>
      <c r="AM96" s="44"/>
      <c r="AN96" s="44"/>
    </row>
    <row r="97" spans="1:40" ht="14.5">
      <c r="A97" s="6" t="s">
        <v>291</v>
      </c>
      <c r="B97" s="118">
        <v>113</v>
      </c>
      <c r="C97" s="118">
        <v>114.5</v>
      </c>
      <c r="D97" s="118">
        <v>110.6</v>
      </c>
      <c r="E97" s="118">
        <v>78</v>
      </c>
      <c r="F97" s="118">
        <v>89.6</v>
      </c>
      <c r="G97" s="118">
        <v>106.5</v>
      </c>
      <c r="H97" s="118">
        <v>115.5</v>
      </c>
      <c r="I97" s="118">
        <v>119.5</v>
      </c>
      <c r="J97" s="118">
        <v>120.7</v>
      </c>
      <c r="K97" s="118">
        <v>122.7</v>
      </c>
      <c r="L97" s="118">
        <v>124.1</v>
      </c>
      <c r="M97" s="118">
        <v>126</v>
      </c>
      <c r="N97" s="118">
        <v>130.9</v>
      </c>
      <c r="O97" s="118">
        <v>130.3</v>
      </c>
      <c r="P97" s="118">
        <v>131.9</v>
      </c>
      <c r="Q97" s="118">
        <v>129.7</v>
      </c>
      <c r="R97" s="118">
        <v>134.8</v>
      </c>
      <c r="S97" s="118">
        <v>136.4</v>
      </c>
      <c r="T97" s="118">
        <v>132</v>
      </c>
      <c r="U97" s="118">
        <v>138.7</v>
      </c>
      <c r="V97" s="118">
        <v>136.9</v>
      </c>
      <c r="W97" s="118">
        <v>138.9</v>
      </c>
      <c r="X97" s="118">
        <v>141.7</v>
      </c>
      <c r="Y97" s="118">
        <v>141.8</v>
      </c>
      <c r="Z97" s="118">
        <v>139.3</v>
      </c>
      <c r="AA97" s="60"/>
      <c r="AB97" s="98">
        <f t="shared" si="11"/>
        <v>-1.7630465444287702</v>
      </c>
      <c r="AC97" s="102">
        <f t="shared" si="10"/>
        <v>121.65938864628822</v>
      </c>
      <c r="AD97" s="98">
        <f t="shared" si="13"/>
        <v>-31.877729257641917</v>
      </c>
      <c r="AE97" s="98">
        <f t="shared" si="14"/>
        <v>78.5897435897436</v>
      </c>
      <c r="AG97" s="44"/>
      <c r="AH97" s="44"/>
      <c r="AI97" s="44"/>
      <c r="AJ97" s="44"/>
      <c r="AK97" s="44"/>
      <c r="AL97" s="44"/>
      <c r="AM97" s="44"/>
      <c r="AN97" s="44"/>
    </row>
    <row r="98" spans="1:40" ht="14.5">
      <c r="A98" s="6" t="s">
        <v>292</v>
      </c>
      <c r="B98" s="118">
        <v>104.7</v>
      </c>
      <c r="C98" s="118">
        <v>99.7</v>
      </c>
      <c r="D98" s="118">
        <v>93.6</v>
      </c>
      <c r="E98" s="118">
        <v>89.9</v>
      </c>
      <c r="F98" s="118">
        <v>87.4</v>
      </c>
      <c r="G98" s="118">
        <v>94.3</v>
      </c>
      <c r="H98" s="118">
        <v>94.5</v>
      </c>
      <c r="I98" s="118">
        <v>93.4</v>
      </c>
      <c r="J98" s="118">
        <v>97.1</v>
      </c>
      <c r="K98" s="118">
        <v>99.3</v>
      </c>
      <c r="L98" s="118">
        <v>100.1</v>
      </c>
      <c r="M98" s="118">
        <v>108</v>
      </c>
      <c r="N98" s="118">
        <v>101.7</v>
      </c>
      <c r="O98" s="118">
        <v>106.4</v>
      </c>
      <c r="P98" s="118">
        <v>110</v>
      </c>
      <c r="Q98" s="118">
        <v>108.4</v>
      </c>
      <c r="R98" s="118">
        <v>103.9</v>
      </c>
      <c r="S98" s="118">
        <v>112.5</v>
      </c>
      <c r="T98" s="118">
        <v>105</v>
      </c>
      <c r="U98" s="118">
        <v>107.2</v>
      </c>
      <c r="V98" s="118">
        <v>109</v>
      </c>
      <c r="W98" s="118">
        <v>108.6</v>
      </c>
      <c r="X98" s="118">
        <v>109.9</v>
      </c>
      <c r="Y98" s="118">
        <v>110.3</v>
      </c>
      <c r="Z98" s="118">
        <v>111</v>
      </c>
      <c r="AA98" s="60"/>
      <c r="AB98" s="98">
        <f t="shared" si="11"/>
        <v>0.6346328195829587</v>
      </c>
      <c r="AC98" s="102">
        <f t="shared" si="10"/>
        <v>111.33400200601804</v>
      </c>
      <c r="AD98" s="98">
        <f t="shared" si="13"/>
        <v>-9.829488465396185</v>
      </c>
      <c r="AE98" s="98">
        <f t="shared" si="14"/>
        <v>23.47052280311457</v>
      </c>
      <c r="AG98" s="44"/>
      <c r="AH98" s="44"/>
      <c r="AI98" s="44"/>
      <c r="AJ98" s="44"/>
      <c r="AK98" s="44"/>
      <c r="AL98" s="44"/>
      <c r="AM98" s="44"/>
      <c r="AN98" s="44"/>
    </row>
    <row r="99" spans="1:34" ht="14.25">
      <c r="A99" s="4"/>
      <c r="B99" s="4"/>
      <c r="C99" s="4"/>
      <c r="D99" s="4"/>
      <c r="E99" s="4"/>
      <c r="F99" s="4"/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99"/>
      <c r="AC99" s="103"/>
      <c r="AD99" s="99"/>
      <c r="AE99" s="99"/>
      <c r="AF99" s="36"/>
      <c r="AG99" s="36"/>
      <c r="AH99" s="36"/>
    </row>
    <row r="100" spans="1:34" ht="14.25">
      <c r="A100" s="2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6"/>
      <c r="AG100" s="36"/>
      <c r="AH100" s="36"/>
    </row>
    <row r="101" spans="1:34" ht="14.25">
      <c r="A101" s="4" t="s">
        <v>259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"/>
      <c r="AC101" s="1"/>
      <c r="AD101" s="1"/>
      <c r="AE101" s="1"/>
      <c r="AF101" s="36"/>
      <c r="AG101" s="36"/>
      <c r="AH101" s="36"/>
    </row>
    <row r="102" spans="1:34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1"/>
      <c r="AC102" s="1"/>
      <c r="AD102" s="1"/>
      <c r="AE102" s="1"/>
      <c r="AF102" s="36"/>
      <c r="AG102" s="36"/>
      <c r="AH102" s="36"/>
    </row>
    <row r="103" spans="1:34" ht="14.25">
      <c r="A103" s="4" t="s">
        <v>0</v>
      </c>
      <c r="B103" s="5">
        <f>B3</f>
        <v>44635.37017361111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"/>
      <c r="AC103" s="1"/>
      <c r="AD103" s="1"/>
      <c r="AE103" s="1"/>
      <c r="AF103" s="36"/>
      <c r="AG103" s="36"/>
      <c r="AH103" s="36"/>
    </row>
    <row r="104" spans="1:34" ht="14.25">
      <c r="A104" s="4" t="s">
        <v>1</v>
      </c>
      <c r="B104" s="5">
        <f>B4</f>
        <v>44636.380558634264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"/>
      <c r="AC104" s="1"/>
      <c r="AD104" s="1"/>
      <c r="AE104" s="1"/>
      <c r="AF104" s="36"/>
      <c r="AG104" s="36"/>
      <c r="AH104" s="36"/>
    </row>
    <row r="105" spans="1:34" ht="14.25">
      <c r="A105" s="4" t="s">
        <v>2</v>
      </c>
      <c r="B105" s="4" t="s">
        <v>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"/>
      <c r="AC105" s="1"/>
      <c r="AD105" s="1"/>
      <c r="AE105" s="1"/>
      <c r="AF105" s="36"/>
      <c r="AG105" s="36"/>
      <c r="AH105" s="36"/>
    </row>
    <row r="106" spans="1:34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"/>
      <c r="AC106" s="1"/>
      <c r="AD106" s="1"/>
      <c r="AE106" s="1"/>
      <c r="AF106" s="36"/>
      <c r="AG106" s="36"/>
      <c r="AH106" s="36"/>
    </row>
    <row r="107" spans="1:34" ht="14.25">
      <c r="A107" s="4" t="s">
        <v>4</v>
      </c>
      <c r="B107" s="4" t="s">
        <v>258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"/>
      <c r="AC107" s="1"/>
      <c r="AD107" s="1"/>
      <c r="AE107" s="1"/>
      <c r="AF107" s="36"/>
      <c r="AG107" s="36"/>
      <c r="AH107" s="36"/>
    </row>
    <row r="108" spans="1:34" ht="14.25">
      <c r="A108" s="4" t="s">
        <v>293</v>
      </c>
      <c r="B108" s="4" t="s">
        <v>248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"/>
      <c r="AC108" s="1"/>
      <c r="AD108" s="1"/>
      <c r="AE108" s="1"/>
      <c r="AF108" s="36"/>
      <c r="AG108" s="36"/>
      <c r="AH108" s="36"/>
    </row>
    <row r="109" spans="1:34" ht="14.25">
      <c r="A109" s="4" t="s">
        <v>5</v>
      </c>
      <c r="B109" s="4" t="s">
        <v>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4"/>
      <c r="AC109" s="4"/>
      <c r="AD109" s="4"/>
      <c r="AE109" s="4"/>
      <c r="AF109" s="36"/>
      <c r="AG109" s="36"/>
      <c r="AH109" s="36"/>
    </row>
    <row r="110" spans="1:34" ht="14.25">
      <c r="A110" s="4" t="s">
        <v>7</v>
      </c>
      <c r="B110" s="4" t="s">
        <v>160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51"/>
      <c r="AC110" s="50"/>
      <c r="AD110" s="51"/>
      <c r="AE110" s="51"/>
      <c r="AF110" s="36"/>
      <c r="AG110" s="36"/>
      <c r="AH110" s="36"/>
    </row>
    <row r="111" spans="1:3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01" t="s">
        <v>339</v>
      </c>
      <c r="AC111" s="101" t="s">
        <v>305</v>
      </c>
      <c r="AD111" s="101" t="s">
        <v>343</v>
      </c>
      <c r="AE111" s="39"/>
      <c r="AG111" s="36"/>
      <c r="AH111" s="36"/>
    </row>
    <row r="112" spans="1:34" ht="14.25">
      <c r="A112" s="6" t="s">
        <v>294</v>
      </c>
      <c r="B112" s="6" t="s">
        <v>128</v>
      </c>
      <c r="C112" s="6" t="s">
        <v>129</v>
      </c>
      <c r="D112" s="6" t="s">
        <v>130</v>
      </c>
      <c r="E112" s="6" t="s">
        <v>279</v>
      </c>
      <c r="F112" s="6" t="s">
        <v>282</v>
      </c>
      <c r="G112" s="6" t="s">
        <v>301</v>
      </c>
      <c r="H112" s="6" t="s">
        <v>303</v>
      </c>
      <c r="I112" s="6" t="s">
        <v>308</v>
      </c>
      <c r="J112" s="6" t="s">
        <v>310</v>
      </c>
      <c r="K112" s="6" t="s">
        <v>311</v>
      </c>
      <c r="L112" s="6" t="s">
        <v>313</v>
      </c>
      <c r="M112" s="6" t="s">
        <v>314</v>
      </c>
      <c r="N112" s="6" t="s">
        <v>329</v>
      </c>
      <c r="O112" s="6" t="s">
        <v>335</v>
      </c>
      <c r="P112" s="6" t="s">
        <v>336</v>
      </c>
      <c r="Q112" s="6" t="s">
        <v>347</v>
      </c>
      <c r="R112" s="6" t="s">
        <v>348</v>
      </c>
      <c r="S112" s="6" t="s">
        <v>349</v>
      </c>
      <c r="T112" s="6" t="s">
        <v>350</v>
      </c>
      <c r="U112" s="6" t="s">
        <v>354</v>
      </c>
      <c r="V112" s="6" t="s">
        <v>355</v>
      </c>
      <c r="W112" s="6" t="s">
        <v>356</v>
      </c>
      <c r="X112" s="6" t="s">
        <v>357</v>
      </c>
      <c r="Y112" s="6" t="s">
        <v>358</v>
      </c>
      <c r="Z112" s="6" t="s">
        <v>359</v>
      </c>
      <c r="AA112" s="6"/>
      <c r="AB112" s="97" t="s">
        <v>362</v>
      </c>
      <c r="AC112" s="97" t="s">
        <v>363</v>
      </c>
      <c r="AD112" s="97" t="s">
        <v>342</v>
      </c>
      <c r="AE112" s="97" t="s">
        <v>361</v>
      </c>
      <c r="AG112" s="36"/>
      <c r="AH112" s="36"/>
    </row>
    <row r="113" spans="1:40" ht="14.5">
      <c r="A113" s="6" t="s">
        <v>131</v>
      </c>
      <c r="B113" s="118">
        <v>95.6</v>
      </c>
      <c r="C113" s="118">
        <v>96.1</v>
      </c>
      <c r="D113" s="118">
        <v>92.4</v>
      </c>
      <c r="E113" s="118">
        <v>86.6</v>
      </c>
      <c r="F113" s="118">
        <v>90</v>
      </c>
      <c r="G113" s="118">
        <v>91.6</v>
      </c>
      <c r="H113" s="118">
        <v>93.4</v>
      </c>
      <c r="I113" s="118">
        <v>94.7</v>
      </c>
      <c r="J113" s="118">
        <v>94.1</v>
      </c>
      <c r="K113" s="118">
        <v>95.3</v>
      </c>
      <c r="L113" s="118">
        <v>92.8</v>
      </c>
      <c r="M113" s="118">
        <v>93.7</v>
      </c>
      <c r="N113" s="118">
        <v>94.5</v>
      </c>
      <c r="O113" s="118">
        <v>93.6</v>
      </c>
      <c r="P113" s="118">
        <v>94.9</v>
      </c>
      <c r="Q113" s="118">
        <v>96.9</v>
      </c>
      <c r="R113" s="118">
        <v>94.2</v>
      </c>
      <c r="S113" s="118">
        <v>94.3</v>
      </c>
      <c r="T113" s="118">
        <v>94.4</v>
      </c>
      <c r="U113" s="118">
        <v>95.2</v>
      </c>
      <c r="V113" s="118">
        <v>96.2</v>
      </c>
      <c r="W113" s="118">
        <v>98.3</v>
      </c>
      <c r="X113" s="118">
        <v>99.5</v>
      </c>
      <c r="Y113" s="118">
        <v>100.1</v>
      </c>
      <c r="Z113" s="118">
        <v>99.7</v>
      </c>
      <c r="AA113" s="60"/>
      <c r="AB113" s="98">
        <f>_xlfn.IFERROR((Z113/Y113-1)*100,":")</f>
        <v>-0.39960039960038607</v>
      </c>
      <c r="AC113" s="102">
        <f>_xlfn.IFERROR(Z113/C113*100,":")</f>
        <v>103.74609781477628</v>
      </c>
      <c r="AD113" s="98">
        <f>_xlfn.IFERROR((E113/C113-1)*100,":")</f>
        <v>-9.88553590010406</v>
      </c>
      <c r="AE113" s="98">
        <f>_xlfn.IFERROR((Z113/E113-1)*100,":")</f>
        <v>15.127020785219415</v>
      </c>
      <c r="AG113" s="45"/>
      <c r="AH113" s="45"/>
      <c r="AI113" s="45"/>
      <c r="AJ113" s="45"/>
      <c r="AK113" s="45"/>
      <c r="AL113" s="45"/>
      <c r="AM113" s="45"/>
      <c r="AN113" s="45"/>
    </row>
    <row r="114" spans="1:40" ht="14.5">
      <c r="A114" s="6" t="s">
        <v>295</v>
      </c>
      <c r="B114" s="118">
        <v>95.5</v>
      </c>
      <c r="C114" s="118">
        <v>96.2</v>
      </c>
      <c r="D114" s="118">
        <v>92</v>
      </c>
      <c r="E114" s="118">
        <v>86.1</v>
      </c>
      <c r="F114" s="118">
        <v>89.9</v>
      </c>
      <c r="G114" s="118">
        <v>92.2</v>
      </c>
      <c r="H114" s="118">
        <v>93.6</v>
      </c>
      <c r="I114" s="118">
        <v>95.6</v>
      </c>
      <c r="J114" s="118">
        <v>94.9</v>
      </c>
      <c r="K114" s="118">
        <v>96.6</v>
      </c>
      <c r="L114" s="118">
        <v>93</v>
      </c>
      <c r="M114" s="118">
        <v>94.5</v>
      </c>
      <c r="N114" s="118">
        <v>95</v>
      </c>
      <c r="O114" s="118">
        <v>93.3</v>
      </c>
      <c r="P114" s="118">
        <v>94.7</v>
      </c>
      <c r="Q114" s="118">
        <v>96.5</v>
      </c>
      <c r="R114" s="118">
        <v>93.9</v>
      </c>
      <c r="S114" s="118">
        <v>93.5</v>
      </c>
      <c r="T114" s="118">
        <v>93.1</v>
      </c>
      <c r="U114" s="118">
        <v>93.7</v>
      </c>
      <c r="V114" s="118">
        <v>95</v>
      </c>
      <c r="W114" s="118">
        <v>95.5</v>
      </c>
      <c r="X114" s="118">
        <v>97.1</v>
      </c>
      <c r="Y114" s="118">
        <v>97</v>
      </c>
      <c r="Z114" s="118">
        <v>96.7</v>
      </c>
      <c r="AA114" s="60"/>
      <c r="AB114" s="98">
        <f aca="true" t="shared" si="15" ref="AB114:AB116">_xlfn.IFERROR((Z114/Y114-1)*100,":")</f>
        <v>-0.3092783505154628</v>
      </c>
      <c r="AC114" s="102">
        <f aca="true" t="shared" si="16" ref="AC114:AC117">_xlfn.IFERROR(Z114/C114*100,":")</f>
        <v>100.51975051975053</v>
      </c>
      <c r="AD114" s="98">
        <f aca="true" t="shared" si="17" ref="AD114:AD124">_xlfn.IFERROR((E114/C114-1)*100,":")</f>
        <v>-10.498960498960507</v>
      </c>
      <c r="AE114" s="98">
        <f aca="true" t="shared" si="18" ref="AE114:AE116">_xlfn.IFERROR((Z114/E114-1)*100,":")</f>
        <v>12.311265969802566</v>
      </c>
      <c r="AG114" s="45"/>
      <c r="AH114" s="45"/>
      <c r="AI114" s="45"/>
      <c r="AJ114" s="45"/>
      <c r="AK114" s="45"/>
      <c r="AL114" s="45"/>
      <c r="AM114" s="45"/>
      <c r="AN114" s="45"/>
    </row>
    <row r="115" spans="1:40" ht="14.5">
      <c r="A115" s="6" t="s">
        <v>132</v>
      </c>
      <c r="B115" s="118">
        <v>116.8</v>
      </c>
      <c r="C115" s="118">
        <v>119.3</v>
      </c>
      <c r="D115" s="118">
        <v>118.5</v>
      </c>
      <c r="E115" s="118">
        <v>119</v>
      </c>
      <c r="F115" s="118">
        <v>125.3</v>
      </c>
      <c r="G115" s="118">
        <v>121.4</v>
      </c>
      <c r="H115" s="118">
        <v>122.4</v>
      </c>
      <c r="I115" s="118">
        <v>117</v>
      </c>
      <c r="J115" s="118">
        <v>124.8</v>
      </c>
      <c r="K115" s="118">
        <v>120.7</v>
      </c>
      <c r="L115" s="118">
        <v>119.6</v>
      </c>
      <c r="M115" s="118">
        <v>121.9</v>
      </c>
      <c r="N115" s="118">
        <v>120.9</v>
      </c>
      <c r="O115" s="118">
        <v>124.9</v>
      </c>
      <c r="P115" s="118">
        <v>131.6</v>
      </c>
      <c r="Q115" s="118">
        <v>135.9</v>
      </c>
      <c r="R115" s="118">
        <v>130.4</v>
      </c>
      <c r="S115" s="118">
        <v>130.6</v>
      </c>
      <c r="T115" s="118">
        <v>129</v>
      </c>
      <c r="U115" s="118">
        <v>127.6</v>
      </c>
      <c r="V115" s="118">
        <v>120.9</v>
      </c>
      <c r="W115" s="118">
        <v>126.7</v>
      </c>
      <c r="X115" s="118">
        <v>123.3</v>
      </c>
      <c r="Y115" s="118">
        <v>127.5</v>
      </c>
      <c r="Z115" s="118">
        <v>121.9</v>
      </c>
      <c r="AA115" s="60"/>
      <c r="AB115" s="98">
        <f t="shared" si="15"/>
        <v>-4.3921568627450895</v>
      </c>
      <c r="AC115" s="102">
        <f t="shared" si="16"/>
        <v>102.17937971500419</v>
      </c>
      <c r="AD115" s="98">
        <f t="shared" si="17"/>
        <v>-0.25146689019278634</v>
      </c>
      <c r="AE115" s="98">
        <f t="shared" si="18"/>
        <v>2.43697478991598</v>
      </c>
      <c r="AG115" s="45"/>
      <c r="AH115" s="45"/>
      <c r="AI115" s="45"/>
      <c r="AJ115" s="45"/>
      <c r="AK115" s="45"/>
      <c r="AL115" s="45"/>
      <c r="AM115" s="45"/>
      <c r="AN115" s="45"/>
    </row>
    <row r="116" spans="1:40" ht="14.5">
      <c r="A116" s="6" t="s">
        <v>133</v>
      </c>
      <c r="B116" s="118">
        <v>75.8</v>
      </c>
      <c r="C116" s="118">
        <v>79.5</v>
      </c>
      <c r="D116" s="118">
        <v>78.7</v>
      </c>
      <c r="E116" s="118">
        <v>77.3</v>
      </c>
      <c r="F116" s="118">
        <v>71.6</v>
      </c>
      <c r="G116" s="118">
        <v>77.8</v>
      </c>
      <c r="H116" s="118">
        <v>77</v>
      </c>
      <c r="I116" s="118">
        <v>76.2</v>
      </c>
      <c r="J116" s="118">
        <v>74.5</v>
      </c>
      <c r="K116" s="118">
        <v>70.6</v>
      </c>
      <c r="L116" s="118">
        <v>68.7</v>
      </c>
      <c r="M116" s="118">
        <v>68.4</v>
      </c>
      <c r="N116" s="118">
        <v>69.5</v>
      </c>
      <c r="O116" s="118">
        <v>72</v>
      </c>
      <c r="P116" s="118">
        <v>82.7</v>
      </c>
      <c r="Q116" s="118">
        <v>86.1</v>
      </c>
      <c r="R116" s="118">
        <v>83.5</v>
      </c>
      <c r="S116" s="118">
        <v>84.4</v>
      </c>
      <c r="T116" s="118">
        <v>88.5</v>
      </c>
      <c r="U116" s="118">
        <v>94.2</v>
      </c>
      <c r="V116" s="118">
        <v>99.9</v>
      </c>
      <c r="W116" s="118">
        <v>102.1</v>
      </c>
      <c r="X116" s="118">
        <v>100.5</v>
      </c>
      <c r="Y116" s="118">
        <v>98.3</v>
      </c>
      <c r="Z116" s="118">
        <v>98.5</v>
      </c>
      <c r="AA116" s="60"/>
      <c r="AB116" s="98">
        <f t="shared" si="15"/>
        <v>0.20345879959309254</v>
      </c>
      <c r="AC116" s="102">
        <f t="shared" si="16"/>
        <v>123.89937106918238</v>
      </c>
      <c r="AD116" s="98">
        <f t="shared" si="17"/>
        <v>-2.767295597484276</v>
      </c>
      <c r="AE116" s="98">
        <f t="shared" si="18"/>
        <v>27.42561448900389</v>
      </c>
      <c r="AG116" s="45"/>
      <c r="AH116" s="45"/>
      <c r="AI116" s="45"/>
      <c r="AJ116" s="45"/>
      <c r="AK116" s="45"/>
      <c r="AL116" s="45"/>
      <c r="AM116" s="45"/>
      <c r="AN116" s="45"/>
    </row>
    <row r="117" spans="1:40" ht="14.5">
      <c r="A117" s="6" t="s">
        <v>134</v>
      </c>
      <c r="B117" s="118">
        <v>99.6</v>
      </c>
      <c r="C117" s="118">
        <v>96.3</v>
      </c>
      <c r="D117" s="118">
        <v>88.9</v>
      </c>
      <c r="E117" s="118">
        <v>79.5</v>
      </c>
      <c r="F117" s="118">
        <v>89.1</v>
      </c>
      <c r="G117" s="118">
        <v>96.9</v>
      </c>
      <c r="H117" s="118">
        <v>94.6</v>
      </c>
      <c r="I117" s="118">
        <v>99.9</v>
      </c>
      <c r="J117" s="118">
        <v>96.7</v>
      </c>
      <c r="K117" s="118">
        <v>93.5</v>
      </c>
      <c r="L117" s="118">
        <v>99.2</v>
      </c>
      <c r="M117" s="118">
        <v>99.9</v>
      </c>
      <c r="N117" s="118">
        <v>100.9</v>
      </c>
      <c r="O117" s="118">
        <v>99.3</v>
      </c>
      <c r="P117" s="118">
        <v>96.4</v>
      </c>
      <c r="Q117" s="118">
        <v>93.7</v>
      </c>
      <c r="R117" s="118">
        <v>88</v>
      </c>
      <c r="S117" s="118">
        <v>94</v>
      </c>
      <c r="T117" s="118">
        <v>99.7</v>
      </c>
      <c r="U117" s="118">
        <v>95.3</v>
      </c>
      <c r="V117" s="118">
        <v>98.6</v>
      </c>
      <c r="W117" s="118">
        <v>102.5</v>
      </c>
      <c r="X117" s="118">
        <v>103.7</v>
      </c>
      <c r="Y117" s="118">
        <v>104.6</v>
      </c>
      <c r="Z117" s="118">
        <v>96.8</v>
      </c>
      <c r="AA117" s="60"/>
      <c r="AB117" s="98">
        <f>_xlfn.IFERROR((Z117/Y117-1)*100,":")</f>
        <v>-7.45697896749522</v>
      </c>
      <c r="AC117" s="102">
        <f t="shared" si="16"/>
        <v>100.51921079958464</v>
      </c>
      <c r="AD117" s="98">
        <f t="shared" si="17"/>
        <v>-17.445482866043616</v>
      </c>
      <c r="AE117" s="98">
        <f>_xlfn.IFERROR((Z117/E117-1)*100,":")</f>
        <v>21.76100628930817</v>
      </c>
      <c r="AG117" s="45"/>
      <c r="AH117" s="45"/>
      <c r="AI117" s="45"/>
      <c r="AJ117" s="45"/>
      <c r="AK117" s="45"/>
      <c r="AL117" s="45"/>
      <c r="AM117" s="45"/>
      <c r="AN117" s="45"/>
    </row>
    <row r="118" spans="1:40" ht="14.5">
      <c r="A118" s="6" t="s">
        <v>135</v>
      </c>
      <c r="B118" s="118">
        <v>75.1</v>
      </c>
      <c r="C118" s="118">
        <v>73.1</v>
      </c>
      <c r="D118" s="118">
        <v>66.3</v>
      </c>
      <c r="E118" s="118">
        <v>60.9</v>
      </c>
      <c r="F118" s="118">
        <v>70</v>
      </c>
      <c r="G118" s="118">
        <v>63.8</v>
      </c>
      <c r="H118" s="118">
        <v>74.8</v>
      </c>
      <c r="I118" s="118">
        <v>61.3</v>
      </c>
      <c r="J118" s="118">
        <v>62.7</v>
      </c>
      <c r="K118" s="118">
        <v>65.2</v>
      </c>
      <c r="L118" s="118">
        <v>63</v>
      </c>
      <c r="M118" s="118">
        <v>58.7</v>
      </c>
      <c r="N118" s="118">
        <v>61.1</v>
      </c>
      <c r="O118" s="118">
        <v>63.6</v>
      </c>
      <c r="P118" s="118">
        <v>65.6</v>
      </c>
      <c r="Q118" s="118">
        <v>72.9</v>
      </c>
      <c r="R118" s="118">
        <v>57.9</v>
      </c>
      <c r="S118" s="118">
        <v>71.5</v>
      </c>
      <c r="T118" s="118">
        <v>68.3</v>
      </c>
      <c r="U118" s="118">
        <v>80.4</v>
      </c>
      <c r="V118" s="118">
        <v>68.8</v>
      </c>
      <c r="W118" s="118">
        <v>71.1</v>
      </c>
      <c r="X118" s="118">
        <v>71.9</v>
      </c>
      <c r="Y118" s="118">
        <v>71.4</v>
      </c>
      <c r="Z118" s="118">
        <v>73.1</v>
      </c>
      <c r="AA118" s="60"/>
      <c r="AB118" s="98">
        <f aca="true" t="shared" si="19" ref="AB118:AB125">_xlfn.IFERROR((Z118/Y118-1)*100,":")</f>
        <v>2.3809523809523725</v>
      </c>
      <c r="AC118" s="102">
        <f>_xlfn.IFERROR(Z118/C118*100,":")</f>
        <v>100</v>
      </c>
      <c r="AD118" s="98">
        <f t="shared" si="17"/>
        <v>-16.689466484268124</v>
      </c>
      <c r="AE118" s="98">
        <f aca="true" t="shared" si="20" ref="AE118:AE141">_xlfn.IFERROR((Z118/E118-1)*100,":")</f>
        <v>20.03284072249589</v>
      </c>
      <c r="AG118" s="45"/>
      <c r="AH118" s="45"/>
      <c r="AI118" s="45"/>
      <c r="AJ118" s="45"/>
      <c r="AK118" s="45"/>
      <c r="AL118" s="45"/>
      <c r="AM118" s="45"/>
      <c r="AN118" s="45"/>
    </row>
    <row r="119" spans="1:40" ht="14.5">
      <c r="A119" s="6" t="s">
        <v>296</v>
      </c>
      <c r="B119" s="118">
        <v>89.2</v>
      </c>
      <c r="C119" s="118">
        <v>89.5</v>
      </c>
      <c r="D119" s="118">
        <v>83.7</v>
      </c>
      <c r="E119" s="118">
        <v>75.5</v>
      </c>
      <c r="F119" s="118">
        <v>76.8</v>
      </c>
      <c r="G119" s="118">
        <v>82.2</v>
      </c>
      <c r="H119" s="118">
        <v>81</v>
      </c>
      <c r="I119" s="118">
        <v>87</v>
      </c>
      <c r="J119" s="118">
        <v>85.2</v>
      </c>
      <c r="K119" s="118">
        <v>88</v>
      </c>
      <c r="L119" s="118">
        <v>87</v>
      </c>
      <c r="M119" s="118">
        <v>85.8</v>
      </c>
      <c r="N119" s="118">
        <v>86.7</v>
      </c>
      <c r="O119" s="118">
        <v>84.4</v>
      </c>
      <c r="P119" s="118">
        <v>84.8</v>
      </c>
      <c r="Q119" s="118">
        <v>89.6</v>
      </c>
      <c r="R119" s="118">
        <v>87</v>
      </c>
      <c r="S119" s="118">
        <v>85.6</v>
      </c>
      <c r="T119" s="118">
        <v>83.1</v>
      </c>
      <c r="U119" s="118">
        <v>86.5</v>
      </c>
      <c r="V119" s="118">
        <v>89.6</v>
      </c>
      <c r="W119" s="118">
        <v>88.9</v>
      </c>
      <c r="X119" s="118">
        <v>88.2</v>
      </c>
      <c r="Y119" s="118">
        <v>88.6</v>
      </c>
      <c r="Z119" s="118">
        <v>88.5</v>
      </c>
      <c r="AA119" s="60"/>
      <c r="AB119" s="98">
        <f t="shared" si="19"/>
        <v>-0.11286681715575453</v>
      </c>
      <c r="AC119" s="102">
        <f aca="true" t="shared" si="21" ref="AC119:AC148">_xlfn.IFERROR(Z119/C119*100,":")</f>
        <v>98.88268156424581</v>
      </c>
      <c r="AD119" s="98">
        <f t="shared" si="17"/>
        <v>-15.642458100558654</v>
      </c>
      <c r="AE119" s="98">
        <f t="shared" si="20"/>
        <v>17.218543046357617</v>
      </c>
      <c r="AG119" s="45"/>
      <c r="AH119" s="45"/>
      <c r="AI119" s="45"/>
      <c r="AJ119" s="45"/>
      <c r="AK119" s="45"/>
      <c r="AL119" s="45"/>
      <c r="AM119" s="45"/>
      <c r="AN119" s="45"/>
    </row>
    <row r="120" spans="1:40" ht="14.5">
      <c r="A120" s="6" t="s">
        <v>136</v>
      </c>
      <c r="B120" s="118">
        <v>84.1</v>
      </c>
      <c r="C120" s="118">
        <v>86.5</v>
      </c>
      <c r="D120" s="118">
        <v>83.8</v>
      </c>
      <c r="E120" s="118">
        <v>83.6</v>
      </c>
      <c r="F120" s="118">
        <v>89.8</v>
      </c>
      <c r="G120" s="118">
        <v>93.3</v>
      </c>
      <c r="H120" s="118">
        <v>93.6</v>
      </c>
      <c r="I120" s="118">
        <v>92.2</v>
      </c>
      <c r="J120" s="118">
        <v>87.1</v>
      </c>
      <c r="K120" s="118">
        <v>94.7</v>
      </c>
      <c r="L120" s="118">
        <v>87.7</v>
      </c>
      <c r="M120" s="118">
        <v>96.4</v>
      </c>
      <c r="N120" s="118">
        <v>95.8</v>
      </c>
      <c r="O120" s="118">
        <v>103.1</v>
      </c>
      <c r="P120" s="118">
        <v>92.3</v>
      </c>
      <c r="Q120" s="118">
        <v>98.9</v>
      </c>
      <c r="R120" s="118">
        <v>92</v>
      </c>
      <c r="S120" s="118">
        <v>94.7</v>
      </c>
      <c r="T120" s="118">
        <v>93.5</v>
      </c>
      <c r="U120" s="118">
        <v>84.5</v>
      </c>
      <c r="V120" s="118">
        <v>100.1</v>
      </c>
      <c r="W120" s="118">
        <v>98.2</v>
      </c>
      <c r="X120" s="118">
        <v>102.6</v>
      </c>
      <c r="Y120" s="118">
        <v>117.4</v>
      </c>
      <c r="Z120" s="118">
        <v>97</v>
      </c>
      <c r="AA120" s="60"/>
      <c r="AB120" s="98">
        <f t="shared" si="19"/>
        <v>-17.376490630323683</v>
      </c>
      <c r="AC120" s="102">
        <f t="shared" si="21"/>
        <v>112.13872832369943</v>
      </c>
      <c r="AD120" s="98">
        <f t="shared" si="17"/>
        <v>-3.352601156069368</v>
      </c>
      <c r="AE120" s="98">
        <f t="shared" si="20"/>
        <v>16.028708133971303</v>
      </c>
      <c r="AG120" s="45"/>
      <c r="AH120" s="45"/>
      <c r="AI120" s="45"/>
      <c r="AJ120" s="45"/>
      <c r="AK120" s="45"/>
      <c r="AL120" s="45"/>
      <c r="AM120" s="45"/>
      <c r="AN120" s="45"/>
    </row>
    <row r="121" spans="1:40" ht="14.5">
      <c r="A121" s="6" t="s">
        <v>137</v>
      </c>
      <c r="B121" s="119" t="s">
        <v>309</v>
      </c>
      <c r="C121" s="119" t="s">
        <v>309</v>
      </c>
      <c r="D121" s="119" t="s">
        <v>309</v>
      </c>
      <c r="E121" s="119" t="s">
        <v>309</v>
      </c>
      <c r="F121" s="119" t="s">
        <v>309</v>
      </c>
      <c r="G121" s="119" t="s">
        <v>309</v>
      </c>
      <c r="H121" s="119" t="s">
        <v>309</v>
      </c>
      <c r="I121" s="119" t="s">
        <v>309</v>
      </c>
      <c r="J121" s="119" t="s">
        <v>309</v>
      </c>
      <c r="K121" s="119" t="s">
        <v>309</v>
      </c>
      <c r="L121" s="119" t="s">
        <v>309</v>
      </c>
      <c r="M121" s="119" t="s">
        <v>309</v>
      </c>
      <c r="N121" s="119" t="s">
        <v>309</v>
      </c>
      <c r="O121" s="119" t="s">
        <v>309</v>
      </c>
      <c r="P121" s="119" t="s">
        <v>309</v>
      </c>
      <c r="Q121" s="119" t="s">
        <v>309</v>
      </c>
      <c r="R121" s="119" t="s">
        <v>309</v>
      </c>
      <c r="S121" s="119" t="s">
        <v>309</v>
      </c>
      <c r="T121" s="119" t="s">
        <v>309</v>
      </c>
      <c r="U121" s="119" t="s">
        <v>309</v>
      </c>
      <c r="V121" s="119" t="s">
        <v>309</v>
      </c>
      <c r="W121" s="119" t="s">
        <v>309</v>
      </c>
      <c r="X121" s="119" t="s">
        <v>309</v>
      </c>
      <c r="Y121" s="119" t="s">
        <v>309</v>
      </c>
      <c r="Z121" s="119" t="s">
        <v>309</v>
      </c>
      <c r="AA121" s="60"/>
      <c r="AB121" s="98" t="str">
        <f t="shared" si="19"/>
        <v>:</v>
      </c>
      <c r="AC121" s="102" t="str">
        <f t="shared" si="21"/>
        <v>:</v>
      </c>
      <c r="AD121" s="98" t="str">
        <f t="shared" si="17"/>
        <v>:</v>
      </c>
      <c r="AE121" s="98" t="str">
        <f t="shared" si="20"/>
        <v>:</v>
      </c>
      <c r="AG121" s="45"/>
      <c r="AH121" s="45"/>
      <c r="AI121" s="45"/>
      <c r="AJ121" s="45"/>
      <c r="AK121" s="45"/>
      <c r="AL121" s="45"/>
      <c r="AM121" s="45"/>
      <c r="AN121" s="45"/>
    </row>
    <row r="122" spans="1:40" ht="14.5">
      <c r="A122" s="6" t="s">
        <v>138</v>
      </c>
      <c r="B122" s="118">
        <v>101.6</v>
      </c>
      <c r="C122" s="118">
        <v>95.4</v>
      </c>
      <c r="D122" s="118">
        <v>99</v>
      </c>
      <c r="E122" s="118">
        <v>101.6</v>
      </c>
      <c r="F122" s="118">
        <v>98.2</v>
      </c>
      <c r="G122" s="118">
        <v>97.2</v>
      </c>
      <c r="H122" s="118">
        <v>99.5</v>
      </c>
      <c r="I122" s="118">
        <v>93.6</v>
      </c>
      <c r="J122" s="118">
        <v>96.8</v>
      </c>
      <c r="K122" s="118">
        <v>86.9</v>
      </c>
      <c r="L122" s="118">
        <v>103.1</v>
      </c>
      <c r="M122" s="118">
        <v>104.5</v>
      </c>
      <c r="N122" s="118">
        <v>110.1</v>
      </c>
      <c r="O122" s="118">
        <v>104.1</v>
      </c>
      <c r="P122" s="118">
        <v>107.2</v>
      </c>
      <c r="Q122" s="118">
        <v>115.4</v>
      </c>
      <c r="R122" s="118">
        <v>107.6</v>
      </c>
      <c r="S122" s="118">
        <v>105.8</v>
      </c>
      <c r="T122" s="118">
        <v>112.8</v>
      </c>
      <c r="U122" s="118">
        <v>114.4</v>
      </c>
      <c r="V122" s="118">
        <v>112.2</v>
      </c>
      <c r="W122" s="118">
        <v>117</v>
      </c>
      <c r="X122" s="118">
        <v>112.1</v>
      </c>
      <c r="Y122" s="118">
        <v>114.3</v>
      </c>
      <c r="Z122" s="118">
        <v>105.1</v>
      </c>
      <c r="AA122" s="60"/>
      <c r="AB122" s="98">
        <f t="shared" si="19"/>
        <v>-8.04899387576553</v>
      </c>
      <c r="AC122" s="102">
        <f t="shared" si="21"/>
        <v>110.16771488469601</v>
      </c>
      <c r="AD122" s="98">
        <f t="shared" si="17"/>
        <v>6.498951781970641</v>
      </c>
      <c r="AE122" s="98">
        <f t="shared" si="20"/>
        <v>3.4448818897637734</v>
      </c>
      <c r="AG122" s="45"/>
      <c r="AH122" s="45"/>
      <c r="AI122" s="45"/>
      <c r="AJ122" s="45"/>
      <c r="AK122" s="45"/>
      <c r="AL122" s="45"/>
      <c r="AM122" s="45"/>
      <c r="AN122" s="45"/>
    </row>
    <row r="123" spans="1:40" ht="14.5">
      <c r="A123" s="6" t="s">
        <v>139</v>
      </c>
      <c r="B123" s="118">
        <v>91.8</v>
      </c>
      <c r="C123" s="118">
        <v>90</v>
      </c>
      <c r="D123" s="118">
        <v>91.3</v>
      </c>
      <c r="E123" s="118">
        <v>81.9</v>
      </c>
      <c r="F123" s="118">
        <v>81.2</v>
      </c>
      <c r="G123" s="118">
        <v>85.7</v>
      </c>
      <c r="H123" s="118">
        <v>95.1</v>
      </c>
      <c r="I123" s="118">
        <v>95.3</v>
      </c>
      <c r="J123" s="118">
        <v>94</v>
      </c>
      <c r="K123" s="118">
        <v>91.6</v>
      </c>
      <c r="L123" s="118">
        <v>89.3</v>
      </c>
      <c r="M123" s="118">
        <v>95</v>
      </c>
      <c r="N123" s="118">
        <v>96</v>
      </c>
      <c r="O123" s="118">
        <v>92.6</v>
      </c>
      <c r="P123" s="118">
        <v>92.8</v>
      </c>
      <c r="Q123" s="118">
        <v>93.3</v>
      </c>
      <c r="R123" s="118">
        <v>92.8</v>
      </c>
      <c r="S123" s="118">
        <v>89.2</v>
      </c>
      <c r="T123" s="118">
        <v>91.2</v>
      </c>
      <c r="U123" s="118">
        <v>92</v>
      </c>
      <c r="V123" s="118">
        <v>92.9</v>
      </c>
      <c r="W123" s="118">
        <v>93.2</v>
      </c>
      <c r="X123" s="118">
        <v>99.9</v>
      </c>
      <c r="Y123" s="118">
        <v>96.1</v>
      </c>
      <c r="Z123" s="118">
        <v>96.3</v>
      </c>
      <c r="AA123" s="60"/>
      <c r="AB123" s="98">
        <f t="shared" si="19"/>
        <v>0.20811654526535772</v>
      </c>
      <c r="AC123" s="102">
        <f t="shared" si="21"/>
        <v>107</v>
      </c>
      <c r="AD123" s="98">
        <f t="shared" si="17"/>
        <v>-8.999999999999996</v>
      </c>
      <c r="AE123" s="98">
        <f t="shared" si="20"/>
        <v>17.582417582417563</v>
      </c>
      <c r="AG123" s="45"/>
      <c r="AH123" s="45"/>
      <c r="AI123" s="45"/>
      <c r="AJ123" s="45"/>
      <c r="AK123" s="45"/>
      <c r="AL123" s="45"/>
      <c r="AM123" s="45"/>
      <c r="AN123" s="45"/>
    </row>
    <row r="124" spans="1:40" ht="14.5">
      <c r="A124" s="6" t="s">
        <v>140</v>
      </c>
      <c r="B124" s="118">
        <v>93.9</v>
      </c>
      <c r="C124" s="118">
        <v>95.6</v>
      </c>
      <c r="D124" s="118">
        <v>91.6</v>
      </c>
      <c r="E124" s="118">
        <v>79.5</v>
      </c>
      <c r="F124" s="118">
        <v>85.8</v>
      </c>
      <c r="G124" s="118">
        <v>91.2</v>
      </c>
      <c r="H124" s="118">
        <v>90.6</v>
      </c>
      <c r="I124" s="118">
        <v>92.6</v>
      </c>
      <c r="J124" s="118">
        <v>90.3</v>
      </c>
      <c r="K124" s="118">
        <v>100.6</v>
      </c>
      <c r="L124" s="118">
        <v>91.1</v>
      </c>
      <c r="M124" s="118">
        <v>94.6</v>
      </c>
      <c r="N124" s="118">
        <v>97.8</v>
      </c>
      <c r="O124" s="118">
        <v>91.6</v>
      </c>
      <c r="P124" s="118">
        <v>94.8</v>
      </c>
      <c r="Q124" s="118">
        <v>96.5</v>
      </c>
      <c r="R124" s="118">
        <v>97.7</v>
      </c>
      <c r="S124" s="118">
        <v>96.1</v>
      </c>
      <c r="T124" s="118">
        <v>95</v>
      </c>
      <c r="U124" s="118">
        <v>96.4</v>
      </c>
      <c r="V124" s="118">
        <v>95.3</v>
      </c>
      <c r="W124" s="118">
        <v>95.9</v>
      </c>
      <c r="X124" s="118">
        <v>96.4</v>
      </c>
      <c r="Y124" s="118">
        <v>94.6</v>
      </c>
      <c r="Z124" s="118">
        <v>95.3</v>
      </c>
      <c r="AA124" s="60"/>
      <c r="AB124" s="98">
        <f t="shared" si="19"/>
        <v>0.7399577167019</v>
      </c>
      <c r="AC124" s="102">
        <f t="shared" si="21"/>
        <v>99.68619246861925</v>
      </c>
      <c r="AD124" s="98">
        <f t="shared" si="17"/>
        <v>-16.841004184100417</v>
      </c>
      <c r="AE124" s="98">
        <f t="shared" si="20"/>
        <v>19.874213836477985</v>
      </c>
      <c r="AG124" s="45"/>
      <c r="AH124" s="45"/>
      <c r="AI124" s="45"/>
      <c r="AJ124" s="45"/>
      <c r="AK124" s="45"/>
      <c r="AL124" s="45"/>
      <c r="AM124" s="45"/>
      <c r="AN124" s="45"/>
    </row>
    <row r="125" spans="1:40" ht="14.5">
      <c r="A125" s="6" t="s">
        <v>141</v>
      </c>
      <c r="B125" s="118">
        <v>97.4</v>
      </c>
      <c r="C125" s="118">
        <v>102.1</v>
      </c>
      <c r="D125" s="118">
        <v>108.7</v>
      </c>
      <c r="E125" s="118">
        <v>100.5</v>
      </c>
      <c r="F125" s="118">
        <v>107.6</v>
      </c>
      <c r="G125" s="118">
        <v>107</v>
      </c>
      <c r="H125" s="118">
        <v>107.7</v>
      </c>
      <c r="I125" s="118">
        <v>107.5</v>
      </c>
      <c r="J125" s="118">
        <v>107.3</v>
      </c>
      <c r="K125" s="118">
        <v>106.2</v>
      </c>
      <c r="L125" s="118">
        <v>103.1</v>
      </c>
      <c r="M125" s="118">
        <v>103.2</v>
      </c>
      <c r="N125" s="118">
        <v>107.3</v>
      </c>
      <c r="O125" s="118">
        <v>106.1</v>
      </c>
      <c r="P125" s="118">
        <v>113</v>
      </c>
      <c r="Q125" s="118">
        <v>118.5</v>
      </c>
      <c r="R125" s="118">
        <v>110.2</v>
      </c>
      <c r="S125" s="118">
        <v>108.4</v>
      </c>
      <c r="T125" s="118">
        <v>112</v>
      </c>
      <c r="U125" s="118">
        <v>108.8</v>
      </c>
      <c r="V125" s="118">
        <v>108.7</v>
      </c>
      <c r="W125" s="118">
        <v>116.4</v>
      </c>
      <c r="X125" s="118">
        <v>106.6</v>
      </c>
      <c r="Y125" s="118">
        <v>107</v>
      </c>
      <c r="Z125" s="118">
        <v>109</v>
      </c>
      <c r="AA125" s="60"/>
      <c r="AB125" s="98">
        <f t="shared" si="19"/>
        <v>1.869158878504673</v>
      </c>
      <c r="AC125" s="102">
        <f t="shared" si="21"/>
        <v>106.75808031341822</v>
      </c>
      <c r="AD125" s="98">
        <f>_xlfn.IFERROR((E125/C125-1)*100,":")</f>
        <v>-1.5670910871694366</v>
      </c>
      <c r="AE125" s="98">
        <f t="shared" si="20"/>
        <v>8.457711442786064</v>
      </c>
      <c r="AG125" s="45"/>
      <c r="AH125" s="45"/>
      <c r="AI125" s="45"/>
      <c r="AJ125" s="45"/>
      <c r="AK125" s="45"/>
      <c r="AL125" s="45"/>
      <c r="AM125" s="45"/>
      <c r="AN125" s="45"/>
    </row>
    <row r="126" spans="1:40" ht="14.5">
      <c r="A126" s="6" t="s">
        <v>142</v>
      </c>
      <c r="B126" s="118">
        <v>96.4</v>
      </c>
      <c r="C126" s="118">
        <v>99.5</v>
      </c>
      <c r="D126" s="118">
        <v>88.3</v>
      </c>
      <c r="E126" s="118">
        <v>87</v>
      </c>
      <c r="F126" s="118">
        <v>95.4</v>
      </c>
      <c r="G126" s="118">
        <v>96</v>
      </c>
      <c r="H126" s="118">
        <v>96.7</v>
      </c>
      <c r="I126" s="118">
        <v>101</v>
      </c>
      <c r="J126" s="118">
        <v>99.9</v>
      </c>
      <c r="K126" s="118">
        <v>96.3</v>
      </c>
      <c r="L126" s="118">
        <v>91.6</v>
      </c>
      <c r="M126" s="118">
        <v>94.5</v>
      </c>
      <c r="N126" s="118">
        <v>95.9</v>
      </c>
      <c r="O126" s="118">
        <v>93.5</v>
      </c>
      <c r="P126" s="118">
        <v>96.8</v>
      </c>
      <c r="Q126" s="118">
        <v>99</v>
      </c>
      <c r="R126" s="118">
        <v>93.7</v>
      </c>
      <c r="S126" s="118">
        <v>97.6</v>
      </c>
      <c r="T126" s="118">
        <v>96.3</v>
      </c>
      <c r="U126" s="118">
        <v>94.5</v>
      </c>
      <c r="V126" s="118">
        <v>95.8</v>
      </c>
      <c r="W126" s="118">
        <v>98.1</v>
      </c>
      <c r="X126" s="118">
        <v>102.4</v>
      </c>
      <c r="Y126" s="118">
        <v>102.4</v>
      </c>
      <c r="Z126" s="118">
        <v>97.1</v>
      </c>
      <c r="AA126" s="60"/>
      <c r="AB126" s="98">
        <f>_xlfn.IFERROR((Z126/Y126-1)*100,":")</f>
        <v>-5.175781250000011</v>
      </c>
      <c r="AC126" s="102">
        <f t="shared" si="21"/>
        <v>97.58793969849245</v>
      </c>
      <c r="AD126" s="98">
        <f>_xlfn.IFERROR((E126/C126-1)*100,":")</f>
        <v>-12.562814070351758</v>
      </c>
      <c r="AE126" s="98">
        <f t="shared" si="20"/>
        <v>11.609195402298834</v>
      </c>
      <c r="AG126" s="45"/>
      <c r="AH126" s="45"/>
      <c r="AI126" s="45"/>
      <c r="AJ126" s="45"/>
      <c r="AK126" s="45"/>
      <c r="AL126" s="45"/>
      <c r="AM126" s="45"/>
      <c r="AN126" s="45"/>
    </row>
    <row r="127" spans="1:40" ht="14.5">
      <c r="A127" s="6" t="s">
        <v>143</v>
      </c>
      <c r="B127" s="118">
        <v>112.5</v>
      </c>
      <c r="C127" s="118">
        <v>119.7</v>
      </c>
      <c r="D127" s="118">
        <v>105.5</v>
      </c>
      <c r="E127" s="118">
        <v>88.4</v>
      </c>
      <c r="F127" s="118">
        <v>96.1</v>
      </c>
      <c r="G127" s="118">
        <v>91.4</v>
      </c>
      <c r="H127" s="118">
        <v>103.6</v>
      </c>
      <c r="I127" s="118">
        <v>105.2</v>
      </c>
      <c r="J127" s="118">
        <v>116.6</v>
      </c>
      <c r="K127" s="118">
        <v>110.1</v>
      </c>
      <c r="L127" s="118">
        <v>107.3</v>
      </c>
      <c r="M127" s="118">
        <v>104.6</v>
      </c>
      <c r="N127" s="118">
        <v>102.2</v>
      </c>
      <c r="O127" s="118">
        <v>101.6</v>
      </c>
      <c r="P127" s="118">
        <v>108</v>
      </c>
      <c r="Q127" s="118">
        <v>101.6</v>
      </c>
      <c r="R127" s="118">
        <v>103.5</v>
      </c>
      <c r="S127" s="118">
        <v>104.2</v>
      </c>
      <c r="T127" s="118">
        <v>118.6</v>
      </c>
      <c r="U127" s="118">
        <v>121.8</v>
      </c>
      <c r="V127" s="118">
        <v>104.4</v>
      </c>
      <c r="W127" s="118">
        <v>104.9</v>
      </c>
      <c r="X127" s="118">
        <v>107</v>
      </c>
      <c r="Y127" s="118">
        <v>113.8</v>
      </c>
      <c r="Z127" s="119" t="s">
        <v>309</v>
      </c>
      <c r="AA127" s="60"/>
      <c r="AB127" s="98" t="str">
        <f aca="true" t="shared" si="22" ref="AB127:AB148">_xlfn.IFERROR((Z127/Y127-1)*100,":")</f>
        <v>:</v>
      </c>
      <c r="AC127" s="102" t="str">
        <f t="shared" si="21"/>
        <v>:</v>
      </c>
      <c r="AD127" s="98">
        <f aca="true" t="shared" si="23" ref="AD127">_xlfn.IFERROR((E127/C127-1)*100,":")</f>
        <v>-26.14870509607351</v>
      </c>
      <c r="AE127" s="98" t="str">
        <f t="shared" si="20"/>
        <v>:</v>
      </c>
      <c r="AG127" s="45"/>
      <c r="AH127" s="45"/>
      <c r="AI127" s="45"/>
      <c r="AJ127" s="45"/>
      <c r="AK127" s="45"/>
      <c r="AL127" s="45"/>
      <c r="AM127" s="45"/>
      <c r="AN127" s="45"/>
    </row>
    <row r="128" spans="1:40" ht="14.5">
      <c r="A128" s="6" t="s">
        <v>144</v>
      </c>
      <c r="B128" s="118">
        <v>95.9</v>
      </c>
      <c r="C128" s="118">
        <v>101.8</v>
      </c>
      <c r="D128" s="118">
        <v>98.7</v>
      </c>
      <c r="E128" s="118">
        <v>83.6</v>
      </c>
      <c r="F128" s="118">
        <v>101.1</v>
      </c>
      <c r="G128" s="118">
        <v>128.5</v>
      </c>
      <c r="H128" s="118">
        <v>95.1</v>
      </c>
      <c r="I128" s="118">
        <v>104.5</v>
      </c>
      <c r="J128" s="118">
        <v>98.4</v>
      </c>
      <c r="K128" s="118">
        <v>97.5</v>
      </c>
      <c r="L128" s="118">
        <v>98.6</v>
      </c>
      <c r="M128" s="118">
        <v>103.9</v>
      </c>
      <c r="N128" s="118">
        <v>103.8</v>
      </c>
      <c r="O128" s="118">
        <v>109.4</v>
      </c>
      <c r="P128" s="118">
        <v>105.4</v>
      </c>
      <c r="Q128" s="118">
        <v>102.8</v>
      </c>
      <c r="R128" s="118">
        <v>104.4</v>
      </c>
      <c r="S128" s="118">
        <v>107.8</v>
      </c>
      <c r="T128" s="118">
        <v>106.5</v>
      </c>
      <c r="U128" s="118">
        <v>71.5</v>
      </c>
      <c r="V128" s="118">
        <v>99.3</v>
      </c>
      <c r="W128" s="118">
        <v>92.2</v>
      </c>
      <c r="X128" s="118">
        <v>94.9</v>
      </c>
      <c r="Y128" s="118">
        <v>122.9</v>
      </c>
      <c r="Z128" s="118">
        <v>93.2</v>
      </c>
      <c r="AA128" s="60"/>
      <c r="AB128" s="98">
        <f t="shared" si="22"/>
        <v>-24.1659886086249</v>
      </c>
      <c r="AC128" s="102">
        <f t="shared" si="21"/>
        <v>91.55206286836936</v>
      </c>
      <c r="AD128" s="98">
        <f>_xlfn.IFERROR((E128/C128-1)*100,":")</f>
        <v>-17.878192534381142</v>
      </c>
      <c r="AE128" s="98">
        <f t="shared" si="20"/>
        <v>11.483253588516762</v>
      </c>
      <c r="AG128" s="45"/>
      <c r="AH128" s="45"/>
      <c r="AI128" s="45"/>
      <c r="AJ128" s="45"/>
      <c r="AK128" s="45"/>
      <c r="AL128" s="45"/>
      <c r="AM128" s="45"/>
      <c r="AN128" s="45"/>
    </row>
    <row r="129" spans="1:40" ht="14.5">
      <c r="A129" s="6" t="s">
        <v>145</v>
      </c>
      <c r="B129" s="118">
        <v>78.6</v>
      </c>
      <c r="C129" s="118">
        <v>89.7</v>
      </c>
      <c r="D129" s="118">
        <v>89.9</v>
      </c>
      <c r="E129" s="118">
        <v>90.2</v>
      </c>
      <c r="F129" s="118">
        <v>90.7</v>
      </c>
      <c r="G129" s="118">
        <v>83.6</v>
      </c>
      <c r="H129" s="118">
        <v>86.2</v>
      </c>
      <c r="I129" s="118">
        <v>90.9</v>
      </c>
      <c r="J129" s="118">
        <v>93</v>
      </c>
      <c r="K129" s="118">
        <v>85</v>
      </c>
      <c r="L129" s="118">
        <v>88.6</v>
      </c>
      <c r="M129" s="118">
        <v>81.3</v>
      </c>
      <c r="N129" s="118">
        <v>77.6</v>
      </c>
      <c r="O129" s="118">
        <v>90.8</v>
      </c>
      <c r="P129" s="118">
        <v>106.1</v>
      </c>
      <c r="Q129" s="118">
        <v>92.5</v>
      </c>
      <c r="R129" s="118">
        <v>107.9</v>
      </c>
      <c r="S129" s="118">
        <v>106.4</v>
      </c>
      <c r="T129" s="118">
        <v>98.4</v>
      </c>
      <c r="U129" s="118">
        <v>106.9</v>
      </c>
      <c r="V129" s="118">
        <v>118.1</v>
      </c>
      <c r="W129" s="118">
        <v>119.8</v>
      </c>
      <c r="X129" s="118">
        <v>115.2</v>
      </c>
      <c r="Y129" s="118">
        <v>133.6</v>
      </c>
      <c r="Z129" s="118">
        <v>137.6</v>
      </c>
      <c r="AA129" s="60"/>
      <c r="AB129" s="98">
        <f t="shared" si="22"/>
        <v>2.9940119760478945</v>
      </c>
      <c r="AC129" s="102">
        <f t="shared" si="21"/>
        <v>153.40022296544035</v>
      </c>
      <c r="AD129" s="98">
        <f aca="true" t="shared" si="24" ref="AD129:AD148">_xlfn.IFERROR((E129/C129-1)*100,":")</f>
        <v>0.557413600891854</v>
      </c>
      <c r="AE129" s="98">
        <f t="shared" si="20"/>
        <v>52.54988913525498</v>
      </c>
      <c r="AG129" s="45"/>
      <c r="AH129" s="45"/>
      <c r="AI129" s="45"/>
      <c r="AJ129" s="45"/>
      <c r="AK129" s="45"/>
      <c r="AL129" s="45"/>
      <c r="AM129" s="45"/>
      <c r="AN129" s="45"/>
    </row>
    <row r="130" spans="1:40" ht="14.5">
      <c r="A130" s="6" t="s">
        <v>146</v>
      </c>
      <c r="B130" s="118">
        <v>86.2</v>
      </c>
      <c r="C130" s="118">
        <v>81.2</v>
      </c>
      <c r="D130" s="118">
        <v>77</v>
      </c>
      <c r="E130" s="118">
        <v>76.1</v>
      </c>
      <c r="F130" s="118">
        <v>82.8</v>
      </c>
      <c r="G130" s="118">
        <v>83.8</v>
      </c>
      <c r="H130" s="118">
        <v>85.5</v>
      </c>
      <c r="I130" s="118">
        <v>94.6</v>
      </c>
      <c r="J130" s="118">
        <v>91.4</v>
      </c>
      <c r="K130" s="118">
        <v>90.1</v>
      </c>
      <c r="L130" s="118">
        <v>86</v>
      </c>
      <c r="M130" s="118">
        <v>87.8</v>
      </c>
      <c r="N130" s="118">
        <v>87.8</v>
      </c>
      <c r="O130" s="118">
        <v>88</v>
      </c>
      <c r="P130" s="118">
        <v>87.6</v>
      </c>
      <c r="Q130" s="118">
        <v>89.6</v>
      </c>
      <c r="R130" s="118">
        <v>86.4</v>
      </c>
      <c r="S130" s="118">
        <v>89.2</v>
      </c>
      <c r="T130" s="118">
        <v>88.9</v>
      </c>
      <c r="U130" s="118">
        <v>88.8</v>
      </c>
      <c r="V130" s="118">
        <v>89.6</v>
      </c>
      <c r="W130" s="118">
        <v>88.3</v>
      </c>
      <c r="X130" s="118">
        <v>90.8</v>
      </c>
      <c r="Y130" s="118">
        <v>87.9</v>
      </c>
      <c r="Z130" s="118">
        <v>96.9</v>
      </c>
      <c r="AA130" s="60"/>
      <c r="AB130" s="98">
        <f t="shared" si="22"/>
        <v>10.23890784982935</v>
      </c>
      <c r="AC130" s="102">
        <f t="shared" si="21"/>
        <v>119.33497536945814</v>
      </c>
      <c r="AD130" s="98">
        <f t="shared" si="24"/>
        <v>-6.280788177339913</v>
      </c>
      <c r="AE130" s="98">
        <f t="shared" si="20"/>
        <v>27.332457293035507</v>
      </c>
      <c r="AG130" s="45"/>
      <c r="AH130" s="45"/>
      <c r="AI130" s="45"/>
      <c r="AJ130" s="45"/>
      <c r="AK130" s="45"/>
      <c r="AL130" s="45"/>
      <c r="AM130" s="45"/>
      <c r="AN130" s="45"/>
    </row>
    <row r="131" spans="1:40" ht="14.5">
      <c r="A131" s="6" t="s">
        <v>147</v>
      </c>
      <c r="B131" s="118">
        <v>100.4</v>
      </c>
      <c r="C131" s="118">
        <v>97.1</v>
      </c>
      <c r="D131" s="118">
        <v>87.3</v>
      </c>
      <c r="E131" s="118">
        <v>83.3</v>
      </c>
      <c r="F131" s="118">
        <v>81</v>
      </c>
      <c r="G131" s="118">
        <v>89.4</v>
      </c>
      <c r="H131" s="118">
        <v>95</v>
      </c>
      <c r="I131" s="118">
        <v>93.7</v>
      </c>
      <c r="J131" s="118">
        <v>95.4</v>
      </c>
      <c r="K131" s="118">
        <v>93.6</v>
      </c>
      <c r="L131" s="118">
        <v>101.6</v>
      </c>
      <c r="M131" s="118">
        <v>100.7</v>
      </c>
      <c r="N131" s="118">
        <v>96</v>
      </c>
      <c r="O131" s="118">
        <v>105.5</v>
      </c>
      <c r="P131" s="118">
        <v>111.3</v>
      </c>
      <c r="Q131" s="118">
        <v>97.8</v>
      </c>
      <c r="R131" s="118">
        <v>109.4</v>
      </c>
      <c r="S131" s="118">
        <v>112.9</v>
      </c>
      <c r="T131" s="118">
        <v>104.8</v>
      </c>
      <c r="U131" s="118">
        <v>107</v>
      </c>
      <c r="V131" s="118">
        <v>107.1</v>
      </c>
      <c r="W131" s="118">
        <v>114.4</v>
      </c>
      <c r="X131" s="118">
        <v>112.6</v>
      </c>
      <c r="Y131" s="118">
        <v>119.5</v>
      </c>
      <c r="Z131" s="118">
        <v>112.5</v>
      </c>
      <c r="AA131" s="60"/>
      <c r="AB131" s="98">
        <f t="shared" si="22"/>
        <v>-5.857740585774063</v>
      </c>
      <c r="AC131" s="102">
        <f t="shared" si="21"/>
        <v>115.85993820803296</v>
      </c>
      <c r="AD131" s="98">
        <f t="shared" si="24"/>
        <v>-14.212152420185376</v>
      </c>
      <c r="AE131" s="98">
        <f t="shared" si="20"/>
        <v>35.05402160864346</v>
      </c>
      <c r="AG131" s="45"/>
      <c r="AH131" s="45"/>
      <c r="AI131" s="45"/>
      <c r="AJ131" s="45"/>
      <c r="AK131" s="45"/>
      <c r="AL131" s="45"/>
      <c r="AM131" s="45"/>
      <c r="AN131" s="45"/>
    </row>
    <row r="132" spans="1:40" ht="14.5">
      <c r="A132" s="6" t="s">
        <v>148</v>
      </c>
      <c r="B132" s="118">
        <v>208.9</v>
      </c>
      <c r="C132" s="118">
        <v>198</v>
      </c>
      <c r="D132" s="118">
        <v>173.8</v>
      </c>
      <c r="E132" s="118">
        <v>162.1</v>
      </c>
      <c r="F132" s="118">
        <v>160.9</v>
      </c>
      <c r="G132" s="118">
        <v>155.9</v>
      </c>
      <c r="H132" s="118">
        <v>152.6</v>
      </c>
      <c r="I132" s="118">
        <v>149.1</v>
      </c>
      <c r="J132" s="118">
        <v>155.1</v>
      </c>
      <c r="K132" s="118">
        <v>139.6</v>
      </c>
      <c r="L132" s="118">
        <v>110.6</v>
      </c>
      <c r="M132" s="118">
        <v>129.5</v>
      </c>
      <c r="N132" s="118">
        <v>129.6</v>
      </c>
      <c r="O132" s="118">
        <v>145.1</v>
      </c>
      <c r="P132" s="118">
        <v>150.6</v>
      </c>
      <c r="Q132" s="118">
        <v>193.6</v>
      </c>
      <c r="R132" s="118">
        <v>178.5</v>
      </c>
      <c r="S132" s="118">
        <v>179.5</v>
      </c>
      <c r="T132" s="118">
        <v>179.2</v>
      </c>
      <c r="U132" s="118">
        <v>167.2</v>
      </c>
      <c r="V132" s="118">
        <v>147.7</v>
      </c>
      <c r="W132" s="118">
        <v>161</v>
      </c>
      <c r="X132" s="118">
        <v>158.9</v>
      </c>
      <c r="Y132" s="118">
        <v>155.7</v>
      </c>
      <c r="Z132" s="118">
        <v>155.3</v>
      </c>
      <c r="AA132" s="60"/>
      <c r="AB132" s="98">
        <f t="shared" si="22"/>
        <v>-0.25690430314706525</v>
      </c>
      <c r="AC132" s="102">
        <f t="shared" si="21"/>
        <v>78.43434343434345</v>
      </c>
      <c r="AD132" s="98">
        <f t="shared" si="24"/>
        <v>-18.13131313131313</v>
      </c>
      <c r="AE132" s="98">
        <f t="shared" si="20"/>
        <v>-4.194941394201102</v>
      </c>
      <c r="AG132" s="45"/>
      <c r="AH132" s="45"/>
      <c r="AI132" s="45"/>
      <c r="AJ132" s="45"/>
      <c r="AK132" s="45"/>
      <c r="AL132" s="45"/>
      <c r="AM132" s="45"/>
      <c r="AN132" s="45"/>
    </row>
    <row r="133" spans="1:40" ht="14.5">
      <c r="A133" s="6" t="s">
        <v>149</v>
      </c>
      <c r="B133" s="118">
        <v>82.6</v>
      </c>
      <c r="C133" s="118">
        <v>85.2</v>
      </c>
      <c r="D133" s="118">
        <v>81.7</v>
      </c>
      <c r="E133" s="118">
        <v>87.1</v>
      </c>
      <c r="F133" s="118">
        <v>90.5</v>
      </c>
      <c r="G133" s="118">
        <v>82.8</v>
      </c>
      <c r="H133" s="118">
        <v>80.6</v>
      </c>
      <c r="I133" s="118">
        <v>77</v>
      </c>
      <c r="J133" s="118">
        <v>78</v>
      </c>
      <c r="K133" s="118">
        <v>83.7</v>
      </c>
      <c r="L133" s="118">
        <v>77.8</v>
      </c>
      <c r="M133" s="118">
        <v>77.3</v>
      </c>
      <c r="N133" s="118">
        <v>76.1</v>
      </c>
      <c r="O133" s="118">
        <v>78.9</v>
      </c>
      <c r="P133" s="118">
        <v>79.7</v>
      </c>
      <c r="Q133" s="118">
        <v>75.8</v>
      </c>
      <c r="R133" s="118">
        <v>72.4</v>
      </c>
      <c r="S133" s="118">
        <v>68.7</v>
      </c>
      <c r="T133" s="118">
        <v>67.3</v>
      </c>
      <c r="U133" s="118">
        <v>64.5</v>
      </c>
      <c r="V133" s="118">
        <v>61.4</v>
      </c>
      <c r="W133" s="118">
        <v>55.9</v>
      </c>
      <c r="X133" s="118">
        <v>54.7</v>
      </c>
      <c r="Y133" s="118">
        <v>52.8</v>
      </c>
      <c r="Z133" s="118">
        <v>59.4</v>
      </c>
      <c r="AA133" s="60"/>
      <c r="AB133" s="98">
        <f t="shared" si="22"/>
        <v>12.5</v>
      </c>
      <c r="AC133" s="102">
        <f t="shared" si="21"/>
        <v>69.71830985915493</v>
      </c>
      <c r="AD133" s="98">
        <f t="shared" si="24"/>
        <v>2.230046948356801</v>
      </c>
      <c r="AE133" s="98">
        <f t="shared" si="20"/>
        <v>-31.80252583237657</v>
      </c>
      <c r="AG133" s="45"/>
      <c r="AH133" s="45"/>
      <c r="AI133" s="45"/>
      <c r="AJ133" s="45"/>
      <c r="AK133" s="45"/>
      <c r="AL133" s="45"/>
      <c r="AM133" s="45"/>
      <c r="AN133" s="45"/>
    </row>
    <row r="134" spans="1:40" ht="14.5">
      <c r="A134" s="6" t="s">
        <v>150</v>
      </c>
      <c r="B134" s="118">
        <v>124.9</v>
      </c>
      <c r="C134" s="118">
        <v>128.8</v>
      </c>
      <c r="D134" s="118">
        <v>125.8</v>
      </c>
      <c r="E134" s="118">
        <v>115.1</v>
      </c>
      <c r="F134" s="118">
        <v>120.2</v>
      </c>
      <c r="G134" s="118">
        <v>121</v>
      </c>
      <c r="H134" s="118">
        <v>124.9</v>
      </c>
      <c r="I134" s="118">
        <v>124.2</v>
      </c>
      <c r="J134" s="118">
        <v>128.2</v>
      </c>
      <c r="K134" s="118">
        <v>129.8</v>
      </c>
      <c r="L134" s="118">
        <v>124.2</v>
      </c>
      <c r="M134" s="118">
        <v>127.4</v>
      </c>
      <c r="N134" s="118">
        <v>113.2</v>
      </c>
      <c r="O134" s="118">
        <v>123</v>
      </c>
      <c r="P134" s="118">
        <v>125.2</v>
      </c>
      <c r="Q134" s="118">
        <v>129.7</v>
      </c>
      <c r="R134" s="118">
        <v>131.1</v>
      </c>
      <c r="S134" s="118">
        <v>136.4</v>
      </c>
      <c r="T134" s="118">
        <v>146.3</v>
      </c>
      <c r="U134" s="118">
        <v>151.7</v>
      </c>
      <c r="V134" s="118">
        <v>145.2</v>
      </c>
      <c r="W134" s="118">
        <v>157.9</v>
      </c>
      <c r="X134" s="118">
        <v>165.4</v>
      </c>
      <c r="Y134" s="118">
        <v>166.3</v>
      </c>
      <c r="Z134" s="118">
        <v>187.3</v>
      </c>
      <c r="AA134" s="60"/>
      <c r="AB134" s="98">
        <f t="shared" si="22"/>
        <v>12.627781118460613</v>
      </c>
      <c r="AC134" s="102">
        <f t="shared" si="21"/>
        <v>145.4192546583851</v>
      </c>
      <c r="AD134" s="98">
        <f t="shared" si="24"/>
        <v>-10.636645962732928</v>
      </c>
      <c r="AE134" s="98">
        <f t="shared" si="20"/>
        <v>62.728062554300635</v>
      </c>
      <c r="AG134" s="45"/>
      <c r="AH134" s="45"/>
      <c r="AI134" s="45"/>
      <c r="AJ134" s="45"/>
      <c r="AK134" s="45"/>
      <c r="AL134" s="45"/>
      <c r="AM134" s="45"/>
      <c r="AN134" s="45"/>
    </row>
    <row r="135" spans="1:40" ht="14.5">
      <c r="A135" s="6" t="s">
        <v>151</v>
      </c>
      <c r="B135" s="118">
        <v>102.5</v>
      </c>
      <c r="C135" s="118">
        <v>102.9</v>
      </c>
      <c r="D135" s="118">
        <v>102.7</v>
      </c>
      <c r="E135" s="118">
        <v>96.2</v>
      </c>
      <c r="F135" s="118">
        <v>97.7</v>
      </c>
      <c r="G135" s="118">
        <v>94.9</v>
      </c>
      <c r="H135" s="118">
        <v>97.7</v>
      </c>
      <c r="I135" s="118">
        <v>97.6</v>
      </c>
      <c r="J135" s="118">
        <v>96.8</v>
      </c>
      <c r="K135" s="118">
        <v>97.6</v>
      </c>
      <c r="L135" s="118">
        <v>98.5</v>
      </c>
      <c r="M135" s="118">
        <v>97.3</v>
      </c>
      <c r="N135" s="118">
        <v>99.3</v>
      </c>
      <c r="O135" s="118">
        <v>101.9</v>
      </c>
      <c r="P135" s="118">
        <v>101.6</v>
      </c>
      <c r="Q135" s="118">
        <v>103.4</v>
      </c>
      <c r="R135" s="118">
        <v>106.3</v>
      </c>
      <c r="S135" s="118">
        <v>108</v>
      </c>
      <c r="T135" s="118">
        <v>109.1</v>
      </c>
      <c r="U135" s="118">
        <v>108</v>
      </c>
      <c r="V135" s="118">
        <v>110.6</v>
      </c>
      <c r="W135" s="118">
        <v>127</v>
      </c>
      <c r="X135" s="118">
        <v>128.8</v>
      </c>
      <c r="Y135" s="118">
        <v>134.3</v>
      </c>
      <c r="Z135" s="118">
        <v>137.6</v>
      </c>
      <c r="AA135" s="60"/>
      <c r="AB135" s="98">
        <f t="shared" si="22"/>
        <v>2.4571854058078824</v>
      </c>
      <c r="AC135" s="102">
        <f t="shared" si="21"/>
        <v>133.7220602526725</v>
      </c>
      <c r="AD135" s="98">
        <f t="shared" si="24"/>
        <v>-6.511175898930999</v>
      </c>
      <c r="AE135" s="98">
        <f t="shared" si="20"/>
        <v>43.03534303534302</v>
      </c>
      <c r="AG135" s="45"/>
      <c r="AH135" s="45"/>
      <c r="AI135" s="45"/>
      <c r="AJ135" s="45"/>
      <c r="AK135" s="45"/>
      <c r="AL135" s="45"/>
      <c r="AM135" s="45"/>
      <c r="AN135" s="45"/>
    </row>
    <row r="136" spans="1:40" ht="14.5">
      <c r="A136" s="6" t="s">
        <v>152</v>
      </c>
      <c r="B136" s="118">
        <v>120.8</v>
      </c>
      <c r="C136" s="118">
        <v>101.4</v>
      </c>
      <c r="D136" s="118">
        <v>108.6</v>
      </c>
      <c r="E136" s="118">
        <v>95.8</v>
      </c>
      <c r="F136" s="118">
        <v>81.5</v>
      </c>
      <c r="G136" s="118">
        <v>89.7</v>
      </c>
      <c r="H136" s="118">
        <v>101.7</v>
      </c>
      <c r="I136" s="118">
        <v>115.7</v>
      </c>
      <c r="J136" s="118">
        <v>121.1</v>
      </c>
      <c r="K136" s="118">
        <v>122.8</v>
      </c>
      <c r="L136" s="118">
        <v>107.6</v>
      </c>
      <c r="M136" s="118">
        <v>106.9</v>
      </c>
      <c r="N136" s="118">
        <v>110.1</v>
      </c>
      <c r="O136" s="118">
        <v>117.8</v>
      </c>
      <c r="P136" s="118">
        <v>109.1</v>
      </c>
      <c r="Q136" s="118">
        <v>106.4</v>
      </c>
      <c r="R136" s="118">
        <v>96.4</v>
      </c>
      <c r="S136" s="118">
        <v>102</v>
      </c>
      <c r="T136" s="118">
        <v>100.7</v>
      </c>
      <c r="U136" s="118">
        <v>93.1</v>
      </c>
      <c r="V136" s="118">
        <v>100.7</v>
      </c>
      <c r="W136" s="118">
        <v>90.9</v>
      </c>
      <c r="X136" s="118">
        <v>93.5</v>
      </c>
      <c r="Y136" s="118">
        <v>98.4</v>
      </c>
      <c r="Z136" s="118">
        <v>92.6</v>
      </c>
      <c r="AA136" s="60"/>
      <c r="AB136" s="98">
        <f t="shared" si="22"/>
        <v>-5.8943089430894435</v>
      </c>
      <c r="AC136" s="102">
        <f t="shared" si="21"/>
        <v>91.3214990138067</v>
      </c>
      <c r="AD136" s="98">
        <f t="shared" si="24"/>
        <v>-5.522682445759375</v>
      </c>
      <c r="AE136" s="98">
        <f t="shared" si="20"/>
        <v>-3.3402922755741193</v>
      </c>
      <c r="AG136" s="45"/>
      <c r="AH136" s="45"/>
      <c r="AI136" s="45"/>
      <c r="AJ136" s="45"/>
      <c r="AK136" s="45"/>
      <c r="AL136" s="45"/>
      <c r="AM136" s="45"/>
      <c r="AN136" s="45"/>
    </row>
    <row r="137" spans="1:40" ht="14.5">
      <c r="A137" s="6" t="s">
        <v>153</v>
      </c>
      <c r="B137" s="118">
        <v>96.7</v>
      </c>
      <c r="C137" s="118">
        <v>95.4</v>
      </c>
      <c r="D137" s="118">
        <v>95.5</v>
      </c>
      <c r="E137" s="118">
        <v>93.1</v>
      </c>
      <c r="F137" s="118">
        <v>90.9</v>
      </c>
      <c r="G137" s="118">
        <v>91</v>
      </c>
      <c r="H137" s="118">
        <v>92.1</v>
      </c>
      <c r="I137" s="118">
        <v>94.1</v>
      </c>
      <c r="J137" s="118">
        <v>94.8</v>
      </c>
      <c r="K137" s="118">
        <v>94.2</v>
      </c>
      <c r="L137" s="118">
        <v>95.9</v>
      </c>
      <c r="M137" s="118">
        <v>96.3</v>
      </c>
      <c r="N137" s="118">
        <v>97.7</v>
      </c>
      <c r="O137" s="118">
        <v>99.9</v>
      </c>
      <c r="P137" s="118">
        <v>104.5</v>
      </c>
      <c r="Q137" s="118">
        <v>107.1</v>
      </c>
      <c r="R137" s="118">
        <v>103.8</v>
      </c>
      <c r="S137" s="118">
        <v>104.5</v>
      </c>
      <c r="T137" s="118">
        <v>102.4</v>
      </c>
      <c r="U137" s="118">
        <v>98.9</v>
      </c>
      <c r="V137" s="118">
        <v>98.8</v>
      </c>
      <c r="W137" s="118">
        <v>103.5</v>
      </c>
      <c r="X137" s="118">
        <v>99.9</v>
      </c>
      <c r="Y137" s="118">
        <v>101.4</v>
      </c>
      <c r="Z137" s="118">
        <v>97.7</v>
      </c>
      <c r="AA137" s="60"/>
      <c r="AB137" s="98">
        <f t="shared" si="22"/>
        <v>-3.6489151873767334</v>
      </c>
      <c r="AC137" s="102">
        <f t="shared" si="21"/>
        <v>102.41090146750524</v>
      </c>
      <c r="AD137" s="98">
        <f t="shared" si="24"/>
        <v>-2.4109014675052554</v>
      </c>
      <c r="AE137" s="98">
        <f t="shared" si="20"/>
        <v>4.940923737916236</v>
      </c>
      <c r="AG137" s="45"/>
      <c r="AH137" s="45"/>
      <c r="AI137" s="45"/>
      <c r="AJ137" s="45"/>
      <c r="AK137" s="45"/>
      <c r="AL137" s="45"/>
      <c r="AM137" s="45"/>
      <c r="AN137" s="45"/>
    </row>
    <row r="138" spans="1:40" ht="14.5">
      <c r="A138" s="6" t="s">
        <v>154</v>
      </c>
      <c r="B138" s="118">
        <v>88.8</v>
      </c>
      <c r="C138" s="118">
        <v>83.9</v>
      </c>
      <c r="D138" s="118">
        <v>88.4</v>
      </c>
      <c r="E138" s="118">
        <v>87.3</v>
      </c>
      <c r="F138" s="118">
        <v>87.7</v>
      </c>
      <c r="G138" s="118">
        <v>87.8</v>
      </c>
      <c r="H138" s="118">
        <v>89</v>
      </c>
      <c r="I138" s="118">
        <v>89.1</v>
      </c>
      <c r="J138" s="118">
        <v>91.3</v>
      </c>
      <c r="K138" s="118">
        <v>91.4</v>
      </c>
      <c r="L138" s="118">
        <v>90.8</v>
      </c>
      <c r="M138" s="118">
        <v>85.5</v>
      </c>
      <c r="N138" s="118">
        <v>79.7</v>
      </c>
      <c r="O138" s="118">
        <v>81.7</v>
      </c>
      <c r="P138" s="118">
        <v>82.9</v>
      </c>
      <c r="Q138" s="118">
        <v>82.6</v>
      </c>
      <c r="R138" s="118">
        <v>80.9</v>
      </c>
      <c r="S138" s="118">
        <v>83.5</v>
      </c>
      <c r="T138" s="118">
        <v>77.6</v>
      </c>
      <c r="U138" s="118">
        <v>80.1</v>
      </c>
      <c r="V138" s="118">
        <v>76.4</v>
      </c>
      <c r="W138" s="118">
        <v>88.3</v>
      </c>
      <c r="X138" s="118">
        <v>89.9</v>
      </c>
      <c r="Y138" s="118">
        <v>92.4</v>
      </c>
      <c r="Z138" s="118">
        <v>105.1</v>
      </c>
      <c r="AA138" s="60"/>
      <c r="AB138" s="98">
        <f t="shared" si="22"/>
        <v>13.744588744588725</v>
      </c>
      <c r="AC138" s="102">
        <f t="shared" si="21"/>
        <v>125.26817640047673</v>
      </c>
      <c r="AD138" s="98">
        <f t="shared" si="24"/>
        <v>4.052443384982118</v>
      </c>
      <c r="AE138" s="98">
        <f t="shared" si="20"/>
        <v>20.389461626575024</v>
      </c>
      <c r="AG138" s="45"/>
      <c r="AH138" s="45"/>
      <c r="AI138" s="45"/>
      <c r="AJ138" s="45"/>
      <c r="AK138" s="45"/>
      <c r="AL138" s="45"/>
      <c r="AM138" s="45"/>
      <c r="AN138" s="45"/>
    </row>
    <row r="139" spans="1:40" ht="14.5">
      <c r="A139" s="6" t="s">
        <v>155</v>
      </c>
      <c r="B139" s="118">
        <v>107</v>
      </c>
      <c r="C139" s="118">
        <v>109.8</v>
      </c>
      <c r="D139" s="118">
        <v>100.7</v>
      </c>
      <c r="E139" s="118">
        <v>100.1</v>
      </c>
      <c r="F139" s="118">
        <v>109.7</v>
      </c>
      <c r="G139" s="118">
        <v>114.1</v>
      </c>
      <c r="H139" s="118">
        <v>111.7</v>
      </c>
      <c r="I139" s="118">
        <v>112.3</v>
      </c>
      <c r="J139" s="118">
        <v>110.2</v>
      </c>
      <c r="K139" s="118">
        <v>108</v>
      </c>
      <c r="L139" s="118">
        <v>109.5</v>
      </c>
      <c r="M139" s="118">
        <v>108.4</v>
      </c>
      <c r="N139" s="118">
        <v>113.9</v>
      </c>
      <c r="O139" s="118">
        <v>112.2</v>
      </c>
      <c r="P139" s="118">
        <v>116.9</v>
      </c>
      <c r="Q139" s="118">
        <v>128</v>
      </c>
      <c r="R139" s="118">
        <v>118.5</v>
      </c>
      <c r="S139" s="118">
        <v>119.3</v>
      </c>
      <c r="T139" s="118">
        <v>121.9</v>
      </c>
      <c r="U139" s="118">
        <v>120.2</v>
      </c>
      <c r="V139" s="118">
        <v>120</v>
      </c>
      <c r="W139" s="118">
        <v>121.6</v>
      </c>
      <c r="X139" s="118">
        <v>122.1</v>
      </c>
      <c r="Y139" s="118">
        <v>118.8</v>
      </c>
      <c r="Z139" s="118">
        <v>110.9</v>
      </c>
      <c r="AA139" s="60"/>
      <c r="AB139" s="98">
        <f t="shared" si="22"/>
        <v>-6.649831649831639</v>
      </c>
      <c r="AC139" s="102">
        <f t="shared" si="21"/>
        <v>101.00182149362477</v>
      </c>
      <c r="AD139" s="98">
        <f t="shared" si="24"/>
        <v>-8.834244080145726</v>
      </c>
      <c r="AE139" s="98">
        <f t="shared" si="20"/>
        <v>10.789210789210802</v>
      </c>
      <c r="AG139" s="45"/>
      <c r="AH139" s="45"/>
      <c r="AI139" s="45"/>
      <c r="AJ139" s="45"/>
      <c r="AK139" s="45"/>
      <c r="AL139" s="45"/>
      <c r="AM139" s="45"/>
      <c r="AN139" s="45"/>
    </row>
    <row r="140" spans="1:40" ht="14.5">
      <c r="A140" s="6" t="s">
        <v>156</v>
      </c>
      <c r="B140" s="119" t="s">
        <v>309</v>
      </c>
      <c r="C140" s="119" t="s">
        <v>309</v>
      </c>
      <c r="D140" s="119" t="s">
        <v>309</v>
      </c>
      <c r="E140" s="119" t="s">
        <v>309</v>
      </c>
      <c r="F140" s="119" t="s">
        <v>309</v>
      </c>
      <c r="G140" s="119" t="s">
        <v>309</v>
      </c>
      <c r="H140" s="119" t="s">
        <v>309</v>
      </c>
      <c r="I140" s="119" t="s">
        <v>309</v>
      </c>
      <c r="J140" s="119" t="s">
        <v>309</v>
      </c>
      <c r="K140" s="119" t="s">
        <v>309</v>
      </c>
      <c r="L140" s="119" t="s">
        <v>309</v>
      </c>
      <c r="M140" s="119" t="s">
        <v>309</v>
      </c>
      <c r="N140" s="119" t="s">
        <v>309</v>
      </c>
      <c r="O140" s="119" t="s">
        <v>309</v>
      </c>
      <c r="P140" s="119" t="s">
        <v>309</v>
      </c>
      <c r="Q140" s="119" t="s">
        <v>309</v>
      </c>
      <c r="R140" s="119" t="s">
        <v>309</v>
      </c>
      <c r="S140" s="119" t="s">
        <v>309</v>
      </c>
      <c r="T140" s="119" t="s">
        <v>309</v>
      </c>
      <c r="U140" s="119" t="s">
        <v>309</v>
      </c>
      <c r="V140" s="119" t="s">
        <v>309</v>
      </c>
      <c r="W140" s="119" t="s">
        <v>309</v>
      </c>
      <c r="X140" s="119" t="s">
        <v>309</v>
      </c>
      <c r="Y140" s="119" t="s">
        <v>309</v>
      </c>
      <c r="Z140" s="119" t="s">
        <v>309</v>
      </c>
      <c r="AA140" s="60"/>
      <c r="AB140" s="98" t="str">
        <f t="shared" si="22"/>
        <v>:</v>
      </c>
      <c r="AC140" s="102" t="str">
        <f t="shared" si="21"/>
        <v>:</v>
      </c>
      <c r="AD140" s="98" t="str">
        <f t="shared" si="24"/>
        <v>:</v>
      </c>
      <c r="AE140" s="98" t="str">
        <f t="shared" si="20"/>
        <v>:</v>
      </c>
      <c r="AG140" s="45"/>
      <c r="AH140" s="45"/>
      <c r="AI140" s="45"/>
      <c r="AJ140" s="45"/>
      <c r="AK140" s="45"/>
      <c r="AL140" s="45"/>
      <c r="AM140" s="45"/>
      <c r="AN140" s="45"/>
    </row>
    <row r="141" spans="1:40" ht="14.5">
      <c r="A141" s="6" t="s">
        <v>157</v>
      </c>
      <c r="B141" s="119" t="s">
        <v>309</v>
      </c>
      <c r="C141" s="119" t="s">
        <v>309</v>
      </c>
      <c r="D141" s="119" t="s">
        <v>309</v>
      </c>
      <c r="E141" s="119" t="s">
        <v>309</v>
      </c>
      <c r="F141" s="119" t="s">
        <v>309</v>
      </c>
      <c r="G141" s="119" t="s">
        <v>309</v>
      </c>
      <c r="H141" s="119" t="s">
        <v>309</v>
      </c>
      <c r="I141" s="119" t="s">
        <v>309</v>
      </c>
      <c r="J141" s="119" t="s">
        <v>309</v>
      </c>
      <c r="K141" s="119" t="s">
        <v>309</v>
      </c>
      <c r="L141" s="119" t="s">
        <v>309</v>
      </c>
      <c r="M141" s="119" t="s">
        <v>309</v>
      </c>
      <c r="N141" s="119" t="s">
        <v>309</v>
      </c>
      <c r="O141" s="119" t="s">
        <v>309</v>
      </c>
      <c r="P141" s="119" t="s">
        <v>309</v>
      </c>
      <c r="Q141" s="119" t="s">
        <v>309</v>
      </c>
      <c r="R141" s="119" t="s">
        <v>309</v>
      </c>
      <c r="S141" s="119" t="s">
        <v>309</v>
      </c>
      <c r="T141" s="119" t="s">
        <v>309</v>
      </c>
      <c r="U141" s="119" t="s">
        <v>309</v>
      </c>
      <c r="V141" s="119" t="s">
        <v>309</v>
      </c>
      <c r="W141" s="119" t="s">
        <v>309</v>
      </c>
      <c r="X141" s="119" t="s">
        <v>309</v>
      </c>
      <c r="Y141" s="119" t="s">
        <v>309</v>
      </c>
      <c r="Z141" s="119" t="s">
        <v>309</v>
      </c>
      <c r="AA141" s="60"/>
      <c r="AB141" s="98" t="str">
        <f t="shared" si="22"/>
        <v>:</v>
      </c>
      <c r="AC141" s="102" t="str">
        <f t="shared" si="21"/>
        <v>:</v>
      </c>
      <c r="AD141" s="98" t="str">
        <f t="shared" si="24"/>
        <v>:</v>
      </c>
      <c r="AE141" s="98" t="str">
        <f t="shared" si="20"/>
        <v>:</v>
      </c>
      <c r="AG141" s="45"/>
      <c r="AH141" s="45"/>
      <c r="AI141" s="45"/>
      <c r="AJ141" s="45"/>
      <c r="AK141" s="45"/>
      <c r="AL141" s="45"/>
      <c r="AM141" s="45"/>
      <c r="AN141" s="45"/>
    </row>
    <row r="142" spans="1:40" ht="14.5">
      <c r="A142" s="6" t="s">
        <v>286</v>
      </c>
      <c r="B142" s="118">
        <v>93.2</v>
      </c>
      <c r="C142" s="118">
        <v>96.6</v>
      </c>
      <c r="D142" s="118">
        <v>100.6</v>
      </c>
      <c r="E142" s="118">
        <v>100.7</v>
      </c>
      <c r="F142" s="118">
        <v>105.7</v>
      </c>
      <c r="G142" s="118">
        <v>98.1</v>
      </c>
      <c r="H142" s="118">
        <v>100.5</v>
      </c>
      <c r="I142" s="118">
        <v>103.3</v>
      </c>
      <c r="J142" s="118">
        <v>99.4</v>
      </c>
      <c r="K142" s="118">
        <v>92.1</v>
      </c>
      <c r="L142" s="118">
        <v>96.3</v>
      </c>
      <c r="M142" s="118">
        <v>98.2</v>
      </c>
      <c r="N142" s="118">
        <v>99.9</v>
      </c>
      <c r="O142" s="118">
        <v>97.3</v>
      </c>
      <c r="P142" s="118">
        <v>97.4</v>
      </c>
      <c r="Q142" s="118">
        <v>98.5</v>
      </c>
      <c r="R142" s="118">
        <v>97.4</v>
      </c>
      <c r="S142" s="118">
        <v>99.3</v>
      </c>
      <c r="T142" s="118">
        <v>99.6</v>
      </c>
      <c r="U142" s="118">
        <v>106.7</v>
      </c>
      <c r="V142" s="118">
        <v>109.6</v>
      </c>
      <c r="W142" s="118">
        <v>102.4</v>
      </c>
      <c r="X142" s="118">
        <v>96.9</v>
      </c>
      <c r="Y142" s="118">
        <v>99.9</v>
      </c>
      <c r="Z142" s="118">
        <v>96</v>
      </c>
      <c r="AA142" s="60"/>
      <c r="AB142" s="98">
        <f t="shared" si="22"/>
        <v>-3.9039039039039047</v>
      </c>
      <c r="AC142" s="102">
        <f t="shared" si="21"/>
        <v>99.37888198757764</v>
      </c>
      <c r="AD142" s="98">
        <f t="shared" si="24"/>
        <v>4.244306418219468</v>
      </c>
      <c r="AE142" s="98">
        <f>_xlfn.IFERROR((Z142/E142-1)*100,":")</f>
        <v>-4.667328699106255</v>
      </c>
      <c r="AG142" s="45"/>
      <c r="AH142" s="45"/>
      <c r="AI142" s="45"/>
      <c r="AJ142" s="45"/>
      <c r="AK142" s="45"/>
      <c r="AL142" s="45"/>
      <c r="AM142" s="45"/>
      <c r="AN142" s="45"/>
    </row>
    <row r="143" spans="1:40" ht="14.5">
      <c r="A143" s="6" t="s">
        <v>287</v>
      </c>
      <c r="B143" s="118">
        <v>106</v>
      </c>
      <c r="C143" s="118">
        <v>100.4</v>
      </c>
      <c r="D143" s="118">
        <v>107.6</v>
      </c>
      <c r="E143" s="118">
        <v>91.5</v>
      </c>
      <c r="F143" s="118">
        <v>97.2</v>
      </c>
      <c r="G143" s="118">
        <v>101.9</v>
      </c>
      <c r="H143" s="118">
        <v>93.6</v>
      </c>
      <c r="I143" s="118">
        <v>96.1</v>
      </c>
      <c r="J143" s="118">
        <v>113.6</v>
      </c>
      <c r="K143" s="118">
        <v>118</v>
      </c>
      <c r="L143" s="118">
        <v>105.1</v>
      </c>
      <c r="M143" s="118">
        <v>101.9</v>
      </c>
      <c r="N143" s="118">
        <v>108.3</v>
      </c>
      <c r="O143" s="118">
        <v>97.9</v>
      </c>
      <c r="P143" s="118">
        <v>105.7</v>
      </c>
      <c r="Q143" s="118">
        <v>103.2</v>
      </c>
      <c r="R143" s="118">
        <v>97.1</v>
      </c>
      <c r="S143" s="118">
        <v>92.7</v>
      </c>
      <c r="T143" s="118">
        <v>98</v>
      </c>
      <c r="U143" s="118">
        <v>97.4</v>
      </c>
      <c r="V143" s="118">
        <v>95.3</v>
      </c>
      <c r="W143" s="118">
        <v>94.5</v>
      </c>
      <c r="X143" s="118">
        <v>95.9</v>
      </c>
      <c r="Y143" s="118">
        <v>98.7</v>
      </c>
      <c r="Z143" s="119" t="s">
        <v>309</v>
      </c>
      <c r="AA143" s="60"/>
      <c r="AB143" s="98" t="str">
        <f t="shared" si="22"/>
        <v>:</v>
      </c>
      <c r="AC143" s="102" t="str">
        <f t="shared" si="21"/>
        <v>:</v>
      </c>
      <c r="AD143" s="98">
        <f t="shared" si="24"/>
        <v>-8.864541832669326</v>
      </c>
      <c r="AE143" s="98" t="str">
        <f aca="true" t="shared" si="25" ref="AE143:AE148">_xlfn.IFERROR((Z143/E143-1)*100,":")</f>
        <v>:</v>
      </c>
      <c r="AG143" s="45"/>
      <c r="AH143" s="45"/>
      <c r="AI143" s="45"/>
      <c r="AJ143" s="45"/>
      <c r="AK143" s="45"/>
      <c r="AL143" s="45"/>
      <c r="AM143" s="45"/>
      <c r="AN143" s="45"/>
    </row>
    <row r="144" spans="1:40" ht="14.5">
      <c r="A144" s="6" t="s">
        <v>288</v>
      </c>
      <c r="B144" s="118">
        <v>101</v>
      </c>
      <c r="C144" s="118">
        <v>77.6</v>
      </c>
      <c r="D144" s="118">
        <v>104.3</v>
      </c>
      <c r="E144" s="118">
        <v>82.7</v>
      </c>
      <c r="F144" s="118">
        <v>87.7</v>
      </c>
      <c r="G144" s="118">
        <v>115.9</v>
      </c>
      <c r="H144" s="118">
        <v>115.3</v>
      </c>
      <c r="I144" s="118">
        <v>116.2</v>
      </c>
      <c r="J144" s="118">
        <v>127.6</v>
      </c>
      <c r="K144" s="118">
        <v>154.6</v>
      </c>
      <c r="L144" s="118">
        <v>121</v>
      </c>
      <c r="M144" s="118">
        <v>126.6</v>
      </c>
      <c r="N144" s="118">
        <v>152.9</v>
      </c>
      <c r="O144" s="118">
        <v>150</v>
      </c>
      <c r="P144" s="118">
        <v>138.5</v>
      </c>
      <c r="Q144" s="118">
        <v>118.3</v>
      </c>
      <c r="R144" s="118">
        <v>115</v>
      </c>
      <c r="S144" s="118">
        <v>95</v>
      </c>
      <c r="T144" s="118">
        <v>113.6</v>
      </c>
      <c r="U144" s="118">
        <v>104</v>
      </c>
      <c r="V144" s="118">
        <v>107.6</v>
      </c>
      <c r="W144" s="118">
        <v>110.5</v>
      </c>
      <c r="X144" s="118">
        <v>102.5</v>
      </c>
      <c r="Y144" s="118">
        <v>119</v>
      </c>
      <c r="Z144" s="119" t="s">
        <v>309</v>
      </c>
      <c r="AA144" s="60"/>
      <c r="AB144" s="98" t="str">
        <f t="shared" si="22"/>
        <v>:</v>
      </c>
      <c r="AC144" s="102" t="str">
        <f t="shared" si="21"/>
        <v>:</v>
      </c>
      <c r="AD144" s="98">
        <f t="shared" si="24"/>
        <v>6.572164948453629</v>
      </c>
      <c r="AE144" s="98" t="str">
        <f t="shared" si="25"/>
        <v>:</v>
      </c>
      <c r="AG144" s="45"/>
      <c r="AH144" s="45"/>
      <c r="AI144" s="45"/>
      <c r="AJ144" s="45"/>
      <c r="AK144" s="45"/>
      <c r="AL144" s="45"/>
      <c r="AM144" s="45"/>
      <c r="AN144" s="45"/>
    </row>
    <row r="145" spans="1:40" ht="14.5">
      <c r="A145" s="6" t="s">
        <v>289</v>
      </c>
      <c r="B145" s="118">
        <v>111.2</v>
      </c>
      <c r="C145" s="118">
        <v>106.1</v>
      </c>
      <c r="D145" s="118">
        <v>95.5</v>
      </c>
      <c r="E145" s="118">
        <v>102.8</v>
      </c>
      <c r="F145" s="118">
        <v>109.4</v>
      </c>
      <c r="G145" s="118">
        <v>104.9</v>
      </c>
      <c r="H145" s="118">
        <v>115.6</v>
      </c>
      <c r="I145" s="118">
        <v>110.4</v>
      </c>
      <c r="J145" s="118">
        <v>111.5</v>
      </c>
      <c r="K145" s="118">
        <v>103.6</v>
      </c>
      <c r="L145" s="118">
        <v>103.5</v>
      </c>
      <c r="M145" s="118">
        <v>97.7</v>
      </c>
      <c r="N145" s="118">
        <v>91.7</v>
      </c>
      <c r="O145" s="118">
        <v>95</v>
      </c>
      <c r="P145" s="118">
        <v>119.2</v>
      </c>
      <c r="Q145" s="118">
        <v>100.8</v>
      </c>
      <c r="R145" s="118">
        <v>87.1</v>
      </c>
      <c r="S145" s="118">
        <v>102.1</v>
      </c>
      <c r="T145" s="118">
        <v>114.9</v>
      </c>
      <c r="U145" s="118">
        <v>124.3</v>
      </c>
      <c r="V145" s="118">
        <v>127.5</v>
      </c>
      <c r="W145" s="118">
        <v>113.7</v>
      </c>
      <c r="X145" s="118">
        <v>110.2</v>
      </c>
      <c r="Y145" s="118">
        <v>118.8</v>
      </c>
      <c r="Z145" s="118">
        <v>114.2</v>
      </c>
      <c r="AA145" s="60"/>
      <c r="AB145" s="98">
        <f t="shared" si="22"/>
        <v>-3.872053872053871</v>
      </c>
      <c r="AC145" s="102">
        <f t="shared" si="21"/>
        <v>107.63430725730443</v>
      </c>
      <c r="AD145" s="98">
        <f t="shared" si="24"/>
        <v>-3.1102733270499505</v>
      </c>
      <c r="AE145" s="98">
        <f t="shared" si="25"/>
        <v>11.08949416342413</v>
      </c>
      <c r="AG145" s="45"/>
      <c r="AH145" s="45"/>
      <c r="AI145" s="45"/>
      <c r="AJ145" s="45"/>
      <c r="AK145" s="45"/>
      <c r="AL145" s="45"/>
      <c r="AM145" s="45"/>
      <c r="AN145" s="45"/>
    </row>
    <row r="146" spans="1:40" ht="14.5">
      <c r="A146" s="6" t="s">
        <v>290</v>
      </c>
      <c r="B146" s="118">
        <v>100.1</v>
      </c>
      <c r="C146" s="118">
        <v>99.2</v>
      </c>
      <c r="D146" s="118">
        <v>109.8</v>
      </c>
      <c r="E146" s="118">
        <v>90.8</v>
      </c>
      <c r="F146" s="118">
        <v>91.9</v>
      </c>
      <c r="G146" s="118">
        <v>104.2</v>
      </c>
      <c r="H146" s="118">
        <v>101</v>
      </c>
      <c r="I146" s="118">
        <v>102.7</v>
      </c>
      <c r="J146" s="118">
        <v>104.1</v>
      </c>
      <c r="K146" s="118">
        <v>105.8</v>
      </c>
      <c r="L146" s="118">
        <v>102.7</v>
      </c>
      <c r="M146" s="118">
        <v>104.6</v>
      </c>
      <c r="N146" s="118">
        <v>110.6</v>
      </c>
      <c r="O146" s="118">
        <v>111.8</v>
      </c>
      <c r="P146" s="118">
        <v>98.6</v>
      </c>
      <c r="Q146" s="118">
        <v>111.2</v>
      </c>
      <c r="R146" s="118">
        <v>97.9</v>
      </c>
      <c r="S146" s="118">
        <v>102.6</v>
      </c>
      <c r="T146" s="118">
        <v>105.1</v>
      </c>
      <c r="U146" s="118">
        <v>104.4</v>
      </c>
      <c r="V146" s="118">
        <v>100.3</v>
      </c>
      <c r="W146" s="118">
        <v>100.8</v>
      </c>
      <c r="X146" s="118">
        <v>98.6</v>
      </c>
      <c r="Y146" s="118">
        <v>97.5</v>
      </c>
      <c r="Z146" s="118">
        <v>91.6</v>
      </c>
      <c r="AA146" s="60"/>
      <c r="AB146" s="98">
        <f t="shared" si="22"/>
        <v>-6.051282051282058</v>
      </c>
      <c r="AC146" s="102">
        <f t="shared" si="21"/>
        <v>92.33870967741935</v>
      </c>
      <c r="AD146" s="98">
        <f t="shared" si="24"/>
        <v>-8.467741935483875</v>
      </c>
      <c r="AE146" s="98">
        <f t="shared" si="25"/>
        <v>0.8810572687224738</v>
      </c>
      <c r="AG146" s="45"/>
      <c r="AH146" s="45"/>
      <c r="AI146" s="45"/>
      <c r="AJ146" s="45"/>
      <c r="AK146" s="45"/>
      <c r="AL146" s="45"/>
      <c r="AM146" s="45"/>
      <c r="AN146" s="45"/>
    </row>
    <row r="147" spans="1:40" ht="14.5">
      <c r="A147" s="6" t="s">
        <v>291</v>
      </c>
      <c r="B147" s="118">
        <v>122.8</v>
      </c>
      <c r="C147" s="118">
        <v>123.6</v>
      </c>
      <c r="D147" s="118">
        <v>118.7</v>
      </c>
      <c r="E147" s="118">
        <v>102.4</v>
      </c>
      <c r="F147" s="118">
        <v>105.9</v>
      </c>
      <c r="G147" s="118">
        <v>110.5</v>
      </c>
      <c r="H147" s="118">
        <v>119.3</v>
      </c>
      <c r="I147" s="118">
        <v>121.4</v>
      </c>
      <c r="J147" s="118">
        <v>125.9</v>
      </c>
      <c r="K147" s="118">
        <v>123.9</v>
      </c>
      <c r="L147" s="118">
        <v>124.4</v>
      </c>
      <c r="M147" s="118">
        <v>122.9</v>
      </c>
      <c r="N147" s="118">
        <v>121.7</v>
      </c>
      <c r="O147" s="118">
        <v>121.3</v>
      </c>
      <c r="P147" s="118">
        <v>130.6</v>
      </c>
      <c r="Q147" s="118">
        <v>130.9</v>
      </c>
      <c r="R147" s="118">
        <v>130.4</v>
      </c>
      <c r="S147" s="118">
        <v>129.3</v>
      </c>
      <c r="T147" s="118">
        <v>131.5</v>
      </c>
      <c r="U147" s="118">
        <v>131.9</v>
      </c>
      <c r="V147" s="118">
        <v>128.1</v>
      </c>
      <c r="W147" s="118">
        <v>130.3</v>
      </c>
      <c r="X147" s="118">
        <v>130.1</v>
      </c>
      <c r="Y147" s="118">
        <v>131.2</v>
      </c>
      <c r="Z147" s="118">
        <v>129</v>
      </c>
      <c r="AA147" s="60"/>
      <c r="AB147" s="98">
        <f t="shared" si="22"/>
        <v>-1.6768292682926789</v>
      </c>
      <c r="AC147" s="102">
        <f t="shared" si="21"/>
        <v>104.36893203883496</v>
      </c>
      <c r="AD147" s="98">
        <f t="shared" si="24"/>
        <v>-17.152103559870547</v>
      </c>
      <c r="AE147" s="98">
        <f t="shared" si="25"/>
        <v>25.9765625</v>
      </c>
      <c r="AG147" s="45"/>
      <c r="AH147" s="45"/>
      <c r="AI147" s="45"/>
      <c r="AJ147" s="45"/>
      <c r="AK147" s="45"/>
      <c r="AL147" s="45"/>
      <c r="AM147" s="45"/>
      <c r="AN147" s="45"/>
    </row>
    <row r="148" spans="1:40" ht="14.5">
      <c r="A148" s="6" t="s">
        <v>292</v>
      </c>
      <c r="B148" s="118">
        <v>108.1</v>
      </c>
      <c r="C148" s="118">
        <v>96.9</v>
      </c>
      <c r="D148" s="118">
        <v>97.7</v>
      </c>
      <c r="E148" s="118">
        <v>97.4</v>
      </c>
      <c r="F148" s="118">
        <v>91</v>
      </c>
      <c r="G148" s="118">
        <v>87.2</v>
      </c>
      <c r="H148" s="118">
        <v>94.9</v>
      </c>
      <c r="I148" s="118">
        <v>96.7</v>
      </c>
      <c r="J148" s="118">
        <v>92.1</v>
      </c>
      <c r="K148" s="118">
        <v>93.6</v>
      </c>
      <c r="L148" s="118">
        <v>99.7</v>
      </c>
      <c r="M148" s="118">
        <v>99.5</v>
      </c>
      <c r="N148" s="118">
        <v>110.7</v>
      </c>
      <c r="O148" s="118">
        <v>111.6</v>
      </c>
      <c r="P148" s="118">
        <v>102.5</v>
      </c>
      <c r="Q148" s="118">
        <v>101.6</v>
      </c>
      <c r="R148" s="118">
        <v>95.4</v>
      </c>
      <c r="S148" s="118">
        <v>95.3</v>
      </c>
      <c r="T148" s="118">
        <v>96.5</v>
      </c>
      <c r="U148" s="118">
        <v>95.9</v>
      </c>
      <c r="V148" s="118">
        <v>95.9</v>
      </c>
      <c r="W148" s="118">
        <v>97.7</v>
      </c>
      <c r="X148" s="118">
        <v>97.8</v>
      </c>
      <c r="Y148" s="118">
        <v>103.8</v>
      </c>
      <c r="Z148" s="118">
        <v>105.2</v>
      </c>
      <c r="AA148" s="60"/>
      <c r="AB148" s="98">
        <f t="shared" si="22"/>
        <v>1.3487475915221703</v>
      </c>
      <c r="AC148" s="102">
        <f t="shared" si="21"/>
        <v>108.56553147574819</v>
      </c>
      <c r="AD148" s="98">
        <f t="shared" si="24"/>
        <v>0.5159958720330149</v>
      </c>
      <c r="AE148" s="98">
        <f t="shared" si="25"/>
        <v>8.008213552361386</v>
      </c>
      <c r="AG148" s="45"/>
      <c r="AH148" s="45"/>
      <c r="AI148" s="45"/>
      <c r="AJ148" s="45"/>
      <c r="AK148" s="45"/>
      <c r="AL148" s="45"/>
      <c r="AM148" s="45"/>
      <c r="AN148" s="45"/>
    </row>
    <row r="149" spans="1:34" ht="14.2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99"/>
      <c r="AC149" s="103"/>
      <c r="AD149" s="99"/>
      <c r="AE149" s="99"/>
      <c r="AF149" s="36"/>
      <c r="AG149" s="36"/>
      <c r="AH149" s="36"/>
    </row>
    <row r="150" spans="1:34" ht="14.25">
      <c r="A150" s="2"/>
      <c r="B150" s="2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6"/>
      <c r="AG150" s="36"/>
      <c r="AH150" s="36"/>
    </row>
    <row r="151" spans="1:34" ht="14.25">
      <c r="A151" s="4" t="s">
        <v>259</v>
      </c>
      <c r="B151" s="2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6"/>
      <c r="AG151" s="36"/>
      <c r="AH151" s="36"/>
    </row>
    <row r="152" spans="1:34" ht="14.25">
      <c r="A152" s="2"/>
      <c r="B152" s="2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6"/>
      <c r="AG152" s="36"/>
      <c r="AH152" s="36"/>
    </row>
    <row r="153" spans="1:34" ht="14.25">
      <c r="A153" s="4" t="s">
        <v>0</v>
      </c>
      <c r="B153" s="5">
        <f>B3</f>
        <v>44635.37017361111</v>
      </c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6"/>
      <c r="AG153" s="36"/>
      <c r="AH153" s="36"/>
    </row>
    <row r="154" spans="1:34" ht="14.25">
      <c r="A154" s="4" t="s">
        <v>1</v>
      </c>
      <c r="B154" s="5">
        <f>B4</f>
        <v>44636.380558634264</v>
      </c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6"/>
      <c r="AG154" s="36"/>
      <c r="AH154" s="36"/>
    </row>
    <row r="155" spans="1:34" ht="14.25">
      <c r="A155" s="4" t="s">
        <v>2</v>
      </c>
      <c r="B155" s="4" t="s">
        <v>3</v>
      </c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6"/>
      <c r="AG155" s="36"/>
      <c r="AH155" s="36"/>
    </row>
    <row r="156" spans="1:34" ht="14.25">
      <c r="A156" s="2"/>
      <c r="B156" s="2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6"/>
      <c r="AG156" s="36"/>
      <c r="AH156" s="36"/>
    </row>
    <row r="157" spans="1:34" ht="14.25">
      <c r="A157" s="4" t="s">
        <v>4</v>
      </c>
      <c r="B157" s="4" t="s">
        <v>258</v>
      </c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6"/>
      <c r="AG157" s="36"/>
      <c r="AH157" s="36"/>
    </row>
    <row r="158" spans="1:34" ht="14.25">
      <c r="A158" s="4" t="s">
        <v>293</v>
      </c>
      <c r="B158" s="4" t="s">
        <v>249</v>
      </c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6"/>
      <c r="AG158" s="36"/>
      <c r="AH158" s="36"/>
    </row>
    <row r="159" spans="1:34" ht="14.25">
      <c r="A159" s="4" t="s">
        <v>5</v>
      </c>
      <c r="B159" s="4" t="s">
        <v>6</v>
      </c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4"/>
      <c r="AC159" s="4"/>
      <c r="AD159" s="4"/>
      <c r="AE159" s="4"/>
      <c r="AF159" s="36"/>
      <c r="AG159" s="36"/>
      <c r="AH159" s="36"/>
    </row>
    <row r="160" spans="1:34" ht="14.25">
      <c r="A160" s="4" t="s">
        <v>7</v>
      </c>
      <c r="B160" s="4" t="s">
        <v>160</v>
      </c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51"/>
      <c r="AC160" s="50"/>
      <c r="AD160" s="51"/>
      <c r="AE160" s="51"/>
      <c r="AF160" s="36"/>
      <c r="AG160" s="36"/>
      <c r="AH160" s="36"/>
    </row>
    <row r="161" spans="1:34" ht="14.25">
      <c r="A161" s="2"/>
      <c r="B161" s="2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101" t="s">
        <v>339</v>
      </c>
      <c r="AC161" s="101" t="s">
        <v>305</v>
      </c>
      <c r="AD161" s="101" t="s">
        <v>343</v>
      </c>
      <c r="AE161" s="39"/>
      <c r="AG161" s="36"/>
      <c r="AH161" s="36"/>
    </row>
    <row r="162" spans="1:34" ht="14.25">
      <c r="A162" s="6" t="s">
        <v>294</v>
      </c>
      <c r="B162" s="6" t="s">
        <v>128</v>
      </c>
      <c r="C162" s="6" t="s">
        <v>129</v>
      </c>
      <c r="D162" s="6" t="s">
        <v>130</v>
      </c>
      <c r="E162" s="6" t="s">
        <v>279</v>
      </c>
      <c r="F162" s="6" t="s">
        <v>282</v>
      </c>
      <c r="G162" s="6" t="s">
        <v>301</v>
      </c>
      <c r="H162" s="6" t="s">
        <v>303</v>
      </c>
      <c r="I162" s="6" t="s">
        <v>308</v>
      </c>
      <c r="J162" s="6" t="s">
        <v>310</v>
      </c>
      <c r="K162" s="6" t="s">
        <v>311</v>
      </c>
      <c r="L162" s="6" t="s">
        <v>313</v>
      </c>
      <c r="M162" s="6" t="s">
        <v>314</v>
      </c>
      <c r="N162" s="6" t="s">
        <v>329</v>
      </c>
      <c r="O162" s="6" t="s">
        <v>335</v>
      </c>
      <c r="P162" s="6" t="s">
        <v>336</v>
      </c>
      <c r="Q162" s="6" t="s">
        <v>347</v>
      </c>
      <c r="R162" s="6" t="s">
        <v>348</v>
      </c>
      <c r="S162" s="6" t="s">
        <v>349</v>
      </c>
      <c r="T162" s="6" t="s">
        <v>350</v>
      </c>
      <c r="U162" s="6" t="s">
        <v>354</v>
      </c>
      <c r="V162" s="6" t="s">
        <v>355</v>
      </c>
      <c r="W162" s="6" t="s">
        <v>356</v>
      </c>
      <c r="X162" s="6" t="s">
        <v>357</v>
      </c>
      <c r="Y162" s="6" t="s">
        <v>358</v>
      </c>
      <c r="Z162" s="6" t="s">
        <v>359</v>
      </c>
      <c r="AA162" s="6"/>
      <c r="AB162" s="97" t="s">
        <v>362</v>
      </c>
      <c r="AC162" s="97" t="s">
        <v>363</v>
      </c>
      <c r="AD162" s="97" t="s">
        <v>342</v>
      </c>
      <c r="AE162" s="97" t="s">
        <v>361</v>
      </c>
      <c r="AG162" s="36"/>
      <c r="AH162" s="36"/>
    </row>
    <row r="163" spans="1:40" ht="14.5">
      <c r="A163" s="6" t="s">
        <v>131</v>
      </c>
      <c r="B163" s="118">
        <v>107.4</v>
      </c>
      <c r="C163" s="118">
        <v>105.5</v>
      </c>
      <c r="D163" s="118">
        <v>88.3</v>
      </c>
      <c r="E163" s="118">
        <v>62.9</v>
      </c>
      <c r="F163" s="118">
        <v>79.3</v>
      </c>
      <c r="G163" s="118">
        <v>92.7</v>
      </c>
      <c r="H163" s="118">
        <v>97.7</v>
      </c>
      <c r="I163" s="118">
        <v>96.9</v>
      </c>
      <c r="J163" s="118">
        <v>98.1</v>
      </c>
      <c r="K163" s="118">
        <v>101.9</v>
      </c>
      <c r="L163" s="118">
        <v>110.9</v>
      </c>
      <c r="M163" s="118">
        <v>109.7</v>
      </c>
      <c r="N163" s="118">
        <v>111.6</v>
      </c>
      <c r="O163" s="118">
        <v>109.5</v>
      </c>
      <c r="P163" s="118">
        <v>105</v>
      </c>
      <c r="Q163" s="118">
        <v>105.6</v>
      </c>
      <c r="R163" s="118">
        <v>103.9</v>
      </c>
      <c r="S163" s="118">
        <v>101.9</v>
      </c>
      <c r="T163" s="118">
        <v>103.9</v>
      </c>
      <c r="U163" s="118">
        <v>100.9</v>
      </c>
      <c r="V163" s="118">
        <v>99.4</v>
      </c>
      <c r="W163" s="118">
        <v>100.4</v>
      </c>
      <c r="X163" s="118">
        <v>103.4</v>
      </c>
      <c r="Y163" s="118">
        <v>107.8</v>
      </c>
      <c r="Z163" s="118">
        <v>105.8</v>
      </c>
      <c r="AA163" s="60"/>
      <c r="AB163" s="98">
        <f>_xlfn.IFERROR((Z163/Y163-1)*100,":")</f>
        <v>-1.855287569573283</v>
      </c>
      <c r="AC163" s="102">
        <f>_xlfn.IFERROR(Z163/C163*100,":")</f>
        <v>100.28436018957345</v>
      </c>
      <c r="AD163" s="98">
        <f>_xlfn.IFERROR((E163/C163-1)*100,":")</f>
        <v>-40.379146919431285</v>
      </c>
      <c r="AE163" s="98">
        <f>_xlfn.IFERROR((Z163/E163-1)*100,":")</f>
        <v>68.20349761526232</v>
      </c>
      <c r="AG163" s="46"/>
      <c r="AH163" s="46"/>
      <c r="AI163" s="46"/>
      <c r="AJ163" s="46"/>
      <c r="AK163" s="46"/>
      <c r="AL163" s="46"/>
      <c r="AM163" s="46"/>
      <c r="AN163" s="46"/>
    </row>
    <row r="164" spans="1:40" ht="14.5">
      <c r="A164" s="6" t="s">
        <v>295</v>
      </c>
      <c r="B164" s="118">
        <v>105.7</v>
      </c>
      <c r="C164" s="118">
        <v>103.2</v>
      </c>
      <c r="D164" s="118">
        <v>85.8</v>
      </c>
      <c r="E164" s="118">
        <v>62.6</v>
      </c>
      <c r="F164" s="118">
        <v>78.7</v>
      </c>
      <c r="G164" s="118">
        <v>91.6</v>
      </c>
      <c r="H164" s="118">
        <v>96</v>
      </c>
      <c r="I164" s="118">
        <v>94.4</v>
      </c>
      <c r="J164" s="118">
        <v>95.2</v>
      </c>
      <c r="K164" s="118">
        <v>99.3</v>
      </c>
      <c r="L164" s="118">
        <v>109.5</v>
      </c>
      <c r="M164" s="118">
        <v>108.4</v>
      </c>
      <c r="N164" s="118">
        <v>110.6</v>
      </c>
      <c r="O164" s="118">
        <v>108.3</v>
      </c>
      <c r="P164" s="118">
        <v>102.6</v>
      </c>
      <c r="Q164" s="118">
        <v>103.6</v>
      </c>
      <c r="R164" s="118">
        <v>101.8</v>
      </c>
      <c r="S164" s="118">
        <v>99.6</v>
      </c>
      <c r="T164" s="118">
        <v>101.7</v>
      </c>
      <c r="U164" s="118">
        <v>99.2</v>
      </c>
      <c r="V164" s="118">
        <v>97.8</v>
      </c>
      <c r="W164" s="118">
        <v>98.6</v>
      </c>
      <c r="X164" s="118">
        <v>100.8</v>
      </c>
      <c r="Y164" s="118">
        <v>106.1</v>
      </c>
      <c r="Z164" s="118">
        <v>103.6</v>
      </c>
      <c r="AA164" s="60"/>
      <c r="AB164" s="98">
        <f aca="true" t="shared" si="26" ref="AB164:AB166">_xlfn.IFERROR((Z164/Y164-1)*100,":")</f>
        <v>-2.3562676720075393</v>
      </c>
      <c r="AC164" s="102">
        <f aca="true" t="shared" si="27" ref="AC164:AC167">_xlfn.IFERROR(Z164/C164*100,":")</f>
        <v>100.3875968992248</v>
      </c>
      <c r="AD164" s="98">
        <f aca="true" t="shared" si="28" ref="AD164:AD174">_xlfn.IFERROR((E164/C164-1)*100,":")</f>
        <v>-39.34108527131783</v>
      </c>
      <c r="AE164" s="98">
        <f aca="true" t="shared" si="29" ref="AE164:AE166">_xlfn.IFERROR((Z164/E164-1)*100,":")</f>
        <v>65.49520766773162</v>
      </c>
      <c r="AG164" s="46"/>
      <c r="AH164" s="46"/>
      <c r="AI164" s="46"/>
      <c r="AJ164" s="46"/>
      <c r="AK164" s="46"/>
      <c r="AL164" s="46"/>
      <c r="AM164" s="46"/>
      <c r="AN164" s="46"/>
    </row>
    <row r="165" spans="1:40" ht="14.5">
      <c r="A165" s="6" t="s">
        <v>132</v>
      </c>
      <c r="B165" s="118">
        <v>103.3</v>
      </c>
      <c r="C165" s="118">
        <v>106</v>
      </c>
      <c r="D165" s="118">
        <v>84</v>
      </c>
      <c r="E165" s="118">
        <v>63.4</v>
      </c>
      <c r="F165" s="118">
        <v>81.3</v>
      </c>
      <c r="G165" s="118">
        <v>90.7</v>
      </c>
      <c r="H165" s="118">
        <v>102.1</v>
      </c>
      <c r="I165" s="118">
        <v>97.4</v>
      </c>
      <c r="J165" s="118">
        <v>100</v>
      </c>
      <c r="K165" s="118">
        <v>102.6</v>
      </c>
      <c r="L165" s="118">
        <v>102.9</v>
      </c>
      <c r="M165" s="118">
        <v>99.3</v>
      </c>
      <c r="N165" s="118">
        <v>101.3</v>
      </c>
      <c r="O165" s="118">
        <v>92</v>
      </c>
      <c r="P165" s="118">
        <v>96.4</v>
      </c>
      <c r="Q165" s="118">
        <v>97</v>
      </c>
      <c r="R165" s="118">
        <v>96.3</v>
      </c>
      <c r="S165" s="118">
        <v>94.8</v>
      </c>
      <c r="T165" s="118">
        <v>100</v>
      </c>
      <c r="U165" s="118">
        <v>85.5</v>
      </c>
      <c r="V165" s="118">
        <v>92.3</v>
      </c>
      <c r="W165" s="118">
        <v>90.2</v>
      </c>
      <c r="X165" s="118">
        <v>90.4</v>
      </c>
      <c r="Y165" s="118">
        <v>90.9</v>
      </c>
      <c r="Z165" s="118">
        <v>97.4</v>
      </c>
      <c r="AA165" s="60"/>
      <c r="AB165" s="98">
        <f t="shared" si="26"/>
        <v>7.150715071507152</v>
      </c>
      <c r="AC165" s="102">
        <f t="shared" si="27"/>
        <v>91.88679245283019</v>
      </c>
      <c r="AD165" s="98">
        <f t="shared" si="28"/>
        <v>-40.18867924528302</v>
      </c>
      <c r="AE165" s="98">
        <f t="shared" si="29"/>
        <v>53.62776025236595</v>
      </c>
      <c r="AG165" s="46"/>
      <c r="AH165" s="46"/>
      <c r="AI165" s="46"/>
      <c r="AJ165" s="46"/>
      <c r="AK165" s="46"/>
      <c r="AL165" s="46"/>
      <c r="AM165" s="46"/>
      <c r="AN165" s="46"/>
    </row>
    <row r="166" spans="1:40" ht="14.5">
      <c r="A166" s="6" t="s">
        <v>133</v>
      </c>
      <c r="B166" s="118">
        <v>128.9</v>
      </c>
      <c r="C166" s="118">
        <v>134.5</v>
      </c>
      <c r="D166" s="118">
        <v>120.4</v>
      </c>
      <c r="E166" s="118">
        <v>85.7</v>
      </c>
      <c r="F166" s="118">
        <v>90.3</v>
      </c>
      <c r="G166" s="118">
        <v>101.4</v>
      </c>
      <c r="H166" s="118">
        <v>107.5</v>
      </c>
      <c r="I166" s="118">
        <v>114.2</v>
      </c>
      <c r="J166" s="118">
        <v>123.3</v>
      </c>
      <c r="K166" s="118">
        <v>132.3</v>
      </c>
      <c r="L166" s="118">
        <v>131.2</v>
      </c>
      <c r="M166" s="118">
        <v>125.7</v>
      </c>
      <c r="N166" s="118">
        <v>130.3</v>
      </c>
      <c r="O166" s="118">
        <v>124.1</v>
      </c>
      <c r="P166" s="118">
        <v>129.7</v>
      </c>
      <c r="Q166" s="118">
        <v>126.9</v>
      </c>
      <c r="R166" s="118">
        <v>131.9</v>
      </c>
      <c r="S166" s="118">
        <v>129</v>
      </c>
      <c r="T166" s="118">
        <v>127.7</v>
      </c>
      <c r="U166" s="118">
        <v>123.5</v>
      </c>
      <c r="V166" s="118">
        <v>130</v>
      </c>
      <c r="W166" s="118">
        <v>130.1</v>
      </c>
      <c r="X166" s="118">
        <v>128.7</v>
      </c>
      <c r="Y166" s="118">
        <v>135.4</v>
      </c>
      <c r="Z166" s="118">
        <v>140.2</v>
      </c>
      <c r="AA166" s="60"/>
      <c r="AB166" s="98">
        <f t="shared" si="26"/>
        <v>3.545051698670587</v>
      </c>
      <c r="AC166" s="102">
        <f t="shared" si="27"/>
        <v>104.23791821561336</v>
      </c>
      <c r="AD166" s="98">
        <f t="shared" si="28"/>
        <v>-36.28252788104089</v>
      </c>
      <c r="AE166" s="98">
        <f t="shared" si="29"/>
        <v>63.59393232205366</v>
      </c>
      <c r="AG166" s="46"/>
      <c r="AH166" s="46"/>
      <c r="AI166" s="46"/>
      <c r="AJ166" s="46"/>
      <c r="AK166" s="46"/>
      <c r="AL166" s="46"/>
      <c r="AM166" s="46"/>
      <c r="AN166" s="46"/>
    </row>
    <row r="167" spans="1:40" ht="14.5">
      <c r="A167" s="6" t="s">
        <v>134</v>
      </c>
      <c r="B167" s="118">
        <v>116.6</v>
      </c>
      <c r="C167" s="118">
        <v>119.4</v>
      </c>
      <c r="D167" s="118">
        <v>94.9</v>
      </c>
      <c r="E167" s="118">
        <v>56.9</v>
      </c>
      <c r="F167" s="118">
        <v>85.3</v>
      </c>
      <c r="G167" s="118">
        <v>102.8</v>
      </c>
      <c r="H167" s="118">
        <v>114.7</v>
      </c>
      <c r="I167" s="118">
        <v>114.6</v>
      </c>
      <c r="J167" s="118">
        <v>117.7</v>
      </c>
      <c r="K167" s="118">
        <v>123.3</v>
      </c>
      <c r="L167" s="118">
        <v>117.5</v>
      </c>
      <c r="M167" s="118">
        <v>117.5</v>
      </c>
      <c r="N167" s="118">
        <v>116.5</v>
      </c>
      <c r="O167" s="118">
        <v>113.8</v>
      </c>
      <c r="P167" s="118">
        <v>117.1</v>
      </c>
      <c r="Q167" s="118">
        <v>121.7</v>
      </c>
      <c r="R167" s="118">
        <v>114.8</v>
      </c>
      <c r="S167" s="118">
        <v>111.2</v>
      </c>
      <c r="T167" s="118">
        <v>117.9</v>
      </c>
      <c r="U167" s="118">
        <v>104</v>
      </c>
      <c r="V167" s="118">
        <v>100.3</v>
      </c>
      <c r="W167" s="118">
        <v>105.7</v>
      </c>
      <c r="X167" s="118">
        <v>115.1</v>
      </c>
      <c r="Y167" s="118">
        <v>108.9</v>
      </c>
      <c r="Z167" s="118">
        <v>115.6</v>
      </c>
      <c r="AA167" s="60"/>
      <c r="AB167" s="98">
        <f>_xlfn.IFERROR((Z167/Y167-1)*100,":")</f>
        <v>6.152433425160697</v>
      </c>
      <c r="AC167" s="102">
        <f t="shared" si="27"/>
        <v>96.81742043551088</v>
      </c>
      <c r="AD167" s="98">
        <f t="shared" si="28"/>
        <v>-52.34505862646566</v>
      </c>
      <c r="AE167" s="98">
        <f>_xlfn.IFERROR((Z167/E167-1)*100,":")</f>
        <v>103.1634446397188</v>
      </c>
      <c r="AG167" s="46"/>
      <c r="AH167" s="46"/>
      <c r="AI167" s="46"/>
      <c r="AJ167" s="46"/>
      <c r="AK167" s="46"/>
      <c r="AL167" s="46"/>
      <c r="AM167" s="46"/>
      <c r="AN167" s="46"/>
    </row>
    <row r="168" spans="1:40" ht="14.5">
      <c r="A168" s="6" t="s">
        <v>135</v>
      </c>
      <c r="B168" s="118">
        <v>114.8</v>
      </c>
      <c r="C168" s="118">
        <v>120.4</v>
      </c>
      <c r="D168" s="118">
        <v>123.2</v>
      </c>
      <c r="E168" s="118">
        <v>105.4</v>
      </c>
      <c r="F168" s="118">
        <v>101.7</v>
      </c>
      <c r="G168" s="118">
        <v>107.7</v>
      </c>
      <c r="H168" s="118">
        <v>107.2</v>
      </c>
      <c r="I168" s="118">
        <v>107.5</v>
      </c>
      <c r="J168" s="118">
        <v>113.8</v>
      </c>
      <c r="K168" s="118">
        <v>113.2</v>
      </c>
      <c r="L168" s="118">
        <v>118.9</v>
      </c>
      <c r="M168" s="118">
        <v>109.4</v>
      </c>
      <c r="N168" s="118">
        <v>116.7</v>
      </c>
      <c r="O168" s="118">
        <v>109.9</v>
      </c>
      <c r="P168" s="118">
        <v>116.1</v>
      </c>
      <c r="Q168" s="118">
        <v>111.9</v>
      </c>
      <c r="R168" s="118">
        <v>123</v>
      </c>
      <c r="S168" s="118">
        <v>113.1</v>
      </c>
      <c r="T168" s="118">
        <v>119.4</v>
      </c>
      <c r="U168" s="118">
        <v>117.4</v>
      </c>
      <c r="V168" s="118">
        <v>123.3</v>
      </c>
      <c r="W168" s="118">
        <v>117.7</v>
      </c>
      <c r="X168" s="118">
        <v>123</v>
      </c>
      <c r="Y168" s="118">
        <v>119.8</v>
      </c>
      <c r="Z168" s="118">
        <v>116.5</v>
      </c>
      <c r="AA168" s="60"/>
      <c r="AB168" s="98">
        <f aca="true" t="shared" si="30" ref="AB168:AB175">_xlfn.IFERROR((Z168/Y168-1)*100,":")</f>
        <v>-2.7545909849749584</v>
      </c>
      <c r="AC168" s="102">
        <f>_xlfn.IFERROR(Z168/C168*100,":")</f>
        <v>96.76079734219269</v>
      </c>
      <c r="AD168" s="98">
        <f t="shared" si="28"/>
        <v>-12.458471760797341</v>
      </c>
      <c r="AE168" s="98">
        <f aca="true" t="shared" si="31" ref="AE168:AE191">_xlfn.IFERROR((Z168/E168-1)*100,":")</f>
        <v>10.531309297912706</v>
      </c>
      <c r="AG168" s="46"/>
      <c r="AH168" s="46"/>
      <c r="AI168" s="46"/>
      <c r="AJ168" s="46"/>
      <c r="AK168" s="46"/>
      <c r="AL168" s="46"/>
      <c r="AM168" s="46"/>
      <c r="AN168" s="46"/>
    </row>
    <row r="169" spans="1:40" ht="14.5">
      <c r="A169" s="6" t="s">
        <v>296</v>
      </c>
      <c r="B169" s="118">
        <v>98.9</v>
      </c>
      <c r="C169" s="118">
        <v>99.5</v>
      </c>
      <c r="D169" s="118">
        <v>84.2</v>
      </c>
      <c r="E169" s="118">
        <v>55.4</v>
      </c>
      <c r="F169" s="118">
        <v>71.3</v>
      </c>
      <c r="G169" s="118">
        <v>84.9</v>
      </c>
      <c r="H169" s="118">
        <v>86.4</v>
      </c>
      <c r="I169" s="118">
        <v>84.4</v>
      </c>
      <c r="J169" s="118">
        <v>86.5</v>
      </c>
      <c r="K169" s="118">
        <v>91.8</v>
      </c>
      <c r="L169" s="118">
        <v>92.6</v>
      </c>
      <c r="M169" s="118">
        <v>92.7</v>
      </c>
      <c r="N169" s="118">
        <v>92.9</v>
      </c>
      <c r="O169" s="118">
        <v>89.5</v>
      </c>
      <c r="P169" s="118">
        <v>89.5</v>
      </c>
      <c r="Q169" s="118">
        <v>89.7</v>
      </c>
      <c r="R169" s="118">
        <v>86.6</v>
      </c>
      <c r="S169" s="118">
        <v>84.8</v>
      </c>
      <c r="T169" s="118">
        <v>88</v>
      </c>
      <c r="U169" s="118">
        <v>82.1</v>
      </c>
      <c r="V169" s="118">
        <v>80.5</v>
      </c>
      <c r="W169" s="118">
        <v>86.5</v>
      </c>
      <c r="X169" s="118">
        <v>86.4</v>
      </c>
      <c r="Y169" s="118">
        <v>90.2</v>
      </c>
      <c r="Z169" s="118">
        <v>91.3</v>
      </c>
      <c r="AA169" s="60"/>
      <c r="AB169" s="98">
        <f t="shared" si="30"/>
        <v>1.2195121951219523</v>
      </c>
      <c r="AC169" s="102">
        <f aca="true" t="shared" si="32" ref="AC169:AC198">_xlfn.IFERROR(Z169/C169*100,":")</f>
        <v>91.75879396984924</v>
      </c>
      <c r="AD169" s="98">
        <f t="shared" si="28"/>
        <v>-44.32160804020101</v>
      </c>
      <c r="AE169" s="98">
        <f t="shared" si="31"/>
        <v>64.80144404332128</v>
      </c>
      <c r="AG169" s="46"/>
      <c r="AH169" s="46"/>
      <c r="AI169" s="46"/>
      <c r="AJ169" s="46"/>
      <c r="AK169" s="46"/>
      <c r="AL169" s="46"/>
      <c r="AM169" s="46"/>
      <c r="AN169" s="46"/>
    </row>
    <row r="170" spans="1:40" ht="14.5">
      <c r="A170" s="6" t="s">
        <v>136</v>
      </c>
      <c r="B170" s="118">
        <v>125.5</v>
      </c>
      <c r="C170" s="118">
        <v>149</v>
      </c>
      <c r="D170" s="118">
        <v>124.3</v>
      </c>
      <c r="E170" s="118">
        <v>103.1</v>
      </c>
      <c r="F170" s="118">
        <v>100.4</v>
      </c>
      <c r="G170" s="118">
        <v>121</v>
      </c>
      <c r="H170" s="118">
        <v>113.4</v>
      </c>
      <c r="I170" s="118">
        <v>113.1</v>
      </c>
      <c r="J170" s="118">
        <v>125.2</v>
      </c>
      <c r="K170" s="118">
        <v>123.6</v>
      </c>
      <c r="L170" s="118">
        <v>123.1</v>
      </c>
      <c r="M170" s="118">
        <v>126.4</v>
      </c>
      <c r="N170" s="118">
        <v>120.9</v>
      </c>
      <c r="O170" s="118">
        <v>108.5</v>
      </c>
      <c r="P170" s="118">
        <v>120.7</v>
      </c>
      <c r="Q170" s="118">
        <v>118.6</v>
      </c>
      <c r="R170" s="118">
        <v>123.3</v>
      </c>
      <c r="S170" s="118">
        <v>122.9</v>
      </c>
      <c r="T170" s="118">
        <v>122.1</v>
      </c>
      <c r="U170" s="118">
        <v>119.7</v>
      </c>
      <c r="V170" s="118">
        <v>119.1</v>
      </c>
      <c r="W170" s="118">
        <v>121.1</v>
      </c>
      <c r="X170" s="118">
        <v>128</v>
      </c>
      <c r="Y170" s="118">
        <v>140.7</v>
      </c>
      <c r="Z170" s="118">
        <v>119.9</v>
      </c>
      <c r="AA170" s="60"/>
      <c r="AB170" s="98">
        <f t="shared" si="30"/>
        <v>-14.783226723525223</v>
      </c>
      <c r="AC170" s="102">
        <f t="shared" si="32"/>
        <v>80.46979865771813</v>
      </c>
      <c r="AD170" s="98">
        <f t="shared" si="28"/>
        <v>-30.80536912751678</v>
      </c>
      <c r="AE170" s="98">
        <f t="shared" si="31"/>
        <v>16.29485935984483</v>
      </c>
      <c r="AG170" s="46"/>
      <c r="AH170" s="46"/>
      <c r="AI170" s="46"/>
      <c r="AJ170" s="46"/>
      <c r="AK170" s="46"/>
      <c r="AL170" s="46"/>
      <c r="AM170" s="46"/>
      <c r="AN170" s="46"/>
    </row>
    <row r="171" spans="1:40" ht="14.5">
      <c r="A171" s="6" t="s">
        <v>137</v>
      </c>
      <c r="B171" s="119" t="s">
        <v>309</v>
      </c>
      <c r="C171" s="119" t="s">
        <v>309</v>
      </c>
      <c r="D171" s="119" t="s">
        <v>309</v>
      </c>
      <c r="E171" s="119" t="s">
        <v>309</v>
      </c>
      <c r="F171" s="119" t="s">
        <v>309</v>
      </c>
      <c r="G171" s="119" t="s">
        <v>309</v>
      </c>
      <c r="H171" s="119" t="s">
        <v>309</v>
      </c>
      <c r="I171" s="119" t="s">
        <v>309</v>
      </c>
      <c r="J171" s="119" t="s">
        <v>309</v>
      </c>
      <c r="K171" s="119" t="s">
        <v>309</v>
      </c>
      <c r="L171" s="119" t="s">
        <v>309</v>
      </c>
      <c r="M171" s="119" t="s">
        <v>309</v>
      </c>
      <c r="N171" s="119" t="s">
        <v>309</v>
      </c>
      <c r="O171" s="119" t="s">
        <v>309</v>
      </c>
      <c r="P171" s="119" t="s">
        <v>309</v>
      </c>
      <c r="Q171" s="119" t="s">
        <v>309</v>
      </c>
      <c r="R171" s="119" t="s">
        <v>309</v>
      </c>
      <c r="S171" s="119" t="s">
        <v>309</v>
      </c>
      <c r="T171" s="119" t="s">
        <v>309</v>
      </c>
      <c r="U171" s="119" t="s">
        <v>309</v>
      </c>
      <c r="V171" s="119" t="s">
        <v>309</v>
      </c>
      <c r="W171" s="119" t="s">
        <v>309</v>
      </c>
      <c r="X171" s="119" t="s">
        <v>309</v>
      </c>
      <c r="Y171" s="119" t="s">
        <v>309</v>
      </c>
      <c r="Z171" s="119" t="s">
        <v>309</v>
      </c>
      <c r="AA171" s="60"/>
      <c r="AB171" s="98" t="str">
        <f t="shared" si="30"/>
        <v>:</v>
      </c>
      <c r="AC171" s="102" t="str">
        <f t="shared" si="32"/>
        <v>:</v>
      </c>
      <c r="AD171" s="98" t="str">
        <f t="shared" si="28"/>
        <v>:</v>
      </c>
      <c r="AE171" s="98" t="str">
        <f t="shared" si="31"/>
        <v>:</v>
      </c>
      <c r="AG171" s="46"/>
      <c r="AH171" s="46"/>
      <c r="AI171" s="46"/>
      <c r="AJ171" s="46"/>
      <c r="AK171" s="46"/>
      <c r="AL171" s="46"/>
      <c r="AM171" s="46"/>
      <c r="AN171" s="46"/>
    </row>
    <row r="172" spans="1:40" ht="14.5">
      <c r="A172" s="6" t="s">
        <v>138</v>
      </c>
      <c r="B172" s="118">
        <v>123.5</v>
      </c>
      <c r="C172" s="118">
        <v>118.1</v>
      </c>
      <c r="D172" s="118">
        <v>109.2</v>
      </c>
      <c r="E172" s="118">
        <v>100.2</v>
      </c>
      <c r="F172" s="118">
        <v>100.1</v>
      </c>
      <c r="G172" s="118">
        <v>107.8</v>
      </c>
      <c r="H172" s="118">
        <v>119</v>
      </c>
      <c r="I172" s="118">
        <v>109.5</v>
      </c>
      <c r="J172" s="118">
        <v>114.5</v>
      </c>
      <c r="K172" s="118">
        <v>119</v>
      </c>
      <c r="L172" s="118">
        <v>118.7</v>
      </c>
      <c r="M172" s="118">
        <v>115.1</v>
      </c>
      <c r="N172" s="118">
        <v>121</v>
      </c>
      <c r="O172" s="118">
        <v>117.1</v>
      </c>
      <c r="P172" s="118">
        <v>130.4</v>
      </c>
      <c r="Q172" s="118">
        <v>132.4</v>
      </c>
      <c r="R172" s="118">
        <v>131.7</v>
      </c>
      <c r="S172" s="118">
        <v>128</v>
      </c>
      <c r="T172" s="118">
        <v>126.3</v>
      </c>
      <c r="U172" s="118">
        <v>129.5</v>
      </c>
      <c r="V172" s="118">
        <v>125.9</v>
      </c>
      <c r="W172" s="118">
        <v>123.5</v>
      </c>
      <c r="X172" s="118">
        <v>125.7</v>
      </c>
      <c r="Y172" s="118">
        <v>123.6</v>
      </c>
      <c r="Z172" s="118">
        <v>117.8</v>
      </c>
      <c r="AA172" s="60"/>
      <c r="AB172" s="98">
        <f t="shared" si="30"/>
        <v>-4.692556634304202</v>
      </c>
      <c r="AC172" s="102">
        <f t="shared" si="32"/>
        <v>99.74597798475868</v>
      </c>
      <c r="AD172" s="98">
        <f t="shared" si="28"/>
        <v>-15.156646909398807</v>
      </c>
      <c r="AE172" s="98">
        <f t="shared" si="31"/>
        <v>17.564870259481037</v>
      </c>
      <c r="AG172" s="46"/>
      <c r="AH172" s="46"/>
      <c r="AI172" s="46"/>
      <c r="AJ172" s="46"/>
      <c r="AK172" s="46"/>
      <c r="AL172" s="46"/>
      <c r="AM172" s="46"/>
      <c r="AN172" s="46"/>
    </row>
    <row r="173" spans="1:40" ht="14.5">
      <c r="A173" s="6" t="s">
        <v>139</v>
      </c>
      <c r="B173" s="118">
        <v>111.6</v>
      </c>
      <c r="C173" s="118">
        <v>111.5</v>
      </c>
      <c r="D173" s="118">
        <v>80.2</v>
      </c>
      <c r="E173" s="118">
        <v>47.6</v>
      </c>
      <c r="F173" s="118">
        <v>74.4</v>
      </c>
      <c r="G173" s="118">
        <v>94.5</v>
      </c>
      <c r="H173" s="118">
        <v>101.6</v>
      </c>
      <c r="I173" s="118">
        <v>103</v>
      </c>
      <c r="J173" s="118">
        <v>106.6</v>
      </c>
      <c r="K173" s="118">
        <v>108.7</v>
      </c>
      <c r="L173" s="118">
        <v>105.5</v>
      </c>
      <c r="M173" s="118">
        <v>106</v>
      </c>
      <c r="N173" s="118">
        <v>104.7</v>
      </c>
      <c r="O173" s="118">
        <v>102.7</v>
      </c>
      <c r="P173" s="118">
        <v>102</v>
      </c>
      <c r="Q173" s="118">
        <v>103.1</v>
      </c>
      <c r="R173" s="118">
        <v>103</v>
      </c>
      <c r="S173" s="118">
        <v>100.7</v>
      </c>
      <c r="T173" s="118">
        <v>100.8</v>
      </c>
      <c r="U173" s="118">
        <v>103.6</v>
      </c>
      <c r="V173" s="118">
        <v>100.8</v>
      </c>
      <c r="W173" s="118">
        <v>99.6</v>
      </c>
      <c r="X173" s="118">
        <v>102.9</v>
      </c>
      <c r="Y173" s="118">
        <v>104.4</v>
      </c>
      <c r="Z173" s="118">
        <v>103.2</v>
      </c>
      <c r="AA173" s="60"/>
      <c r="AB173" s="98">
        <f t="shared" si="30"/>
        <v>-1.1494252873563204</v>
      </c>
      <c r="AC173" s="102">
        <f t="shared" si="32"/>
        <v>92.5560538116592</v>
      </c>
      <c r="AD173" s="98">
        <f t="shared" si="28"/>
        <v>-57.309417040358746</v>
      </c>
      <c r="AE173" s="98">
        <f t="shared" si="31"/>
        <v>116.80672268907561</v>
      </c>
      <c r="AG173" s="46"/>
      <c r="AH173" s="46"/>
      <c r="AI173" s="46"/>
      <c r="AJ173" s="46"/>
      <c r="AK173" s="46"/>
      <c r="AL173" s="46"/>
      <c r="AM173" s="46"/>
      <c r="AN173" s="46"/>
    </row>
    <row r="174" spans="1:40" ht="14.5">
      <c r="A174" s="6" t="s">
        <v>140</v>
      </c>
      <c r="B174" s="118">
        <v>105.1</v>
      </c>
      <c r="C174" s="118">
        <v>107.5</v>
      </c>
      <c r="D174" s="118">
        <v>79.1</v>
      </c>
      <c r="E174" s="118">
        <v>55.9</v>
      </c>
      <c r="F174" s="118">
        <v>71.2</v>
      </c>
      <c r="G174" s="118">
        <v>87.9</v>
      </c>
      <c r="H174" s="118">
        <v>93</v>
      </c>
      <c r="I174" s="118">
        <v>92.9</v>
      </c>
      <c r="J174" s="118">
        <v>96.8</v>
      </c>
      <c r="K174" s="118">
        <v>96.8</v>
      </c>
      <c r="L174" s="118">
        <v>98</v>
      </c>
      <c r="M174" s="118">
        <v>96.5</v>
      </c>
      <c r="N174" s="118">
        <v>98.9</v>
      </c>
      <c r="O174" s="118">
        <v>93.5</v>
      </c>
      <c r="P174" s="118">
        <v>95</v>
      </c>
      <c r="Q174" s="118">
        <v>96.2</v>
      </c>
      <c r="R174" s="118">
        <v>94.3</v>
      </c>
      <c r="S174" s="118">
        <v>93.9</v>
      </c>
      <c r="T174" s="118">
        <v>94.9</v>
      </c>
      <c r="U174" s="118">
        <v>96.2</v>
      </c>
      <c r="V174" s="118">
        <v>93.1</v>
      </c>
      <c r="W174" s="118">
        <v>96.5</v>
      </c>
      <c r="X174" s="118">
        <v>92.1</v>
      </c>
      <c r="Y174" s="118">
        <v>95</v>
      </c>
      <c r="Z174" s="118">
        <v>95.1</v>
      </c>
      <c r="AA174" s="60"/>
      <c r="AB174" s="98">
        <f t="shared" si="30"/>
        <v>0.10526315789474161</v>
      </c>
      <c r="AC174" s="102">
        <f t="shared" si="32"/>
        <v>88.46511627906976</v>
      </c>
      <c r="AD174" s="98">
        <f t="shared" si="28"/>
        <v>-48</v>
      </c>
      <c r="AE174" s="98">
        <f t="shared" si="31"/>
        <v>70.1252236135957</v>
      </c>
      <c r="AG174" s="46"/>
      <c r="AH174" s="46"/>
      <c r="AI174" s="46"/>
      <c r="AJ174" s="46"/>
      <c r="AK174" s="46"/>
      <c r="AL174" s="46"/>
      <c r="AM174" s="46"/>
      <c r="AN174" s="46"/>
    </row>
    <row r="175" spans="1:40" ht="14.5">
      <c r="A175" s="6" t="s">
        <v>141</v>
      </c>
      <c r="B175" s="118">
        <v>87.5</v>
      </c>
      <c r="C175" s="118">
        <v>87</v>
      </c>
      <c r="D175" s="118">
        <v>78.9</v>
      </c>
      <c r="E175" s="118">
        <v>83.5</v>
      </c>
      <c r="F175" s="118">
        <v>74.4</v>
      </c>
      <c r="G175" s="118">
        <v>83</v>
      </c>
      <c r="H175" s="118">
        <v>93.9</v>
      </c>
      <c r="I175" s="118">
        <v>88</v>
      </c>
      <c r="J175" s="118">
        <v>92.5</v>
      </c>
      <c r="K175" s="118">
        <v>90.7</v>
      </c>
      <c r="L175" s="118">
        <v>87.9</v>
      </c>
      <c r="M175" s="118">
        <v>91.2</v>
      </c>
      <c r="N175" s="118">
        <v>88.6</v>
      </c>
      <c r="O175" s="118">
        <v>90.7</v>
      </c>
      <c r="P175" s="118">
        <v>92.8</v>
      </c>
      <c r="Q175" s="118">
        <v>94.9</v>
      </c>
      <c r="R175" s="118">
        <v>92.7</v>
      </c>
      <c r="S175" s="118">
        <v>95.2</v>
      </c>
      <c r="T175" s="118">
        <v>96</v>
      </c>
      <c r="U175" s="118">
        <v>93</v>
      </c>
      <c r="V175" s="118">
        <v>94.6</v>
      </c>
      <c r="W175" s="118">
        <v>94.9</v>
      </c>
      <c r="X175" s="118">
        <v>99.6</v>
      </c>
      <c r="Y175" s="118">
        <v>98.1</v>
      </c>
      <c r="Z175" s="118">
        <v>95.9</v>
      </c>
      <c r="AA175" s="60"/>
      <c r="AB175" s="98">
        <f t="shared" si="30"/>
        <v>-2.2426095820591074</v>
      </c>
      <c r="AC175" s="102">
        <f t="shared" si="32"/>
        <v>110.22988505747126</v>
      </c>
      <c r="AD175" s="98">
        <f>_xlfn.IFERROR((E175/C175-1)*100,":")</f>
        <v>-4.0229885057471275</v>
      </c>
      <c r="AE175" s="98">
        <f t="shared" si="31"/>
        <v>14.85029940119762</v>
      </c>
      <c r="AG175" s="46"/>
      <c r="AH175" s="46"/>
      <c r="AI175" s="46"/>
      <c r="AJ175" s="46"/>
      <c r="AK175" s="46"/>
      <c r="AL175" s="46"/>
      <c r="AM175" s="46"/>
      <c r="AN175" s="46"/>
    </row>
    <row r="176" spans="1:40" ht="14.5">
      <c r="A176" s="6" t="s">
        <v>142</v>
      </c>
      <c r="B176" s="118">
        <v>112</v>
      </c>
      <c r="C176" s="118">
        <v>112.4</v>
      </c>
      <c r="D176" s="118">
        <v>67.8</v>
      </c>
      <c r="E176" s="118">
        <v>51.3</v>
      </c>
      <c r="F176" s="118">
        <v>86.6</v>
      </c>
      <c r="G176" s="118">
        <v>93.7</v>
      </c>
      <c r="H176" s="118">
        <v>104</v>
      </c>
      <c r="I176" s="118">
        <v>108.3</v>
      </c>
      <c r="J176" s="118">
        <v>104.9</v>
      </c>
      <c r="K176" s="118">
        <v>108.4</v>
      </c>
      <c r="L176" s="118">
        <v>107</v>
      </c>
      <c r="M176" s="118">
        <v>107.7</v>
      </c>
      <c r="N176" s="118">
        <v>110.7</v>
      </c>
      <c r="O176" s="118">
        <v>108.1</v>
      </c>
      <c r="P176" s="118">
        <v>108.7</v>
      </c>
      <c r="Q176" s="118">
        <v>111.5</v>
      </c>
      <c r="R176" s="118">
        <v>109.5</v>
      </c>
      <c r="S176" s="118">
        <v>109.9</v>
      </c>
      <c r="T176" s="118">
        <v>112</v>
      </c>
      <c r="U176" s="118">
        <v>112.4</v>
      </c>
      <c r="V176" s="118">
        <v>111</v>
      </c>
      <c r="W176" s="118">
        <v>109.6</v>
      </c>
      <c r="X176" s="118">
        <v>111.8</v>
      </c>
      <c r="Y176" s="118">
        <v>109.3</v>
      </c>
      <c r="Z176" s="118">
        <v>107.6</v>
      </c>
      <c r="AA176" s="60"/>
      <c r="AB176" s="98">
        <f>_xlfn.IFERROR((Z176/Y176-1)*100,":")</f>
        <v>-1.5553522415370558</v>
      </c>
      <c r="AC176" s="102">
        <f t="shared" si="32"/>
        <v>95.72953736654803</v>
      </c>
      <c r="AD176" s="98">
        <f>_xlfn.IFERROR((E176/C176-1)*100,":")</f>
        <v>-54.35943060498221</v>
      </c>
      <c r="AE176" s="98">
        <f t="shared" si="31"/>
        <v>109.74658869395712</v>
      </c>
      <c r="AG176" s="46"/>
      <c r="AH176" s="46"/>
      <c r="AI176" s="46"/>
      <c r="AJ176" s="46"/>
      <c r="AK176" s="46"/>
      <c r="AL176" s="46"/>
      <c r="AM176" s="46"/>
      <c r="AN176" s="46"/>
    </row>
    <row r="177" spans="1:40" ht="14.5">
      <c r="A177" s="6" t="s">
        <v>143</v>
      </c>
      <c r="B177" s="118">
        <v>165.2</v>
      </c>
      <c r="C177" s="118">
        <v>159.7</v>
      </c>
      <c r="D177" s="118">
        <v>127.5</v>
      </c>
      <c r="E177" s="118">
        <v>81.8</v>
      </c>
      <c r="F177" s="118">
        <v>127.6</v>
      </c>
      <c r="G177" s="118">
        <v>133.9</v>
      </c>
      <c r="H177" s="118">
        <v>140.3</v>
      </c>
      <c r="I177" s="118">
        <v>133.5</v>
      </c>
      <c r="J177" s="118">
        <v>143.8</v>
      </c>
      <c r="K177" s="118">
        <v>141.3</v>
      </c>
      <c r="L177" s="118">
        <v>152.1</v>
      </c>
      <c r="M177" s="118">
        <v>154.2</v>
      </c>
      <c r="N177" s="118">
        <v>154.4</v>
      </c>
      <c r="O177" s="118">
        <v>162</v>
      </c>
      <c r="P177" s="118">
        <v>161.7</v>
      </c>
      <c r="Q177" s="118">
        <v>164.9</v>
      </c>
      <c r="R177" s="118">
        <v>167.1</v>
      </c>
      <c r="S177" s="118">
        <v>163.4</v>
      </c>
      <c r="T177" s="118">
        <v>156.1</v>
      </c>
      <c r="U177" s="118">
        <v>210.2</v>
      </c>
      <c r="V177" s="118">
        <v>179.2</v>
      </c>
      <c r="W177" s="118">
        <v>183.4</v>
      </c>
      <c r="X177" s="118">
        <v>184.5</v>
      </c>
      <c r="Y177" s="118">
        <v>194.1</v>
      </c>
      <c r="Z177" s="119" t="s">
        <v>309</v>
      </c>
      <c r="AA177" s="60"/>
      <c r="AB177" s="98" t="str">
        <f aca="true" t="shared" si="33" ref="AB177:AB198">_xlfn.IFERROR((Z177/Y177-1)*100,":")</f>
        <v>:</v>
      </c>
      <c r="AC177" s="102" t="str">
        <f t="shared" si="32"/>
        <v>:</v>
      </c>
      <c r="AD177" s="98">
        <f aca="true" t="shared" si="34" ref="AD177">_xlfn.IFERROR((E177/C177-1)*100,":")</f>
        <v>-48.778960551033194</v>
      </c>
      <c r="AE177" s="98" t="str">
        <f t="shared" si="31"/>
        <v>:</v>
      </c>
      <c r="AG177" s="46"/>
      <c r="AH177" s="46"/>
      <c r="AI177" s="46"/>
      <c r="AJ177" s="46"/>
      <c r="AK177" s="46"/>
      <c r="AL177" s="46"/>
      <c r="AM177" s="46"/>
      <c r="AN177" s="46"/>
    </row>
    <row r="178" spans="1:40" ht="14.5">
      <c r="A178" s="6" t="s">
        <v>144</v>
      </c>
      <c r="B178" s="118">
        <v>130.9</v>
      </c>
      <c r="C178" s="118">
        <v>138.4</v>
      </c>
      <c r="D178" s="118">
        <v>126.7</v>
      </c>
      <c r="E178" s="118">
        <v>109.6</v>
      </c>
      <c r="F178" s="118">
        <v>116.7</v>
      </c>
      <c r="G178" s="118">
        <v>117.5</v>
      </c>
      <c r="H178" s="118">
        <v>127.3</v>
      </c>
      <c r="I178" s="118">
        <v>126.8</v>
      </c>
      <c r="J178" s="118">
        <v>127.3</v>
      </c>
      <c r="K178" s="118">
        <v>130.4</v>
      </c>
      <c r="L178" s="118">
        <v>134</v>
      </c>
      <c r="M178" s="118">
        <v>136.3</v>
      </c>
      <c r="N178" s="118">
        <v>131.6</v>
      </c>
      <c r="O178" s="118">
        <v>120</v>
      </c>
      <c r="P178" s="118">
        <v>133</v>
      </c>
      <c r="Q178" s="118">
        <v>138.3</v>
      </c>
      <c r="R178" s="118">
        <v>136.9</v>
      </c>
      <c r="S178" s="118">
        <v>136.7</v>
      </c>
      <c r="T178" s="118">
        <v>138.7</v>
      </c>
      <c r="U178" s="118">
        <v>135.8</v>
      </c>
      <c r="V178" s="118">
        <v>147.5</v>
      </c>
      <c r="W178" s="118">
        <v>139.7</v>
      </c>
      <c r="X178" s="118">
        <v>143.3</v>
      </c>
      <c r="Y178" s="118">
        <v>151.8</v>
      </c>
      <c r="Z178" s="118">
        <v>141.9</v>
      </c>
      <c r="AA178" s="60"/>
      <c r="AB178" s="98">
        <f t="shared" si="33"/>
        <v>-6.521739130434789</v>
      </c>
      <c r="AC178" s="102">
        <f t="shared" si="32"/>
        <v>102.52890173410405</v>
      </c>
      <c r="AD178" s="98">
        <f>_xlfn.IFERROR((E178/C178-1)*100,":")</f>
        <v>-20.809248554913307</v>
      </c>
      <c r="AE178" s="98">
        <f t="shared" si="31"/>
        <v>29.47080291970805</v>
      </c>
      <c r="AG178" s="46"/>
      <c r="AH178" s="46"/>
      <c r="AI178" s="46"/>
      <c r="AJ178" s="46"/>
      <c r="AK178" s="46"/>
      <c r="AL178" s="46"/>
      <c r="AM178" s="46"/>
      <c r="AN178" s="46"/>
    </row>
    <row r="179" spans="1:40" ht="14.5">
      <c r="A179" s="6" t="s">
        <v>145</v>
      </c>
      <c r="B179" s="118">
        <v>188.5</v>
      </c>
      <c r="C179" s="118">
        <v>186.3</v>
      </c>
      <c r="D179" s="118">
        <v>188.8</v>
      </c>
      <c r="E179" s="118">
        <v>167.4</v>
      </c>
      <c r="F179" s="118">
        <v>174.8</v>
      </c>
      <c r="G179" s="118">
        <v>174.4</v>
      </c>
      <c r="H179" s="118">
        <v>175.2</v>
      </c>
      <c r="I179" s="118">
        <v>182.4</v>
      </c>
      <c r="J179" s="118">
        <v>185.4</v>
      </c>
      <c r="K179" s="118">
        <v>191.4</v>
      </c>
      <c r="L179" s="118">
        <v>187.2</v>
      </c>
      <c r="M179" s="118">
        <v>187.3</v>
      </c>
      <c r="N179" s="118">
        <v>189.3</v>
      </c>
      <c r="O179" s="118">
        <v>201.6</v>
      </c>
      <c r="P179" s="118">
        <v>201.1</v>
      </c>
      <c r="Q179" s="118">
        <v>202.7</v>
      </c>
      <c r="R179" s="118">
        <v>204</v>
      </c>
      <c r="S179" s="118">
        <v>206.5</v>
      </c>
      <c r="T179" s="118">
        <v>209.5</v>
      </c>
      <c r="U179" s="118">
        <v>207.2</v>
      </c>
      <c r="V179" s="118">
        <v>202.1</v>
      </c>
      <c r="W179" s="118">
        <v>206.2</v>
      </c>
      <c r="X179" s="118">
        <v>218.7</v>
      </c>
      <c r="Y179" s="118">
        <v>220.4</v>
      </c>
      <c r="Z179" s="118">
        <v>240.3</v>
      </c>
      <c r="AA179" s="60"/>
      <c r="AB179" s="98">
        <f t="shared" si="33"/>
        <v>9.029038112522692</v>
      </c>
      <c r="AC179" s="102">
        <f t="shared" si="32"/>
        <v>128.9855072463768</v>
      </c>
      <c r="AD179" s="98">
        <f aca="true" t="shared" si="35" ref="AD179:AD198">_xlfn.IFERROR((E179/C179-1)*100,":")</f>
        <v>-10.144927536231885</v>
      </c>
      <c r="AE179" s="98">
        <f t="shared" si="31"/>
        <v>43.5483870967742</v>
      </c>
      <c r="AG179" s="46"/>
      <c r="AH179" s="46"/>
      <c r="AI179" s="46"/>
      <c r="AJ179" s="46"/>
      <c r="AK179" s="46"/>
      <c r="AL179" s="46"/>
      <c r="AM179" s="46"/>
      <c r="AN179" s="46"/>
    </row>
    <row r="180" spans="1:40" ht="14.5">
      <c r="A180" s="6" t="s">
        <v>146</v>
      </c>
      <c r="B180" s="118">
        <v>94.6</v>
      </c>
      <c r="C180" s="118">
        <v>91.6</v>
      </c>
      <c r="D180" s="118">
        <v>84</v>
      </c>
      <c r="E180" s="118">
        <v>60.8</v>
      </c>
      <c r="F180" s="118">
        <v>60.3</v>
      </c>
      <c r="G180" s="118">
        <v>72.4</v>
      </c>
      <c r="H180" s="118">
        <v>82.3</v>
      </c>
      <c r="I180" s="118">
        <v>72.2</v>
      </c>
      <c r="J180" s="118">
        <v>94.5</v>
      </c>
      <c r="K180" s="118">
        <v>91</v>
      </c>
      <c r="L180" s="118">
        <v>87.5</v>
      </c>
      <c r="M180" s="118">
        <v>77.5</v>
      </c>
      <c r="N180" s="118">
        <v>90.4</v>
      </c>
      <c r="O180" s="118">
        <v>83.6</v>
      </c>
      <c r="P180" s="118">
        <v>89.9</v>
      </c>
      <c r="Q180" s="118">
        <v>91.4</v>
      </c>
      <c r="R180" s="118">
        <v>84.7</v>
      </c>
      <c r="S180" s="118">
        <v>93.1</v>
      </c>
      <c r="T180" s="118">
        <v>83.3</v>
      </c>
      <c r="U180" s="118">
        <v>97</v>
      </c>
      <c r="V180" s="118">
        <v>95.4</v>
      </c>
      <c r="W180" s="118">
        <v>87.5</v>
      </c>
      <c r="X180" s="118">
        <v>87.5</v>
      </c>
      <c r="Y180" s="118">
        <v>97.2</v>
      </c>
      <c r="Z180" s="118">
        <v>92.5</v>
      </c>
      <c r="AA180" s="60"/>
      <c r="AB180" s="98">
        <f t="shared" si="33"/>
        <v>-4.835390946502061</v>
      </c>
      <c r="AC180" s="102">
        <f t="shared" si="32"/>
        <v>100.9825327510917</v>
      </c>
      <c r="AD180" s="98">
        <f t="shared" si="35"/>
        <v>-33.624454148471614</v>
      </c>
      <c r="AE180" s="98">
        <f t="shared" si="31"/>
        <v>52.13815789473686</v>
      </c>
      <c r="AG180" s="46"/>
      <c r="AH180" s="46"/>
      <c r="AI180" s="46"/>
      <c r="AJ180" s="46"/>
      <c r="AK180" s="46"/>
      <c r="AL180" s="46"/>
      <c r="AM180" s="46"/>
      <c r="AN180" s="46"/>
    </row>
    <row r="181" spans="1:40" ht="14.5">
      <c r="A181" s="6" t="s">
        <v>147</v>
      </c>
      <c r="B181" s="118">
        <v>113.5</v>
      </c>
      <c r="C181" s="118">
        <v>113.1</v>
      </c>
      <c r="D181" s="118">
        <v>86.2</v>
      </c>
      <c r="E181" s="118">
        <v>40.5</v>
      </c>
      <c r="F181" s="118">
        <v>66</v>
      </c>
      <c r="G181" s="118">
        <v>89.5</v>
      </c>
      <c r="H181" s="118">
        <v>94.4</v>
      </c>
      <c r="I181" s="118">
        <v>104.6</v>
      </c>
      <c r="J181" s="118">
        <v>107</v>
      </c>
      <c r="K181" s="118">
        <v>111.3</v>
      </c>
      <c r="L181" s="118">
        <v>102.6</v>
      </c>
      <c r="M181" s="118">
        <v>101.7</v>
      </c>
      <c r="N181" s="118">
        <v>92.6</v>
      </c>
      <c r="O181" s="118">
        <v>106.1</v>
      </c>
      <c r="P181" s="118">
        <v>103.8</v>
      </c>
      <c r="Q181" s="118">
        <v>99.9</v>
      </c>
      <c r="R181" s="118">
        <v>104.3</v>
      </c>
      <c r="S181" s="118">
        <v>98.8</v>
      </c>
      <c r="T181" s="118">
        <v>97.6</v>
      </c>
      <c r="U181" s="118">
        <v>81.7</v>
      </c>
      <c r="V181" s="118">
        <v>89.2</v>
      </c>
      <c r="W181" s="118">
        <v>90</v>
      </c>
      <c r="X181" s="118">
        <v>93.7</v>
      </c>
      <c r="Y181" s="118">
        <v>88.8</v>
      </c>
      <c r="Z181" s="118">
        <v>96.5</v>
      </c>
      <c r="AA181" s="60"/>
      <c r="AB181" s="98">
        <f t="shared" si="33"/>
        <v>8.671171171171178</v>
      </c>
      <c r="AC181" s="102">
        <f t="shared" si="32"/>
        <v>85.32272325375774</v>
      </c>
      <c r="AD181" s="98">
        <f t="shared" si="35"/>
        <v>-64.19098143236074</v>
      </c>
      <c r="AE181" s="98">
        <f t="shared" si="31"/>
        <v>138.2716049382716</v>
      </c>
      <c r="AG181" s="46"/>
      <c r="AH181" s="46"/>
      <c r="AI181" s="46"/>
      <c r="AJ181" s="46"/>
      <c r="AK181" s="46"/>
      <c r="AL181" s="46"/>
      <c r="AM181" s="46"/>
      <c r="AN181" s="46"/>
    </row>
    <row r="182" spans="1:40" ht="14.5">
      <c r="A182" s="6" t="s">
        <v>148</v>
      </c>
      <c r="B182" s="118">
        <v>115.3</v>
      </c>
      <c r="C182" s="118">
        <v>111.7</v>
      </c>
      <c r="D182" s="118">
        <v>99.7</v>
      </c>
      <c r="E182" s="118">
        <v>81.9</v>
      </c>
      <c r="F182" s="118">
        <v>81.8</v>
      </c>
      <c r="G182" s="118">
        <v>87.2</v>
      </c>
      <c r="H182" s="118">
        <v>94.9</v>
      </c>
      <c r="I182" s="118">
        <v>103.7</v>
      </c>
      <c r="J182" s="118">
        <v>97.9</v>
      </c>
      <c r="K182" s="118">
        <v>99</v>
      </c>
      <c r="L182" s="118">
        <v>102.6</v>
      </c>
      <c r="M182" s="118">
        <v>102.5</v>
      </c>
      <c r="N182" s="118">
        <v>99.5</v>
      </c>
      <c r="O182" s="118">
        <v>97.5</v>
      </c>
      <c r="P182" s="118">
        <v>101.9</v>
      </c>
      <c r="Q182" s="118">
        <v>107.1</v>
      </c>
      <c r="R182" s="118">
        <v>103</v>
      </c>
      <c r="S182" s="118">
        <v>106.3</v>
      </c>
      <c r="T182" s="118">
        <v>112.2</v>
      </c>
      <c r="U182" s="118">
        <v>101.7</v>
      </c>
      <c r="V182" s="118">
        <v>103.3</v>
      </c>
      <c r="W182" s="118">
        <v>103.8</v>
      </c>
      <c r="X182" s="118">
        <v>102.3</v>
      </c>
      <c r="Y182" s="118">
        <v>103.8</v>
      </c>
      <c r="Z182" s="118">
        <v>100.7</v>
      </c>
      <c r="AA182" s="60"/>
      <c r="AB182" s="98">
        <f t="shared" si="33"/>
        <v>-2.9865125240847723</v>
      </c>
      <c r="AC182" s="102">
        <f t="shared" si="32"/>
        <v>90.1521933751119</v>
      </c>
      <c r="AD182" s="98">
        <f t="shared" si="35"/>
        <v>-26.678603401969557</v>
      </c>
      <c r="AE182" s="98">
        <f t="shared" si="31"/>
        <v>22.95482295482294</v>
      </c>
      <c r="AG182" s="46"/>
      <c r="AH182" s="46"/>
      <c r="AI182" s="46"/>
      <c r="AJ182" s="46"/>
      <c r="AK182" s="46"/>
      <c r="AL182" s="46"/>
      <c r="AM182" s="46"/>
      <c r="AN182" s="46"/>
    </row>
    <row r="183" spans="1:40" ht="14.5">
      <c r="A183" s="6" t="s">
        <v>149</v>
      </c>
      <c r="B183" s="118">
        <v>116.9</v>
      </c>
      <c r="C183" s="118">
        <v>115.9</v>
      </c>
      <c r="D183" s="118">
        <v>111.1</v>
      </c>
      <c r="E183" s="118">
        <v>99.2</v>
      </c>
      <c r="F183" s="118">
        <v>96.3</v>
      </c>
      <c r="G183" s="118">
        <v>97.3</v>
      </c>
      <c r="H183" s="118">
        <v>106.1</v>
      </c>
      <c r="I183" s="118">
        <v>108.5</v>
      </c>
      <c r="J183" s="118">
        <v>104.9</v>
      </c>
      <c r="K183" s="118">
        <v>107.6</v>
      </c>
      <c r="L183" s="118">
        <v>108.4</v>
      </c>
      <c r="M183" s="118">
        <v>110.7</v>
      </c>
      <c r="N183" s="118">
        <v>115.6</v>
      </c>
      <c r="O183" s="118">
        <v>110.7</v>
      </c>
      <c r="P183" s="118">
        <v>116.8</v>
      </c>
      <c r="Q183" s="118">
        <v>118.9</v>
      </c>
      <c r="R183" s="118">
        <v>121</v>
      </c>
      <c r="S183" s="118">
        <v>130.1</v>
      </c>
      <c r="T183" s="118">
        <v>134</v>
      </c>
      <c r="U183" s="118">
        <v>129.5</v>
      </c>
      <c r="V183" s="118">
        <v>132.3</v>
      </c>
      <c r="W183" s="118">
        <v>132.7</v>
      </c>
      <c r="X183" s="118">
        <v>135.3</v>
      </c>
      <c r="Y183" s="118">
        <v>138.3</v>
      </c>
      <c r="Z183" s="118">
        <v>137.8</v>
      </c>
      <c r="AA183" s="60"/>
      <c r="AB183" s="98">
        <f t="shared" si="33"/>
        <v>-0.3615328994938549</v>
      </c>
      <c r="AC183" s="102">
        <f t="shared" si="32"/>
        <v>118.8955996548749</v>
      </c>
      <c r="AD183" s="98">
        <f t="shared" si="35"/>
        <v>-14.408973252804147</v>
      </c>
      <c r="AE183" s="98">
        <f t="shared" si="31"/>
        <v>38.91129032258065</v>
      </c>
      <c r="AG183" s="46"/>
      <c r="AH183" s="46"/>
      <c r="AI183" s="46"/>
      <c r="AJ183" s="46"/>
      <c r="AK183" s="46"/>
      <c r="AL183" s="46"/>
      <c r="AM183" s="46"/>
      <c r="AN183" s="46"/>
    </row>
    <row r="184" spans="1:40" ht="14.5">
      <c r="A184" s="6" t="s">
        <v>150</v>
      </c>
      <c r="B184" s="118">
        <v>119.3</v>
      </c>
      <c r="C184" s="118">
        <v>115</v>
      </c>
      <c r="D184" s="118">
        <v>93</v>
      </c>
      <c r="E184" s="118">
        <v>71.7</v>
      </c>
      <c r="F184" s="118">
        <v>88.8</v>
      </c>
      <c r="G184" s="118">
        <v>97</v>
      </c>
      <c r="H184" s="118">
        <v>107.8</v>
      </c>
      <c r="I184" s="118">
        <v>106.3</v>
      </c>
      <c r="J184" s="118">
        <v>110.6</v>
      </c>
      <c r="K184" s="118">
        <v>111.6</v>
      </c>
      <c r="L184" s="118">
        <v>111.5</v>
      </c>
      <c r="M184" s="118">
        <v>113</v>
      </c>
      <c r="N184" s="118">
        <v>113.8</v>
      </c>
      <c r="O184" s="118">
        <v>115.4</v>
      </c>
      <c r="P184" s="118">
        <v>120.7</v>
      </c>
      <c r="Q184" s="118">
        <v>121.3</v>
      </c>
      <c r="R184" s="118">
        <v>115.3</v>
      </c>
      <c r="S184" s="118">
        <v>116.5</v>
      </c>
      <c r="T184" s="118">
        <v>117.1</v>
      </c>
      <c r="U184" s="118">
        <v>117.4</v>
      </c>
      <c r="V184" s="118">
        <v>115.2</v>
      </c>
      <c r="W184" s="118">
        <v>120.2</v>
      </c>
      <c r="X184" s="118">
        <v>122.2</v>
      </c>
      <c r="Y184" s="118">
        <v>123.2</v>
      </c>
      <c r="Z184" s="118">
        <v>121.2</v>
      </c>
      <c r="AA184" s="60"/>
      <c r="AB184" s="98">
        <f t="shared" si="33"/>
        <v>-1.6233766233766267</v>
      </c>
      <c r="AC184" s="102">
        <f t="shared" si="32"/>
        <v>105.3913043478261</v>
      </c>
      <c r="AD184" s="98">
        <f t="shared" si="35"/>
        <v>-37.65217391304348</v>
      </c>
      <c r="AE184" s="98">
        <f t="shared" si="31"/>
        <v>69.0376569037657</v>
      </c>
      <c r="AG184" s="46"/>
      <c r="AH184" s="46"/>
      <c r="AI184" s="46"/>
      <c r="AJ184" s="46"/>
      <c r="AK184" s="46"/>
      <c r="AL184" s="46"/>
      <c r="AM184" s="46"/>
      <c r="AN184" s="46"/>
    </row>
    <row r="185" spans="1:40" ht="14.5">
      <c r="A185" s="6" t="s">
        <v>151</v>
      </c>
      <c r="B185" s="118">
        <v>127.2</v>
      </c>
      <c r="C185" s="118">
        <v>130.3</v>
      </c>
      <c r="D185" s="118">
        <v>104.1</v>
      </c>
      <c r="E185" s="118">
        <v>62.7</v>
      </c>
      <c r="F185" s="118">
        <v>81.9</v>
      </c>
      <c r="G185" s="118">
        <v>107.5</v>
      </c>
      <c r="H185" s="118">
        <v>118.9</v>
      </c>
      <c r="I185" s="118">
        <v>121.3</v>
      </c>
      <c r="J185" s="118">
        <v>126.1</v>
      </c>
      <c r="K185" s="118">
        <v>127.7</v>
      </c>
      <c r="L185" s="118">
        <v>132.1</v>
      </c>
      <c r="M185" s="118">
        <v>132</v>
      </c>
      <c r="N185" s="118">
        <v>132</v>
      </c>
      <c r="O185" s="118">
        <v>128.9</v>
      </c>
      <c r="P185" s="118">
        <v>130.2</v>
      </c>
      <c r="Q185" s="118">
        <v>129.8</v>
      </c>
      <c r="R185" s="118">
        <v>124.4</v>
      </c>
      <c r="S185" s="118">
        <v>128</v>
      </c>
      <c r="T185" s="118">
        <v>130.2</v>
      </c>
      <c r="U185" s="118">
        <v>126.6</v>
      </c>
      <c r="V185" s="118">
        <v>125.1</v>
      </c>
      <c r="W185" s="118">
        <v>126.3</v>
      </c>
      <c r="X185" s="118">
        <v>145</v>
      </c>
      <c r="Y185" s="118">
        <v>144.2</v>
      </c>
      <c r="Z185" s="118">
        <v>143.5</v>
      </c>
      <c r="AA185" s="60"/>
      <c r="AB185" s="98">
        <f t="shared" si="33"/>
        <v>-0.4854368932038722</v>
      </c>
      <c r="AC185" s="102">
        <f t="shared" si="32"/>
        <v>110.13046815042209</v>
      </c>
      <c r="AD185" s="98">
        <f t="shared" si="35"/>
        <v>-51.88027628549501</v>
      </c>
      <c r="AE185" s="98">
        <f t="shared" si="31"/>
        <v>128.86762360446568</v>
      </c>
      <c r="AG185" s="46"/>
      <c r="AH185" s="46"/>
      <c r="AI185" s="46"/>
      <c r="AJ185" s="46"/>
      <c r="AK185" s="46"/>
      <c r="AL185" s="46"/>
      <c r="AM185" s="46"/>
      <c r="AN185" s="46"/>
    </row>
    <row r="186" spans="1:40" ht="14.5">
      <c r="A186" s="6" t="s">
        <v>152</v>
      </c>
      <c r="B186" s="118">
        <v>113.2</v>
      </c>
      <c r="C186" s="118">
        <v>112.9</v>
      </c>
      <c r="D186" s="118">
        <v>90.2</v>
      </c>
      <c r="E186" s="118">
        <v>57.8</v>
      </c>
      <c r="F186" s="118">
        <v>76.9</v>
      </c>
      <c r="G186" s="118">
        <v>89.8</v>
      </c>
      <c r="H186" s="118">
        <v>93.4</v>
      </c>
      <c r="I186" s="118">
        <v>115.2</v>
      </c>
      <c r="J186" s="118">
        <v>109.6</v>
      </c>
      <c r="K186" s="118">
        <v>107.9</v>
      </c>
      <c r="L186" s="118">
        <v>103.8</v>
      </c>
      <c r="M186" s="118">
        <v>104.1</v>
      </c>
      <c r="N186" s="118">
        <v>102.9</v>
      </c>
      <c r="O186" s="118">
        <v>104.2</v>
      </c>
      <c r="P186" s="118">
        <v>101.5</v>
      </c>
      <c r="Q186" s="118">
        <v>99.8</v>
      </c>
      <c r="R186" s="118">
        <v>92.1</v>
      </c>
      <c r="S186" s="118">
        <v>87.4</v>
      </c>
      <c r="T186" s="118">
        <v>93.8</v>
      </c>
      <c r="U186" s="118">
        <v>86.8</v>
      </c>
      <c r="V186" s="118">
        <v>94.6</v>
      </c>
      <c r="W186" s="118">
        <v>96.9</v>
      </c>
      <c r="X186" s="118">
        <v>102.7</v>
      </c>
      <c r="Y186" s="118">
        <v>108.6</v>
      </c>
      <c r="Z186" s="118">
        <v>92.8</v>
      </c>
      <c r="AA186" s="60"/>
      <c r="AB186" s="98">
        <f t="shared" si="33"/>
        <v>-14.548802946592998</v>
      </c>
      <c r="AC186" s="102">
        <f t="shared" si="32"/>
        <v>82.19663418954826</v>
      </c>
      <c r="AD186" s="98">
        <f t="shared" si="35"/>
        <v>-48.8042515500443</v>
      </c>
      <c r="AE186" s="98">
        <f t="shared" si="31"/>
        <v>60.553633217993074</v>
      </c>
      <c r="AG186" s="46"/>
      <c r="AH186" s="46"/>
      <c r="AI186" s="46"/>
      <c r="AJ186" s="46"/>
      <c r="AK186" s="46"/>
      <c r="AL186" s="46"/>
      <c r="AM186" s="46"/>
      <c r="AN186" s="46"/>
    </row>
    <row r="187" spans="1:40" ht="14.5">
      <c r="A187" s="6" t="s">
        <v>153</v>
      </c>
      <c r="B187" s="118">
        <v>130.4</v>
      </c>
      <c r="C187" s="118">
        <v>135.6</v>
      </c>
      <c r="D187" s="118">
        <v>108.1</v>
      </c>
      <c r="E187" s="118">
        <v>49.9</v>
      </c>
      <c r="F187" s="118">
        <v>72.1</v>
      </c>
      <c r="G187" s="118">
        <v>97.3</v>
      </c>
      <c r="H187" s="118">
        <v>105</v>
      </c>
      <c r="I187" s="118">
        <v>122.9</v>
      </c>
      <c r="J187" s="118">
        <v>127.3</v>
      </c>
      <c r="K187" s="118">
        <v>129.8</v>
      </c>
      <c r="L187" s="118">
        <v>129.4</v>
      </c>
      <c r="M187" s="118">
        <v>128.9</v>
      </c>
      <c r="N187" s="118">
        <v>129.4</v>
      </c>
      <c r="O187" s="118">
        <v>126.7</v>
      </c>
      <c r="P187" s="118">
        <v>127.5</v>
      </c>
      <c r="Q187" s="118">
        <v>131</v>
      </c>
      <c r="R187" s="118">
        <v>118.6</v>
      </c>
      <c r="S187" s="118">
        <v>123.5</v>
      </c>
      <c r="T187" s="118">
        <v>116.3</v>
      </c>
      <c r="U187" s="118">
        <v>119.6</v>
      </c>
      <c r="V187" s="118">
        <v>108.5</v>
      </c>
      <c r="W187" s="118">
        <v>105.6</v>
      </c>
      <c r="X187" s="118">
        <v>120.1</v>
      </c>
      <c r="Y187" s="118">
        <v>116.7</v>
      </c>
      <c r="Z187" s="118">
        <v>127.8</v>
      </c>
      <c r="AA187" s="60"/>
      <c r="AB187" s="98">
        <f t="shared" si="33"/>
        <v>9.51156812339331</v>
      </c>
      <c r="AC187" s="102">
        <f t="shared" si="32"/>
        <v>94.24778761061947</v>
      </c>
      <c r="AD187" s="98">
        <f t="shared" si="35"/>
        <v>-63.200589970501476</v>
      </c>
      <c r="AE187" s="98">
        <f t="shared" si="31"/>
        <v>156.11222444889782</v>
      </c>
      <c r="AG187" s="46"/>
      <c r="AH187" s="46"/>
      <c r="AI187" s="46"/>
      <c r="AJ187" s="46"/>
      <c r="AK187" s="46"/>
      <c r="AL187" s="46"/>
      <c r="AM187" s="46"/>
      <c r="AN187" s="46"/>
    </row>
    <row r="188" spans="1:40" ht="14.5">
      <c r="A188" s="6" t="s">
        <v>154</v>
      </c>
      <c r="B188" s="118">
        <v>153.3</v>
      </c>
      <c r="C188" s="118">
        <v>161.1</v>
      </c>
      <c r="D188" s="118">
        <v>127.8</v>
      </c>
      <c r="E188" s="118">
        <v>103.7</v>
      </c>
      <c r="F188" s="118">
        <v>121.2</v>
      </c>
      <c r="G188" s="118">
        <v>130.4</v>
      </c>
      <c r="H188" s="118">
        <v>147.6</v>
      </c>
      <c r="I188" s="118">
        <v>147.5</v>
      </c>
      <c r="J188" s="118">
        <v>149.6</v>
      </c>
      <c r="K188" s="118">
        <v>152.5</v>
      </c>
      <c r="L188" s="118">
        <v>150.6</v>
      </c>
      <c r="M188" s="118">
        <v>154.7</v>
      </c>
      <c r="N188" s="118">
        <v>146.9</v>
      </c>
      <c r="O188" s="118">
        <v>160.9</v>
      </c>
      <c r="P188" s="118">
        <v>153.5</v>
      </c>
      <c r="Q188" s="118">
        <v>155</v>
      </c>
      <c r="R188" s="118">
        <v>155.5</v>
      </c>
      <c r="S188" s="118">
        <v>160.1</v>
      </c>
      <c r="T188" s="118">
        <v>149.5</v>
      </c>
      <c r="U188" s="118">
        <v>156.7</v>
      </c>
      <c r="V188" s="118">
        <v>152.1</v>
      </c>
      <c r="W188" s="118">
        <v>158.3</v>
      </c>
      <c r="X188" s="118">
        <v>162.6</v>
      </c>
      <c r="Y188" s="118">
        <v>157.9</v>
      </c>
      <c r="Z188" s="118">
        <v>159.4</v>
      </c>
      <c r="AA188" s="60"/>
      <c r="AB188" s="98">
        <f t="shared" si="33"/>
        <v>0.949968334388851</v>
      </c>
      <c r="AC188" s="102">
        <f t="shared" si="32"/>
        <v>98.9447548106766</v>
      </c>
      <c r="AD188" s="98">
        <f t="shared" si="35"/>
        <v>-35.6300434512725</v>
      </c>
      <c r="AE188" s="98">
        <f t="shared" si="31"/>
        <v>53.712632594021215</v>
      </c>
      <c r="AG188" s="46"/>
      <c r="AH188" s="46"/>
      <c r="AI188" s="46"/>
      <c r="AJ188" s="46"/>
      <c r="AK188" s="46"/>
      <c r="AL188" s="46"/>
      <c r="AM188" s="46"/>
      <c r="AN188" s="46"/>
    </row>
    <row r="189" spans="1:40" ht="14.5">
      <c r="A189" s="6" t="s">
        <v>155</v>
      </c>
      <c r="B189" s="118">
        <v>136.1</v>
      </c>
      <c r="C189" s="118">
        <v>132.1</v>
      </c>
      <c r="D189" s="118">
        <v>87.7</v>
      </c>
      <c r="E189" s="118">
        <v>54</v>
      </c>
      <c r="F189" s="118">
        <v>79.5</v>
      </c>
      <c r="G189" s="118">
        <v>111.2</v>
      </c>
      <c r="H189" s="118">
        <v>119.1</v>
      </c>
      <c r="I189" s="118">
        <v>122</v>
      </c>
      <c r="J189" s="118">
        <v>126.7</v>
      </c>
      <c r="K189" s="118">
        <v>126.4</v>
      </c>
      <c r="L189" s="118">
        <v>129</v>
      </c>
      <c r="M189" s="118">
        <v>128</v>
      </c>
      <c r="N189" s="118">
        <v>127.8</v>
      </c>
      <c r="O189" s="118">
        <v>129.5</v>
      </c>
      <c r="P189" s="118">
        <v>128.9</v>
      </c>
      <c r="Q189" s="118">
        <v>128.8</v>
      </c>
      <c r="R189" s="118">
        <v>125.7</v>
      </c>
      <c r="S189" s="118">
        <v>128.4</v>
      </c>
      <c r="T189" s="118">
        <v>130</v>
      </c>
      <c r="U189" s="118">
        <v>101</v>
      </c>
      <c r="V189" s="118">
        <v>108</v>
      </c>
      <c r="W189" s="118">
        <v>116.9</v>
      </c>
      <c r="X189" s="118">
        <v>122.8</v>
      </c>
      <c r="Y189" s="118">
        <v>130.3</v>
      </c>
      <c r="Z189" s="118">
        <v>129.8</v>
      </c>
      <c r="AA189" s="60"/>
      <c r="AB189" s="98">
        <f t="shared" si="33"/>
        <v>-0.38372985418265726</v>
      </c>
      <c r="AC189" s="102">
        <f t="shared" si="32"/>
        <v>98.25889477668434</v>
      </c>
      <c r="AD189" s="98">
        <f t="shared" si="35"/>
        <v>-59.1218773656321</v>
      </c>
      <c r="AE189" s="98">
        <f t="shared" si="31"/>
        <v>140.37037037037038</v>
      </c>
      <c r="AG189" s="46"/>
      <c r="AH189" s="46"/>
      <c r="AI189" s="46"/>
      <c r="AJ189" s="46"/>
      <c r="AK189" s="46"/>
      <c r="AL189" s="46"/>
      <c r="AM189" s="46"/>
      <c r="AN189" s="46"/>
    </row>
    <row r="190" spans="1:40" ht="14.5">
      <c r="A190" s="6" t="s">
        <v>156</v>
      </c>
      <c r="B190" s="118">
        <v>130.1</v>
      </c>
      <c r="C190" s="118">
        <v>133.2</v>
      </c>
      <c r="D190" s="118">
        <v>129.7</v>
      </c>
      <c r="E190" s="118">
        <v>123.6</v>
      </c>
      <c r="F190" s="118">
        <v>125.3</v>
      </c>
      <c r="G190" s="118">
        <v>129.3</v>
      </c>
      <c r="H190" s="118">
        <v>130.5</v>
      </c>
      <c r="I190" s="118">
        <v>130.9</v>
      </c>
      <c r="J190" s="118">
        <v>126.6</v>
      </c>
      <c r="K190" s="118">
        <v>134.3</v>
      </c>
      <c r="L190" s="118">
        <v>130.6</v>
      </c>
      <c r="M190" s="118">
        <v>123.1</v>
      </c>
      <c r="N190" s="118">
        <v>129</v>
      </c>
      <c r="O190" s="118">
        <v>130.8</v>
      </c>
      <c r="P190" s="118">
        <v>130.9</v>
      </c>
      <c r="Q190" s="118">
        <v>135</v>
      </c>
      <c r="R190" s="118">
        <v>136.8</v>
      </c>
      <c r="S190" s="118">
        <v>131.9</v>
      </c>
      <c r="T190" s="118">
        <v>128.3</v>
      </c>
      <c r="U190" s="118">
        <v>138.3</v>
      </c>
      <c r="V190" s="118">
        <v>134.7</v>
      </c>
      <c r="W190" s="118">
        <v>132.7</v>
      </c>
      <c r="X190" s="118">
        <v>137.5</v>
      </c>
      <c r="Y190" s="118">
        <v>141.2</v>
      </c>
      <c r="Z190" s="118">
        <v>138.2</v>
      </c>
      <c r="AA190" s="60"/>
      <c r="AB190" s="98">
        <f t="shared" si="33"/>
        <v>-2.1246458923512734</v>
      </c>
      <c r="AC190" s="102">
        <f t="shared" si="32"/>
        <v>103.75375375375376</v>
      </c>
      <c r="AD190" s="98">
        <f t="shared" si="35"/>
        <v>-7.2072072072072</v>
      </c>
      <c r="AE190" s="98">
        <f t="shared" si="31"/>
        <v>11.812297734627819</v>
      </c>
      <c r="AG190" s="46"/>
      <c r="AH190" s="46"/>
      <c r="AI190" s="46"/>
      <c r="AJ190" s="46"/>
      <c r="AK190" s="46"/>
      <c r="AL190" s="46"/>
      <c r="AM190" s="46"/>
      <c r="AN190" s="46"/>
    </row>
    <row r="191" spans="1:40" ht="14.5">
      <c r="A191" s="6" t="s">
        <v>157</v>
      </c>
      <c r="B191" s="118">
        <v>117.6</v>
      </c>
      <c r="C191" s="118">
        <v>116</v>
      </c>
      <c r="D191" s="118">
        <v>114.7</v>
      </c>
      <c r="E191" s="118">
        <v>69.3</v>
      </c>
      <c r="F191" s="118">
        <v>87.5</v>
      </c>
      <c r="G191" s="118">
        <v>94.8</v>
      </c>
      <c r="H191" s="118">
        <v>106.2</v>
      </c>
      <c r="I191" s="118">
        <v>114.5</v>
      </c>
      <c r="J191" s="118">
        <v>116.8</v>
      </c>
      <c r="K191" s="118">
        <v>116</v>
      </c>
      <c r="L191" s="118">
        <v>118.9</v>
      </c>
      <c r="M191" s="118">
        <v>119.7</v>
      </c>
      <c r="N191" s="118">
        <v>119.5</v>
      </c>
      <c r="O191" s="118">
        <v>119.6</v>
      </c>
      <c r="P191" s="118">
        <v>127.3</v>
      </c>
      <c r="Q191" s="118">
        <v>119.5</v>
      </c>
      <c r="R191" s="118">
        <v>120.1</v>
      </c>
      <c r="S191" s="118">
        <v>123.1</v>
      </c>
      <c r="T191" s="118">
        <v>121.2</v>
      </c>
      <c r="U191" s="118">
        <v>115.6</v>
      </c>
      <c r="V191" s="118">
        <v>108.6</v>
      </c>
      <c r="W191" s="118">
        <v>117.4</v>
      </c>
      <c r="X191" s="118">
        <v>118.2</v>
      </c>
      <c r="Y191" s="118">
        <v>119.7</v>
      </c>
      <c r="Z191" s="118">
        <v>118</v>
      </c>
      <c r="AA191" s="60"/>
      <c r="AB191" s="98">
        <f t="shared" si="33"/>
        <v>-1.4202172096908994</v>
      </c>
      <c r="AC191" s="102">
        <f t="shared" si="32"/>
        <v>101.72413793103448</v>
      </c>
      <c r="AD191" s="98">
        <f t="shared" si="35"/>
        <v>-40.258620689655174</v>
      </c>
      <c r="AE191" s="98">
        <f t="shared" si="31"/>
        <v>70.27417027417029</v>
      </c>
      <c r="AG191" s="46"/>
      <c r="AH191" s="46"/>
      <c r="AI191" s="46"/>
      <c r="AJ191" s="46"/>
      <c r="AK191" s="46"/>
      <c r="AL191" s="46"/>
      <c r="AM191" s="46"/>
      <c r="AN191" s="46"/>
    </row>
    <row r="192" spans="1:40" ht="14.5">
      <c r="A192" s="6" t="s">
        <v>286</v>
      </c>
      <c r="B192" s="118">
        <v>98.6</v>
      </c>
      <c r="C192" s="118">
        <v>98.5</v>
      </c>
      <c r="D192" s="118">
        <v>89.4</v>
      </c>
      <c r="E192" s="118">
        <v>86.3</v>
      </c>
      <c r="F192" s="118">
        <v>86.5</v>
      </c>
      <c r="G192" s="118">
        <v>84.9</v>
      </c>
      <c r="H192" s="118">
        <v>81.6</v>
      </c>
      <c r="I192" s="118">
        <v>90.9</v>
      </c>
      <c r="J192" s="118">
        <v>89</v>
      </c>
      <c r="K192" s="118">
        <v>91.6</v>
      </c>
      <c r="L192" s="118">
        <v>91.8</v>
      </c>
      <c r="M192" s="118">
        <v>88</v>
      </c>
      <c r="N192" s="118">
        <v>93.9</v>
      </c>
      <c r="O192" s="118">
        <v>94</v>
      </c>
      <c r="P192" s="118">
        <v>93.2</v>
      </c>
      <c r="Q192" s="118">
        <v>89.5</v>
      </c>
      <c r="R192" s="118">
        <v>91.5</v>
      </c>
      <c r="S192" s="118">
        <v>90.8</v>
      </c>
      <c r="T192" s="118">
        <v>89.7</v>
      </c>
      <c r="U192" s="118">
        <v>87.9</v>
      </c>
      <c r="V192" s="118">
        <v>89.2</v>
      </c>
      <c r="W192" s="118">
        <v>92.3</v>
      </c>
      <c r="X192" s="118">
        <v>90.4</v>
      </c>
      <c r="Y192" s="118">
        <v>89.1</v>
      </c>
      <c r="Z192" s="118">
        <v>93.3</v>
      </c>
      <c r="AA192" s="60"/>
      <c r="AB192" s="98">
        <f t="shared" si="33"/>
        <v>4.7138047138047146</v>
      </c>
      <c r="AC192" s="102">
        <f t="shared" si="32"/>
        <v>94.72081218274111</v>
      </c>
      <c r="AD192" s="98">
        <f t="shared" si="35"/>
        <v>-12.385786802030463</v>
      </c>
      <c r="AE192" s="98">
        <f>_xlfn.IFERROR((Z192/E192-1)*100,":")</f>
        <v>8.111239860950171</v>
      </c>
      <c r="AG192" s="46"/>
      <c r="AH192" s="46"/>
      <c r="AI192" s="46"/>
      <c r="AJ192" s="46"/>
      <c r="AK192" s="46"/>
      <c r="AL192" s="46"/>
      <c r="AM192" s="46"/>
      <c r="AN192" s="46"/>
    </row>
    <row r="193" spans="1:40" ht="14.5">
      <c r="A193" s="6" t="s">
        <v>287</v>
      </c>
      <c r="B193" s="118">
        <v>109.2</v>
      </c>
      <c r="C193" s="118">
        <v>107.7</v>
      </c>
      <c r="D193" s="118">
        <v>95</v>
      </c>
      <c r="E193" s="118">
        <v>71.1</v>
      </c>
      <c r="F193" s="118">
        <v>76.3</v>
      </c>
      <c r="G193" s="118">
        <v>90.6</v>
      </c>
      <c r="H193" s="118">
        <v>93.5</v>
      </c>
      <c r="I193" s="118">
        <v>97.8</v>
      </c>
      <c r="J193" s="118">
        <v>102.2</v>
      </c>
      <c r="K193" s="118">
        <v>101.4</v>
      </c>
      <c r="L193" s="118">
        <v>104.6</v>
      </c>
      <c r="M193" s="118">
        <v>107</v>
      </c>
      <c r="N193" s="118">
        <v>111.1</v>
      </c>
      <c r="O193" s="118">
        <v>109.1</v>
      </c>
      <c r="P193" s="118">
        <v>113.9</v>
      </c>
      <c r="Q193" s="118">
        <v>113.7</v>
      </c>
      <c r="R193" s="118">
        <v>116.7</v>
      </c>
      <c r="S193" s="118">
        <v>112.3</v>
      </c>
      <c r="T193" s="118">
        <v>114.8</v>
      </c>
      <c r="U193" s="118">
        <v>111.3</v>
      </c>
      <c r="V193" s="118">
        <v>113.3</v>
      </c>
      <c r="W193" s="118">
        <v>113.5</v>
      </c>
      <c r="X193" s="118">
        <v>112</v>
      </c>
      <c r="Y193" s="118">
        <v>111.4</v>
      </c>
      <c r="Z193" s="119" t="s">
        <v>309</v>
      </c>
      <c r="AA193" s="60"/>
      <c r="AB193" s="98" t="str">
        <f t="shared" si="33"/>
        <v>:</v>
      </c>
      <c r="AC193" s="102" t="str">
        <f t="shared" si="32"/>
        <v>:</v>
      </c>
      <c r="AD193" s="98">
        <f t="shared" si="35"/>
        <v>-33.983286908078</v>
      </c>
      <c r="AE193" s="98" t="str">
        <f aca="true" t="shared" si="36" ref="AE193:AE198">_xlfn.IFERROR((Z193/E193-1)*100,":")</f>
        <v>:</v>
      </c>
      <c r="AG193" s="46"/>
      <c r="AH193" s="46"/>
      <c r="AI193" s="46"/>
      <c r="AJ193" s="46"/>
      <c r="AK193" s="46"/>
      <c r="AL193" s="46"/>
      <c r="AM193" s="46"/>
      <c r="AN193" s="46"/>
    </row>
    <row r="194" spans="1:40" ht="14.5">
      <c r="A194" s="6" t="s">
        <v>288</v>
      </c>
      <c r="B194" s="118">
        <v>65.2</v>
      </c>
      <c r="C194" s="118">
        <v>64.5</v>
      </c>
      <c r="D194" s="118">
        <v>63.8</v>
      </c>
      <c r="E194" s="118">
        <v>46.8</v>
      </c>
      <c r="F194" s="118">
        <v>56.6</v>
      </c>
      <c r="G194" s="118">
        <v>53.8</v>
      </c>
      <c r="H194" s="118">
        <v>43.7</v>
      </c>
      <c r="I194" s="118">
        <v>44.4</v>
      </c>
      <c r="J194" s="118">
        <v>52.7</v>
      </c>
      <c r="K194" s="118">
        <v>44.4</v>
      </c>
      <c r="L194" s="118">
        <v>61.6</v>
      </c>
      <c r="M194" s="118">
        <v>70.3</v>
      </c>
      <c r="N194" s="118">
        <v>63.4</v>
      </c>
      <c r="O194" s="118">
        <v>60.9</v>
      </c>
      <c r="P194" s="118">
        <v>70.1</v>
      </c>
      <c r="Q194" s="118">
        <v>74</v>
      </c>
      <c r="R194" s="118">
        <v>67.9</v>
      </c>
      <c r="S194" s="118">
        <v>25.4</v>
      </c>
      <c r="T194" s="118">
        <v>92.2</v>
      </c>
      <c r="U194" s="118">
        <v>112.1</v>
      </c>
      <c r="V194" s="118">
        <v>63.9</v>
      </c>
      <c r="W194" s="118">
        <v>86.1</v>
      </c>
      <c r="X194" s="118">
        <v>70.2</v>
      </c>
      <c r="Y194" s="118">
        <v>86.8</v>
      </c>
      <c r="Z194" s="119" t="s">
        <v>309</v>
      </c>
      <c r="AA194" s="60"/>
      <c r="AB194" s="98" t="str">
        <f t="shared" si="33"/>
        <v>:</v>
      </c>
      <c r="AC194" s="102" t="str">
        <f t="shared" si="32"/>
        <v>:</v>
      </c>
      <c r="AD194" s="98">
        <f t="shared" si="35"/>
        <v>-27.441860465116285</v>
      </c>
      <c r="AE194" s="98" t="str">
        <f t="shared" si="36"/>
        <v>:</v>
      </c>
      <c r="AG194" s="46"/>
      <c r="AH194" s="46"/>
      <c r="AI194" s="46"/>
      <c r="AJ194" s="46"/>
      <c r="AK194" s="46"/>
      <c r="AL194" s="46"/>
      <c r="AM194" s="46"/>
      <c r="AN194" s="46"/>
    </row>
    <row r="195" spans="1:40" ht="14.5">
      <c r="A195" s="6" t="s">
        <v>289</v>
      </c>
      <c r="B195" s="118">
        <v>175</v>
      </c>
      <c r="C195" s="118">
        <v>176.4</v>
      </c>
      <c r="D195" s="118">
        <v>142.4</v>
      </c>
      <c r="E195" s="118">
        <v>46</v>
      </c>
      <c r="F195" s="118">
        <v>84</v>
      </c>
      <c r="G195" s="118">
        <v>128.6</v>
      </c>
      <c r="H195" s="118">
        <v>149.5</v>
      </c>
      <c r="I195" s="118">
        <v>147.8</v>
      </c>
      <c r="J195" s="118">
        <v>176.3</v>
      </c>
      <c r="K195" s="118">
        <v>182.7</v>
      </c>
      <c r="L195" s="118">
        <v>176</v>
      </c>
      <c r="M195" s="118">
        <v>157.7</v>
      </c>
      <c r="N195" s="118">
        <v>153.1</v>
      </c>
      <c r="O195" s="118">
        <v>151.4</v>
      </c>
      <c r="P195" s="118">
        <v>151.4</v>
      </c>
      <c r="Q195" s="118">
        <v>152.2</v>
      </c>
      <c r="R195" s="118">
        <v>129.5</v>
      </c>
      <c r="S195" s="118">
        <v>135.2</v>
      </c>
      <c r="T195" s="118">
        <v>137</v>
      </c>
      <c r="U195" s="118">
        <v>119.4</v>
      </c>
      <c r="V195" s="118">
        <v>104.3</v>
      </c>
      <c r="W195" s="118">
        <v>122.3</v>
      </c>
      <c r="X195" s="118">
        <v>152.9</v>
      </c>
      <c r="Y195" s="118">
        <v>125.5</v>
      </c>
      <c r="Z195" s="118">
        <v>148.2</v>
      </c>
      <c r="AA195" s="60"/>
      <c r="AB195" s="98">
        <f t="shared" si="33"/>
        <v>18.087649402390426</v>
      </c>
      <c r="AC195" s="102">
        <f t="shared" si="32"/>
        <v>84.01360544217687</v>
      </c>
      <c r="AD195" s="98">
        <f t="shared" si="35"/>
        <v>-73.92290249433107</v>
      </c>
      <c r="AE195" s="98">
        <f t="shared" si="36"/>
        <v>222.17391304347825</v>
      </c>
      <c r="AG195" s="46"/>
      <c r="AH195" s="46"/>
      <c r="AI195" s="46"/>
      <c r="AJ195" s="46"/>
      <c r="AK195" s="46"/>
      <c r="AL195" s="46"/>
      <c r="AM195" s="46"/>
      <c r="AN195" s="46"/>
    </row>
    <row r="196" spans="1:40" ht="14.5">
      <c r="A196" s="6" t="s">
        <v>290</v>
      </c>
      <c r="B196" s="118">
        <v>127.6</v>
      </c>
      <c r="C196" s="118">
        <v>125.2</v>
      </c>
      <c r="D196" s="118">
        <v>99.6</v>
      </c>
      <c r="E196" s="118">
        <v>65.6</v>
      </c>
      <c r="F196" s="118">
        <v>90.8</v>
      </c>
      <c r="G196" s="118">
        <v>101.6</v>
      </c>
      <c r="H196" s="118">
        <v>114.4</v>
      </c>
      <c r="I196" s="118">
        <v>125.7</v>
      </c>
      <c r="J196" s="118">
        <v>123.5</v>
      </c>
      <c r="K196" s="118">
        <v>122.9</v>
      </c>
      <c r="L196" s="118">
        <v>121.3</v>
      </c>
      <c r="M196" s="118">
        <v>134.2</v>
      </c>
      <c r="N196" s="118">
        <v>118.1</v>
      </c>
      <c r="O196" s="118">
        <v>128.1</v>
      </c>
      <c r="P196" s="118">
        <v>122.5</v>
      </c>
      <c r="Q196" s="118">
        <v>125.6</v>
      </c>
      <c r="R196" s="118">
        <v>115.2</v>
      </c>
      <c r="S196" s="118">
        <v>123.5</v>
      </c>
      <c r="T196" s="118">
        <v>127</v>
      </c>
      <c r="U196" s="118">
        <v>125.9</v>
      </c>
      <c r="V196" s="118">
        <v>120.6</v>
      </c>
      <c r="W196" s="118">
        <v>130.7</v>
      </c>
      <c r="X196" s="118">
        <v>130.6</v>
      </c>
      <c r="Y196" s="118">
        <v>125.3</v>
      </c>
      <c r="Z196" s="118">
        <v>134.7</v>
      </c>
      <c r="AA196" s="60"/>
      <c r="AB196" s="98">
        <f t="shared" si="33"/>
        <v>7.501995211492418</v>
      </c>
      <c r="AC196" s="102">
        <f t="shared" si="32"/>
        <v>107.58785942492011</v>
      </c>
      <c r="AD196" s="98">
        <f t="shared" si="35"/>
        <v>-47.60383386581471</v>
      </c>
      <c r="AE196" s="98">
        <f t="shared" si="36"/>
        <v>105.33536585365853</v>
      </c>
      <c r="AG196" s="46"/>
      <c r="AH196" s="46"/>
      <c r="AI196" s="46"/>
      <c r="AJ196" s="46"/>
      <c r="AK196" s="46"/>
      <c r="AL196" s="46"/>
      <c r="AM196" s="46"/>
      <c r="AN196" s="46"/>
    </row>
    <row r="197" spans="1:40" ht="14.5">
      <c r="A197" s="6" t="s">
        <v>291</v>
      </c>
      <c r="B197" s="118">
        <v>118.8</v>
      </c>
      <c r="C197" s="118">
        <v>128.2</v>
      </c>
      <c r="D197" s="118">
        <v>112.7</v>
      </c>
      <c r="E197" s="118">
        <v>67.6</v>
      </c>
      <c r="F197" s="118">
        <v>97.2</v>
      </c>
      <c r="G197" s="118">
        <v>111</v>
      </c>
      <c r="H197" s="118">
        <v>126</v>
      </c>
      <c r="I197" s="118">
        <v>127.8</v>
      </c>
      <c r="J197" s="118">
        <v>132.4</v>
      </c>
      <c r="K197" s="118">
        <v>130.1</v>
      </c>
      <c r="L197" s="118">
        <v>135.4</v>
      </c>
      <c r="M197" s="118">
        <v>136.6</v>
      </c>
      <c r="N197" s="118">
        <v>134</v>
      </c>
      <c r="O197" s="118">
        <v>137.6</v>
      </c>
      <c r="P197" s="118">
        <v>134.6</v>
      </c>
      <c r="Q197" s="118">
        <v>138.9</v>
      </c>
      <c r="R197" s="118">
        <v>137.9</v>
      </c>
      <c r="S197" s="118">
        <v>139.4</v>
      </c>
      <c r="T197" s="118">
        <v>130.7</v>
      </c>
      <c r="U197" s="118">
        <v>153.2</v>
      </c>
      <c r="V197" s="118">
        <v>139.3</v>
      </c>
      <c r="W197" s="118">
        <v>132.8</v>
      </c>
      <c r="X197" s="118">
        <v>141.8</v>
      </c>
      <c r="Y197" s="118">
        <v>152.8</v>
      </c>
      <c r="Z197" s="118">
        <v>147.7</v>
      </c>
      <c r="AA197" s="60"/>
      <c r="AB197" s="98">
        <f t="shared" si="33"/>
        <v>-3.337696335078544</v>
      </c>
      <c r="AC197" s="102">
        <f t="shared" si="32"/>
        <v>115.21060842433697</v>
      </c>
      <c r="AD197" s="98">
        <f t="shared" si="35"/>
        <v>-47.26989079563183</v>
      </c>
      <c r="AE197" s="98">
        <f t="shared" si="36"/>
        <v>118.49112426035502</v>
      </c>
      <c r="AG197" s="46"/>
      <c r="AH197" s="46"/>
      <c r="AI197" s="46"/>
      <c r="AJ197" s="46"/>
      <c r="AK197" s="46"/>
      <c r="AL197" s="46"/>
      <c r="AM197" s="46"/>
      <c r="AN197" s="46"/>
    </row>
    <row r="198" spans="1:40" ht="14.5">
      <c r="A198" s="116" t="s">
        <v>292</v>
      </c>
      <c r="B198" s="118">
        <v>110.2</v>
      </c>
      <c r="C198" s="118">
        <v>107.8</v>
      </c>
      <c r="D198" s="118">
        <v>91.4</v>
      </c>
      <c r="E198" s="118">
        <v>76.3</v>
      </c>
      <c r="F198" s="118">
        <v>93.1</v>
      </c>
      <c r="G198" s="118">
        <v>101.2</v>
      </c>
      <c r="H198" s="118">
        <v>107.7</v>
      </c>
      <c r="I198" s="118">
        <v>110.7</v>
      </c>
      <c r="J198" s="118">
        <v>113.4</v>
      </c>
      <c r="K198" s="118">
        <v>114.4</v>
      </c>
      <c r="L198" s="118">
        <v>115.9</v>
      </c>
      <c r="M198" s="118">
        <v>120.6</v>
      </c>
      <c r="N198" s="118">
        <v>120.9</v>
      </c>
      <c r="O198" s="118">
        <v>125.5</v>
      </c>
      <c r="P198" s="118">
        <v>137.8</v>
      </c>
      <c r="Q198" s="118">
        <v>142.9</v>
      </c>
      <c r="R198" s="118">
        <v>141.9</v>
      </c>
      <c r="S198" s="118">
        <v>137.3</v>
      </c>
      <c r="T198" s="118">
        <v>135</v>
      </c>
      <c r="U198" s="118">
        <v>128.1</v>
      </c>
      <c r="V198" s="118">
        <v>126.6</v>
      </c>
      <c r="W198" s="118">
        <v>131.3</v>
      </c>
      <c r="X198" s="118">
        <v>137.8</v>
      </c>
      <c r="Y198" s="118">
        <v>146.1</v>
      </c>
      <c r="Z198" s="118">
        <v>142.9</v>
      </c>
      <c r="AA198" s="60"/>
      <c r="AB198" s="98">
        <f t="shared" si="33"/>
        <v>-2.1902806297056765</v>
      </c>
      <c r="AC198" s="102">
        <f t="shared" si="32"/>
        <v>132.56029684601114</v>
      </c>
      <c r="AD198" s="98">
        <f t="shared" si="35"/>
        <v>-29.220779220779225</v>
      </c>
      <c r="AE198" s="98">
        <f t="shared" si="36"/>
        <v>87.28702490170382</v>
      </c>
      <c r="AG198" s="46"/>
      <c r="AH198" s="46"/>
      <c r="AI198" s="46"/>
      <c r="AJ198" s="46"/>
      <c r="AK198" s="46"/>
      <c r="AL198" s="46"/>
      <c r="AM198" s="46"/>
      <c r="AN198" s="46"/>
    </row>
    <row r="199" spans="1:40" ht="14.5">
      <c r="A199" s="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60"/>
      <c r="AB199" s="98"/>
      <c r="AC199" s="102"/>
      <c r="AD199" s="98"/>
      <c r="AE199" s="98"/>
      <c r="AG199" s="48"/>
      <c r="AH199" s="48"/>
      <c r="AI199" s="48"/>
      <c r="AJ199" s="48"/>
      <c r="AK199" s="48"/>
      <c r="AL199" s="48"/>
      <c r="AM199" s="48"/>
      <c r="AN199" s="48"/>
    </row>
    <row r="200" spans="1:34" ht="14.25">
      <c r="A200" s="2"/>
      <c r="B200" s="2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6"/>
      <c r="AG200" s="36"/>
      <c r="AH200" s="36"/>
    </row>
    <row r="201" spans="1:34" ht="14.25">
      <c r="A201" s="4" t="s">
        <v>259</v>
      </c>
      <c r="B201" s="2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6"/>
      <c r="AG201" s="36"/>
      <c r="AH201" s="36"/>
    </row>
    <row r="202" spans="1:34" ht="14.25">
      <c r="A202" s="2"/>
      <c r="B202" s="2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6"/>
      <c r="AG202" s="36"/>
      <c r="AH202" s="36"/>
    </row>
    <row r="203" spans="1:34" ht="14.25">
      <c r="A203" s="4" t="s">
        <v>0</v>
      </c>
      <c r="B203" s="5">
        <f>B3</f>
        <v>44635.37017361111</v>
      </c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6"/>
      <c r="AG203" s="36"/>
      <c r="AH203" s="36"/>
    </row>
    <row r="204" spans="1:34" ht="14.25">
      <c r="A204" s="4" t="s">
        <v>1</v>
      </c>
      <c r="B204" s="5">
        <f>B4</f>
        <v>44636.380558634264</v>
      </c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6"/>
      <c r="AG204" s="36"/>
      <c r="AH204" s="36"/>
    </row>
    <row r="205" spans="1:34" ht="14.25">
      <c r="A205" s="4" t="s">
        <v>2</v>
      </c>
      <c r="B205" s="4" t="s">
        <v>3</v>
      </c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6"/>
      <c r="AG205" s="36"/>
      <c r="AH205" s="36"/>
    </row>
    <row r="206" spans="1:34" ht="14.25">
      <c r="A206" s="2"/>
      <c r="B206" s="2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6"/>
      <c r="AG206" s="36"/>
      <c r="AH206" s="36"/>
    </row>
    <row r="207" spans="1:34" ht="14.25">
      <c r="A207" s="4" t="s">
        <v>4</v>
      </c>
      <c r="B207" s="4" t="s">
        <v>258</v>
      </c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6"/>
      <c r="AG207" s="36"/>
      <c r="AH207" s="36"/>
    </row>
    <row r="208" spans="1:34" ht="14.25">
      <c r="A208" s="4" t="s">
        <v>293</v>
      </c>
      <c r="B208" s="4" t="s">
        <v>250</v>
      </c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6"/>
      <c r="AG208" s="36"/>
      <c r="AH208" s="36"/>
    </row>
    <row r="209" spans="1:34" ht="14.25">
      <c r="A209" s="4" t="s">
        <v>5</v>
      </c>
      <c r="B209" s="4" t="s">
        <v>6</v>
      </c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6"/>
      <c r="AG209" s="36"/>
      <c r="AH209" s="36"/>
    </row>
    <row r="210" spans="1:34" ht="14.25">
      <c r="A210" s="4" t="s">
        <v>7</v>
      </c>
      <c r="B210" s="4" t="s">
        <v>160</v>
      </c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36"/>
      <c r="AG210" s="36"/>
      <c r="AH210" s="36"/>
    </row>
    <row r="211" spans="1:34" ht="14.25">
      <c r="A211" s="2"/>
      <c r="B211" s="2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101" t="s">
        <v>339</v>
      </c>
      <c r="AC211" s="101" t="s">
        <v>305</v>
      </c>
      <c r="AD211" s="101" t="s">
        <v>343</v>
      </c>
      <c r="AE211" s="39"/>
      <c r="AG211" s="36"/>
      <c r="AH211" s="36"/>
    </row>
    <row r="212" spans="1:34" ht="14.25">
      <c r="A212" s="6" t="s">
        <v>294</v>
      </c>
      <c r="B212" s="6" t="s">
        <v>128</v>
      </c>
      <c r="C212" s="6" t="s">
        <v>129</v>
      </c>
      <c r="D212" s="6" t="s">
        <v>130</v>
      </c>
      <c r="E212" s="6" t="s">
        <v>279</v>
      </c>
      <c r="F212" s="6" t="s">
        <v>282</v>
      </c>
      <c r="G212" s="6" t="s">
        <v>301</v>
      </c>
      <c r="H212" s="6" t="s">
        <v>303</v>
      </c>
      <c r="I212" s="6" t="s">
        <v>308</v>
      </c>
      <c r="J212" s="6" t="s">
        <v>310</v>
      </c>
      <c r="K212" s="6" t="s">
        <v>311</v>
      </c>
      <c r="L212" s="6" t="s">
        <v>313</v>
      </c>
      <c r="M212" s="6" t="s">
        <v>314</v>
      </c>
      <c r="N212" s="6" t="s">
        <v>329</v>
      </c>
      <c r="O212" s="6" t="s">
        <v>335</v>
      </c>
      <c r="P212" s="6" t="s">
        <v>336</v>
      </c>
      <c r="Q212" s="6" t="s">
        <v>347</v>
      </c>
      <c r="R212" s="6" t="s">
        <v>348</v>
      </c>
      <c r="S212" s="6" t="s">
        <v>349</v>
      </c>
      <c r="T212" s="6" t="s">
        <v>350</v>
      </c>
      <c r="U212" s="6" t="s">
        <v>354</v>
      </c>
      <c r="V212" s="6" t="s">
        <v>355</v>
      </c>
      <c r="W212" s="6" t="s">
        <v>356</v>
      </c>
      <c r="X212" s="6" t="s">
        <v>357</v>
      </c>
      <c r="Y212" s="6" t="s">
        <v>358</v>
      </c>
      <c r="Z212" s="6" t="s">
        <v>359</v>
      </c>
      <c r="AA212" s="6"/>
      <c r="AB212" s="97" t="s">
        <v>362</v>
      </c>
      <c r="AC212" s="97" t="s">
        <v>363</v>
      </c>
      <c r="AD212" s="97" t="s">
        <v>342</v>
      </c>
      <c r="AE212" s="97" t="s">
        <v>361</v>
      </c>
      <c r="AG212" s="36"/>
      <c r="AH212" s="36"/>
    </row>
    <row r="213" spans="1:40" ht="14.5">
      <c r="A213" s="6" t="s">
        <v>131</v>
      </c>
      <c r="B213" s="118">
        <v>110.8</v>
      </c>
      <c r="C213" s="118">
        <v>110.4</v>
      </c>
      <c r="D213" s="118">
        <v>82.3</v>
      </c>
      <c r="E213" s="118">
        <v>54.6</v>
      </c>
      <c r="F213" s="118">
        <v>83.5</v>
      </c>
      <c r="G213" s="118">
        <v>100.8</v>
      </c>
      <c r="H213" s="118">
        <v>106.7</v>
      </c>
      <c r="I213" s="118">
        <v>113.9</v>
      </c>
      <c r="J213" s="118">
        <v>112.2</v>
      </c>
      <c r="K213" s="118">
        <v>113.1</v>
      </c>
      <c r="L213" s="118">
        <v>111.2</v>
      </c>
      <c r="M213" s="118">
        <v>112.7</v>
      </c>
      <c r="N213" s="118">
        <v>114.1</v>
      </c>
      <c r="O213" s="118">
        <v>112.9</v>
      </c>
      <c r="P213" s="118">
        <v>112.4</v>
      </c>
      <c r="Q213" s="118">
        <v>115.3</v>
      </c>
      <c r="R213" s="118">
        <v>116.5</v>
      </c>
      <c r="S213" s="118">
        <v>117.3</v>
      </c>
      <c r="T213" s="118">
        <v>116.3</v>
      </c>
      <c r="U213" s="118">
        <v>113.9</v>
      </c>
      <c r="V213" s="118">
        <v>114.9</v>
      </c>
      <c r="W213" s="118">
        <v>116.4</v>
      </c>
      <c r="X213" s="118">
        <v>117.1</v>
      </c>
      <c r="Y213" s="118">
        <v>116.8</v>
      </c>
      <c r="Z213" s="118">
        <v>116.5</v>
      </c>
      <c r="AA213" s="60"/>
      <c r="AB213" s="98">
        <f>_xlfn.IFERROR((Z213/Y213-1)*100,":")</f>
        <v>-0.25684931506848585</v>
      </c>
      <c r="AC213" s="102">
        <f>_xlfn.IFERROR(Z213/C213*100,":")</f>
        <v>105.52536231884058</v>
      </c>
      <c r="AD213" s="98">
        <f>_xlfn.IFERROR((E213/C213-1)*100,":")</f>
        <v>-50.54347826086957</v>
      </c>
      <c r="AE213" s="98">
        <f>_xlfn.IFERROR((Z213/E213-1)*100,":")</f>
        <v>113.36996336996337</v>
      </c>
      <c r="AG213" s="47"/>
      <c r="AH213" s="47"/>
      <c r="AI213" s="47"/>
      <c r="AJ213" s="47"/>
      <c r="AK213" s="47"/>
      <c r="AL213" s="47"/>
      <c r="AM213" s="47"/>
      <c r="AN213" s="47"/>
    </row>
    <row r="214" spans="1:40" ht="14.5">
      <c r="A214" s="6" t="s">
        <v>295</v>
      </c>
      <c r="B214" s="118">
        <v>108.8</v>
      </c>
      <c r="C214" s="118">
        <v>108.1</v>
      </c>
      <c r="D214" s="118">
        <v>78.1</v>
      </c>
      <c r="E214" s="118">
        <v>50.8</v>
      </c>
      <c r="F214" s="118">
        <v>80.8</v>
      </c>
      <c r="G214" s="118">
        <v>96.5</v>
      </c>
      <c r="H214" s="118">
        <v>101.9</v>
      </c>
      <c r="I214" s="118">
        <v>110.4</v>
      </c>
      <c r="J214" s="118">
        <v>108</v>
      </c>
      <c r="K214" s="118">
        <v>108.9</v>
      </c>
      <c r="L214" s="118">
        <v>106.9</v>
      </c>
      <c r="M214" s="118">
        <v>108.4</v>
      </c>
      <c r="N214" s="118">
        <v>109.9</v>
      </c>
      <c r="O214" s="118">
        <v>108.6</v>
      </c>
      <c r="P214" s="118">
        <v>107.4</v>
      </c>
      <c r="Q214" s="118">
        <v>110.2</v>
      </c>
      <c r="R214" s="118">
        <v>111.4</v>
      </c>
      <c r="S214" s="118">
        <v>112</v>
      </c>
      <c r="T214" s="118">
        <v>112</v>
      </c>
      <c r="U214" s="118">
        <v>109.2</v>
      </c>
      <c r="V214" s="118">
        <v>110</v>
      </c>
      <c r="W214" s="118">
        <v>111.8</v>
      </c>
      <c r="X214" s="118">
        <v>112.4</v>
      </c>
      <c r="Y214" s="118">
        <v>111.7</v>
      </c>
      <c r="Z214" s="118">
        <v>111.1</v>
      </c>
      <c r="AA214" s="60"/>
      <c r="AB214" s="98">
        <f aca="true" t="shared" si="37" ref="AB214:AB216">_xlfn.IFERROR((Z214/Y214-1)*100,":")</f>
        <v>-0.5371530886302711</v>
      </c>
      <c r="AC214" s="102">
        <f aca="true" t="shared" si="38" ref="AC214:AC217">_xlfn.IFERROR(Z214/C214*100,":")</f>
        <v>102.77520814061054</v>
      </c>
      <c r="AD214" s="98">
        <f aca="true" t="shared" si="39" ref="AD214:AD224">_xlfn.IFERROR((E214/C214-1)*100,":")</f>
        <v>-53.00647548566142</v>
      </c>
      <c r="AE214" s="98">
        <f aca="true" t="shared" si="40" ref="AE214:AE216">_xlfn.IFERROR((Z214/E214-1)*100,":")</f>
        <v>118.70078740157481</v>
      </c>
      <c r="AG214" s="47"/>
      <c r="AH214" s="47"/>
      <c r="AI214" s="47"/>
      <c r="AJ214" s="47"/>
      <c r="AK214" s="47"/>
      <c r="AL214" s="47"/>
      <c r="AM214" s="47"/>
      <c r="AN214" s="47"/>
    </row>
    <row r="215" spans="1:40" ht="14.5">
      <c r="A215" s="6" t="s">
        <v>132</v>
      </c>
      <c r="B215" s="118">
        <v>103.6</v>
      </c>
      <c r="C215" s="118">
        <v>101.3</v>
      </c>
      <c r="D215" s="118">
        <v>82.9</v>
      </c>
      <c r="E215" s="118">
        <v>58</v>
      </c>
      <c r="F215" s="118">
        <v>74.9</v>
      </c>
      <c r="G215" s="118">
        <v>90</v>
      </c>
      <c r="H215" s="118">
        <v>98.6</v>
      </c>
      <c r="I215" s="118">
        <v>93.6</v>
      </c>
      <c r="J215" s="118">
        <v>90.6</v>
      </c>
      <c r="K215" s="118">
        <v>93.5</v>
      </c>
      <c r="L215" s="118">
        <v>93.2</v>
      </c>
      <c r="M215" s="118">
        <v>95.2</v>
      </c>
      <c r="N215" s="118">
        <v>99.5</v>
      </c>
      <c r="O215" s="118">
        <v>95.2</v>
      </c>
      <c r="P215" s="118">
        <v>101.9</v>
      </c>
      <c r="Q215" s="118">
        <v>97</v>
      </c>
      <c r="R215" s="118">
        <v>99.3</v>
      </c>
      <c r="S215" s="118">
        <v>96.5</v>
      </c>
      <c r="T215" s="118">
        <v>95.6</v>
      </c>
      <c r="U215" s="118">
        <v>94.5</v>
      </c>
      <c r="V215" s="118">
        <v>96.8</v>
      </c>
      <c r="W215" s="118">
        <v>92.6</v>
      </c>
      <c r="X215" s="118">
        <v>92.9</v>
      </c>
      <c r="Y215" s="118">
        <v>85.9</v>
      </c>
      <c r="Z215" s="118">
        <v>93.1</v>
      </c>
      <c r="AA215" s="60"/>
      <c r="AB215" s="98">
        <f t="shared" si="37"/>
        <v>8.381839348079145</v>
      </c>
      <c r="AC215" s="102">
        <f t="shared" si="38"/>
        <v>91.90523198420533</v>
      </c>
      <c r="AD215" s="98">
        <f t="shared" si="39"/>
        <v>-42.74432379072063</v>
      </c>
      <c r="AE215" s="98">
        <f t="shared" si="40"/>
        <v>60.517241379310335</v>
      </c>
      <c r="AG215" s="47"/>
      <c r="AH215" s="47"/>
      <c r="AI215" s="47"/>
      <c r="AJ215" s="47"/>
      <c r="AK215" s="47"/>
      <c r="AL215" s="47"/>
      <c r="AM215" s="47"/>
      <c r="AN215" s="47"/>
    </row>
    <row r="216" spans="1:40" ht="14.5">
      <c r="A216" s="6" t="s">
        <v>133</v>
      </c>
      <c r="B216" s="118">
        <v>116.7</v>
      </c>
      <c r="C216" s="118">
        <v>119.7</v>
      </c>
      <c r="D216" s="118">
        <v>100.3</v>
      </c>
      <c r="E216" s="118">
        <v>95.6</v>
      </c>
      <c r="F216" s="118">
        <v>109.4</v>
      </c>
      <c r="G216" s="118">
        <v>119.3</v>
      </c>
      <c r="H216" s="118">
        <v>126.2</v>
      </c>
      <c r="I216" s="118">
        <v>129.1</v>
      </c>
      <c r="J216" s="118">
        <v>129.1</v>
      </c>
      <c r="K216" s="118">
        <v>134.1</v>
      </c>
      <c r="L216" s="118">
        <v>128.6</v>
      </c>
      <c r="M216" s="118">
        <v>132.9</v>
      </c>
      <c r="N216" s="118">
        <v>140.7</v>
      </c>
      <c r="O216" s="118">
        <v>139.3</v>
      </c>
      <c r="P216" s="118">
        <v>135.5</v>
      </c>
      <c r="Q216" s="118">
        <v>143.4</v>
      </c>
      <c r="R216" s="118">
        <v>131</v>
      </c>
      <c r="S216" s="118">
        <v>139.2</v>
      </c>
      <c r="T216" s="118">
        <v>139.7</v>
      </c>
      <c r="U216" s="118">
        <v>137.3</v>
      </c>
      <c r="V216" s="118">
        <v>139.9</v>
      </c>
      <c r="W216" s="118">
        <v>139.6</v>
      </c>
      <c r="X216" s="118">
        <v>137.1</v>
      </c>
      <c r="Y216" s="118">
        <v>134.2</v>
      </c>
      <c r="Z216" s="118">
        <v>141</v>
      </c>
      <c r="AA216" s="60"/>
      <c r="AB216" s="98">
        <f t="shared" si="37"/>
        <v>5.06706408345754</v>
      </c>
      <c r="AC216" s="102">
        <f t="shared" si="38"/>
        <v>117.79448621553885</v>
      </c>
      <c r="AD216" s="98">
        <f t="shared" si="39"/>
        <v>-20.13366750208856</v>
      </c>
      <c r="AE216" s="98">
        <f t="shared" si="40"/>
        <v>47.48953974895398</v>
      </c>
      <c r="AG216" s="47"/>
      <c r="AH216" s="47"/>
      <c r="AI216" s="47"/>
      <c r="AJ216" s="47"/>
      <c r="AK216" s="47"/>
      <c r="AL216" s="47"/>
      <c r="AM216" s="47"/>
      <c r="AN216" s="47"/>
    </row>
    <row r="217" spans="1:40" ht="14.5">
      <c r="A217" s="6" t="s">
        <v>134</v>
      </c>
      <c r="B217" s="118">
        <v>120.9</v>
      </c>
      <c r="C217" s="118">
        <v>124.4</v>
      </c>
      <c r="D217" s="118">
        <v>103.4</v>
      </c>
      <c r="E217" s="118">
        <v>81.2</v>
      </c>
      <c r="F217" s="118">
        <v>102.3</v>
      </c>
      <c r="G217" s="118">
        <v>118.8</v>
      </c>
      <c r="H217" s="118">
        <v>125.7</v>
      </c>
      <c r="I217" s="118">
        <v>123.1</v>
      </c>
      <c r="J217" s="118">
        <v>121.1</v>
      </c>
      <c r="K217" s="118">
        <v>123.5</v>
      </c>
      <c r="L217" s="118">
        <v>121</v>
      </c>
      <c r="M217" s="118">
        <v>125.8</v>
      </c>
      <c r="N217" s="118">
        <v>124.4</v>
      </c>
      <c r="O217" s="118">
        <v>122.5</v>
      </c>
      <c r="P217" s="118">
        <v>124</v>
      </c>
      <c r="Q217" s="118">
        <v>124</v>
      </c>
      <c r="R217" s="118">
        <v>127.4</v>
      </c>
      <c r="S217" s="118">
        <v>131.8</v>
      </c>
      <c r="T217" s="118">
        <v>129.4</v>
      </c>
      <c r="U217" s="118">
        <v>134</v>
      </c>
      <c r="V217" s="118">
        <v>134.4</v>
      </c>
      <c r="W217" s="118">
        <v>133.9</v>
      </c>
      <c r="X217" s="118">
        <v>132.6</v>
      </c>
      <c r="Y217" s="118">
        <v>129.3</v>
      </c>
      <c r="Z217" s="118">
        <v>134.7</v>
      </c>
      <c r="AA217" s="60"/>
      <c r="AB217" s="98">
        <f>_xlfn.IFERROR((Z217/Y217-1)*100,":")</f>
        <v>4.17633410672853</v>
      </c>
      <c r="AC217" s="102">
        <f t="shared" si="38"/>
        <v>108.2797427652733</v>
      </c>
      <c r="AD217" s="98">
        <f t="shared" si="39"/>
        <v>-34.72668810289389</v>
      </c>
      <c r="AE217" s="98">
        <f>_xlfn.IFERROR((Z217/E217-1)*100,":")</f>
        <v>65.88669950738915</v>
      </c>
      <c r="AG217" s="47"/>
      <c r="AH217" s="47"/>
      <c r="AI217" s="47"/>
      <c r="AJ217" s="47"/>
      <c r="AK217" s="47"/>
      <c r="AL217" s="47"/>
      <c r="AM217" s="47"/>
      <c r="AN217" s="47"/>
    </row>
    <row r="218" spans="1:40" ht="14.5">
      <c r="A218" s="6" t="s">
        <v>135</v>
      </c>
      <c r="B218" s="118">
        <v>102.2</v>
      </c>
      <c r="C218" s="118">
        <v>102</v>
      </c>
      <c r="D218" s="118">
        <v>94.6</v>
      </c>
      <c r="E218" s="118">
        <v>79.7</v>
      </c>
      <c r="F218" s="118">
        <v>75.1</v>
      </c>
      <c r="G218" s="118">
        <v>96.3</v>
      </c>
      <c r="H218" s="118">
        <v>83.6</v>
      </c>
      <c r="I218" s="118">
        <v>99.9</v>
      </c>
      <c r="J218" s="118">
        <v>105.1</v>
      </c>
      <c r="K218" s="118">
        <v>106.4</v>
      </c>
      <c r="L218" s="118">
        <v>108.3</v>
      </c>
      <c r="M218" s="118">
        <v>111.5</v>
      </c>
      <c r="N218" s="118">
        <v>112.4</v>
      </c>
      <c r="O218" s="118">
        <v>108.7</v>
      </c>
      <c r="P218" s="118">
        <v>115.3</v>
      </c>
      <c r="Q218" s="118">
        <v>120</v>
      </c>
      <c r="R218" s="118">
        <v>113.8</v>
      </c>
      <c r="S218" s="118">
        <v>115.8</v>
      </c>
      <c r="T218" s="118">
        <v>114</v>
      </c>
      <c r="U218" s="118">
        <v>105.2</v>
      </c>
      <c r="V218" s="118">
        <v>115.4</v>
      </c>
      <c r="W218" s="118">
        <v>114</v>
      </c>
      <c r="X218" s="118">
        <v>108.8</v>
      </c>
      <c r="Y218" s="118">
        <v>110.3</v>
      </c>
      <c r="Z218" s="118">
        <v>105.7</v>
      </c>
      <c r="AA218" s="60"/>
      <c r="AB218" s="98">
        <f aca="true" t="shared" si="41" ref="AB218:AB225">_xlfn.IFERROR((Z218/Y218-1)*100,":")</f>
        <v>-4.170444242973703</v>
      </c>
      <c r="AC218" s="102">
        <f>_xlfn.IFERROR(Z218/C218*100,":")</f>
        <v>103.62745098039217</v>
      </c>
      <c r="AD218" s="98">
        <f t="shared" si="39"/>
        <v>-21.862745098039216</v>
      </c>
      <c r="AE218" s="98">
        <f aca="true" t="shared" si="42" ref="AE218:AE241">_xlfn.IFERROR((Z218/E218-1)*100,":")</f>
        <v>32.62233375156838</v>
      </c>
      <c r="AG218" s="47"/>
      <c r="AH218" s="47"/>
      <c r="AI218" s="47"/>
      <c r="AJ218" s="47"/>
      <c r="AK218" s="47"/>
      <c r="AL218" s="47"/>
      <c r="AM218" s="47"/>
      <c r="AN218" s="47"/>
    </row>
    <row r="219" spans="1:40" ht="14.5">
      <c r="A219" s="6" t="s">
        <v>296</v>
      </c>
      <c r="B219" s="118">
        <v>105.1</v>
      </c>
      <c r="C219" s="118">
        <v>105.3</v>
      </c>
      <c r="D219" s="118">
        <v>93.6</v>
      </c>
      <c r="E219" s="118">
        <v>72.2</v>
      </c>
      <c r="F219" s="118">
        <v>88.9</v>
      </c>
      <c r="G219" s="118">
        <v>95.9</v>
      </c>
      <c r="H219" s="118">
        <v>97.8</v>
      </c>
      <c r="I219" s="118">
        <v>101.7</v>
      </c>
      <c r="J219" s="118">
        <v>100.1</v>
      </c>
      <c r="K219" s="118">
        <v>101.5</v>
      </c>
      <c r="L219" s="118">
        <v>104.3</v>
      </c>
      <c r="M219" s="118">
        <v>104.4</v>
      </c>
      <c r="N219" s="118">
        <v>101.4</v>
      </c>
      <c r="O219" s="118">
        <v>101</v>
      </c>
      <c r="P219" s="118">
        <v>98.4</v>
      </c>
      <c r="Q219" s="118">
        <v>104.5</v>
      </c>
      <c r="R219" s="118">
        <v>104.4</v>
      </c>
      <c r="S219" s="118">
        <v>105.4</v>
      </c>
      <c r="T219" s="118">
        <v>108.3</v>
      </c>
      <c r="U219" s="118">
        <v>103.3</v>
      </c>
      <c r="V219" s="118">
        <v>102</v>
      </c>
      <c r="W219" s="118">
        <v>105.5</v>
      </c>
      <c r="X219" s="118">
        <v>104.1</v>
      </c>
      <c r="Y219" s="118">
        <v>106.9</v>
      </c>
      <c r="Z219" s="118">
        <v>105.2</v>
      </c>
      <c r="AA219" s="60"/>
      <c r="AB219" s="98">
        <f t="shared" si="41"/>
        <v>-1.5902712815715647</v>
      </c>
      <c r="AC219" s="102">
        <f aca="true" t="shared" si="43" ref="AC219:AC248">_xlfn.IFERROR(Z219/C219*100,":")</f>
        <v>99.90503323836658</v>
      </c>
      <c r="AD219" s="98">
        <f t="shared" si="39"/>
        <v>-31.433998100664763</v>
      </c>
      <c r="AE219" s="98">
        <f t="shared" si="42"/>
        <v>45.706371191135744</v>
      </c>
      <c r="AG219" s="47"/>
      <c r="AH219" s="47"/>
      <c r="AI219" s="47"/>
      <c r="AJ219" s="47"/>
      <c r="AK219" s="47"/>
      <c r="AL219" s="47"/>
      <c r="AM219" s="47"/>
      <c r="AN219" s="47"/>
    </row>
    <row r="220" spans="1:40" ht="14.5">
      <c r="A220" s="6" t="s">
        <v>136</v>
      </c>
      <c r="B220" s="118">
        <v>119.1</v>
      </c>
      <c r="C220" s="118">
        <v>118.1</v>
      </c>
      <c r="D220" s="118">
        <v>112.6</v>
      </c>
      <c r="E220" s="118">
        <v>76.1</v>
      </c>
      <c r="F220" s="118">
        <v>91.1</v>
      </c>
      <c r="G220" s="118">
        <v>124.6</v>
      </c>
      <c r="H220" s="118">
        <v>126</v>
      </c>
      <c r="I220" s="118">
        <v>123.9</v>
      </c>
      <c r="J220" s="118">
        <v>124.1</v>
      </c>
      <c r="K220" s="118">
        <v>121.9</v>
      </c>
      <c r="L220" s="118">
        <v>122.6</v>
      </c>
      <c r="M220" s="118">
        <v>129.5</v>
      </c>
      <c r="N220" s="118">
        <v>119.8</v>
      </c>
      <c r="O220" s="118">
        <v>109.9</v>
      </c>
      <c r="P220" s="118">
        <v>114.9</v>
      </c>
      <c r="Q220" s="118">
        <v>120.1</v>
      </c>
      <c r="R220" s="118">
        <v>125.7</v>
      </c>
      <c r="S220" s="118">
        <v>128.9</v>
      </c>
      <c r="T220" s="118">
        <v>126.1</v>
      </c>
      <c r="U220" s="118">
        <v>123.1</v>
      </c>
      <c r="V220" s="118">
        <v>136.1</v>
      </c>
      <c r="W220" s="118">
        <v>119</v>
      </c>
      <c r="X220" s="118">
        <v>117.7</v>
      </c>
      <c r="Y220" s="118">
        <v>114.8</v>
      </c>
      <c r="Z220" s="118">
        <v>119.1</v>
      </c>
      <c r="AA220" s="60"/>
      <c r="AB220" s="98">
        <f t="shared" si="41"/>
        <v>3.745644599303133</v>
      </c>
      <c r="AC220" s="102">
        <f t="shared" si="43"/>
        <v>100.84674005080441</v>
      </c>
      <c r="AD220" s="98">
        <f t="shared" si="39"/>
        <v>-35.56308213378493</v>
      </c>
      <c r="AE220" s="98">
        <f t="shared" si="42"/>
        <v>56.50459921156374</v>
      </c>
      <c r="AG220" s="47"/>
      <c r="AH220" s="47"/>
      <c r="AI220" s="47"/>
      <c r="AJ220" s="47"/>
      <c r="AK220" s="47"/>
      <c r="AL220" s="47"/>
      <c r="AM220" s="47"/>
      <c r="AN220" s="47"/>
    </row>
    <row r="221" spans="1:40" ht="14.5">
      <c r="A221" s="6" t="s">
        <v>137</v>
      </c>
      <c r="B221" s="119" t="s">
        <v>309</v>
      </c>
      <c r="C221" s="119" t="s">
        <v>309</v>
      </c>
      <c r="D221" s="119" t="s">
        <v>309</v>
      </c>
      <c r="E221" s="119" t="s">
        <v>309</v>
      </c>
      <c r="F221" s="119" t="s">
        <v>309</v>
      </c>
      <c r="G221" s="119" t="s">
        <v>309</v>
      </c>
      <c r="H221" s="119" t="s">
        <v>309</v>
      </c>
      <c r="I221" s="119" t="s">
        <v>309</v>
      </c>
      <c r="J221" s="119" t="s">
        <v>309</v>
      </c>
      <c r="K221" s="119" t="s">
        <v>309</v>
      </c>
      <c r="L221" s="119" t="s">
        <v>309</v>
      </c>
      <c r="M221" s="119" t="s">
        <v>309</v>
      </c>
      <c r="N221" s="119" t="s">
        <v>309</v>
      </c>
      <c r="O221" s="119" t="s">
        <v>309</v>
      </c>
      <c r="P221" s="119" t="s">
        <v>309</v>
      </c>
      <c r="Q221" s="119" t="s">
        <v>309</v>
      </c>
      <c r="R221" s="119" t="s">
        <v>309</v>
      </c>
      <c r="S221" s="119" t="s">
        <v>309</v>
      </c>
      <c r="T221" s="119" t="s">
        <v>309</v>
      </c>
      <c r="U221" s="119" t="s">
        <v>309</v>
      </c>
      <c r="V221" s="119" t="s">
        <v>309</v>
      </c>
      <c r="W221" s="119" t="s">
        <v>309</v>
      </c>
      <c r="X221" s="119" t="s">
        <v>309</v>
      </c>
      <c r="Y221" s="119" t="s">
        <v>309</v>
      </c>
      <c r="Z221" s="119" t="s">
        <v>309</v>
      </c>
      <c r="AA221" s="60"/>
      <c r="AB221" s="98" t="str">
        <f t="shared" si="41"/>
        <v>:</v>
      </c>
      <c r="AC221" s="102" t="str">
        <f t="shared" si="43"/>
        <v>:</v>
      </c>
      <c r="AD221" s="98" t="str">
        <f t="shared" si="39"/>
        <v>:</v>
      </c>
      <c r="AE221" s="98" t="str">
        <f t="shared" si="42"/>
        <v>:</v>
      </c>
      <c r="AG221" s="47"/>
      <c r="AH221" s="47"/>
      <c r="AI221" s="47"/>
      <c r="AJ221" s="47"/>
      <c r="AK221" s="47"/>
      <c r="AL221" s="47"/>
      <c r="AM221" s="47"/>
      <c r="AN221" s="47"/>
    </row>
    <row r="222" spans="1:40" ht="14.5">
      <c r="A222" s="6" t="s">
        <v>138</v>
      </c>
      <c r="B222" s="118">
        <v>121.7</v>
      </c>
      <c r="C222" s="118">
        <v>112.9</v>
      </c>
      <c r="D222" s="118">
        <v>98.5</v>
      </c>
      <c r="E222" s="118">
        <v>53.9</v>
      </c>
      <c r="F222" s="118">
        <v>68.9</v>
      </c>
      <c r="G222" s="118">
        <v>96.6</v>
      </c>
      <c r="H222" s="118">
        <v>114.3</v>
      </c>
      <c r="I222" s="118">
        <v>107.2</v>
      </c>
      <c r="J222" s="118">
        <v>104.3</v>
      </c>
      <c r="K222" s="118">
        <v>100.7</v>
      </c>
      <c r="L222" s="118">
        <v>97.3</v>
      </c>
      <c r="M222" s="118">
        <v>97.6</v>
      </c>
      <c r="N222" s="118">
        <v>99.8</v>
      </c>
      <c r="O222" s="118">
        <v>102.8</v>
      </c>
      <c r="P222" s="118">
        <v>104.5</v>
      </c>
      <c r="Q222" s="118">
        <v>103.4</v>
      </c>
      <c r="R222" s="118">
        <v>106.9</v>
      </c>
      <c r="S222" s="118">
        <v>114.2</v>
      </c>
      <c r="T222" s="118">
        <v>117.2</v>
      </c>
      <c r="U222" s="118">
        <v>112.6</v>
      </c>
      <c r="V222" s="118">
        <v>113</v>
      </c>
      <c r="W222" s="118">
        <v>120.9</v>
      </c>
      <c r="X222" s="118">
        <v>123.7</v>
      </c>
      <c r="Y222" s="118">
        <v>120</v>
      </c>
      <c r="Z222" s="118">
        <v>118.1</v>
      </c>
      <c r="AA222" s="60"/>
      <c r="AB222" s="98">
        <f t="shared" si="41"/>
        <v>-1.5833333333333366</v>
      </c>
      <c r="AC222" s="102">
        <f t="shared" si="43"/>
        <v>104.60584588131087</v>
      </c>
      <c r="AD222" s="98">
        <f t="shared" si="39"/>
        <v>-52.258635961027466</v>
      </c>
      <c r="AE222" s="98">
        <f t="shared" si="42"/>
        <v>119.10946196660484</v>
      </c>
      <c r="AG222" s="47"/>
      <c r="AH222" s="47"/>
      <c r="AI222" s="47"/>
      <c r="AJ222" s="47"/>
      <c r="AK222" s="47"/>
      <c r="AL222" s="47"/>
      <c r="AM222" s="47"/>
      <c r="AN222" s="47"/>
    </row>
    <row r="223" spans="1:40" ht="14.5">
      <c r="A223" s="6" t="s">
        <v>139</v>
      </c>
      <c r="B223" s="118">
        <v>103.3</v>
      </c>
      <c r="C223" s="118">
        <v>106.2</v>
      </c>
      <c r="D223" s="118">
        <v>70.7</v>
      </c>
      <c r="E223" s="118">
        <v>31.9</v>
      </c>
      <c r="F223" s="118">
        <v>65.9</v>
      </c>
      <c r="G223" s="118">
        <v>87.2</v>
      </c>
      <c r="H223" s="118">
        <v>96.3</v>
      </c>
      <c r="I223" s="118">
        <v>104.6</v>
      </c>
      <c r="J223" s="118">
        <v>103.2</v>
      </c>
      <c r="K223" s="118">
        <v>103.6</v>
      </c>
      <c r="L223" s="118">
        <v>101</v>
      </c>
      <c r="M223" s="118">
        <v>102.7</v>
      </c>
      <c r="N223" s="118">
        <v>101.7</v>
      </c>
      <c r="O223" s="118">
        <v>100.5</v>
      </c>
      <c r="P223" s="118">
        <v>102.5</v>
      </c>
      <c r="Q223" s="118">
        <v>104.1</v>
      </c>
      <c r="R223" s="118">
        <v>109.1</v>
      </c>
      <c r="S223" s="118">
        <v>107.7</v>
      </c>
      <c r="T223" s="118">
        <v>107.2</v>
      </c>
      <c r="U223" s="118">
        <v>105.6</v>
      </c>
      <c r="V223" s="118">
        <v>104.4</v>
      </c>
      <c r="W223" s="118">
        <v>106</v>
      </c>
      <c r="X223" s="118">
        <v>108.2</v>
      </c>
      <c r="Y223" s="118">
        <v>107</v>
      </c>
      <c r="Z223" s="118">
        <v>108.5</v>
      </c>
      <c r="AA223" s="60"/>
      <c r="AB223" s="98">
        <f t="shared" si="41"/>
        <v>1.4018691588784993</v>
      </c>
      <c r="AC223" s="102">
        <f t="shared" si="43"/>
        <v>102.16572504708097</v>
      </c>
      <c r="AD223" s="98">
        <f t="shared" si="39"/>
        <v>-69.96233521657251</v>
      </c>
      <c r="AE223" s="98">
        <f t="shared" si="42"/>
        <v>240.12539184952982</v>
      </c>
      <c r="AG223" s="47"/>
      <c r="AH223" s="47"/>
      <c r="AI223" s="47"/>
      <c r="AJ223" s="47"/>
      <c r="AK223" s="47"/>
      <c r="AL223" s="47"/>
      <c r="AM223" s="47"/>
      <c r="AN223" s="47"/>
    </row>
    <row r="224" spans="1:40" ht="14.5">
      <c r="A224" s="6" t="s">
        <v>140</v>
      </c>
      <c r="B224" s="118">
        <v>107.4</v>
      </c>
      <c r="C224" s="118">
        <v>113.9</v>
      </c>
      <c r="D224" s="118">
        <v>62.4</v>
      </c>
      <c r="E224" s="118">
        <v>27.6</v>
      </c>
      <c r="F224" s="118">
        <v>72</v>
      </c>
      <c r="G224" s="118">
        <v>97.4</v>
      </c>
      <c r="H224" s="118">
        <v>102.1</v>
      </c>
      <c r="I224" s="118">
        <v>108.4</v>
      </c>
      <c r="J224" s="118">
        <v>110.6</v>
      </c>
      <c r="K224" s="118">
        <v>105.4</v>
      </c>
      <c r="L224" s="118">
        <v>101.7</v>
      </c>
      <c r="M224" s="118">
        <v>105.4</v>
      </c>
      <c r="N224" s="118">
        <v>115.8</v>
      </c>
      <c r="O224" s="118">
        <v>113.4</v>
      </c>
      <c r="P224" s="118">
        <v>107.3</v>
      </c>
      <c r="Q224" s="118">
        <v>104.3</v>
      </c>
      <c r="R224" s="118">
        <v>105</v>
      </c>
      <c r="S224" s="118">
        <v>110.6</v>
      </c>
      <c r="T224" s="118">
        <v>108.5</v>
      </c>
      <c r="U224" s="118">
        <v>111.3</v>
      </c>
      <c r="V224" s="118">
        <v>106.2</v>
      </c>
      <c r="W224" s="118">
        <v>109.1</v>
      </c>
      <c r="X224" s="118">
        <v>109.6</v>
      </c>
      <c r="Y224" s="118">
        <v>108.6</v>
      </c>
      <c r="Z224" s="118">
        <v>107.9</v>
      </c>
      <c r="AA224" s="60"/>
      <c r="AB224" s="98">
        <f t="shared" si="41"/>
        <v>-0.6445672191528473</v>
      </c>
      <c r="AC224" s="102">
        <f t="shared" si="43"/>
        <v>94.73222124670764</v>
      </c>
      <c r="AD224" s="98">
        <f t="shared" si="39"/>
        <v>-75.76821773485514</v>
      </c>
      <c r="AE224" s="98">
        <f t="shared" si="42"/>
        <v>290.94202898550725</v>
      </c>
      <c r="AG224" s="47"/>
      <c r="AH224" s="47"/>
      <c r="AI224" s="47"/>
      <c r="AJ224" s="47"/>
      <c r="AK224" s="47"/>
      <c r="AL224" s="47"/>
      <c r="AM224" s="47"/>
      <c r="AN224" s="47"/>
    </row>
    <row r="225" spans="1:40" ht="14.5">
      <c r="A225" s="6" t="s">
        <v>141</v>
      </c>
      <c r="B225" s="118">
        <v>112.4</v>
      </c>
      <c r="C225" s="118">
        <v>113</v>
      </c>
      <c r="D225" s="118">
        <v>81.3</v>
      </c>
      <c r="E225" s="118">
        <v>40.3</v>
      </c>
      <c r="F225" s="118">
        <v>68.3</v>
      </c>
      <c r="G225" s="118">
        <v>87</v>
      </c>
      <c r="H225" s="118">
        <v>105.4</v>
      </c>
      <c r="I225" s="118">
        <v>104.4</v>
      </c>
      <c r="J225" s="118">
        <v>103.3</v>
      </c>
      <c r="K225" s="118">
        <v>99.4</v>
      </c>
      <c r="L225" s="118">
        <v>92.7</v>
      </c>
      <c r="M225" s="118">
        <v>103.9</v>
      </c>
      <c r="N225" s="118">
        <v>102.1</v>
      </c>
      <c r="O225" s="118">
        <v>98.9</v>
      </c>
      <c r="P225" s="118">
        <v>99.4</v>
      </c>
      <c r="Q225" s="118">
        <v>100.7</v>
      </c>
      <c r="R225" s="118">
        <v>95.2</v>
      </c>
      <c r="S225" s="118">
        <v>100</v>
      </c>
      <c r="T225" s="118">
        <v>100</v>
      </c>
      <c r="U225" s="118">
        <v>100.7</v>
      </c>
      <c r="V225" s="118">
        <v>99.4</v>
      </c>
      <c r="W225" s="118">
        <v>109</v>
      </c>
      <c r="X225" s="118">
        <v>102.6</v>
      </c>
      <c r="Y225" s="118">
        <v>104.1</v>
      </c>
      <c r="Z225" s="118">
        <v>101.8</v>
      </c>
      <c r="AA225" s="60"/>
      <c r="AB225" s="98">
        <f t="shared" si="41"/>
        <v>-2.2094140249759864</v>
      </c>
      <c r="AC225" s="102">
        <f t="shared" si="43"/>
        <v>90.08849557522124</v>
      </c>
      <c r="AD225" s="98">
        <f>_xlfn.IFERROR((E225/C225-1)*100,":")</f>
        <v>-64.3362831858407</v>
      </c>
      <c r="AE225" s="98">
        <f t="shared" si="42"/>
        <v>152.60545905707198</v>
      </c>
      <c r="AG225" s="47"/>
      <c r="AH225" s="47"/>
      <c r="AI225" s="47"/>
      <c r="AJ225" s="47"/>
      <c r="AK225" s="47"/>
      <c r="AL225" s="47"/>
      <c r="AM225" s="47"/>
      <c r="AN225" s="47"/>
    </row>
    <row r="226" spans="1:40" ht="14.5">
      <c r="A226" s="6" t="s">
        <v>142</v>
      </c>
      <c r="B226" s="118">
        <v>115.5</v>
      </c>
      <c r="C226" s="118">
        <v>111.2</v>
      </c>
      <c r="D226" s="118">
        <v>47.6</v>
      </c>
      <c r="E226" s="118">
        <v>12.3</v>
      </c>
      <c r="F226" s="118">
        <v>74.1</v>
      </c>
      <c r="G226" s="118">
        <v>95</v>
      </c>
      <c r="H226" s="118">
        <v>102.9</v>
      </c>
      <c r="I226" s="118">
        <v>125</v>
      </c>
      <c r="J226" s="118">
        <v>118.2</v>
      </c>
      <c r="K226" s="118">
        <v>121.6</v>
      </c>
      <c r="L226" s="118">
        <v>112.4</v>
      </c>
      <c r="M226" s="118">
        <v>115.9</v>
      </c>
      <c r="N226" s="118">
        <v>120.3</v>
      </c>
      <c r="O226" s="118">
        <v>117.8</v>
      </c>
      <c r="P226" s="118">
        <v>116.4</v>
      </c>
      <c r="Q226" s="118">
        <v>118.1</v>
      </c>
      <c r="R226" s="118">
        <v>119.2</v>
      </c>
      <c r="S226" s="118">
        <v>116.4</v>
      </c>
      <c r="T226" s="118">
        <v>114.9</v>
      </c>
      <c r="U226" s="118">
        <v>113.9</v>
      </c>
      <c r="V226" s="118">
        <v>118.1</v>
      </c>
      <c r="W226" s="118">
        <v>119.2</v>
      </c>
      <c r="X226" s="118">
        <v>121.4</v>
      </c>
      <c r="Y226" s="118">
        <v>115.5</v>
      </c>
      <c r="Z226" s="118">
        <v>114</v>
      </c>
      <c r="AA226" s="60"/>
      <c r="AB226" s="98">
        <f>_xlfn.IFERROR((Z226/Y226-1)*100,":")</f>
        <v>-1.2987012987012991</v>
      </c>
      <c r="AC226" s="102">
        <f t="shared" si="43"/>
        <v>102.5179856115108</v>
      </c>
      <c r="AD226" s="98">
        <f>_xlfn.IFERROR((E226/C226-1)*100,":")</f>
        <v>-88.93884892086331</v>
      </c>
      <c r="AE226" s="98">
        <f t="shared" si="42"/>
        <v>826.8292682926829</v>
      </c>
      <c r="AG226" s="47"/>
      <c r="AH226" s="47"/>
      <c r="AI226" s="47"/>
      <c r="AJ226" s="47"/>
      <c r="AK226" s="47"/>
      <c r="AL226" s="47"/>
      <c r="AM226" s="47"/>
      <c r="AN226" s="47"/>
    </row>
    <row r="227" spans="1:40" ht="14.5">
      <c r="A227" s="6" t="s">
        <v>143</v>
      </c>
      <c r="B227" s="118">
        <v>160.9</v>
      </c>
      <c r="C227" s="118">
        <v>157.4</v>
      </c>
      <c r="D227" s="118">
        <v>91.9</v>
      </c>
      <c r="E227" s="118">
        <v>20.6</v>
      </c>
      <c r="F227" s="118">
        <v>111.4</v>
      </c>
      <c r="G227" s="118">
        <v>132.8</v>
      </c>
      <c r="H227" s="118">
        <v>136</v>
      </c>
      <c r="I227" s="118">
        <v>138.6</v>
      </c>
      <c r="J227" s="118">
        <v>140.4</v>
      </c>
      <c r="K227" s="118">
        <v>151</v>
      </c>
      <c r="L227" s="118">
        <v>139.6</v>
      </c>
      <c r="M227" s="118">
        <v>135.5</v>
      </c>
      <c r="N227" s="118">
        <v>119.2</v>
      </c>
      <c r="O227" s="118">
        <v>139.8</v>
      </c>
      <c r="P227" s="118">
        <v>133</v>
      </c>
      <c r="Q227" s="118">
        <v>129.6</v>
      </c>
      <c r="R227" s="118">
        <v>133.3</v>
      </c>
      <c r="S227" s="118">
        <v>140.3</v>
      </c>
      <c r="T227" s="118">
        <v>132</v>
      </c>
      <c r="U227" s="118">
        <v>151.5</v>
      </c>
      <c r="V227" s="118">
        <v>150.4</v>
      </c>
      <c r="W227" s="118">
        <v>148.2</v>
      </c>
      <c r="X227" s="118">
        <v>148.8</v>
      </c>
      <c r="Y227" s="118">
        <v>140.1</v>
      </c>
      <c r="Z227" s="119" t="s">
        <v>309</v>
      </c>
      <c r="AA227" s="60"/>
      <c r="AB227" s="98" t="str">
        <f aca="true" t="shared" si="44" ref="AB227:AB248">_xlfn.IFERROR((Z227/Y227-1)*100,":")</f>
        <v>:</v>
      </c>
      <c r="AC227" s="102" t="str">
        <f t="shared" si="43"/>
        <v>:</v>
      </c>
      <c r="AD227" s="98">
        <f aca="true" t="shared" si="45" ref="AD227">_xlfn.IFERROR((E227/C227-1)*100,":")</f>
        <v>-86.9123252858958</v>
      </c>
      <c r="AE227" s="98" t="str">
        <f t="shared" si="42"/>
        <v>:</v>
      </c>
      <c r="AG227" s="47"/>
      <c r="AH227" s="47"/>
      <c r="AI227" s="47"/>
      <c r="AJ227" s="47"/>
      <c r="AK227" s="47"/>
      <c r="AL227" s="47"/>
      <c r="AM227" s="47"/>
      <c r="AN227" s="47"/>
    </row>
    <row r="228" spans="1:40" ht="14.5">
      <c r="A228" s="6" t="s">
        <v>144</v>
      </c>
      <c r="B228" s="118">
        <v>111.3</v>
      </c>
      <c r="C228" s="118">
        <v>122.3</v>
      </c>
      <c r="D228" s="118">
        <v>100.1</v>
      </c>
      <c r="E228" s="118">
        <v>92.8</v>
      </c>
      <c r="F228" s="118">
        <v>90.2</v>
      </c>
      <c r="G228" s="118">
        <v>104.7</v>
      </c>
      <c r="H228" s="118">
        <v>113.9</v>
      </c>
      <c r="I228" s="118">
        <v>107.9</v>
      </c>
      <c r="J228" s="118">
        <v>108.1</v>
      </c>
      <c r="K228" s="118">
        <v>110.6</v>
      </c>
      <c r="L228" s="118">
        <v>115</v>
      </c>
      <c r="M228" s="118">
        <v>138.3</v>
      </c>
      <c r="N228" s="118">
        <v>140.2</v>
      </c>
      <c r="O228" s="118">
        <v>121.5</v>
      </c>
      <c r="P228" s="118">
        <v>123.3</v>
      </c>
      <c r="Q228" s="118">
        <v>129.6</v>
      </c>
      <c r="R228" s="118">
        <v>131.4</v>
      </c>
      <c r="S228" s="118">
        <v>137.2</v>
      </c>
      <c r="T228" s="118">
        <v>131.3</v>
      </c>
      <c r="U228" s="118">
        <v>136.2</v>
      </c>
      <c r="V228" s="118">
        <v>139.6</v>
      </c>
      <c r="W228" s="118">
        <v>144</v>
      </c>
      <c r="X228" s="118">
        <v>135.9</v>
      </c>
      <c r="Y228" s="118">
        <v>145</v>
      </c>
      <c r="Z228" s="118">
        <v>145.3</v>
      </c>
      <c r="AA228" s="60"/>
      <c r="AB228" s="98">
        <f t="shared" si="44"/>
        <v>0.206896551724145</v>
      </c>
      <c r="AC228" s="102">
        <f t="shared" si="43"/>
        <v>118.80621422730991</v>
      </c>
      <c r="AD228" s="98">
        <f>_xlfn.IFERROR((E228/C228-1)*100,":")</f>
        <v>-24.121013900245302</v>
      </c>
      <c r="AE228" s="98">
        <f t="shared" si="42"/>
        <v>56.573275862068975</v>
      </c>
      <c r="AG228" s="47"/>
      <c r="AH228" s="47"/>
      <c r="AI228" s="47"/>
      <c r="AJ228" s="47"/>
      <c r="AK228" s="47"/>
      <c r="AL228" s="47"/>
      <c r="AM228" s="47"/>
      <c r="AN228" s="47"/>
    </row>
    <row r="229" spans="1:40" ht="14.5">
      <c r="A229" s="6" t="s">
        <v>145</v>
      </c>
      <c r="B229" s="118">
        <v>123.2</v>
      </c>
      <c r="C229" s="118">
        <v>118.3</v>
      </c>
      <c r="D229" s="118">
        <v>100.4</v>
      </c>
      <c r="E229" s="118">
        <v>71.6</v>
      </c>
      <c r="F229" s="118">
        <v>97.2</v>
      </c>
      <c r="G229" s="118">
        <v>130.5</v>
      </c>
      <c r="H229" s="118">
        <v>131.7</v>
      </c>
      <c r="I229" s="118">
        <v>132.1</v>
      </c>
      <c r="J229" s="118">
        <v>128.7</v>
      </c>
      <c r="K229" s="118">
        <v>133.6</v>
      </c>
      <c r="L229" s="118">
        <v>127.7</v>
      </c>
      <c r="M229" s="118">
        <v>138.7</v>
      </c>
      <c r="N229" s="118">
        <v>138</v>
      </c>
      <c r="O229" s="118">
        <v>141.4</v>
      </c>
      <c r="P229" s="118">
        <v>143.2</v>
      </c>
      <c r="Q229" s="118">
        <v>151.1</v>
      </c>
      <c r="R229" s="118">
        <v>148.2</v>
      </c>
      <c r="S229" s="118">
        <v>153.6</v>
      </c>
      <c r="T229" s="118">
        <v>156.8</v>
      </c>
      <c r="U229" s="118">
        <v>155.1</v>
      </c>
      <c r="V229" s="118">
        <v>158</v>
      </c>
      <c r="W229" s="118">
        <v>158.9</v>
      </c>
      <c r="X229" s="118">
        <v>161.2</v>
      </c>
      <c r="Y229" s="118">
        <v>163.5</v>
      </c>
      <c r="Z229" s="118">
        <v>166.9</v>
      </c>
      <c r="AA229" s="60"/>
      <c r="AB229" s="98">
        <f t="shared" si="44"/>
        <v>2.079510703363918</v>
      </c>
      <c r="AC229" s="102">
        <f t="shared" si="43"/>
        <v>141.0819949281488</v>
      </c>
      <c r="AD229" s="98">
        <f aca="true" t="shared" si="46" ref="AD229:AD248">_xlfn.IFERROR((E229/C229-1)*100,":")</f>
        <v>-39.47590870667794</v>
      </c>
      <c r="AE229" s="98">
        <f t="shared" si="42"/>
        <v>133.1005586592179</v>
      </c>
      <c r="AG229" s="47"/>
      <c r="AH229" s="47"/>
      <c r="AI229" s="47"/>
      <c r="AJ229" s="47"/>
      <c r="AK229" s="47"/>
      <c r="AL229" s="47"/>
      <c r="AM229" s="47"/>
      <c r="AN229" s="47"/>
    </row>
    <row r="230" spans="1:40" ht="14.5">
      <c r="A230" s="6" t="s">
        <v>146</v>
      </c>
      <c r="B230" s="119" t="s">
        <v>309</v>
      </c>
      <c r="C230" s="119" t="s">
        <v>309</v>
      </c>
      <c r="D230" s="119" t="s">
        <v>309</v>
      </c>
      <c r="E230" s="119" t="s">
        <v>309</v>
      </c>
      <c r="F230" s="119" t="s">
        <v>309</v>
      </c>
      <c r="G230" s="119" t="s">
        <v>309</v>
      </c>
      <c r="H230" s="119" t="s">
        <v>309</v>
      </c>
      <c r="I230" s="119" t="s">
        <v>309</v>
      </c>
      <c r="J230" s="119" t="s">
        <v>309</v>
      </c>
      <c r="K230" s="119" t="s">
        <v>309</v>
      </c>
      <c r="L230" s="119" t="s">
        <v>309</v>
      </c>
      <c r="M230" s="119" t="s">
        <v>309</v>
      </c>
      <c r="N230" s="119" t="s">
        <v>309</v>
      </c>
      <c r="O230" s="119" t="s">
        <v>309</v>
      </c>
      <c r="P230" s="119" t="s">
        <v>309</v>
      </c>
      <c r="Q230" s="119" t="s">
        <v>309</v>
      </c>
      <c r="R230" s="119" t="s">
        <v>309</v>
      </c>
      <c r="S230" s="119" t="s">
        <v>309</v>
      </c>
      <c r="T230" s="119" t="s">
        <v>309</v>
      </c>
      <c r="U230" s="119" t="s">
        <v>309</v>
      </c>
      <c r="V230" s="119" t="s">
        <v>309</v>
      </c>
      <c r="W230" s="119" t="s">
        <v>309</v>
      </c>
      <c r="X230" s="119" t="s">
        <v>309</v>
      </c>
      <c r="Y230" s="119" t="s">
        <v>309</v>
      </c>
      <c r="Z230" s="119" t="s">
        <v>309</v>
      </c>
      <c r="AA230" s="60"/>
      <c r="AB230" s="98" t="str">
        <f t="shared" si="44"/>
        <v>:</v>
      </c>
      <c r="AC230" s="102" t="str">
        <f t="shared" si="43"/>
        <v>:</v>
      </c>
      <c r="AD230" s="98" t="str">
        <f t="shared" si="46"/>
        <v>:</v>
      </c>
      <c r="AE230" s="98" t="str">
        <f t="shared" si="42"/>
        <v>:</v>
      </c>
      <c r="AG230" s="47"/>
      <c r="AH230" s="47"/>
      <c r="AI230" s="47"/>
      <c r="AJ230" s="47"/>
      <c r="AK230" s="47"/>
      <c r="AL230" s="47"/>
      <c r="AM230" s="47"/>
      <c r="AN230" s="47"/>
    </row>
    <row r="231" spans="1:40" ht="14.5">
      <c r="A231" s="6" t="s">
        <v>147</v>
      </c>
      <c r="B231" s="118">
        <v>139.2</v>
      </c>
      <c r="C231" s="118">
        <v>145.4</v>
      </c>
      <c r="D231" s="118">
        <v>129.5</v>
      </c>
      <c r="E231" s="118">
        <v>89.8</v>
      </c>
      <c r="F231" s="118">
        <v>109.2</v>
      </c>
      <c r="G231" s="118">
        <v>137.1</v>
      </c>
      <c r="H231" s="118">
        <v>165.1</v>
      </c>
      <c r="I231" s="118">
        <v>160</v>
      </c>
      <c r="J231" s="118">
        <v>164.8</v>
      </c>
      <c r="K231" s="118">
        <v>166.3</v>
      </c>
      <c r="L231" s="118">
        <v>160.9</v>
      </c>
      <c r="M231" s="118">
        <v>133.6</v>
      </c>
      <c r="N231" s="118">
        <v>165.3</v>
      </c>
      <c r="O231" s="118">
        <v>157.8</v>
      </c>
      <c r="P231" s="118">
        <v>146.9</v>
      </c>
      <c r="Q231" s="118">
        <v>156.4</v>
      </c>
      <c r="R231" s="118">
        <v>154.6</v>
      </c>
      <c r="S231" s="118">
        <v>162.1</v>
      </c>
      <c r="T231" s="118">
        <v>141.9</v>
      </c>
      <c r="U231" s="118">
        <v>159.4</v>
      </c>
      <c r="V231" s="118">
        <v>157.3</v>
      </c>
      <c r="W231" s="118">
        <v>161.5</v>
      </c>
      <c r="X231" s="118">
        <v>171.1</v>
      </c>
      <c r="Y231" s="118">
        <v>188.5</v>
      </c>
      <c r="Z231" s="118">
        <v>173.8</v>
      </c>
      <c r="AA231" s="60"/>
      <c r="AB231" s="98">
        <f t="shared" si="44"/>
        <v>-7.798408488063657</v>
      </c>
      <c r="AC231" s="102">
        <f t="shared" si="43"/>
        <v>119.53232462173315</v>
      </c>
      <c r="AD231" s="98">
        <f t="shared" si="46"/>
        <v>-38.239339752407155</v>
      </c>
      <c r="AE231" s="98">
        <f t="shared" si="42"/>
        <v>93.54120267260582</v>
      </c>
      <c r="AG231" s="47"/>
      <c r="AH231" s="47"/>
      <c r="AI231" s="47"/>
      <c r="AJ231" s="47"/>
      <c r="AK231" s="47"/>
      <c r="AL231" s="47"/>
      <c r="AM231" s="47"/>
      <c r="AN231" s="47"/>
    </row>
    <row r="232" spans="1:40" ht="14.5">
      <c r="A232" s="6" t="s">
        <v>148</v>
      </c>
      <c r="B232" s="118">
        <v>95.1</v>
      </c>
      <c r="C232" s="118">
        <v>95.8</v>
      </c>
      <c r="D232" s="118">
        <v>93</v>
      </c>
      <c r="E232" s="118">
        <v>86.5</v>
      </c>
      <c r="F232" s="118">
        <v>85.1</v>
      </c>
      <c r="G232" s="118">
        <v>91</v>
      </c>
      <c r="H232" s="118">
        <v>87</v>
      </c>
      <c r="I232" s="118">
        <v>91.4</v>
      </c>
      <c r="J232" s="118">
        <v>87.3</v>
      </c>
      <c r="K232" s="118">
        <v>86.5</v>
      </c>
      <c r="L232" s="118">
        <v>90.2</v>
      </c>
      <c r="M232" s="118">
        <v>88.8</v>
      </c>
      <c r="N232" s="118">
        <v>88.6</v>
      </c>
      <c r="O232" s="118">
        <v>87.7</v>
      </c>
      <c r="P232" s="118">
        <v>89.5</v>
      </c>
      <c r="Q232" s="118">
        <v>89.6</v>
      </c>
      <c r="R232" s="118">
        <v>94.5</v>
      </c>
      <c r="S232" s="118">
        <v>94.2</v>
      </c>
      <c r="T232" s="118">
        <v>93.9</v>
      </c>
      <c r="U232" s="118">
        <v>94.5</v>
      </c>
      <c r="V232" s="118">
        <v>89.8</v>
      </c>
      <c r="W232" s="118">
        <v>90</v>
      </c>
      <c r="X232" s="118">
        <v>93</v>
      </c>
      <c r="Y232" s="118">
        <v>92.2</v>
      </c>
      <c r="Z232" s="118">
        <v>90.8</v>
      </c>
      <c r="AA232" s="60"/>
      <c r="AB232" s="98">
        <f t="shared" si="44"/>
        <v>-1.5184381778741929</v>
      </c>
      <c r="AC232" s="102">
        <f t="shared" si="43"/>
        <v>94.78079331941545</v>
      </c>
      <c r="AD232" s="98">
        <f t="shared" si="46"/>
        <v>-9.707724425887266</v>
      </c>
      <c r="AE232" s="98">
        <f t="shared" si="42"/>
        <v>4.971098265895946</v>
      </c>
      <c r="AG232" s="47"/>
      <c r="AH232" s="47"/>
      <c r="AI232" s="47"/>
      <c r="AJ232" s="47"/>
      <c r="AK232" s="47"/>
      <c r="AL232" s="47"/>
      <c r="AM232" s="47"/>
      <c r="AN232" s="47"/>
    </row>
    <row r="233" spans="1:40" ht="14.5">
      <c r="A233" s="6" t="s">
        <v>149</v>
      </c>
      <c r="B233" s="118">
        <v>108.9</v>
      </c>
      <c r="C233" s="118">
        <v>107.8</v>
      </c>
      <c r="D233" s="118">
        <v>101.8</v>
      </c>
      <c r="E233" s="118">
        <v>89.3</v>
      </c>
      <c r="F233" s="118">
        <v>88.8</v>
      </c>
      <c r="G233" s="118">
        <v>105.2</v>
      </c>
      <c r="H233" s="118">
        <v>109.3</v>
      </c>
      <c r="I233" s="118">
        <v>108.9</v>
      </c>
      <c r="J233" s="118">
        <v>109.4</v>
      </c>
      <c r="K233" s="118">
        <v>108.1</v>
      </c>
      <c r="L233" s="118">
        <v>107</v>
      </c>
      <c r="M233" s="118">
        <v>106.8</v>
      </c>
      <c r="N233" s="118">
        <v>113</v>
      </c>
      <c r="O233" s="118">
        <v>110.9</v>
      </c>
      <c r="P233" s="118">
        <v>115.4</v>
      </c>
      <c r="Q233" s="118">
        <v>112.9</v>
      </c>
      <c r="R233" s="118">
        <v>115</v>
      </c>
      <c r="S233" s="118">
        <v>120.9</v>
      </c>
      <c r="T233" s="118">
        <v>113.4</v>
      </c>
      <c r="U233" s="118">
        <v>110</v>
      </c>
      <c r="V233" s="118">
        <v>113.9</v>
      </c>
      <c r="W233" s="118">
        <v>114.1</v>
      </c>
      <c r="X233" s="118">
        <v>115.2</v>
      </c>
      <c r="Y233" s="118">
        <v>115.7</v>
      </c>
      <c r="Z233" s="118">
        <v>114.9</v>
      </c>
      <c r="AA233" s="60"/>
      <c r="AB233" s="98">
        <f t="shared" si="44"/>
        <v>-0.691443388072599</v>
      </c>
      <c r="AC233" s="102">
        <f t="shared" si="43"/>
        <v>106.58627087198515</v>
      </c>
      <c r="AD233" s="98">
        <f t="shared" si="46"/>
        <v>-17.161410018552882</v>
      </c>
      <c r="AE233" s="98">
        <f t="shared" si="42"/>
        <v>28.667413213885794</v>
      </c>
      <c r="AG233" s="47"/>
      <c r="AH233" s="47"/>
      <c r="AI233" s="47"/>
      <c r="AJ233" s="47"/>
      <c r="AK233" s="47"/>
      <c r="AL233" s="47"/>
      <c r="AM233" s="47"/>
      <c r="AN233" s="47"/>
    </row>
    <row r="234" spans="1:40" ht="14.5">
      <c r="A234" s="6" t="s">
        <v>150</v>
      </c>
      <c r="B234" s="118">
        <v>115.7</v>
      </c>
      <c r="C234" s="118">
        <v>106.5</v>
      </c>
      <c r="D234" s="118">
        <v>98.1</v>
      </c>
      <c r="E234" s="118">
        <v>77.7</v>
      </c>
      <c r="F234" s="118">
        <v>84</v>
      </c>
      <c r="G234" s="118">
        <v>101.2</v>
      </c>
      <c r="H234" s="118">
        <v>110.8</v>
      </c>
      <c r="I234" s="118">
        <v>121</v>
      </c>
      <c r="J234" s="118">
        <v>118.7</v>
      </c>
      <c r="K234" s="118">
        <v>117.8</v>
      </c>
      <c r="L234" s="118">
        <v>122.1</v>
      </c>
      <c r="M234" s="118">
        <v>112.7</v>
      </c>
      <c r="N234" s="118">
        <v>119.1</v>
      </c>
      <c r="O234" s="118">
        <v>118.7</v>
      </c>
      <c r="P234" s="118">
        <v>121.8</v>
      </c>
      <c r="Q234" s="118">
        <v>123.5</v>
      </c>
      <c r="R234" s="118">
        <v>127.1</v>
      </c>
      <c r="S234" s="118">
        <v>127.8</v>
      </c>
      <c r="T234" s="118">
        <v>127.5</v>
      </c>
      <c r="U234" s="118">
        <v>117.4</v>
      </c>
      <c r="V234" s="118">
        <v>122.8</v>
      </c>
      <c r="W234" s="118">
        <v>120.3</v>
      </c>
      <c r="X234" s="118">
        <v>120.8</v>
      </c>
      <c r="Y234" s="118">
        <v>122.6</v>
      </c>
      <c r="Z234" s="118">
        <v>126.9</v>
      </c>
      <c r="AA234" s="60"/>
      <c r="AB234" s="98">
        <f t="shared" si="44"/>
        <v>3.507340946166404</v>
      </c>
      <c r="AC234" s="102">
        <f t="shared" si="43"/>
        <v>119.15492957746478</v>
      </c>
      <c r="AD234" s="98">
        <f t="shared" si="46"/>
        <v>-27.042253521126757</v>
      </c>
      <c r="AE234" s="98">
        <f t="shared" si="42"/>
        <v>63.320463320463325</v>
      </c>
      <c r="AG234" s="47"/>
      <c r="AH234" s="47"/>
      <c r="AI234" s="47"/>
      <c r="AJ234" s="47"/>
      <c r="AK234" s="47"/>
      <c r="AL234" s="47"/>
      <c r="AM234" s="47"/>
      <c r="AN234" s="47"/>
    </row>
    <row r="235" spans="1:40" ht="14.5">
      <c r="A235" s="6" t="s">
        <v>151</v>
      </c>
      <c r="B235" s="118">
        <v>127.4</v>
      </c>
      <c r="C235" s="118">
        <v>126.1</v>
      </c>
      <c r="D235" s="118">
        <v>99.8</v>
      </c>
      <c r="E235" s="118">
        <v>64</v>
      </c>
      <c r="F235" s="118">
        <v>107.1</v>
      </c>
      <c r="G235" s="118">
        <v>133.8</v>
      </c>
      <c r="H235" s="118">
        <v>147.1</v>
      </c>
      <c r="I235" s="118">
        <v>142.7</v>
      </c>
      <c r="J235" s="118">
        <v>144.7</v>
      </c>
      <c r="K235" s="118">
        <v>143</v>
      </c>
      <c r="L235" s="118">
        <v>142.1</v>
      </c>
      <c r="M235" s="118">
        <v>148.6</v>
      </c>
      <c r="N235" s="118">
        <v>140.7</v>
      </c>
      <c r="O235" s="118">
        <v>145.6</v>
      </c>
      <c r="P235" s="118">
        <v>150.7</v>
      </c>
      <c r="Q235" s="118">
        <v>153.9</v>
      </c>
      <c r="R235" s="118">
        <v>160.3</v>
      </c>
      <c r="S235" s="118">
        <v>162.7</v>
      </c>
      <c r="T235" s="118">
        <v>157</v>
      </c>
      <c r="U235" s="118">
        <v>152.9</v>
      </c>
      <c r="V235" s="118">
        <v>153.2</v>
      </c>
      <c r="W235" s="118">
        <v>153.9</v>
      </c>
      <c r="X235" s="118">
        <v>153.5</v>
      </c>
      <c r="Y235" s="118">
        <v>157.1</v>
      </c>
      <c r="Z235" s="118">
        <v>163.4</v>
      </c>
      <c r="AA235" s="60"/>
      <c r="AB235" s="98">
        <f t="shared" si="44"/>
        <v>4.010184595798871</v>
      </c>
      <c r="AC235" s="102">
        <f t="shared" si="43"/>
        <v>129.5796986518636</v>
      </c>
      <c r="AD235" s="98">
        <f t="shared" si="46"/>
        <v>-49.246629659000796</v>
      </c>
      <c r="AE235" s="98">
        <f t="shared" si="42"/>
        <v>155.3125</v>
      </c>
      <c r="AG235" s="47"/>
      <c r="AH235" s="47"/>
      <c r="AI235" s="47"/>
      <c r="AJ235" s="47"/>
      <c r="AK235" s="47"/>
      <c r="AL235" s="47"/>
      <c r="AM235" s="47"/>
      <c r="AN235" s="47"/>
    </row>
    <row r="236" spans="1:40" ht="14.5">
      <c r="A236" s="6" t="s">
        <v>152</v>
      </c>
      <c r="B236" s="118">
        <v>112.7</v>
      </c>
      <c r="C236" s="118">
        <v>115.3</v>
      </c>
      <c r="D236" s="118">
        <v>76.4</v>
      </c>
      <c r="E236" s="118">
        <v>43</v>
      </c>
      <c r="F236" s="118">
        <v>70.1</v>
      </c>
      <c r="G236" s="118">
        <v>102.3</v>
      </c>
      <c r="H236" s="118">
        <v>117.8</v>
      </c>
      <c r="I236" s="118">
        <v>121.9</v>
      </c>
      <c r="J236" s="118">
        <v>120.8</v>
      </c>
      <c r="K236" s="118">
        <v>119.7</v>
      </c>
      <c r="L236" s="118">
        <v>113.1</v>
      </c>
      <c r="M236" s="118">
        <v>122.1</v>
      </c>
      <c r="N236" s="118">
        <v>116.2</v>
      </c>
      <c r="O236" s="118">
        <v>115</v>
      </c>
      <c r="P236" s="118">
        <v>115.2</v>
      </c>
      <c r="Q236" s="118">
        <v>116.2</v>
      </c>
      <c r="R236" s="118">
        <v>117.5</v>
      </c>
      <c r="S236" s="118">
        <v>113.5</v>
      </c>
      <c r="T236" s="118">
        <v>117.1</v>
      </c>
      <c r="U236" s="118">
        <v>117.8</v>
      </c>
      <c r="V236" s="118">
        <v>123.1</v>
      </c>
      <c r="W236" s="118">
        <v>124.5</v>
      </c>
      <c r="X236" s="118">
        <v>122.8</v>
      </c>
      <c r="Y236" s="118">
        <v>121.8</v>
      </c>
      <c r="Z236" s="118">
        <v>115.3</v>
      </c>
      <c r="AA236" s="60"/>
      <c r="AB236" s="98">
        <f t="shared" si="44"/>
        <v>-5.336617405582922</v>
      </c>
      <c r="AC236" s="102">
        <f t="shared" si="43"/>
        <v>100</v>
      </c>
      <c r="AD236" s="98">
        <f t="shared" si="46"/>
        <v>-62.705984388551606</v>
      </c>
      <c r="AE236" s="98">
        <f t="shared" si="42"/>
        <v>168.1395348837209</v>
      </c>
      <c r="AG236" s="47"/>
      <c r="AH236" s="47"/>
      <c r="AI236" s="47"/>
      <c r="AJ236" s="47"/>
      <c r="AK236" s="47"/>
      <c r="AL236" s="47"/>
      <c r="AM236" s="47"/>
      <c r="AN236" s="47"/>
    </row>
    <row r="237" spans="1:40" ht="14.5">
      <c r="A237" s="6" t="s">
        <v>153</v>
      </c>
      <c r="B237" s="118">
        <v>116.8</v>
      </c>
      <c r="C237" s="118">
        <v>122.1</v>
      </c>
      <c r="D237" s="118">
        <v>100.9</v>
      </c>
      <c r="E237" s="118">
        <v>51.5</v>
      </c>
      <c r="F237" s="118">
        <v>69.9</v>
      </c>
      <c r="G237" s="118">
        <v>116.2</v>
      </c>
      <c r="H237" s="118">
        <v>130.8</v>
      </c>
      <c r="I237" s="118">
        <v>125.8</v>
      </c>
      <c r="J237" s="118">
        <v>128.3</v>
      </c>
      <c r="K237" s="118">
        <v>133.8</v>
      </c>
      <c r="L237" s="118">
        <v>137.3</v>
      </c>
      <c r="M237" s="118">
        <v>148.3</v>
      </c>
      <c r="N237" s="118">
        <v>147.6</v>
      </c>
      <c r="O237" s="118">
        <v>136.7</v>
      </c>
      <c r="P237" s="118">
        <v>143</v>
      </c>
      <c r="Q237" s="118">
        <v>146</v>
      </c>
      <c r="R237" s="118">
        <v>133</v>
      </c>
      <c r="S237" s="118">
        <v>128.3</v>
      </c>
      <c r="T237" s="118">
        <v>124.4</v>
      </c>
      <c r="U237" s="118">
        <v>129.9</v>
      </c>
      <c r="V237" s="118">
        <v>125.4</v>
      </c>
      <c r="W237" s="118">
        <v>122.7</v>
      </c>
      <c r="X237" s="118">
        <v>124.6</v>
      </c>
      <c r="Y237" s="118">
        <v>116.5</v>
      </c>
      <c r="Z237" s="118">
        <v>119.6</v>
      </c>
      <c r="AA237" s="60"/>
      <c r="AB237" s="98">
        <f t="shared" si="44"/>
        <v>2.6609442060085753</v>
      </c>
      <c r="AC237" s="102">
        <f t="shared" si="43"/>
        <v>97.95249795249795</v>
      </c>
      <c r="AD237" s="98">
        <f t="shared" si="46"/>
        <v>-57.82145782145782</v>
      </c>
      <c r="AE237" s="98">
        <f t="shared" si="42"/>
        <v>132.23300970873785</v>
      </c>
      <c r="AG237" s="47"/>
      <c r="AH237" s="47"/>
      <c r="AI237" s="47"/>
      <c r="AJ237" s="47"/>
      <c r="AK237" s="47"/>
      <c r="AL237" s="47"/>
      <c r="AM237" s="47"/>
      <c r="AN237" s="47"/>
    </row>
    <row r="238" spans="1:40" ht="14.5">
      <c r="A238" s="6" t="s">
        <v>154</v>
      </c>
      <c r="B238" s="118">
        <v>129.9</v>
      </c>
      <c r="C238" s="118">
        <v>130.6</v>
      </c>
      <c r="D238" s="118">
        <v>101.4</v>
      </c>
      <c r="E238" s="118">
        <v>80.6</v>
      </c>
      <c r="F238" s="118">
        <v>111.6</v>
      </c>
      <c r="G238" s="118">
        <v>123.2</v>
      </c>
      <c r="H238" s="118">
        <v>132.8</v>
      </c>
      <c r="I238" s="118">
        <v>136.3</v>
      </c>
      <c r="J238" s="118">
        <v>140.1</v>
      </c>
      <c r="K238" s="118">
        <v>142.5</v>
      </c>
      <c r="L238" s="118">
        <v>141</v>
      </c>
      <c r="M238" s="118">
        <v>149.7</v>
      </c>
      <c r="N238" s="118">
        <v>152</v>
      </c>
      <c r="O238" s="118">
        <v>152.1</v>
      </c>
      <c r="P238" s="118">
        <v>155</v>
      </c>
      <c r="Q238" s="118">
        <v>158.1</v>
      </c>
      <c r="R238" s="118">
        <v>167.8</v>
      </c>
      <c r="S238" s="118">
        <v>162.1</v>
      </c>
      <c r="T238" s="118">
        <v>161.4</v>
      </c>
      <c r="U238" s="118">
        <v>160.8</v>
      </c>
      <c r="V238" s="118">
        <v>160.2</v>
      </c>
      <c r="W238" s="118">
        <v>158.7</v>
      </c>
      <c r="X238" s="118">
        <v>166.3</v>
      </c>
      <c r="Y238" s="118">
        <v>165.7</v>
      </c>
      <c r="Z238" s="118">
        <v>141.2</v>
      </c>
      <c r="AA238" s="60"/>
      <c r="AB238" s="98">
        <f t="shared" si="44"/>
        <v>-14.785757392878695</v>
      </c>
      <c r="AC238" s="102">
        <f t="shared" si="43"/>
        <v>108.11638591117915</v>
      </c>
      <c r="AD238" s="98">
        <f t="shared" si="46"/>
        <v>-38.28483920367535</v>
      </c>
      <c r="AE238" s="98">
        <f t="shared" si="42"/>
        <v>75.18610421836227</v>
      </c>
      <c r="AG238" s="47"/>
      <c r="AH238" s="47"/>
      <c r="AI238" s="47"/>
      <c r="AJ238" s="47"/>
      <c r="AK238" s="47"/>
      <c r="AL238" s="47"/>
      <c r="AM238" s="47"/>
      <c r="AN238" s="47"/>
    </row>
    <row r="239" spans="1:40" ht="14.5">
      <c r="A239" s="6" t="s">
        <v>155</v>
      </c>
      <c r="B239" s="118">
        <v>62</v>
      </c>
      <c r="C239" s="118">
        <v>66.4</v>
      </c>
      <c r="D239" s="118">
        <v>53.5</v>
      </c>
      <c r="E239" s="118">
        <v>36.5</v>
      </c>
      <c r="F239" s="118">
        <v>45.5</v>
      </c>
      <c r="G239" s="118">
        <v>62.6</v>
      </c>
      <c r="H239" s="118">
        <v>70.6</v>
      </c>
      <c r="I239" s="118">
        <v>74.7</v>
      </c>
      <c r="J239" s="118">
        <v>73.3</v>
      </c>
      <c r="K239" s="118">
        <v>71.1</v>
      </c>
      <c r="L239" s="118">
        <v>64.2</v>
      </c>
      <c r="M239" s="118">
        <v>65.2</v>
      </c>
      <c r="N239" s="118">
        <v>68.8</v>
      </c>
      <c r="O239" s="118">
        <v>74</v>
      </c>
      <c r="P239" s="118">
        <v>63.5</v>
      </c>
      <c r="Q239" s="118">
        <v>74.5</v>
      </c>
      <c r="R239" s="118">
        <v>73.9</v>
      </c>
      <c r="S239" s="118">
        <v>76.6</v>
      </c>
      <c r="T239" s="118">
        <v>70.9</v>
      </c>
      <c r="U239" s="118">
        <v>69.5</v>
      </c>
      <c r="V239" s="118">
        <v>67.3</v>
      </c>
      <c r="W239" s="118">
        <v>66.9</v>
      </c>
      <c r="X239" s="118">
        <v>72.5</v>
      </c>
      <c r="Y239" s="118">
        <v>76.5</v>
      </c>
      <c r="Z239" s="118">
        <v>86.6</v>
      </c>
      <c r="AA239" s="60"/>
      <c r="AB239" s="98">
        <f t="shared" si="44"/>
        <v>13.202614379084965</v>
      </c>
      <c r="AC239" s="102">
        <f t="shared" si="43"/>
        <v>130.42168674698792</v>
      </c>
      <c r="AD239" s="98">
        <f t="shared" si="46"/>
        <v>-45.03012048192772</v>
      </c>
      <c r="AE239" s="98">
        <f t="shared" si="42"/>
        <v>137.26027397260273</v>
      </c>
      <c r="AG239" s="47"/>
      <c r="AH239" s="47"/>
      <c r="AI239" s="47"/>
      <c r="AJ239" s="47"/>
      <c r="AK239" s="47"/>
      <c r="AL239" s="47"/>
      <c r="AM239" s="47"/>
      <c r="AN239" s="47"/>
    </row>
    <row r="240" spans="1:40" ht="14.5">
      <c r="A240" s="6" t="s">
        <v>156</v>
      </c>
      <c r="B240" s="118">
        <v>111</v>
      </c>
      <c r="C240" s="118">
        <v>108</v>
      </c>
      <c r="D240" s="118">
        <v>106.4</v>
      </c>
      <c r="E240" s="118">
        <v>104.1</v>
      </c>
      <c r="F240" s="118">
        <v>97.3</v>
      </c>
      <c r="G240" s="118">
        <v>98.8</v>
      </c>
      <c r="H240" s="118">
        <v>101.2</v>
      </c>
      <c r="I240" s="118">
        <v>104.8</v>
      </c>
      <c r="J240" s="118">
        <v>101.8</v>
      </c>
      <c r="K240" s="118">
        <v>100.7</v>
      </c>
      <c r="L240" s="118">
        <v>105.2</v>
      </c>
      <c r="M240" s="118">
        <v>103.4</v>
      </c>
      <c r="N240" s="118">
        <v>103.8</v>
      </c>
      <c r="O240" s="118">
        <v>105.4</v>
      </c>
      <c r="P240" s="118">
        <v>105.6</v>
      </c>
      <c r="Q240" s="118">
        <v>109.3</v>
      </c>
      <c r="R240" s="118">
        <v>114.1</v>
      </c>
      <c r="S240" s="118">
        <v>112.1</v>
      </c>
      <c r="T240" s="118">
        <v>112.4</v>
      </c>
      <c r="U240" s="118">
        <v>107.2</v>
      </c>
      <c r="V240" s="118">
        <v>114.6</v>
      </c>
      <c r="W240" s="118">
        <v>118.8</v>
      </c>
      <c r="X240" s="118">
        <v>115.1</v>
      </c>
      <c r="Y240" s="118">
        <v>116.3</v>
      </c>
      <c r="Z240" s="118">
        <v>119.8</v>
      </c>
      <c r="AA240" s="60"/>
      <c r="AB240" s="98">
        <f t="shared" si="44"/>
        <v>3.009458297506451</v>
      </c>
      <c r="AC240" s="102">
        <f t="shared" si="43"/>
        <v>110.92592592592592</v>
      </c>
      <c r="AD240" s="98">
        <f t="shared" si="46"/>
        <v>-3.6111111111111205</v>
      </c>
      <c r="AE240" s="98">
        <f t="shared" si="42"/>
        <v>15.081652257444777</v>
      </c>
      <c r="AG240" s="47"/>
      <c r="AH240" s="47"/>
      <c r="AI240" s="47"/>
      <c r="AJ240" s="47"/>
      <c r="AK240" s="47"/>
      <c r="AL240" s="47"/>
      <c r="AM240" s="47"/>
      <c r="AN240" s="47"/>
    </row>
    <row r="241" spans="1:40" ht="14.5">
      <c r="A241" s="6" t="s">
        <v>157</v>
      </c>
      <c r="B241" s="118">
        <v>99.9</v>
      </c>
      <c r="C241" s="118">
        <v>96.5</v>
      </c>
      <c r="D241" s="118">
        <v>91.4</v>
      </c>
      <c r="E241" s="118">
        <v>80.3</v>
      </c>
      <c r="F241" s="118">
        <v>80.5</v>
      </c>
      <c r="G241" s="118">
        <v>91.6</v>
      </c>
      <c r="H241" s="118">
        <v>82.9</v>
      </c>
      <c r="I241" s="118">
        <v>100.5</v>
      </c>
      <c r="J241" s="118">
        <v>96.4</v>
      </c>
      <c r="K241" s="118">
        <v>98.5</v>
      </c>
      <c r="L241" s="118">
        <v>97.2</v>
      </c>
      <c r="M241" s="118">
        <v>95.5</v>
      </c>
      <c r="N241" s="118">
        <v>100.7</v>
      </c>
      <c r="O241" s="118">
        <v>99.4</v>
      </c>
      <c r="P241" s="118">
        <v>101.4</v>
      </c>
      <c r="Q241" s="118">
        <v>99.3</v>
      </c>
      <c r="R241" s="118">
        <v>103.1</v>
      </c>
      <c r="S241" s="118">
        <v>101.2</v>
      </c>
      <c r="T241" s="118">
        <v>102.3</v>
      </c>
      <c r="U241" s="118">
        <v>94.3</v>
      </c>
      <c r="V241" s="118">
        <v>103.2</v>
      </c>
      <c r="W241" s="118">
        <v>101.5</v>
      </c>
      <c r="X241" s="118">
        <v>111.6</v>
      </c>
      <c r="Y241" s="118">
        <v>102.3</v>
      </c>
      <c r="Z241" s="118">
        <v>99.8</v>
      </c>
      <c r="AA241" s="60"/>
      <c r="AB241" s="98">
        <f t="shared" si="44"/>
        <v>-2.4437927663734094</v>
      </c>
      <c r="AC241" s="102">
        <f t="shared" si="43"/>
        <v>103.41968911917098</v>
      </c>
      <c r="AD241" s="98">
        <f t="shared" si="46"/>
        <v>-16.78756476683938</v>
      </c>
      <c r="AE241" s="98">
        <f t="shared" si="42"/>
        <v>24.283935242839362</v>
      </c>
      <c r="AG241" s="47"/>
      <c r="AH241" s="47"/>
      <c r="AI241" s="47"/>
      <c r="AJ241" s="47"/>
      <c r="AK241" s="47"/>
      <c r="AL241" s="47"/>
      <c r="AM241" s="47"/>
      <c r="AN241" s="47"/>
    </row>
    <row r="242" spans="1:40" ht="14.5">
      <c r="A242" s="6" t="s">
        <v>286</v>
      </c>
      <c r="B242" s="118">
        <v>74.8</v>
      </c>
      <c r="C242" s="118">
        <v>73.8</v>
      </c>
      <c r="D242" s="118">
        <v>71.2</v>
      </c>
      <c r="E242" s="118">
        <v>51.3</v>
      </c>
      <c r="F242" s="118">
        <v>58.8</v>
      </c>
      <c r="G242" s="118">
        <v>76.1</v>
      </c>
      <c r="H242" s="118">
        <v>81.4</v>
      </c>
      <c r="I242" s="118">
        <v>85.3</v>
      </c>
      <c r="J242" s="118">
        <v>89</v>
      </c>
      <c r="K242" s="118">
        <v>83.9</v>
      </c>
      <c r="L242" s="118">
        <v>85.9</v>
      </c>
      <c r="M242" s="118">
        <v>88.5</v>
      </c>
      <c r="N242" s="118">
        <v>86</v>
      </c>
      <c r="O242" s="118">
        <v>87.4</v>
      </c>
      <c r="P242" s="118">
        <v>89.9</v>
      </c>
      <c r="Q242" s="118">
        <v>84.3</v>
      </c>
      <c r="R242" s="118">
        <v>86.2</v>
      </c>
      <c r="S242" s="118">
        <v>97.2</v>
      </c>
      <c r="T242" s="118">
        <v>88.8</v>
      </c>
      <c r="U242" s="118">
        <v>86.6</v>
      </c>
      <c r="V242" s="118">
        <v>90.5</v>
      </c>
      <c r="W242" s="118">
        <v>86.3</v>
      </c>
      <c r="X242" s="118">
        <v>91.3</v>
      </c>
      <c r="Y242" s="118">
        <v>84.1</v>
      </c>
      <c r="Z242" s="118">
        <v>81.9</v>
      </c>
      <c r="AA242" s="60"/>
      <c r="AB242" s="98">
        <f t="shared" si="44"/>
        <v>-2.6159334126040323</v>
      </c>
      <c r="AC242" s="102">
        <f t="shared" si="43"/>
        <v>110.97560975609757</v>
      </c>
      <c r="AD242" s="98">
        <f t="shared" si="46"/>
        <v>-30.487804878048784</v>
      </c>
      <c r="AE242" s="98">
        <f>_xlfn.IFERROR((Z242/E242-1)*100,":")</f>
        <v>59.64912280701758</v>
      </c>
      <c r="AG242" s="47"/>
      <c r="AH242" s="47"/>
      <c r="AI242" s="47"/>
      <c r="AJ242" s="47"/>
      <c r="AK242" s="47"/>
      <c r="AL242" s="47"/>
      <c r="AM242" s="47"/>
      <c r="AN242" s="47"/>
    </row>
    <row r="243" spans="1:40" ht="14.5">
      <c r="A243" s="6" t="s">
        <v>287</v>
      </c>
      <c r="B243" s="118">
        <v>117</v>
      </c>
      <c r="C243" s="118">
        <v>117</v>
      </c>
      <c r="D243" s="118">
        <v>86.7</v>
      </c>
      <c r="E243" s="118">
        <v>66.4</v>
      </c>
      <c r="F243" s="118">
        <v>79.9</v>
      </c>
      <c r="G243" s="118">
        <v>83.5</v>
      </c>
      <c r="H243" s="118">
        <v>120.8</v>
      </c>
      <c r="I243" s="118">
        <v>98.1</v>
      </c>
      <c r="J243" s="118">
        <v>114</v>
      </c>
      <c r="K243" s="118">
        <v>104.9</v>
      </c>
      <c r="L243" s="118">
        <v>111.5</v>
      </c>
      <c r="M243" s="118">
        <v>114.8</v>
      </c>
      <c r="N243" s="118">
        <v>121.5</v>
      </c>
      <c r="O243" s="118">
        <v>114.3</v>
      </c>
      <c r="P243" s="118">
        <v>123.4</v>
      </c>
      <c r="Q243" s="118">
        <v>125.9</v>
      </c>
      <c r="R243" s="118">
        <v>117.7</v>
      </c>
      <c r="S243" s="118">
        <v>126.1</v>
      </c>
      <c r="T243" s="118">
        <v>129.9</v>
      </c>
      <c r="U243" s="118">
        <v>112.5</v>
      </c>
      <c r="V243" s="118">
        <v>131.2</v>
      </c>
      <c r="W243" s="118">
        <v>137.6</v>
      </c>
      <c r="X243" s="118">
        <v>129.9</v>
      </c>
      <c r="Y243" s="118">
        <v>129.8</v>
      </c>
      <c r="Z243" s="119" t="s">
        <v>309</v>
      </c>
      <c r="AA243" s="60"/>
      <c r="AB243" s="98" t="str">
        <f t="shared" si="44"/>
        <v>:</v>
      </c>
      <c r="AC243" s="102" t="str">
        <f t="shared" si="43"/>
        <v>:</v>
      </c>
      <c r="AD243" s="98">
        <f t="shared" si="46"/>
        <v>-43.247863247863236</v>
      </c>
      <c r="AE243" s="98" t="str">
        <f aca="true" t="shared" si="47" ref="AE243:AE248">_xlfn.IFERROR((Z243/E243-1)*100,":")</f>
        <v>:</v>
      </c>
      <c r="AG243" s="47"/>
      <c r="AH243" s="47"/>
      <c r="AI243" s="47"/>
      <c r="AJ243" s="47"/>
      <c r="AK243" s="47"/>
      <c r="AL243" s="47"/>
      <c r="AM243" s="47"/>
      <c r="AN243" s="47"/>
    </row>
    <row r="244" spans="1:40" ht="14.5">
      <c r="A244" s="6" t="s">
        <v>288</v>
      </c>
      <c r="B244" s="118">
        <v>254.8</v>
      </c>
      <c r="C244" s="118">
        <v>214.7</v>
      </c>
      <c r="D244" s="118">
        <v>194.7</v>
      </c>
      <c r="E244" s="118">
        <v>195.2</v>
      </c>
      <c r="F244" s="118">
        <v>153.8</v>
      </c>
      <c r="G244" s="118">
        <v>115.6</v>
      </c>
      <c r="H244" s="118">
        <v>142.3</v>
      </c>
      <c r="I244" s="118">
        <v>194.5</v>
      </c>
      <c r="J244" s="118">
        <v>179.8</v>
      </c>
      <c r="K244" s="118">
        <v>170.7</v>
      </c>
      <c r="L244" s="118">
        <v>172.2</v>
      </c>
      <c r="M244" s="118">
        <v>241.1</v>
      </c>
      <c r="N244" s="118">
        <v>189</v>
      </c>
      <c r="O244" s="118">
        <v>197.5</v>
      </c>
      <c r="P244" s="118">
        <v>191.4</v>
      </c>
      <c r="Q244" s="118">
        <v>220.2</v>
      </c>
      <c r="R244" s="118">
        <v>233.9</v>
      </c>
      <c r="S244" s="118">
        <v>265.8</v>
      </c>
      <c r="T244" s="118">
        <v>190.7</v>
      </c>
      <c r="U244" s="118">
        <v>224.6</v>
      </c>
      <c r="V244" s="118">
        <v>214.5</v>
      </c>
      <c r="W244" s="118">
        <v>238.9</v>
      </c>
      <c r="X244" s="118">
        <v>278.7</v>
      </c>
      <c r="Y244" s="118">
        <v>314.8</v>
      </c>
      <c r="Z244" s="119" t="s">
        <v>309</v>
      </c>
      <c r="AA244" s="60"/>
      <c r="AB244" s="98" t="str">
        <f t="shared" si="44"/>
        <v>:</v>
      </c>
      <c r="AC244" s="102" t="str">
        <f t="shared" si="43"/>
        <v>:</v>
      </c>
      <c r="AD244" s="98">
        <f t="shared" si="46"/>
        <v>-9.082440614811361</v>
      </c>
      <c r="AE244" s="98" t="str">
        <f t="shared" si="47"/>
        <v>:</v>
      </c>
      <c r="AG244" s="47"/>
      <c r="AH244" s="47"/>
      <c r="AI244" s="47"/>
      <c r="AJ244" s="47"/>
      <c r="AK244" s="47"/>
      <c r="AL244" s="47"/>
      <c r="AM244" s="47"/>
      <c r="AN244" s="47"/>
    </row>
    <row r="245" spans="1:40" ht="14.5">
      <c r="A245" s="6" t="s">
        <v>289</v>
      </c>
      <c r="B245" s="118">
        <v>168.7</v>
      </c>
      <c r="C245" s="118">
        <v>158.7</v>
      </c>
      <c r="D245" s="118">
        <v>134.8</v>
      </c>
      <c r="E245" s="118">
        <v>84.1</v>
      </c>
      <c r="F245" s="118">
        <v>82.6</v>
      </c>
      <c r="G245" s="118">
        <v>92.4</v>
      </c>
      <c r="H245" s="118">
        <v>120.4</v>
      </c>
      <c r="I245" s="118">
        <v>109.1</v>
      </c>
      <c r="J245" s="118">
        <v>125.5</v>
      </c>
      <c r="K245" s="118">
        <v>111.3</v>
      </c>
      <c r="L245" s="118">
        <v>112.4</v>
      </c>
      <c r="M245" s="118">
        <v>116.7</v>
      </c>
      <c r="N245" s="118">
        <v>146.8</v>
      </c>
      <c r="O245" s="118">
        <v>131.9</v>
      </c>
      <c r="P245" s="118">
        <v>142.9</v>
      </c>
      <c r="Q245" s="118">
        <v>163.6</v>
      </c>
      <c r="R245" s="118">
        <v>145.2</v>
      </c>
      <c r="S245" s="118">
        <v>154.1</v>
      </c>
      <c r="T245" s="118">
        <v>144</v>
      </c>
      <c r="U245" s="118">
        <v>135.2</v>
      </c>
      <c r="V245" s="118">
        <v>137.9</v>
      </c>
      <c r="W245" s="118">
        <v>146.7</v>
      </c>
      <c r="X245" s="118">
        <v>151.4</v>
      </c>
      <c r="Y245" s="118">
        <v>144.1</v>
      </c>
      <c r="Z245" s="118">
        <v>175.7</v>
      </c>
      <c r="AA245" s="60"/>
      <c r="AB245" s="98">
        <f t="shared" si="44"/>
        <v>21.929215822345594</v>
      </c>
      <c r="AC245" s="102">
        <f t="shared" si="43"/>
        <v>110.71203528670448</v>
      </c>
      <c r="AD245" s="98">
        <f t="shared" si="46"/>
        <v>-47.006931316950215</v>
      </c>
      <c r="AE245" s="98">
        <f t="shared" si="47"/>
        <v>108.9179548156956</v>
      </c>
      <c r="AG245" s="47"/>
      <c r="AH245" s="47"/>
      <c r="AI245" s="47"/>
      <c r="AJ245" s="47"/>
      <c r="AK245" s="47"/>
      <c r="AL245" s="47"/>
      <c r="AM245" s="47"/>
      <c r="AN245" s="47"/>
    </row>
    <row r="246" spans="1:40" ht="14.5">
      <c r="A246" s="6" t="s">
        <v>290</v>
      </c>
      <c r="B246" s="118">
        <v>118.4</v>
      </c>
      <c r="C246" s="118">
        <v>108.1</v>
      </c>
      <c r="D246" s="118">
        <v>91.5</v>
      </c>
      <c r="E246" s="118">
        <v>45.6</v>
      </c>
      <c r="F246" s="118">
        <v>103.1</v>
      </c>
      <c r="G246" s="118">
        <v>116.5</v>
      </c>
      <c r="H246" s="118">
        <v>133.4</v>
      </c>
      <c r="I246" s="118">
        <v>126.8</v>
      </c>
      <c r="J246" s="118">
        <v>131.5</v>
      </c>
      <c r="K246" s="118">
        <v>134.1</v>
      </c>
      <c r="L246" s="118">
        <v>129</v>
      </c>
      <c r="M246" s="118">
        <v>124.9</v>
      </c>
      <c r="N246" s="118">
        <v>129.5</v>
      </c>
      <c r="O246" s="118">
        <v>125.7</v>
      </c>
      <c r="P246" s="118">
        <v>125</v>
      </c>
      <c r="Q246" s="118">
        <v>118.6</v>
      </c>
      <c r="R246" s="118">
        <v>107.9</v>
      </c>
      <c r="S246" s="118">
        <v>110</v>
      </c>
      <c r="T246" s="118">
        <v>107.1</v>
      </c>
      <c r="U246" s="118">
        <v>100.3</v>
      </c>
      <c r="V246" s="118">
        <v>102.3</v>
      </c>
      <c r="W246" s="118">
        <v>100.8</v>
      </c>
      <c r="X246" s="118">
        <v>98.1</v>
      </c>
      <c r="Y246" s="118">
        <v>118.4</v>
      </c>
      <c r="Z246" s="118">
        <v>102.8</v>
      </c>
      <c r="AA246" s="60"/>
      <c r="AB246" s="98">
        <f t="shared" si="44"/>
        <v>-13.17567567567568</v>
      </c>
      <c r="AC246" s="102">
        <f t="shared" si="43"/>
        <v>95.09713228492137</v>
      </c>
      <c r="AD246" s="98">
        <f t="shared" si="46"/>
        <v>-57.8168362627197</v>
      </c>
      <c r="AE246" s="98">
        <f t="shared" si="47"/>
        <v>125.43859649122804</v>
      </c>
      <c r="AG246" s="47"/>
      <c r="AH246" s="47"/>
      <c r="AI246" s="47"/>
      <c r="AJ246" s="47"/>
      <c r="AK246" s="47"/>
      <c r="AL246" s="47"/>
      <c r="AM246" s="47"/>
      <c r="AN246" s="47"/>
    </row>
    <row r="247" spans="1:40" ht="14.5">
      <c r="A247" s="6" t="s">
        <v>291</v>
      </c>
      <c r="B247" s="118">
        <v>108.2</v>
      </c>
      <c r="C247" s="118">
        <v>108.6</v>
      </c>
      <c r="D247" s="118">
        <v>99</v>
      </c>
      <c r="E247" s="118">
        <v>58.8</v>
      </c>
      <c r="F247" s="118">
        <v>77.2</v>
      </c>
      <c r="G247" s="118">
        <v>100.7</v>
      </c>
      <c r="H247" s="118">
        <v>118.5</v>
      </c>
      <c r="I247" s="118">
        <v>112</v>
      </c>
      <c r="J247" s="118">
        <v>114.9</v>
      </c>
      <c r="K247" s="118">
        <v>120.5</v>
      </c>
      <c r="L247" s="118">
        <v>120.5</v>
      </c>
      <c r="M247" s="118">
        <v>121.2</v>
      </c>
      <c r="N247" s="118">
        <v>130.2</v>
      </c>
      <c r="O247" s="118">
        <v>129.3</v>
      </c>
      <c r="P247" s="118">
        <v>127.9</v>
      </c>
      <c r="Q247" s="118">
        <v>127.5</v>
      </c>
      <c r="R247" s="118">
        <v>127.7</v>
      </c>
      <c r="S247" s="118">
        <v>130.3</v>
      </c>
      <c r="T247" s="118">
        <v>121.4</v>
      </c>
      <c r="U247" s="118">
        <v>120.8</v>
      </c>
      <c r="V247" s="118">
        <v>128.6</v>
      </c>
      <c r="W247" s="118">
        <v>129.4</v>
      </c>
      <c r="X247" s="118">
        <v>134.4</v>
      </c>
      <c r="Y247" s="118">
        <v>137</v>
      </c>
      <c r="Z247" s="118">
        <v>132.5</v>
      </c>
      <c r="AA247" s="60"/>
      <c r="AB247" s="98">
        <f t="shared" si="44"/>
        <v>-3.284671532846717</v>
      </c>
      <c r="AC247" s="102">
        <f t="shared" si="43"/>
        <v>122.00736648250461</v>
      </c>
      <c r="AD247" s="98">
        <f t="shared" si="46"/>
        <v>-45.85635359116023</v>
      </c>
      <c r="AE247" s="98">
        <f t="shared" si="47"/>
        <v>125.34013605442178</v>
      </c>
      <c r="AG247" s="47"/>
      <c r="AH247" s="47"/>
      <c r="AI247" s="47"/>
      <c r="AJ247" s="47"/>
      <c r="AK247" s="47"/>
      <c r="AL247" s="47"/>
      <c r="AM247" s="47"/>
      <c r="AN247" s="47"/>
    </row>
    <row r="248" spans="1:40" ht="14.5">
      <c r="A248" s="6" t="s">
        <v>292</v>
      </c>
      <c r="B248" s="118">
        <v>98.9</v>
      </c>
      <c r="C248" s="118">
        <v>97.8</v>
      </c>
      <c r="D248" s="118">
        <v>74.1</v>
      </c>
      <c r="E248" s="118">
        <v>45.9</v>
      </c>
      <c r="F248" s="118">
        <v>70.2</v>
      </c>
      <c r="G248" s="118">
        <v>91</v>
      </c>
      <c r="H248" s="118">
        <v>101.2</v>
      </c>
      <c r="I248" s="118">
        <v>105.7</v>
      </c>
      <c r="J248" s="118">
        <v>108.8</v>
      </c>
      <c r="K248" s="118">
        <v>103.3</v>
      </c>
      <c r="L248" s="118">
        <v>106.4</v>
      </c>
      <c r="M248" s="118">
        <v>103.2</v>
      </c>
      <c r="N248" s="118">
        <v>97.3</v>
      </c>
      <c r="O248" s="118">
        <v>105.8</v>
      </c>
      <c r="P248" s="118">
        <v>109.9</v>
      </c>
      <c r="Q248" s="118">
        <v>106.9</v>
      </c>
      <c r="R248" s="118">
        <v>100.4</v>
      </c>
      <c r="S248" s="118">
        <v>113.7</v>
      </c>
      <c r="T248" s="118">
        <v>103.8</v>
      </c>
      <c r="U248" s="118">
        <v>99</v>
      </c>
      <c r="V248" s="118">
        <v>100.5</v>
      </c>
      <c r="W248" s="118">
        <v>103.8</v>
      </c>
      <c r="X248" s="118">
        <v>109.9</v>
      </c>
      <c r="Y248" s="118">
        <v>111.8</v>
      </c>
      <c r="Z248" s="118">
        <v>101.2</v>
      </c>
      <c r="AA248" s="60"/>
      <c r="AB248" s="98">
        <f t="shared" si="44"/>
        <v>-9.48121645796064</v>
      </c>
      <c r="AC248" s="102">
        <f t="shared" si="43"/>
        <v>103.47648261758692</v>
      </c>
      <c r="AD248" s="98">
        <f t="shared" si="46"/>
        <v>-53.06748466257669</v>
      </c>
      <c r="AE248" s="98">
        <f t="shared" si="47"/>
        <v>120.47930283224404</v>
      </c>
      <c r="AG248" s="47"/>
      <c r="AH248" s="47"/>
      <c r="AI248" s="47"/>
      <c r="AJ248" s="47"/>
      <c r="AK248" s="47"/>
      <c r="AL248" s="47"/>
      <c r="AM248" s="47"/>
      <c r="AN248" s="47"/>
    </row>
    <row r="249" spans="1:40" ht="14.5">
      <c r="A249" s="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60"/>
      <c r="AB249" s="98"/>
      <c r="AC249" s="102"/>
      <c r="AD249" s="98"/>
      <c r="AE249" s="98"/>
      <c r="AG249" s="48"/>
      <c r="AH249" s="48"/>
      <c r="AI249" s="48"/>
      <c r="AJ249" s="48"/>
      <c r="AK249" s="48"/>
      <c r="AL249" s="48"/>
      <c r="AM249" s="48"/>
      <c r="AN249" s="48"/>
    </row>
    <row r="250" spans="1:34" ht="14.25">
      <c r="A250" s="2"/>
      <c r="B250" s="2"/>
      <c r="C250" s="2"/>
      <c r="D250" s="2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36"/>
      <c r="AG250" s="36"/>
      <c r="AH250" s="36"/>
    </row>
    <row r="251" spans="1:34" ht="14.25">
      <c r="A251" s="4" t="s">
        <v>259</v>
      </c>
      <c r="B251" s="2"/>
      <c r="C251" s="2"/>
      <c r="D251" s="2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36"/>
      <c r="AG251" s="36"/>
      <c r="AH251" s="36"/>
    </row>
    <row r="252" spans="1:34" ht="14.25">
      <c r="A252" s="2"/>
      <c r="B252" s="2"/>
      <c r="C252" s="2"/>
      <c r="D252" s="2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36"/>
      <c r="AG252" s="36"/>
      <c r="AH252" s="36"/>
    </row>
    <row r="253" spans="1:34" ht="14.25">
      <c r="A253" s="4" t="s">
        <v>0</v>
      </c>
      <c r="B253" s="5">
        <f>B3</f>
        <v>44635.37017361111</v>
      </c>
      <c r="C253" s="2"/>
      <c r="D253" s="2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36"/>
      <c r="AG253" s="36"/>
      <c r="AH253" s="36"/>
    </row>
    <row r="254" spans="1:34" ht="14.25">
      <c r="A254" s="4" t="s">
        <v>1</v>
      </c>
      <c r="B254" s="5">
        <f>B4</f>
        <v>44636.380558634264</v>
      </c>
      <c r="C254" s="2"/>
      <c r="D254" s="2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36"/>
      <c r="AG254" s="36"/>
      <c r="AH254" s="36"/>
    </row>
    <row r="255" spans="1:34" ht="14.25">
      <c r="A255" s="4" t="s">
        <v>2</v>
      </c>
      <c r="B255" s="4" t="s">
        <v>3</v>
      </c>
      <c r="C255" s="2"/>
      <c r="D255" s="2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36"/>
      <c r="AG255" s="36"/>
      <c r="AH255" s="36"/>
    </row>
    <row r="256" spans="1:34" ht="14.25">
      <c r="A256" s="2"/>
      <c r="B256" s="2"/>
      <c r="C256" s="2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36"/>
      <c r="AG256" s="36"/>
      <c r="AH256" s="36"/>
    </row>
    <row r="257" spans="1:34" ht="14.25">
      <c r="A257" s="4" t="s">
        <v>4</v>
      </c>
      <c r="B257" s="4" t="s">
        <v>258</v>
      </c>
      <c r="C257" s="2"/>
      <c r="D257" s="2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36"/>
      <c r="AG257" s="36"/>
      <c r="AH257" s="36"/>
    </row>
    <row r="258" spans="1:34" ht="14.25">
      <c r="A258" s="4" t="s">
        <v>293</v>
      </c>
      <c r="B258" s="4" t="s">
        <v>251</v>
      </c>
      <c r="C258" s="2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36"/>
      <c r="AG258" s="36"/>
      <c r="AH258" s="36"/>
    </row>
    <row r="259" spans="1:34" ht="14.25">
      <c r="A259" s="4" t="s">
        <v>5</v>
      </c>
      <c r="B259" s="4" t="s">
        <v>6</v>
      </c>
      <c r="C259" s="2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36"/>
      <c r="AG259" s="36"/>
      <c r="AH259" s="36"/>
    </row>
    <row r="260" spans="1:34" ht="14.25">
      <c r="A260" s="4" t="s">
        <v>7</v>
      </c>
      <c r="B260" s="4" t="s">
        <v>160</v>
      </c>
      <c r="C260" s="2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36"/>
      <c r="AG260" s="36"/>
      <c r="AH260" s="36"/>
    </row>
    <row r="261" spans="1:34" ht="14.25">
      <c r="A261" s="2"/>
      <c r="B261" s="2"/>
      <c r="C261" s="2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101" t="s">
        <v>339</v>
      </c>
      <c r="AC261" s="101" t="s">
        <v>305</v>
      </c>
      <c r="AD261" s="101" t="s">
        <v>343</v>
      </c>
      <c r="AE261" s="39"/>
      <c r="AG261" s="36"/>
      <c r="AH261" s="36"/>
    </row>
    <row r="262" spans="1:34" ht="14.25">
      <c r="A262" s="6" t="s">
        <v>294</v>
      </c>
      <c r="B262" s="6" t="s">
        <v>128</v>
      </c>
      <c r="C262" s="6" t="s">
        <v>129</v>
      </c>
      <c r="D262" s="6" t="s">
        <v>130</v>
      </c>
      <c r="E262" s="6" t="s">
        <v>279</v>
      </c>
      <c r="F262" s="6" t="s">
        <v>282</v>
      </c>
      <c r="G262" s="6" t="s">
        <v>301</v>
      </c>
      <c r="H262" s="6" t="s">
        <v>303</v>
      </c>
      <c r="I262" s="6" t="s">
        <v>308</v>
      </c>
      <c r="J262" s="6" t="s">
        <v>310</v>
      </c>
      <c r="K262" s="6" t="s">
        <v>311</v>
      </c>
      <c r="L262" s="6" t="s">
        <v>313</v>
      </c>
      <c r="M262" s="6" t="s">
        <v>314</v>
      </c>
      <c r="N262" s="6" t="s">
        <v>329</v>
      </c>
      <c r="O262" s="6" t="s">
        <v>335</v>
      </c>
      <c r="P262" s="6" t="s">
        <v>336</v>
      </c>
      <c r="Q262" s="6" t="s">
        <v>347</v>
      </c>
      <c r="R262" s="6" t="s">
        <v>348</v>
      </c>
      <c r="S262" s="6" t="s">
        <v>349</v>
      </c>
      <c r="T262" s="6" t="s">
        <v>350</v>
      </c>
      <c r="U262" s="6" t="s">
        <v>354</v>
      </c>
      <c r="V262" s="6" t="s">
        <v>355</v>
      </c>
      <c r="W262" s="6" t="s">
        <v>356</v>
      </c>
      <c r="X262" s="6" t="s">
        <v>357</v>
      </c>
      <c r="Y262" s="6" t="s">
        <v>358</v>
      </c>
      <c r="Z262" s="6" t="s">
        <v>359</v>
      </c>
      <c r="AA262" s="6"/>
      <c r="AB262" s="97" t="s">
        <v>362</v>
      </c>
      <c r="AC262" s="97" t="s">
        <v>363</v>
      </c>
      <c r="AD262" s="97" t="s">
        <v>342</v>
      </c>
      <c r="AE262" s="97" t="s">
        <v>361</v>
      </c>
      <c r="AG262" s="36"/>
      <c r="AH262" s="36"/>
    </row>
    <row r="263" spans="1:40" ht="14.5">
      <c r="A263" s="6" t="s">
        <v>131</v>
      </c>
      <c r="B263" s="118">
        <v>107.8</v>
      </c>
      <c r="C263" s="118">
        <v>108.9</v>
      </c>
      <c r="D263" s="118">
        <v>106.2</v>
      </c>
      <c r="E263" s="118">
        <v>94</v>
      </c>
      <c r="F263" s="118">
        <v>97.6</v>
      </c>
      <c r="G263" s="118">
        <v>102.6</v>
      </c>
      <c r="H263" s="118">
        <v>104.8</v>
      </c>
      <c r="I263" s="118">
        <v>104.7</v>
      </c>
      <c r="J263" s="118">
        <v>106.6</v>
      </c>
      <c r="K263" s="118">
        <v>107.4</v>
      </c>
      <c r="L263" s="118">
        <v>106.4</v>
      </c>
      <c r="M263" s="118">
        <v>106</v>
      </c>
      <c r="N263" s="118">
        <v>106.5</v>
      </c>
      <c r="O263" s="118">
        <v>107</v>
      </c>
      <c r="P263" s="118">
        <v>110.7</v>
      </c>
      <c r="Q263" s="118">
        <v>110.6</v>
      </c>
      <c r="R263" s="118">
        <v>111</v>
      </c>
      <c r="S263" s="118">
        <v>114.5</v>
      </c>
      <c r="T263" s="118">
        <v>115.5</v>
      </c>
      <c r="U263" s="118">
        <v>114.8</v>
      </c>
      <c r="V263" s="118">
        <v>114.3</v>
      </c>
      <c r="W263" s="118">
        <v>110.6</v>
      </c>
      <c r="X263" s="118">
        <v>113.7</v>
      </c>
      <c r="Y263" s="118">
        <v>111.6</v>
      </c>
      <c r="Z263" s="118">
        <v>115</v>
      </c>
      <c r="AA263" s="60"/>
      <c r="AB263" s="98">
        <f>_xlfn.IFERROR((Z263/Y263-1)*100,":")</f>
        <v>3.046594982078865</v>
      </c>
      <c r="AC263" s="102">
        <f>_xlfn.IFERROR(Z263/C263*100,":")</f>
        <v>105.60146923783287</v>
      </c>
      <c r="AD263" s="98">
        <f>_xlfn.IFERROR((E263/C263-1)*100,":")</f>
        <v>-13.682277318640956</v>
      </c>
      <c r="AE263" s="98">
        <f>_xlfn.IFERROR((Z263/E263-1)*100,":")</f>
        <v>22.34042553191489</v>
      </c>
      <c r="AG263" s="48"/>
      <c r="AH263" s="48"/>
      <c r="AI263" s="48"/>
      <c r="AJ263" s="48"/>
      <c r="AK263" s="48"/>
      <c r="AL263" s="48"/>
      <c r="AM263" s="48"/>
      <c r="AN263" s="48"/>
    </row>
    <row r="264" spans="1:40" ht="14.5">
      <c r="A264" s="6" t="s">
        <v>295</v>
      </c>
      <c r="B264" s="118">
        <v>106.4</v>
      </c>
      <c r="C264" s="118">
        <v>107.4</v>
      </c>
      <c r="D264" s="118">
        <v>104.4</v>
      </c>
      <c r="E264" s="118">
        <v>91.2</v>
      </c>
      <c r="F264" s="118">
        <v>96</v>
      </c>
      <c r="G264" s="118">
        <v>100.3</v>
      </c>
      <c r="H264" s="118">
        <v>103.4</v>
      </c>
      <c r="I264" s="118">
        <v>102</v>
      </c>
      <c r="J264" s="118">
        <v>105</v>
      </c>
      <c r="K264" s="118">
        <v>106.6</v>
      </c>
      <c r="L264" s="118">
        <v>105</v>
      </c>
      <c r="M264" s="118">
        <v>104.1</v>
      </c>
      <c r="N264" s="118">
        <v>104.5</v>
      </c>
      <c r="O264" s="118">
        <v>105</v>
      </c>
      <c r="P264" s="118">
        <v>108.8</v>
      </c>
      <c r="Q264" s="118">
        <v>109.1</v>
      </c>
      <c r="R264" s="118">
        <v>109.1</v>
      </c>
      <c r="S264" s="118">
        <v>113.2</v>
      </c>
      <c r="T264" s="118">
        <v>114.5</v>
      </c>
      <c r="U264" s="118">
        <v>112.4</v>
      </c>
      <c r="V264" s="118">
        <v>112.6</v>
      </c>
      <c r="W264" s="118">
        <v>107.7</v>
      </c>
      <c r="X264" s="118">
        <v>111</v>
      </c>
      <c r="Y264" s="118">
        <v>108.7</v>
      </c>
      <c r="Z264" s="118">
        <v>112.1</v>
      </c>
      <c r="AA264" s="60"/>
      <c r="AB264" s="98">
        <f aca="true" t="shared" si="48" ref="AB264:AB266">_xlfn.IFERROR((Z264/Y264-1)*100,":")</f>
        <v>3.127874885004589</v>
      </c>
      <c r="AC264" s="102">
        <f aca="true" t="shared" si="49" ref="AC264:AC267">_xlfn.IFERROR(Z264/C264*100,":")</f>
        <v>104.37616387337056</v>
      </c>
      <c r="AD264" s="98">
        <f aca="true" t="shared" si="50" ref="AD264:AD274">_xlfn.IFERROR((E264/C264-1)*100,":")</f>
        <v>-15.083798882681565</v>
      </c>
      <c r="AE264" s="98">
        <f aca="true" t="shared" si="51" ref="AE264:AE266">_xlfn.IFERROR((Z264/E264-1)*100,":")</f>
        <v>22.91666666666665</v>
      </c>
      <c r="AG264" s="48"/>
      <c r="AH264" s="48"/>
      <c r="AI264" s="48"/>
      <c r="AJ264" s="48"/>
      <c r="AK264" s="48"/>
      <c r="AL264" s="48"/>
      <c r="AM264" s="48"/>
      <c r="AN264" s="48"/>
    </row>
    <row r="265" spans="1:40" ht="14.5">
      <c r="A265" s="6" t="s">
        <v>132</v>
      </c>
      <c r="B265" s="118">
        <v>129.7</v>
      </c>
      <c r="C265" s="118">
        <v>139.9</v>
      </c>
      <c r="D265" s="118">
        <v>140</v>
      </c>
      <c r="E265" s="118">
        <v>122.9</v>
      </c>
      <c r="F265" s="118">
        <v>142.8</v>
      </c>
      <c r="G265" s="118">
        <v>122.2</v>
      </c>
      <c r="H265" s="118">
        <v>131.2</v>
      </c>
      <c r="I265" s="118">
        <v>132.7</v>
      </c>
      <c r="J265" s="118">
        <v>130.9</v>
      </c>
      <c r="K265" s="118">
        <v>154.5</v>
      </c>
      <c r="L265" s="118">
        <v>146.4</v>
      </c>
      <c r="M265" s="118">
        <v>140.7</v>
      </c>
      <c r="N265" s="118">
        <v>156.9</v>
      </c>
      <c r="O265" s="118">
        <v>160.2</v>
      </c>
      <c r="P265" s="118">
        <v>169.7</v>
      </c>
      <c r="Q265" s="118">
        <v>181.4</v>
      </c>
      <c r="R265" s="118">
        <v>189.2</v>
      </c>
      <c r="S265" s="118">
        <v>239.2</v>
      </c>
      <c r="T265" s="118">
        <v>208.3</v>
      </c>
      <c r="U265" s="118">
        <v>209.1</v>
      </c>
      <c r="V265" s="118">
        <v>214.9</v>
      </c>
      <c r="W265" s="118">
        <v>224.2</v>
      </c>
      <c r="X265" s="118">
        <v>200.5</v>
      </c>
      <c r="Y265" s="118">
        <v>216.3</v>
      </c>
      <c r="Z265" s="118">
        <v>210</v>
      </c>
      <c r="AA265" s="60"/>
      <c r="AB265" s="98">
        <f t="shared" si="48"/>
        <v>-2.912621359223311</v>
      </c>
      <c r="AC265" s="102">
        <f t="shared" si="49"/>
        <v>150.10721944245887</v>
      </c>
      <c r="AD265" s="98">
        <f t="shared" si="50"/>
        <v>-12.15153681200858</v>
      </c>
      <c r="AE265" s="98">
        <f t="shared" si="51"/>
        <v>70.87062652563058</v>
      </c>
      <c r="AG265" s="48"/>
      <c r="AH265" s="48"/>
      <c r="AI265" s="48"/>
      <c r="AJ265" s="48"/>
      <c r="AK265" s="48"/>
      <c r="AL265" s="48"/>
      <c r="AM265" s="48"/>
      <c r="AN265" s="48"/>
    </row>
    <row r="266" spans="1:40" ht="14.5">
      <c r="A266" s="6" t="s">
        <v>133</v>
      </c>
      <c r="B266" s="118">
        <v>106.6</v>
      </c>
      <c r="C266" s="118">
        <v>106.6</v>
      </c>
      <c r="D266" s="118">
        <v>95.1</v>
      </c>
      <c r="E266" s="118">
        <v>89.7</v>
      </c>
      <c r="F266" s="118">
        <v>95.1</v>
      </c>
      <c r="G266" s="118">
        <v>95.5</v>
      </c>
      <c r="H266" s="118">
        <v>96</v>
      </c>
      <c r="I266" s="118">
        <v>93.7</v>
      </c>
      <c r="J266" s="118">
        <v>96.3</v>
      </c>
      <c r="K266" s="118">
        <v>96.5</v>
      </c>
      <c r="L266" s="118">
        <v>94.3</v>
      </c>
      <c r="M266" s="118">
        <v>91</v>
      </c>
      <c r="N266" s="118">
        <v>93.8</v>
      </c>
      <c r="O266" s="118">
        <v>93.7</v>
      </c>
      <c r="P266" s="118">
        <v>94.2</v>
      </c>
      <c r="Q266" s="118">
        <v>96.8</v>
      </c>
      <c r="R266" s="118">
        <v>94.7</v>
      </c>
      <c r="S266" s="118">
        <v>93.9</v>
      </c>
      <c r="T266" s="118">
        <v>95.9</v>
      </c>
      <c r="U266" s="118">
        <v>98.7</v>
      </c>
      <c r="V266" s="118">
        <v>97.4</v>
      </c>
      <c r="W266" s="118">
        <v>98.7</v>
      </c>
      <c r="X266" s="118">
        <v>101.2</v>
      </c>
      <c r="Y266" s="118">
        <v>103.4</v>
      </c>
      <c r="Z266" s="118">
        <v>106.4</v>
      </c>
      <c r="AA266" s="60"/>
      <c r="AB266" s="98">
        <f t="shared" si="48"/>
        <v>2.9013539651837617</v>
      </c>
      <c r="AC266" s="102">
        <f t="shared" si="49"/>
        <v>99.81238273921201</v>
      </c>
      <c r="AD266" s="98">
        <f t="shared" si="50"/>
        <v>-15.853658536585357</v>
      </c>
      <c r="AE266" s="98">
        <f t="shared" si="51"/>
        <v>18.617614269788184</v>
      </c>
      <c r="AG266" s="48"/>
      <c r="AH266" s="48"/>
      <c r="AI266" s="48"/>
      <c r="AJ266" s="48"/>
      <c r="AK266" s="48"/>
      <c r="AL266" s="48"/>
      <c r="AM266" s="48"/>
      <c r="AN266" s="48"/>
    </row>
    <row r="267" spans="1:40" ht="14.5">
      <c r="A267" s="6" t="s">
        <v>134</v>
      </c>
      <c r="B267" s="118">
        <v>111.7</v>
      </c>
      <c r="C267" s="118">
        <v>110.9</v>
      </c>
      <c r="D267" s="118">
        <v>110.8</v>
      </c>
      <c r="E267" s="118">
        <v>99.2</v>
      </c>
      <c r="F267" s="118">
        <v>102.6</v>
      </c>
      <c r="G267" s="118">
        <v>106.5</v>
      </c>
      <c r="H267" s="118">
        <v>111</v>
      </c>
      <c r="I267" s="118">
        <v>110.3</v>
      </c>
      <c r="J267" s="118">
        <v>111.9</v>
      </c>
      <c r="K267" s="118">
        <v>110.3</v>
      </c>
      <c r="L267" s="118">
        <v>109.5</v>
      </c>
      <c r="M267" s="118">
        <v>110.5</v>
      </c>
      <c r="N267" s="118">
        <v>109.8</v>
      </c>
      <c r="O267" s="118">
        <v>110.5</v>
      </c>
      <c r="P267" s="118">
        <v>111.3</v>
      </c>
      <c r="Q267" s="118">
        <v>109</v>
      </c>
      <c r="R267" s="118">
        <v>109.8</v>
      </c>
      <c r="S267" s="118">
        <v>113</v>
      </c>
      <c r="T267" s="118">
        <v>112.8</v>
      </c>
      <c r="U267" s="118">
        <v>112.7</v>
      </c>
      <c r="V267" s="118">
        <v>114.3</v>
      </c>
      <c r="W267" s="118">
        <v>115.6</v>
      </c>
      <c r="X267" s="118">
        <v>114.9</v>
      </c>
      <c r="Y267" s="118">
        <v>112.1</v>
      </c>
      <c r="Z267" s="118">
        <v>115.9</v>
      </c>
      <c r="AA267" s="60"/>
      <c r="AB267" s="98">
        <f>_xlfn.IFERROR((Z267/Y267-1)*100,":")</f>
        <v>3.3898305084745894</v>
      </c>
      <c r="AC267" s="102">
        <f t="shared" si="49"/>
        <v>104.50856627592427</v>
      </c>
      <c r="AD267" s="98">
        <f t="shared" si="50"/>
        <v>-10.550045085662763</v>
      </c>
      <c r="AE267" s="98">
        <f>_xlfn.IFERROR((Z267/E267-1)*100,":")</f>
        <v>16.834677419354847</v>
      </c>
      <c r="AG267" s="48"/>
      <c r="AH267" s="48"/>
      <c r="AI267" s="48"/>
      <c r="AJ267" s="48"/>
      <c r="AK267" s="48"/>
      <c r="AL267" s="48"/>
      <c r="AM267" s="48"/>
      <c r="AN267" s="48"/>
    </row>
    <row r="268" spans="1:40" ht="14.5">
      <c r="A268" s="6" t="s">
        <v>135</v>
      </c>
      <c r="B268" s="118">
        <v>115.8</v>
      </c>
      <c r="C268" s="118">
        <v>115.4</v>
      </c>
      <c r="D268" s="118">
        <v>117.6</v>
      </c>
      <c r="E268" s="118">
        <v>119.3</v>
      </c>
      <c r="F268" s="118">
        <v>113</v>
      </c>
      <c r="G268" s="118">
        <v>126.2</v>
      </c>
      <c r="H268" s="118">
        <v>108.8</v>
      </c>
      <c r="I268" s="118">
        <v>121.4</v>
      </c>
      <c r="J268" s="118">
        <v>121.1</v>
      </c>
      <c r="K268" s="118">
        <v>103</v>
      </c>
      <c r="L268" s="118">
        <v>118.3</v>
      </c>
      <c r="M268" s="118">
        <v>127.1</v>
      </c>
      <c r="N268" s="118">
        <v>129.2</v>
      </c>
      <c r="O268" s="118">
        <v>127.8</v>
      </c>
      <c r="P268" s="118">
        <v>132.9</v>
      </c>
      <c r="Q268" s="118">
        <v>126.7</v>
      </c>
      <c r="R268" s="118">
        <v>130.3</v>
      </c>
      <c r="S268" s="118">
        <v>122</v>
      </c>
      <c r="T268" s="118">
        <v>135.7</v>
      </c>
      <c r="U268" s="118">
        <v>150.6</v>
      </c>
      <c r="V268" s="118">
        <v>125.6</v>
      </c>
      <c r="W268" s="118">
        <v>135.9</v>
      </c>
      <c r="X268" s="118">
        <v>141</v>
      </c>
      <c r="Y268" s="118">
        <v>142</v>
      </c>
      <c r="Z268" s="118">
        <v>145.5</v>
      </c>
      <c r="AA268" s="60"/>
      <c r="AB268" s="98">
        <f aca="true" t="shared" si="52" ref="AB268:AB275">_xlfn.IFERROR((Z268/Y268-1)*100,":")</f>
        <v>2.464788732394374</v>
      </c>
      <c r="AC268" s="102">
        <f>_xlfn.IFERROR(Z268/C268*100,":")</f>
        <v>126.08318890814559</v>
      </c>
      <c r="AD268" s="98">
        <f t="shared" si="50"/>
        <v>3.379549393414205</v>
      </c>
      <c r="AE268" s="98">
        <f aca="true" t="shared" si="53" ref="AE268:AE291">_xlfn.IFERROR((Z268/E268-1)*100,":")</f>
        <v>21.961441743503784</v>
      </c>
      <c r="AG268" s="48"/>
      <c r="AH268" s="48"/>
      <c r="AI268" s="48"/>
      <c r="AJ268" s="48"/>
      <c r="AK268" s="48"/>
      <c r="AL268" s="48"/>
      <c r="AM268" s="48"/>
      <c r="AN268" s="48"/>
    </row>
    <row r="269" spans="1:40" ht="14.5">
      <c r="A269" s="6" t="s">
        <v>296</v>
      </c>
      <c r="B269" s="118">
        <v>102.1</v>
      </c>
      <c r="C269" s="118">
        <v>105</v>
      </c>
      <c r="D269" s="118">
        <v>98.6</v>
      </c>
      <c r="E269" s="118">
        <v>91.9</v>
      </c>
      <c r="F269" s="118">
        <v>91.3</v>
      </c>
      <c r="G269" s="118">
        <v>97.7</v>
      </c>
      <c r="H269" s="118">
        <v>96.9</v>
      </c>
      <c r="I269" s="118">
        <v>94.9</v>
      </c>
      <c r="J269" s="118">
        <v>98.5</v>
      </c>
      <c r="K269" s="118">
        <v>96.5</v>
      </c>
      <c r="L269" s="118">
        <v>95.7</v>
      </c>
      <c r="M269" s="118">
        <v>98</v>
      </c>
      <c r="N269" s="118">
        <v>96.2</v>
      </c>
      <c r="O269" s="118">
        <v>96.6</v>
      </c>
      <c r="P269" s="118">
        <v>100.5</v>
      </c>
      <c r="Q269" s="118">
        <v>94.3</v>
      </c>
      <c r="R269" s="118">
        <v>97.7</v>
      </c>
      <c r="S269" s="118">
        <v>102.2</v>
      </c>
      <c r="T269" s="118">
        <v>100.3</v>
      </c>
      <c r="U269" s="118">
        <v>99.4</v>
      </c>
      <c r="V269" s="118">
        <v>100.6</v>
      </c>
      <c r="W269" s="118">
        <v>99</v>
      </c>
      <c r="X269" s="118">
        <v>101</v>
      </c>
      <c r="Y269" s="118">
        <v>99.5</v>
      </c>
      <c r="Z269" s="118">
        <v>104.7</v>
      </c>
      <c r="AA269" s="60"/>
      <c r="AB269" s="98">
        <f t="shared" si="52"/>
        <v>5.2261306532663365</v>
      </c>
      <c r="AC269" s="102">
        <f aca="true" t="shared" si="54" ref="AC269:AC298">_xlfn.IFERROR(Z269/C269*100,":")</f>
        <v>99.71428571428572</v>
      </c>
      <c r="AD269" s="98">
        <f t="shared" si="50"/>
        <v>-12.476190476190474</v>
      </c>
      <c r="AE269" s="98">
        <f t="shared" si="53"/>
        <v>13.928182807399336</v>
      </c>
      <c r="AG269" s="48"/>
      <c r="AH269" s="48"/>
      <c r="AI269" s="48"/>
      <c r="AJ269" s="48"/>
      <c r="AK269" s="48"/>
      <c r="AL269" s="48"/>
      <c r="AM269" s="48"/>
      <c r="AN269" s="48"/>
    </row>
    <row r="270" spans="1:40" ht="14.5">
      <c r="A270" s="6" t="s">
        <v>136</v>
      </c>
      <c r="B270" s="118">
        <v>122.3</v>
      </c>
      <c r="C270" s="118">
        <v>124.7</v>
      </c>
      <c r="D270" s="118">
        <v>121</v>
      </c>
      <c r="E270" s="118">
        <v>107.2</v>
      </c>
      <c r="F270" s="118">
        <v>112.9</v>
      </c>
      <c r="G270" s="118">
        <v>117.8</v>
      </c>
      <c r="H270" s="118">
        <v>124</v>
      </c>
      <c r="I270" s="118">
        <v>119.4</v>
      </c>
      <c r="J270" s="118">
        <v>122.9</v>
      </c>
      <c r="K270" s="118">
        <v>122.2</v>
      </c>
      <c r="L270" s="118">
        <v>119.8</v>
      </c>
      <c r="M270" s="118">
        <v>121.6</v>
      </c>
      <c r="N270" s="118">
        <v>116.1</v>
      </c>
      <c r="O270" s="118">
        <v>119.5</v>
      </c>
      <c r="P270" s="118">
        <v>116.2</v>
      </c>
      <c r="Q270" s="118">
        <v>118.1</v>
      </c>
      <c r="R270" s="118">
        <v>122.8</v>
      </c>
      <c r="S270" s="118">
        <v>118.7</v>
      </c>
      <c r="T270" s="118">
        <v>120.5</v>
      </c>
      <c r="U270" s="118">
        <v>122.3</v>
      </c>
      <c r="V270" s="118">
        <v>120.9</v>
      </c>
      <c r="W270" s="118">
        <v>123.8</v>
      </c>
      <c r="X270" s="118">
        <v>122</v>
      </c>
      <c r="Y270" s="118">
        <v>123.7</v>
      </c>
      <c r="Z270" s="118">
        <v>118.2</v>
      </c>
      <c r="AA270" s="60"/>
      <c r="AB270" s="98">
        <f t="shared" si="52"/>
        <v>-4.446240905416332</v>
      </c>
      <c r="AC270" s="102">
        <f t="shared" si="54"/>
        <v>94.78748997594226</v>
      </c>
      <c r="AD270" s="98">
        <f t="shared" si="50"/>
        <v>-14.033680834001604</v>
      </c>
      <c r="AE270" s="98">
        <f t="shared" si="53"/>
        <v>10.261194029850751</v>
      </c>
      <c r="AG270" s="48"/>
      <c r="AH270" s="48"/>
      <c r="AI270" s="48"/>
      <c r="AJ270" s="48"/>
      <c r="AK270" s="48"/>
      <c r="AL270" s="48"/>
      <c r="AM270" s="48"/>
      <c r="AN270" s="48"/>
    </row>
    <row r="271" spans="1:40" ht="14.5">
      <c r="A271" s="6" t="s">
        <v>137</v>
      </c>
      <c r="B271" s="119" t="s">
        <v>309</v>
      </c>
      <c r="C271" s="119" t="s">
        <v>309</v>
      </c>
      <c r="D271" s="119" t="s">
        <v>309</v>
      </c>
      <c r="E271" s="119" t="s">
        <v>309</v>
      </c>
      <c r="F271" s="119" t="s">
        <v>309</v>
      </c>
      <c r="G271" s="119" t="s">
        <v>309</v>
      </c>
      <c r="H271" s="119" t="s">
        <v>309</v>
      </c>
      <c r="I271" s="119" t="s">
        <v>309</v>
      </c>
      <c r="J271" s="119" t="s">
        <v>309</v>
      </c>
      <c r="K271" s="119" t="s">
        <v>309</v>
      </c>
      <c r="L271" s="119" t="s">
        <v>309</v>
      </c>
      <c r="M271" s="119" t="s">
        <v>309</v>
      </c>
      <c r="N271" s="119" t="s">
        <v>309</v>
      </c>
      <c r="O271" s="119" t="s">
        <v>309</v>
      </c>
      <c r="P271" s="119" t="s">
        <v>309</v>
      </c>
      <c r="Q271" s="119" t="s">
        <v>309</v>
      </c>
      <c r="R271" s="119" t="s">
        <v>309</v>
      </c>
      <c r="S271" s="119" t="s">
        <v>309</v>
      </c>
      <c r="T271" s="119" t="s">
        <v>309</v>
      </c>
      <c r="U271" s="119" t="s">
        <v>309</v>
      </c>
      <c r="V271" s="119" t="s">
        <v>309</v>
      </c>
      <c r="W271" s="119" t="s">
        <v>309</v>
      </c>
      <c r="X271" s="119" t="s">
        <v>309</v>
      </c>
      <c r="Y271" s="119" t="s">
        <v>309</v>
      </c>
      <c r="Z271" s="119" t="s">
        <v>309</v>
      </c>
      <c r="AA271" s="60"/>
      <c r="AB271" s="98" t="str">
        <f t="shared" si="52"/>
        <v>:</v>
      </c>
      <c r="AC271" s="102" t="str">
        <f t="shared" si="54"/>
        <v>:</v>
      </c>
      <c r="AD271" s="98" t="str">
        <f t="shared" si="50"/>
        <v>:</v>
      </c>
      <c r="AE271" s="98" t="str">
        <f t="shared" si="53"/>
        <v>:</v>
      </c>
      <c r="AG271" s="48"/>
      <c r="AH271" s="48"/>
      <c r="AI271" s="48"/>
      <c r="AJ271" s="48"/>
      <c r="AK271" s="48"/>
      <c r="AL271" s="48"/>
      <c r="AM271" s="48"/>
      <c r="AN271" s="48"/>
    </row>
    <row r="272" spans="1:40" ht="14.5">
      <c r="A272" s="6" t="s">
        <v>138</v>
      </c>
      <c r="B272" s="118">
        <v>115.3</v>
      </c>
      <c r="C272" s="118">
        <v>112.7</v>
      </c>
      <c r="D272" s="118">
        <v>114.6</v>
      </c>
      <c r="E272" s="118">
        <v>101.7</v>
      </c>
      <c r="F272" s="118">
        <v>103.5</v>
      </c>
      <c r="G272" s="118">
        <v>108.2</v>
      </c>
      <c r="H272" s="118">
        <v>107.5</v>
      </c>
      <c r="I272" s="118">
        <v>110.3</v>
      </c>
      <c r="J272" s="118">
        <v>112.9</v>
      </c>
      <c r="K272" s="118">
        <v>111.5</v>
      </c>
      <c r="L272" s="118">
        <v>112.3</v>
      </c>
      <c r="M272" s="118">
        <v>112.5</v>
      </c>
      <c r="N272" s="118">
        <v>116.5</v>
      </c>
      <c r="O272" s="118">
        <v>117.4</v>
      </c>
      <c r="P272" s="118">
        <v>116.8</v>
      </c>
      <c r="Q272" s="118">
        <v>120.4</v>
      </c>
      <c r="R272" s="118">
        <v>116</v>
      </c>
      <c r="S272" s="118">
        <v>117.2</v>
      </c>
      <c r="T272" s="118">
        <v>117.6</v>
      </c>
      <c r="U272" s="118">
        <v>115.9</v>
      </c>
      <c r="V272" s="118">
        <v>122.4</v>
      </c>
      <c r="W272" s="118">
        <v>124.9</v>
      </c>
      <c r="X272" s="118">
        <v>125.6</v>
      </c>
      <c r="Y272" s="118">
        <v>122.8</v>
      </c>
      <c r="Z272" s="118">
        <v>121.7</v>
      </c>
      <c r="AA272" s="60"/>
      <c r="AB272" s="98">
        <f t="shared" si="52"/>
        <v>-0.895765472312704</v>
      </c>
      <c r="AC272" s="102">
        <f t="shared" si="54"/>
        <v>107.98580301685891</v>
      </c>
      <c r="AD272" s="98">
        <f t="shared" si="50"/>
        <v>-9.76042590949423</v>
      </c>
      <c r="AE272" s="98">
        <f t="shared" si="53"/>
        <v>19.665683382497544</v>
      </c>
      <c r="AG272" s="48"/>
      <c r="AH272" s="48"/>
      <c r="AI272" s="48"/>
      <c r="AJ272" s="48"/>
      <c r="AK272" s="48"/>
      <c r="AL272" s="48"/>
      <c r="AM272" s="48"/>
      <c r="AN272" s="48"/>
    </row>
    <row r="273" spans="1:40" ht="14.5">
      <c r="A273" s="6" t="s">
        <v>139</v>
      </c>
      <c r="B273" s="118">
        <v>102</v>
      </c>
      <c r="C273" s="118">
        <v>102.1</v>
      </c>
      <c r="D273" s="118">
        <v>98.7</v>
      </c>
      <c r="E273" s="118">
        <v>82.2</v>
      </c>
      <c r="F273" s="118">
        <v>87.1</v>
      </c>
      <c r="G273" s="118">
        <v>96.6</v>
      </c>
      <c r="H273" s="118">
        <v>98.5</v>
      </c>
      <c r="I273" s="118">
        <v>98.1</v>
      </c>
      <c r="J273" s="118">
        <v>99.5</v>
      </c>
      <c r="K273" s="118">
        <v>98.9</v>
      </c>
      <c r="L273" s="118">
        <v>98.7</v>
      </c>
      <c r="M273" s="118">
        <v>98</v>
      </c>
      <c r="N273" s="118">
        <v>98.4</v>
      </c>
      <c r="O273" s="118">
        <v>99.8</v>
      </c>
      <c r="P273" s="118">
        <v>101.5</v>
      </c>
      <c r="Q273" s="118">
        <v>102.7</v>
      </c>
      <c r="R273" s="118">
        <v>101</v>
      </c>
      <c r="S273" s="118">
        <v>102.9</v>
      </c>
      <c r="T273" s="118">
        <v>102.2</v>
      </c>
      <c r="U273" s="118">
        <v>102.1</v>
      </c>
      <c r="V273" s="118">
        <v>103.6</v>
      </c>
      <c r="W273" s="118">
        <v>104.1</v>
      </c>
      <c r="X273" s="118">
        <v>112.7</v>
      </c>
      <c r="Y273" s="118">
        <v>103.2</v>
      </c>
      <c r="Z273" s="118">
        <v>102.6</v>
      </c>
      <c r="AA273" s="60"/>
      <c r="AB273" s="98">
        <f t="shared" si="52"/>
        <v>-0.5813953488372214</v>
      </c>
      <c r="AC273" s="102">
        <f t="shared" si="54"/>
        <v>100.48971596474045</v>
      </c>
      <c r="AD273" s="98">
        <f t="shared" si="50"/>
        <v>-19.49069539666992</v>
      </c>
      <c r="AE273" s="98">
        <f t="shared" si="53"/>
        <v>24.817518248175176</v>
      </c>
      <c r="AG273" s="48"/>
      <c r="AH273" s="48"/>
      <c r="AI273" s="48"/>
      <c r="AJ273" s="48"/>
      <c r="AK273" s="48"/>
      <c r="AL273" s="48"/>
      <c r="AM273" s="48"/>
      <c r="AN273" s="48"/>
    </row>
    <row r="274" spans="1:40" ht="14.5">
      <c r="A274" s="6" t="s">
        <v>140</v>
      </c>
      <c r="B274" s="118">
        <v>105</v>
      </c>
      <c r="C274" s="118">
        <v>104.9</v>
      </c>
      <c r="D274" s="118">
        <v>100.2</v>
      </c>
      <c r="E274" s="118">
        <v>85.6</v>
      </c>
      <c r="F274" s="118">
        <v>93.2</v>
      </c>
      <c r="G274" s="118">
        <v>100.5</v>
      </c>
      <c r="H274" s="118">
        <v>102.1</v>
      </c>
      <c r="I274" s="118">
        <v>100.7</v>
      </c>
      <c r="J274" s="118">
        <v>103.7</v>
      </c>
      <c r="K274" s="118">
        <v>105.1</v>
      </c>
      <c r="L274" s="118">
        <v>102.7</v>
      </c>
      <c r="M274" s="118">
        <v>100.5</v>
      </c>
      <c r="N274" s="118">
        <v>108.2</v>
      </c>
      <c r="O274" s="118">
        <v>102.3</v>
      </c>
      <c r="P274" s="118">
        <v>103.4</v>
      </c>
      <c r="Q274" s="118">
        <v>101.6</v>
      </c>
      <c r="R274" s="118">
        <v>103.5</v>
      </c>
      <c r="S274" s="118">
        <v>104.8</v>
      </c>
      <c r="T274" s="118">
        <v>104.7</v>
      </c>
      <c r="U274" s="118">
        <v>105.3</v>
      </c>
      <c r="V274" s="118">
        <v>104.5</v>
      </c>
      <c r="W274" s="118">
        <v>105.2</v>
      </c>
      <c r="X274" s="118">
        <v>105.5</v>
      </c>
      <c r="Y274" s="118">
        <v>102.9</v>
      </c>
      <c r="Z274" s="118">
        <v>107.4</v>
      </c>
      <c r="AA274" s="60"/>
      <c r="AB274" s="98">
        <f t="shared" si="52"/>
        <v>4.37317784256559</v>
      </c>
      <c r="AC274" s="102">
        <f t="shared" si="54"/>
        <v>102.38322211630124</v>
      </c>
      <c r="AD274" s="98">
        <f t="shared" si="50"/>
        <v>-18.39847473784557</v>
      </c>
      <c r="AE274" s="98">
        <f t="shared" si="53"/>
        <v>25.467289719626173</v>
      </c>
      <c r="AG274" s="48"/>
      <c r="AH274" s="48"/>
      <c r="AI274" s="48"/>
      <c r="AJ274" s="48"/>
      <c r="AK274" s="48"/>
      <c r="AL274" s="48"/>
      <c r="AM274" s="48"/>
      <c r="AN274" s="48"/>
    </row>
    <row r="275" spans="1:40" ht="14.5">
      <c r="A275" s="6" t="s">
        <v>141</v>
      </c>
      <c r="B275" s="118">
        <v>105.2</v>
      </c>
      <c r="C275" s="118">
        <v>112.5</v>
      </c>
      <c r="D275" s="118">
        <v>104.3</v>
      </c>
      <c r="E275" s="118">
        <v>96.7</v>
      </c>
      <c r="F275" s="118">
        <v>93.6</v>
      </c>
      <c r="G275" s="118">
        <v>99.1</v>
      </c>
      <c r="H275" s="118">
        <v>101</v>
      </c>
      <c r="I275" s="118">
        <v>103.7</v>
      </c>
      <c r="J275" s="118">
        <v>102.6</v>
      </c>
      <c r="K275" s="118">
        <v>104</v>
      </c>
      <c r="L275" s="118">
        <v>105.3</v>
      </c>
      <c r="M275" s="118">
        <v>98.9</v>
      </c>
      <c r="N275" s="118">
        <v>108.8</v>
      </c>
      <c r="O275" s="118">
        <v>109.6</v>
      </c>
      <c r="P275" s="118">
        <v>115.2</v>
      </c>
      <c r="Q275" s="118">
        <v>106.7</v>
      </c>
      <c r="R275" s="118">
        <v>106.6</v>
      </c>
      <c r="S275" s="118">
        <v>108</v>
      </c>
      <c r="T275" s="118">
        <v>106.1</v>
      </c>
      <c r="U275" s="118">
        <v>106.9</v>
      </c>
      <c r="V275" s="118">
        <v>105.3</v>
      </c>
      <c r="W275" s="118">
        <v>107.8</v>
      </c>
      <c r="X275" s="118">
        <v>106.2</v>
      </c>
      <c r="Y275" s="118">
        <v>109.6</v>
      </c>
      <c r="Z275" s="118">
        <v>105.4</v>
      </c>
      <c r="AA275" s="60"/>
      <c r="AB275" s="98">
        <f t="shared" si="52"/>
        <v>-3.8321167883211604</v>
      </c>
      <c r="AC275" s="102">
        <f t="shared" si="54"/>
        <v>93.6888888888889</v>
      </c>
      <c r="AD275" s="98">
        <f>_xlfn.IFERROR((E275/C275-1)*100,":")</f>
        <v>-14.044444444444437</v>
      </c>
      <c r="AE275" s="98">
        <f t="shared" si="53"/>
        <v>8.996897621509836</v>
      </c>
      <c r="AG275" s="48"/>
      <c r="AH275" s="48"/>
      <c r="AI275" s="48"/>
      <c r="AJ275" s="48"/>
      <c r="AK275" s="48"/>
      <c r="AL275" s="48"/>
      <c r="AM275" s="48"/>
      <c r="AN275" s="48"/>
    </row>
    <row r="276" spans="1:40" ht="14.5">
      <c r="A276" s="6" t="s">
        <v>142</v>
      </c>
      <c r="B276" s="118">
        <v>103.9</v>
      </c>
      <c r="C276" s="118">
        <v>101.3</v>
      </c>
      <c r="D276" s="118">
        <v>80.3</v>
      </c>
      <c r="E276" s="118">
        <v>73.5</v>
      </c>
      <c r="F276" s="118">
        <v>88.1</v>
      </c>
      <c r="G276" s="118">
        <v>91.5</v>
      </c>
      <c r="H276" s="118">
        <v>94</v>
      </c>
      <c r="I276" s="118">
        <v>99.3</v>
      </c>
      <c r="J276" s="118">
        <v>95.2</v>
      </c>
      <c r="K276" s="118">
        <v>96.3</v>
      </c>
      <c r="L276" s="118">
        <v>89.5</v>
      </c>
      <c r="M276" s="118">
        <v>89.9</v>
      </c>
      <c r="N276" s="118">
        <v>94.8</v>
      </c>
      <c r="O276" s="118">
        <v>97.4</v>
      </c>
      <c r="P276" s="118">
        <v>96.1</v>
      </c>
      <c r="Q276" s="118">
        <v>97.3</v>
      </c>
      <c r="R276" s="118">
        <v>97.1</v>
      </c>
      <c r="S276" s="118">
        <v>98.7</v>
      </c>
      <c r="T276" s="118">
        <v>98.8</v>
      </c>
      <c r="U276" s="118">
        <v>97.2</v>
      </c>
      <c r="V276" s="118">
        <v>101.2</v>
      </c>
      <c r="W276" s="118">
        <v>99.9</v>
      </c>
      <c r="X276" s="118">
        <v>99</v>
      </c>
      <c r="Y276" s="118">
        <v>99.6</v>
      </c>
      <c r="Z276" s="118">
        <v>95</v>
      </c>
      <c r="AA276" s="60"/>
      <c r="AB276" s="98">
        <f>_xlfn.IFERROR((Z276/Y276-1)*100,":")</f>
        <v>-4.61847389558232</v>
      </c>
      <c r="AC276" s="102">
        <f t="shared" si="54"/>
        <v>93.78084896347482</v>
      </c>
      <c r="AD276" s="98">
        <f>_xlfn.IFERROR((E276/C276-1)*100,":")</f>
        <v>-27.44323790720632</v>
      </c>
      <c r="AE276" s="98">
        <f t="shared" si="53"/>
        <v>29.25170068027212</v>
      </c>
      <c r="AG276" s="48"/>
      <c r="AH276" s="48"/>
      <c r="AI276" s="48"/>
      <c r="AJ276" s="48"/>
      <c r="AK276" s="48"/>
      <c r="AL276" s="48"/>
      <c r="AM276" s="48"/>
      <c r="AN276" s="48"/>
    </row>
    <row r="277" spans="1:40" ht="14.5">
      <c r="A277" s="6" t="s">
        <v>143</v>
      </c>
      <c r="B277" s="118">
        <v>130.6</v>
      </c>
      <c r="C277" s="118">
        <v>129.8</v>
      </c>
      <c r="D277" s="118">
        <v>123.5</v>
      </c>
      <c r="E277" s="118">
        <v>100.2</v>
      </c>
      <c r="F277" s="118">
        <v>110.4</v>
      </c>
      <c r="G277" s="118">
        <v>115.2</v>
      </c>
      <c r="H277" s="118">
        <v>116.9</v>
      </c>
      <c r="I277" s="118">
        <v>120.9</v>
      </c>
      <c r="J277" s="118">
        <v>120.8</v>
      </c>
      <c r="K277" s="118">
        <v>122.4</v>
      </c>
      <c r="L277" s="118">
        <v>123.4</v>
      </c>
      <c r="M277" s="118">
        <v>123.3</v>
      </c>
      <c r="N277" s="118">
        <v>123.4</v>
      </c>
      <c r="O277" s="118">
        <v>121.6</v>
      </c>
      <c r="P277" s="118">
        <v>124.9</v>
      </c>
      <c r="Q277" s="118">
        <v>124.7</v>
      </c>
      <c r="R277" s="118">
        <v>121.7</v>
      </c>
      <c r="S277" s="118">
        <v>116.7</v>
      </c>
      <c r="T277" s="118">
        <v>120.8</v>
      </c>
      <c r="U277" s="118">
        <v>124.1</v>
      </c>
      <c r="V277" s="118">
        <v>124.3</v>
      </c>
      <c r="W277" s="118">
        <v>122.7</v>
      </c>
      <c r="X277" s="118">
        <v>121.8</v>
      </c>
      <c r="Y277" s="118">
        <v>115.8</v>
      </c>
      <c r="Z277" s="119" t="s">
        <v>309</v>
      </c>
      <c r="AA277" s="60"/>
      <c r="AB277" s="98" t="str">
        <f aca="true" t="shared" si="55" ref="AB277:AB298">_xlfn.IFERROR((Z277/Y277-1)*100,":")</f>
        <v>:</v>
      </c>
      <c r="AC277" s="102" t="str">
        <f t="shared" si="54"/>
        <v>:</v>
      </c>
      <c r="AD277" s="98">
        <f aca="true" t="shared" si="56" ref="AD277">_xlfn.IFERROR((E277/C277-1)*100,":")</f>
        <v>-22.804314329738062</v>
      </c>
      <c r="AE277" s="98" t="str">
        <f t="shared" si="53"/>
        <v>:</v>
      </c>
      <c r="AG277" s="48"/>
      <c r="AH277" s="48"/>
      <c r="AI277" s="48"/>
      <c r="AJ277" s="48"/>
      <c r="AK277" s="48"/>
      <c r="AL277" s="48"/>
      <c r="AM277" s="48"/>
      <c r="AN277" s="48"/>
    </row>
    <row r="278" spans="1:40" ht="14.5">
      <c r="A278" s="6" t="s">
        <v>144</v>
      </c>
      <c r="B278" s="118">
        <v>104.7</v>
      </c>
      <c r="C278" s="118">
        <v>107.1</v>
      </c>
      <c r="D278" s="118">
        <v>104.3</v>
      </c>
      <c r="E278" s="118">
        <v>101.4</v>
      </c>
      <c r="F278" s="118">
        <v>104.4</v>
      </c>
      <c r="G278" s="118">
        <v>113.2</v>
      </c>
      <c r="H278" s="118">
        <v>108.8</v>
      </c>
      <c r="I278" s="118">
        <v>107.3</v>
      </c>
      <c r="J278" s="118">
        <v>108.9</v>
      </c>
      <c r="K278" s="118">
        <v>110.6</v>
      </c>
      <c r="L278" s="118">
        <v>112.7</v>
      </c>
      <c r="M278" s="118">
        <v>111</v>
      </c>
      <c r="N278" s="118">
        <v>111.6</v>
      </c>
      <c r="O278" s="118">
        <v>110.1</v>
      </c>
      <c r="P278" s="118">
        <v>114.2</v>
      </c>
      <c r="Q278" s="118">
        <v>120.5</v>
      </c>
      <c r="R278" s="118">
        <v>113.1</v>
      </c>
      <c r="S278" s="118">
        <v>114.8</v>
      </c>
      <c r="T278" s="118">
        <v>124.7</v>
      </c>
      <c r="U278" s="118">
        <v>122.3</v>
      </c>
      <c r="V278" s="118">
        <v>118.3</v>
      </c>
      <c r="W278" s="118">
        <v>118.9</v>
      </c>
      <c r="X278" s="118">
        <v>118.2</v>
      </c>
      <c r="Y278" s="118">
        <v>124.1</v>
      </c>
      <c r="Z278" s="118">
        <v>126.4</v>
      </c>
      <c r="AA278" s="60"/>
      <c r="AB278" s="98">
        <f t="shared" si="55"/>
        <v>1.8533440773569776</v>
      </c>
      <c r="AC278" s="102">
        <f t="shared" si="54"/>
        <v>118.02054154995332</v>
      </c>
      <c r="AD278" s="98">
        <f>_xlfn.IFERROR((E278/C278-1)*100,":")</f>
        <v>-5.322128851540608</v>
      </c>
      <c r="AE278" s="98">
        <f t="shared" si="53"/>
        <v>24.654832347140033</v>
      </c>
      <c r="AG278" s="48"/>
      <c r="AH278" s="48"/>
      <c r="AI278" s="48"/>
      <c r="AJ278" s="48"/>
      <c r="AK278" s="48"/>
      <c r="AL278" s="48"/>
      <c r="AM278" s="48"/>
      <c r="AN278" s="48"/>
    </row>
    <row r="279" spans="1:40" ht="14.5">
      <c r="A279" s="6" t="s">
        <v>145</v>
      </c>
      <c r="B279" s="118">
        <v>109.4</v>
      </c>
      <c r="C279" s="118">
        <v>106.3</v>
      </c>
      <c r="D279" s="118">
        <v>110.9</v>
      </c>
      <c r="E279" s="118">
        <v>99.7</v>
      </c>
      <c r="F279" s="118">
        <v>96.7</v>
      </c>
      <c r="G279" s="118">
        <v>102.4</v>
      </c>
      <c r="H279" s="118">
        <v>105.3</v>
      </c>
      <c r="I279" s="118">
        <v>106.3</v>
      </c>
      <c r="J279" s="118">
        <v>110.4</v>
      </c>
      <c r="K279" s="118">
        <v>107.8</v>
      </c>
      <c r="L279" s="118">
        <v>107.1</v>
      </c>
      <c r="M279" s="118">
        <v>109</v>
      </c>
      <c r="N279" s="118">
        <v>111</v>
      </c>
      <c r="O279" s="118">
        <v>110.4</v>
      </c>
      <c r="P279" s="118">
        <v>110.5</v>
      </c>
      <c r="Q279" s="118">
        <v>107.9</v>
      </c>
      <c r="R279" s="118">
        <v>108.2</v>
      </c>
      <c r="S279" s="118">
        <v>108.7</v>
      </c>
      <c r="T279" s="118">
        <v>108.1</v>
      </c>
      <c r="U279" s="118">
        <v>107.3</v>
      </c>
      <c r="V279" s="118">
        <v>111</v>
      </c>
      <c r="W279" s="118">
        <v>113.2</v>
      </c>
      <c r="X279" s="118">
        <v>115.8</v>
      </c>
      <c r="Y279" s="118">
        <v>120.9</v>
      </c>
      <c r="Z279" s="118">
        <v>118.7</v>
      </c>
      <c r="AA279" s="60"/>
      <c r="AB279" s="98">
        <f t="shared" si="55"/>
        <v>-1.8196856906534387</v>
      </c>
      <c r="AC279" s="102">
        <f t="shared" si="54"/>
        <v>111.66509877704611</v>
      </c>
      <c r="AD279" s="98">
        <f aca="true" t="shared" si="57" ref="AD279:AD298">_xlfn.IFERROR((E279/C279-1)*100,":")</f>
        <v>-6.208842897460009</v>
      </c>
      <c r="AE279" s="98">
        <f t="shared" si="53"/>
        <v>19.057171514543626</v>
      </c>
      <c r="AG279" s="48"/>
      <c r="AH279" s="48"/>
      <c r="AI279" s="48"/>
      <c r="AJ279" s="48"/>
      <c r="AK279" s="48"/>
      <c r="AL279" s="48"/>
      <c r="AM279" s="48"/>
      <c r="AN279" s="48"/>
    </row>
    <row r="280" spans="1:40" ht="14.5">
      <c r="A280" s="6" t="s">
        <v>146</v>
      </c>
      <c r="B280" s="118">
        <v>100</v>
      </c>
      <c r="C280" s="118">
        <v>101.2</v>
      </c>
      <c r="D280" s="118">
        <v>98.3</v>
      </c>
      <c r="E280" s="118">
        <v>85.4</v>
      </c>
      <c r="F280" s="118">
        <v>88.2</v>
      </c>
      <c r="G280" s="118">
        <v>98.1</v>
      </c>
      <c r="H280" s="118">
        <v>100</v>
      </c>
      <c r="I280" s="118">
        <v>101</v>
      </c>
      <c r="J280" s="118">
        <v>100.3</v>
      </c>
      <c r="K280" s="118">
        <v>97.5</v>
      </c>
      <c r="L280" s="118">
        <v>97</v>
      </c>
      <c r="M280" s="118">
        <v>93.2</v>
      </c>
      <c r="N280" s="118">
        <v>95.8</v>
      </c>
      <c r="O280" s="118">
        <v>97.7</v>
      </c>
      <c r="P280" s="118">
        <v>98.5</v>
      </c>
      <c r="Q280" s="118">
        <v>101.1</v>
      </c>
      <c r="R280" s="118">
        <v>103.8</v>
      </c>
      <c r="S280" s="118">
        <v>102.2</v>
      </c>
      <c r="T280" s="118">
        <v>92.6</v>
      </c>
      <c r="U280" s="118">
        <v>95.4</v>
      </c>
      <c r="V280" s="118">
        <v>98.6</v>
      </c>
      <c r="W280" s="118">
        <v>108.1</v>
      </c>
      <c r="X280" s="118">
        <v>100.4</v>
      </c>
      <c r="Y280" s="118">
        <v>96.2</v>
      </c>
      <c r="Z280" s="118">
        <v>101.8</v>
      </c>
      <c r="AA280" s="60"/>
      <c r="AB280" s="98">
        <f t="shared" si="55"/>
        <v>5.8212058212058215</v>
      </c>
      <c r="AC280" s="102">
        <f t="shared" si="54"/>
        <v>100.59288537549406</v>
      </c>
      <c r="AD280" s="98">
        <f t="shared" si="57"/>
        <v>-15.612648221343871</v>
      </c>
      <c r="AE280" s="98">
        <f t="shared" si="53"/>
        <v>19.20374707259953</v>
      </c>
      <c r="AG280" s="48"/>
      <c r="AH280" s="48"/>
      <c r="AI280" s="48"/>
      <c r="AJ280" s="48"/>
      <c r="AK280" s="48"/>
      <c r="AL280" s="48"/>
      <c r="AM280" s="48"/>
      <c r="AN280" s="48"/>
    </row>
    <row r="281" spans="1:40" ht="14.5">
      <c r="A281" s="6" t="s">
        <v>147</v>
      </c>
      <c r="B281" s="118">
        <v>109.3</v>
      </c>
      <c r="C281" s="118">
        <v>110.5</v>
      </c>
      <c r="D281" s="118">
        <v>108.7</v>
      </c>
      <c r="E281" s="118">
        <v>96.9</v>
      </c>
      <c r="F281" s="118">
        <v>98.7</v>
      </c>
      <c r="G281" s="118">
        <v>101.5</v>
      </c>
      <c r="H281" s="118">
        <v>103.9</v>
      </c>
      <c r="I281" s="118">
        <v>107.7</v>
      </c>
      <c r="J281" s="118">
        <v>105.5</v>
      </c>
      <c r="K281" s="118">
        <v>105.5</v>
      </c>
      <c r="L281" s="118">
        <v>105.9</v>
      </c>
      <c r="M281" s="118">
        <v>103.9</v>
      </c>
      <c r="N281" s="118">
        <v>109.5</v>
      </c>
      <c r="O281" s="118">
        <v>109</v>
      </c>
      <c r="P281" s="118">
        <v>110.9</v>
      </c>
      <c r="Q281" s="118">
        <v>110</v>
      </c>
      <c r="R281" s="118">
        <v>111.3</v>
      </c>
      <c r="S281" s="118">
        <v>112</v>
      </c>
      <c r="T281" s="118">
        <v>110.5</v>
      </c>
      <c r="U281" s="118">
        <v>111.4</v>
      </c>
      <c r="V281" s="118">
        <v>114.4</v>
      </c>
      <c r="W281" s="118">
        <v>113.2</v>
      </c>
      <c r="X281" s="118">
        <v>115.2</v>
      </c>
      <c r="Y281" s="118">
        <v>114.2</v>
      </c>
      <c r="Z281" s="118">
        <v>116.6</v>
      </c>
      <c r="AA281" s="60"/>
      <c r="AB281" s="98">
        <f t="shared" si="55"/>
        <v>2.1015761821365997</v>
      </c>
      <c r="AC281" s="102">
        <f t="shared" si="54"/>
        <v>105.52036199095024</v>
      </c>
      <c r="AD281" s="98">
        <f t="shared" si="57"/>
        <v>-12.307692307692298</v>
      </c>
      <c r="AE281" s="98">
        <f t="shared" si="53"/>
        <v>20.330237358101133</v>
      </c>
      <c r="AG281" s="48"/>
      <c r="AH281" s="48"/>
      <c r="AI281" s="48"/>
      <c r="AJ281" s="48"/>
      <c r="AK281" s="48"/>
      <c r="AL281" s="48"/>
      <c r="AM281" s="48"/>
      <c r="AN281" s="48"/>
    </row>
    <row r="282" spans="1:40" ht="14.5">
      <c r="A282" s="6" t="s">
        <v>148</v>
      </c>
      <c r="B282" s="118">
        <v>98.4</v>
      </c>
      <c r="C282" s="118">
        <v>102.1</v>
      </c>
      <c r="D282" s="118">
        <v>96</v>
      </c>
      <c r="E282" s="118">
        <v>87.4</v>
      </c>
      <c r="F282" s="118">
        <v>94.5</v>
      </c>
      <c r="G282" s="118">
        <v>90.5</v>
      </c>
      <c r="H282" s="118">
        <v>98</v>
      </c>
      <c r="I282" s="118">
        <v>101.7</v>
      </c>
      <c r="J282" s="118">
        <v>99.7</v>
      </c>
      <c r="K282" s="118">
        <v>106.4</v>
      </c>
      <c r="L282" s="118">
        <v>102.3</v>
      </c>
      <c r="M282" s="118">
        <v>102.1</v>
      </c>
      <c r="N282" s="118">
        <v>105.4</v>
      </c>
      <c r="O282" s="118">
        <v>96.9</v>
      </c>
      <c r="P282" s="118">
        <v>95.4</v>
      </c>
      <c r="Q282" s="118">
        <v>103.3</v>
      </c>
      <c r="R282" s="118">
        <v>98.1</v>
      </c>
      <c r="S282" s="118">
        <v>104.5</v>
      </c>
      <c r="T282" s="118">
        <v>95.4</v>
      </c>
      <c r="U282" s="118">
        <v>88.5</v>
      </c>
      <c r="V282" s="118">
        <v>90.3</v>
      </c>
      <c r="W282" s="118">
        <v>89.1</v>
      </c>
      <c r="X282" s="118">
        <v>85.6</v>
      </c>
      <c r="Y282" s="118">
        <v>85.5</v>
      </c>
      <c r="Z282" s="118">
        <v>89.5</v>
      </c>
      <c r="AA282" s="60"/>
      <c r="AB282" s="98">
        <f t="shared" si="55"/>
        <v>4.678362573099415</v>
      </c>
      <c r="AC282" s="102">
        <f t="shared" si="54"/>
        <v>87.65915768854066</v>
      </c>
      <c r="AD282" s="98">
        <f t="shared" si="57"/>
        <v>-14.397649363369236</v>
      </c>
      <c r="AE282" s="98">
        <f t="shared" si="53"/>
        <v>2.4027459954233388</v>
      </c>
      <c r="AG282" s="48"/>
      <c r="AH282" s="48"/>
      <c r="AI282" s="48"/>
      <c r="AJ282" s="48"/>
      <c r="AK282" s="48"/>
      <c r="AL282" s="48"/>
      <c r="AM282" s="48"/>
      <c r="AN282" s="48"/>
    </row>
    <row r="283" spans="1:40" ht="14.5">
      <c r="A283" s="6" t="s">
        <v>149</v>
      </c>
      <c r="B283" s="118">
        <v>103.4</v>
      </c>
      <c r="C283" s="118">
        <v>103.4</v>
      </c>
      <c r="D283" s="118">
        <v>102.5</v>
      </c>
      <c r="E283" s="118">
        <v>96.3</v>
      </c>
      <c r="F283" s="118">
        <v>97.3</v>
      </c>
      <c r="G283" s="118">
        <v>98.2</v>
      </c>
      <c r="H283" s="118">
        <v>102.4</v>
      </c>
      <c r="I283" s="118">
        <v>103.3</v>
      </c>
      <c r="J283" s="118">
        <v>102.1</v>
      </c>
      <c r="K283" s="118">
        <v>102.7</v>
      </c>
      <c r="L283" s="118">
        <v>100.6</v>
      </c>
      <c r="M283" s="118">
        <v>100.3</v>
      </c>
      <c r="N283" s="118">
        <v>101.6</v>
      </c>
      <c r="O283" s="118">
        <v>98.4</v>
      </c>
      <c r="P283" s="118">
        <v>99.6</v>
      </c>
      <c r="Q283" s="118">
        <v>102.1</v>
      </c>
      <c r="R283" s="118">
        <v>104.5</v>
      </c>
      <c r="S283" s="118">
        <v>101.8</v>
      </c>
      <c r="T283" s="118">
        <v>104.6</v>
      </c>
      <c r="U283" s="118">
        <v>101.6</v>
      </c>
      <c r="V283" s="118">
        <v>101.7</v>
      </c>
      <c r="W283" s="118">
        <v>103.7</v>
      </c>
      <c r="X283" s="118">
        <v>102.7</v>
      </c>
      <c r="Y283" s="118">
        <v>101.8</v>
      </c>
      <c r="Z283" s="118">
        <v>102.1</v>
      </c>
      <c r="AA283" s="60"/>
      <c r="AB283" s="98">
        <f t="shared" si="55"/>
        <v>0.29469548133596035</v>
      </c>
      <c r="AC283" s="102">
        <f t="shared" si="54"/>
        <v>98.74274661508703</v>
      </c>
      <c r="AD283" s="98">
        <f t="shared" si="57"/>
        <v>-6.866537717601551</v>
      </c>
      <c r="AE283" s="98">
        <f t="shared" si="53"/>
        <v>6.022845275181732</v>
      </c>
      <c r="AG283" s="48"/>
      <c r="AH283" s="48"/>
      <c r="AI283" s="48"/>
      <c r="AJ283" s="48"/>
      <c r="AK283" s="48"/>
      <c r="AL283" s="48"/>
      <c r="AM283" s="48"/>
      <c r="AN283" s="48"/>
    </row>
    <row r="284" spans="1:40" ht="14.5">
      <c r="A284" s="6" t="s">
        <v>150</v>
      </c>
      <c r="B284" s="118">
        <v>104.7</v>
      </c>
      <c r="C284" s="118">
        <v>104.7</v>
      </c>
      <c r="D284" s="118">
        <v>102.8</v>
      </c>
      <c r="E284" s="118">
        <v>90.1</v>
      </c>
      <c r="F284" s="118">
        <v>94.2</v>
      </c>
      <c r="G284" s="118">
        <v>97.4</v>
      </c>
      <c r="H284" s="118">
        <v>99.7</v>
      </c>
      <c r="I284" s="118">
        <v>99.3</v>
      </c>
      <c r="J284" s="118">
        <v>100.7</v>
      </c>
      <c r="K284" s="118">
        <v>100.6</v>
      </c>
      <c r="L284" s="118">
        <v>98</v>
      </c>
      <c r="M284" s="118">
        <v>95.1</v>
      </c>
      <c r="N284" s="118">
        <v>97</v>
      </c>
      <c r="O284" s="118">
        <v>98.3</v>
      </c>
      <c r="P284" s="118">
        <v>100.8</v>
      </c>
      <c r="Q284" s="118">
        <v>99.4</v>
      </c>
      <c r="R284" s="118">
        <v>99.6</v>
      </c>
      <c r="S284" s="118">
        <v>100.8</v>
      </c>
      <c r="T284" s="118">
        <v>100.6</v>
      </c>
      <c r="U284" s="118">
        <v>101.7</v>
      </c>
      <c r="V284" s="118">
        <v>100.5</v>
      </c>
      <c r="W284" s="118">
        <v>102</v>
      </c>
      <c r="X284" s="118">
        <v>104.1</v>
      </c>
      <c r="Y284" s="118">
        <v>101.4</v>
      </c>
      <c r="Z284" s="118">
        <v>103.4</v>
      </c>
      <c r="AA284" s="60"/>
      <c r="AB284" s="98">
        <f t="shared" si="55"/>
        <v>1.9723865877712132</v>
      </c>
      <c r="AC284" s="102">
        <f t="shared" si="54"/>
        <v>98.75835721107927</v>
      </c>
      <c r="AD284" s="98">
        <f t="shared" si="57"/>
        <v>-13.944603629417395</v>
      </c>
      <c r="AE284" s="98">
        <f t="shared" si="53"/>
        <v>14.761376248612667</v>
      </c>
      <c r="AG284" s="48"/>
      <c r="AH284" s="48"/>
      <c r="AI284" s="48"/>
      <c r="AJ284" s="48"/>
      <c r="AK284" s="48"/>
      <c r="AL284" s="48"/>
      <c r="AM284" s="48"/>
      <c r="AN284" s="48"/>
    </row>
    <row r="285" spans="1:40" ht="14.5">
      <c r="A285" s="6" t="s">
        <v>151</v>
      </c>
      <c r="B285" s="118">
        <v>121.8</v>
      </c>
      <c r="C285" s="118">
        <v>122.7</v>
      </c>
      <c r="D285" s="118">
        <v>120.9</v>
      </c>
      <c r="E285" s="118">
        <v>106</v>
      </c>
      <c r="F285" s="118">
        <v>111.5</v>
      </c>
      <c r="G285" s="118">
        <v>117.1</v>
      </c>
      <c r="H285" s="118">
        <v>121.1</v>
      </c>
      <c r="I285" s="118">
        <v>120.4</v>
      </c>
      <c r="J285" s="118">
        <v>121.5</v>
      </c>
      <c r="K285" s="118">
        <v>122</v>
      </c>
      <c r="L285" s="118">
        <v>120.6</v>
      </c>
      <c r="M285" s="118">
        <v>121.2</v>
      </c>
      <c r="N285" s="118">
        <v>120.7</v>
      </c>
      <c r="O285" s="118">
        <v>122</v>
      </c>
      <c r="P285" s="118">
        <v>125.7</v>
      </c>
      <c r="Q285" s="118">
        <v>121.3</v>
      </c>
      <c r="R285" s="118">
        <v>124.7</v>
      </c>
      <c r="S285" s="118">
        <v>125</v>
      </c>
      <c r="T285" s="118">
        <v>124</v>
      </c>
      <c r="U285" s="118">
        <v>124.9</v>
      </c>
      <c r="V285" s="118">
        <v>127.5</v>
      </c>
      <c r="W285" s="118">
        <v>128.3</v>
      </c>
      <c r="X285" s="118">
        <v>130.1</v>
      </c>
      <c r="Y285" s="118">
        <v>127.3</v>
      </c>
      <c r="Z285" s="118">
        <v>130.1</v>
      </c>
      <c r="AA285" s="60"/>
      <c r="AB285" s="98">
        <f t="shared" si="55"/>
        <v>2.199528672427342</v>
      </c>
      <c r="AC285" s="102">
        <f t="shared" si="54"/>
        <v>106.03096984515076</v>
      </c>
      <c r="AD285" s="98">
        <f t="shared" si="57"/>
        <v>-13.610431947840262</v>
      </c>
      <c r="AE285" s="98">
        <f t="shared" si="53"/>
        <v>22.735849056603776</v>
      </c>
      <c r="AG285" s="48"/>
      <c r="AH285" s="48"/>
      <c r="AI285" s="48"/>
      <c r="AJ285" s="48"/>
      <c r="AK285" s="48"/>
      <c r="AL285" s="48"/>
      <c r="AM285" s="48"/>
      <c r="AN285" s="48"/>
    </row>
    <row r="286" spans="1:40" ht="14.5">
      <c r="A286" s="6" t="s">
        <v>152</v>
      </c>
      <c r="B286" s="118">
        <v>100.9</v>
      </c>
      <c r="C286" s="118">
        <v>102.6</v>
      </c>
      <c r="D286" s="118">
        <v>99.2</v>
      </c>
      <c r="E286" s="118">
        <v>71.2</v>
      </c>
      <c r="F286" s="118">
        <v>75.2</v>
      </c>
      <c r="G286" s="118">
        <v>83.9</v>
      </c>
      <c r="H286" s="118">
        <v>100.5</v>
      </c>
      <c r="I286" s="118">
        <v>101.4</v>
      </c>
      <c r="J286" s="118">
        <v>97.4</v>
      </c>
      <c r="K286" s="118">
        <v>98.5</v>
      </c>
      <c r="L286" s="118">
        <v>92.1</v>
      </c>
      <c r="M286" s="118">
        <v>92.8</v>
      </c>
      <c r="N286" s="118">
        <v>94.5</v>
      </c>
      <c r="O286" s="118">
        <v>92.7</v>
      </c>
      <c r="P286" s="118">
        <v>99.6</v>
      </c>
      <c r="Q286" s="118">
        <v>100</v>
      </c>
      <c r="R286" s="118">
        <v>95.3</v>
      </c>
      <c r="S286" s="118">
        <v>92.1</v>
      </c>
      <c r="T286" s="118">
        <v>94.7</v>
      </c>
      <c r="U286" s="118">
        <v>96.9</v>
      </c>
      <c r="V286" s="118">
        <v>93.6</v>
      </c>
      <c r="W286" s="118">
        <v>98.9</v>
      </c>
      <c r="X286" s="118">
        <v>98.9</v>
      </c>
      <c r="Y286" s="118">
        <v>97.4</v>
      </c>
      <c r="Z286" s="118">
        <v>96.3</v>
      </c>
      <c r="AA286" s="60"/>
      <c r="AB286" s="98">
        <f t="shared" si="55"/>
        <v>-1.1293634496920002</v>
      </c>
      <c r="AC286" s="102">
        <f t="shared" si="54"/>
        <v>93.85964912280701</v>
      </c>
      <c r="AD286" s="98">
        <f t="shared" si="57"/>
        <v>-30.604288499025333</v>
      </c>
      <c r="AE286" s="98">
        <f t="shared" si="53"/>
        <v>35.25280898876404</v>
      </c>
      <c r="AG286" s="48"/>
      <c r="AH286" s="48"/>
      <c r="AI286" s="48"/>
      <c r="AJ286" s="48"/>
      <c r="AK286" s="48"/>
      <c r="AL286" s="48"/>
      <c r="AM286" s="48"/>
      <c r="AN286" s="48"/>
    </row>
    <row r="287" spans="1:40" ht="14.5">
      <c r="A287" s="6" t="s">
        <v>153</v>
      </c>
      <c r="B287" s="118">
        <v>98.9</v>
      </c>
      <c r="C287" s="118">
        <v>96.2</v>
      </c>
      <c r="D287" s="118">
        <v>90.9</v>
      </c>
      <c r="E287" s="118">
        <v>75.3</v>
      </c>
      <c r="F287" s="118">
        <v>82.7</v>
      </c>
      <c r="G287" s="118">
        <v>93</v>
      </c>
      <c r="H287" s="118">
        <v>93.4</v>
      </c>
      <c r="I287" s="118">
        <v>94.5</v>
      </c>
      <c r="J287" s="118">
        <v>92.6</v>
      </c>
      <c r="K287" s="118">
        <v>91.1</v>
      </c>
      <c r="L287" s="118">
        <v>89.6</v>
      </c>
      <c r="M287" s="118">
        <v>90.3</v>
      </c>
      <c r="N287" s="118">
        <v>87.5</v>
      </c>
      <c r="O287" s="118">
        <v>86.8</v>
      </c>
      <c r="P287" s="118">
        <v>89.2</v>
      </c>
      <c r="Q287" s="118">
        <v>94.5</v>
      </c>
      <c r="R287" s="118">
        <v>90.8</v>
      </c>
      <c r="S287" s="118">
        <v>91.8</v>
      </c>
      <c r="T287" s="118">
        <v>91.3</v>
      </c>
      <c r="U287" s="118">
        <v>93.8</v>
      </c>
      <c r="V287" s="118">
        <v>91.8</v>
      </c>
      <c r="W287" s="118">
        <v>90.6</v>
      </c>
      <c r="X287" s="118">
        <v>92</v>
      </c>
      <c r="Y287" s="118">
        <v>92.4</v>
      </c>
      <c r="Z287" s="118">
        <v>95.4</v>
      </c>
      <c r="AA287" s="60"/>
      <c r="AB287" s="98">
        <f t="shared" si="55"/>
        <v>3.2467532467532534</v>
      </c>
      <c r="AC287" s="102">
        <f t="shared" si="54"/>
        <v>99.16839916839916</v>
      </c>
      <c r="AD287" s="98">
        <f t="shared" si="57"/>
        <v>-21.725571725571736</v>
      </c>
      <c r="AE287" s="98">
        <f t="shared" si="53"/>
        <v>26.69322709163349</v>
      </c>
      <c r="AG287" s="48"/>
      <c r="AH287" s="48"/>
      <c r="AI287" s="48"/>
      <c r="AJ287" s="48"/>
      <c r="AK287" s="48"/>
      <c r="AL287" s="48"/>
      <c r="AM287" s="48"/>
      <c r="AN287" s="48"/>
    </row>
    <row r="288" spans="1:40" ht="14.5">
      <c r="A288" s="6" t="s">
        <v>154</v>
      </c>
      <c r="B288" s="118">
        <v>119.7</v>
      </c>
      <c r="C288" s="118">
        <v>124.6</v>
      </c>
      <c r="D288" s="118">
        <v>120.8</v>
      </c>
      <c r="E288" s="118">
        <v>107.9</v>
      </c>
      <c r="F288" s="118">
        <v>118.2</v>
      </c>
      <c r="G288" s="118">
        <v>114</v>
      </c>
      <c r="H288" s="118">
        <v>118.6</v>
      </c>
      <c r="I288" s="118">
        <v>119.7</v>
      </c>
      <c r="J288" s="118">
        <v>111.1</v>
      </c>
      <c r="K288" s="118">
        <v>116.8</v>
      </c>
      <c r="L288" s="118">
        <v>110.5</v>
      </c>
      <c r="M288" s="118">
        <v>94.9</v>
      </c>
      <c r="N288" s="118">
        <v>117.8</v>
      </c>
      <c r="O288" s="118">
        <v>112.2</v>
      </c>
      <c r="P288" s="118">
        <v>112.4</v>
      </c>
      <c r="Q288" s="118">
        <v>121.2</v>
      </c>
      <c r="R288" s="118">
        <v>115.5</v>
      </c>
      <c r="S288" s="118">
        <v>116.1</v>
      </c>
      <c r="T288" s="118">
        <v>123.6</v>
      </c>
      <c r="U288" s="118">
        <v>117.6</v>
      </c>
      <c r="V288" s="118">
        <v>124.5</v>
      </c>
      <c r="W288" s="118">
        <v>121</v>
      </c>
      <c r="X288" s="118">
        <v>126.3</v>
      </c>
      <c r="Y288" s="118">
        <v>128.6</v>
      </c>
      <c r="Z288" s="118">
        <v>127.8</v>
      </c>
      <c r="AA288" s="60"/>
      <c r="AB288" s="98">
        <f t="shared" si="55"/>
        <v>-0.6220839813374734</v>
      </c>
      <c r="AC288" s="102">
        <f t="shared" si="54"/>
        <v>102.56821829855538</v>
      </c>
      <c r="AD288" s="98">
        <f t="shared" si="57"/>
        <v>-13.40288924558587</v>
      </c>
      <c r="AE288" s="98">
        <f t="shared" si="53"/>
        <v>18.44300278035218</v>
      </c>
      <c r="AG288" s="48"/>
      <c r="AH288" s="48"/>
      <c r="AI288" s="48"/>
      <c r="AJ288" s="48"/>
      <c r="AK288" s="48"/>
      <c r="AL288" s="48"/>
      <c r="AM288" s="48"/>
      <c r="AN288" s="48"/>
    </row>
    <row r="289" spans="1:40" ht="14.5">
      <c r="A289" s="6" t="s">
        <v>155</v>
      </c>
      <c r="B289" s="118">
        <v>102</v>
      </c>
      <c r="C289" s="118">
        <v>99.4</v>
      </c>
      <c r="D289" s="118">
        <v>97</v>
      </c>
      <c r="E289" s="118">
        <v>81.4</v>
      </c>
      <c r="F289" s="118">
        <v>91.3</v>
      </c>
      <c r="G289" s="118">
        <v>98.6</v>
      </c>
      <c r="H289" s="118">
        <v>98.2</v>
      </c>
      <c r="I289" s="118">
        <v>98.7</v>
      </c>
      <c r="J289" s="118">
        <v>100.9</v>
      </c>
      <c r="K289" s="118">
        <v>95.7</v>
      </c>
      <c r="L289" s="118">
        <v>93.4</v>
      </c>
      <c r="M289" s="118">
        <v>93</v>
      </c>
      <c r="N289" s="118">
        <v>97.9</v>
      </c>
      <c r="O289" s="118">
        <v>99.4</v>
      </c>
      <c r="P289" s="118">
        <v>102.9</v>
      </c>
      <c r="Q289" s="118">
        <v>95.5</v>
      </c>
      <c r="R289" s="118">
        <v>102.7</v>
      </c>
      <c r="S289" s="118">
        <v>97.2</v>
      </c>
      <c r="T289" s="118">
        <v>101.9</v>
      </c>
      <c r="U289" s="118">
        <v>104.7</v>
      </c>
      <c r="V289" s="118">
        <v>102.1</v>
      </c>
      <c r="W289" s="118">
        <v>106.1</v>
      </c>
      <c r="X289" s="118">
        <v>109.9</v>
      </c>
      <c r="Y289" s="118">
        <v>108.9</v>
      </c>
      <c r="Z289" s="118">
        <v>106.9</v>
      </c>
      <c r="AA289" s="60"/>
      <c r="AB289" s="98">
        <f t="shared" si="55"/>
        <v>-1.8365472910927494</v>
      </c>
      <c r="AC289" s="102">
        <f t="shared" si="54"/>
        <v>107.54527162977867</v>
      </c>
      <c r="AD289" s="98">
        <f t="shared" si="57"/>
        <v>-18.108651911468808</v>
      </c>
      <c r="AE289" s="98">
        <f t="shared" si="53"/>
        <v>31.32678132678133</v>
      </c>
      <c r="AG289" s="48"/>
      <c r="AH289" s="48"/>
      <c r="AI289" s="48"/>
      <c r="AJ289" s="48"/>
      <c r="AK289" s="48"/>
      <c r="AL289" s="48"/>
      <c r="AM289" s="48"/>
      <c r="AN289" s="48"/>
    </row>
    <row r="290" spans="1:40" ht="14.5">
      <c r="A290" s="6" t="s">
        <v>156</v>
      </c>
      <c r="B290" s="118">
        <v>105.7</v>
      </c>
      <c r="C290" s="118">
        <v>108.6</v>
      </c>
      <c r="D290" s="118">
        <v>112.4</v>
      </c>
      <c r="E290" s="118">
        <v>101.9</v>
      </c>
      <c r="F290" s="118">
        <v>86</v>
      </c>
      <c r="G290" s="118">
        <v>86.5</v>
      </c>
      <c r="H290" s="118">
        <v>103</v>
      </c>
      <c r="I290" s="118">
        <v>107.2</v>
      </c>
      <c r="J290" s="118">
        <v>103.7</v>
      </c>
      <c r="K290" s="118">
        <v>106.3</v>
      </c>
      <c r="L290" s="118">
        <v>105.3</v>
      </c>
      <c r="M290" s="118">
        <v>106.1</v>
      </c>
      <c r="N290" s="118">
        <v>102.7</v>
      </c>
      <c r="O290" s="118">
        <v>102.2</v>
      </c>
      <c r="P290" s="118">
        <v>98.4</v>
      </c>
      <c r="Q290" s="118">
        <v>101.4</v>
      </c>
      <c r="R290" s="118">
        <v>101</v>
      </c>
      <c r="S290" s="118">
        <v>100.9</v>
      </c>
      <c r="T290" s="118">
        <v>103.3</v>
      </c>
      <c r="U290" s="118">
        <v>101.4</v>
      </c>
      <c r="V290" s="118">
        <v>102.6</v>
      </c>
      <c r="W290" s="118">
        <v>100</v>
      </c>
      <c r="X290" s="118">
        <v>98.7</v>
      </c>
      <c r="Y290" s="118">
        <v>109</v>
      </c>
      <c r="Z290" s="118">
        <v>103.3</v>
      </c>
      <c r="AA290" s="60"/>
      <c r="AB290" s="98">
        <f t="shared" si="55"/>
        <v>-5.229357798165135</v>
      </c>
      <c r="AC290" s="102">
        <f t="shared" si="54"/>
        <v>95.11970534069982</v>
      </c>
      <c r="AD290" s="98">
        <f t="shared" si="57"/>
        <v>-6.169429097605883</v>
      </c>
      <c r="AE290" s="98">
        <f t="shared" si="53"/>
        <v>1.3738959764474812</v>
      </c>
      <c r="AG290" s="48"/>
      <c r="AH290" s="48"/>
      <c r="AI290" s="48"/>
      <c r="AJ290" s="48"/>
      <c r="AK290" s="48"/>
      <c r="AL290" s="48"/>
      <c r="AM290" s="48"/>
      <c r="AN290" s="48"/>
    </row>
    <row r="291" spans="1:40" ht="14.5">
      <c r="A291" s="6" t="s">
        <v>157</v>
      </c>
      <c r="B291" s="118">
        <v>121.1</v>
      </c>
      <c r="C291" s="118">
        <v>127.9</v>
      </c>
      <c r="D291" s="118">
        <v>129.8</v>
      </c>
      <c r="E291" s="118">
        <v>129.8</v>
      </c>
      <c r="F291" s="118">
        <v>110.2</v>
      </c>
      <c r="G291" s="118">
        <v>123</v>
      </c>
      <c r="H291" s="118">
        <v>122.5</v>
      </c>
      <c r="I291" s="118">
        <v>141.4</v>
      </c>
      <c r="J291" s="118">
        <v>119.8</v>
      </c>
      <c r="K291" s="118">
        <v>123.6</v>
      </c>
      <c r="L291" s="118">
        <v>117.7</v>
      </c>
      <c r="M291" s="118">
        <v>121.8</v>
      </c>
      <c r="N291" s="118">
        <v>125.2</v>
      </c>
      <c r="O291" s="118">
        <v>124.8</v>
      </c>
      <c r="P291" s="118">
        <v>126.2</v>
      </c>
      <c r="Q291" s="118">
        <v>128.5</v>
      </c>
      <c r="R291" s="118">
        <v>134.6</v>
      </c>
      <c r="S291" s="118">
        <v>143.8</v>
      </c>
      <c r="T291" s="118">
        <v>126.9</v>
      </c>
      <c r="U291" s="118">
        <v>140.6</v>
      </c>
      <c r="V291" s="118">
        <v>146.3</v>
      </c>
      <c r="W291" s="118">
        <v>145.9</v>
      </c>
      <c r="X291" s="118">
        <v>148.1</v>
      </c>
      <c r="Y291" s="118">
        <v>144.7</v>
      </c>
      <c r="Z291" s="118">
        <v>146.8</v>
      </c>
      <c r="AA291" s="60"/>
      <c r="AB291" s="98">
        <f t="shared" si="55"/>
        <v>1.451278507256415</v>
      </c>
      <c r="AC291" s="102">
        <f t="shared" si="54"/>
        <v>114.77716966379985</v>
      </c>
      <c r="AD291" s="98">
        <f t="shared" si="57"/>
        <v>1.4855355746677068</v>
      </c>
      <c r="AE291" s="98">
        <f t="shared" si="53"/>
        <v>13.097072419106315</v>
      </c>
      <c r="AG291" s="48"/>
      <c r="AH291" s="48"/>
      <c r="AI291" s="48"/>
      <c r="AJ291" s="48"/>
      <c r="AK291" s="48"/>
      <c r="AL291" s="48"/>
      <c r="AM291" s="48"/>
      <c r="AN291" s="48"/>
    </row>
    <row r="292" spans="1:40" ht="14.5">
      <c r="A292" s="6" t="s">
        <v>286</v>
      </c>
      <c r="B292" s="118">
        <v>106.2</v>
      </c>
      <c r="C292" s="118">
        <v>105.1</v>
      </c>
      <c r="D292" s="118">
        <v>107.5</v>
      </c>
      <c r="E292" s="118">
        <v>106.5</v>
      </c>
      <c r="F292" s="118">
        <v>101.3</v>
      </c>
      <c r="G292" s="118">
        <v>97.8</v>
      </c>
      <c r="H292" s="118">
        <v>108.3</v>
      </c>
      <c r="I292" s="118">
        <v>102.7</v>
      </c>
      <c r="J292" s="118">
        <v>104.6</v>
      </c>
      <c r="K292" s="118">
        <v>104.4</v>
      </c>
      <c r="L292" s="118">
        <v>102.2</v>
      </c>
      <c r="M292" s="118">
        <v>107.8</v>
      </c>
      <c r="N292" s="118">
        <v>112.6</v>
      </c>
      <c r="O292" s="118">
        <v>109.9</v>
      </c>
      <c r="P292" s="118">
        <v>111.5</v>
      </c>
      <c r="Q292" s="118">
        <v>111</v>
      </c>
      <c r="R292" s="118">
        <v>110.2</v>
      </c>
      <c r="S292" s="118">
        <v>109.3</v>
      </c>
      <c r="T292" s="118">
        <v>110.8</v>
      </c>
      <c r="U292" s="118">
        <v>112.8</v>
      </c>
      <c r="V292" s="118">
        <v>113</v>
      </c>
      <c r="W292" s="118">
        <v>103.1</v>
      </c>
      <c r="X292" s="118">
        <v>105.2</v>
      </c>
      <c r="Y292" s="118">
        <v>105.4</v>
      </c>
      <c r="Z292" s="118">
        <v>105</v>
      </c>
      <c r="AA292" s="60"/>
      <c r="AB292" s="98">
        <f t="shared" si="55"/>
        <v>-0.379506641366234</v>
      </c>
      <c r="AC292" s="102">
        <f t="shared" si="54"/>
        <v>99.90485252140819</v>
      </c>
      <c r="AD292" s="98">
        <f t="shared" si="57"/>
        <v>1.3320647002854402</v>
      </c>
      <c r="AE292" s="98">
        <f>_xlfn.IFERROR((Z292/E292-1)*100,":")</f>
        <v>-1.4084507042253502</v>
      </c>
      <c r="AG292" s="48"/>
      <c r="AH292" s="48"/>
      <c r="AI292" s="48"/>
      <c r="AJ292" s="48"/>
      <c r="AK292" s="48"/>
      <c r="AL292" s="48"/>
      <c r="AM292" s="48"/>
      <c r="AN292" s="48"/>
    </row>
    <row r="293" spans="1:40" ht="14.5">
      <c r="A293" s="6" t="s">
        <v>287</v>
      </c>
      <c r="B293" s="118">
        <v>134.7</v>
      </c>
      <c r="C293" s="118">
        <v>131.6</v>
      </c>
      <c r="D293" s="118">
        <v>129.6</v>
      </c>
      <c r="E293" s="118">
        <v>142.9</v>
      </c>
      <c r="F293" s="118">
        <v>129.3</v>
      </c>
      <c r="G293" s="118">
        <v>131.2</v>
      </c>
      <c r="H293" s="118">
        <v>133.6</v>
      </c>
      <c r="I293" s="118">
        <v>132.7</v>
      </c>
      <c r="J293" s="118">
        <v>133.7</v>
      </c>
      <c r="K293" s="118">
        <v>116.5</v>
      </c>
      <c r="L293" s="118">
        <v>124.5</v>
      </c>
      <c r="M293" s="118">
        <v>126</v>
      </c>
      <c r="N293" s="118">
        <v>127.7</v>
      </c>
      <c r="O293" s="118">
        <v>132.4</v>
      </c>
      <c r="P293" s="118">
        <v>142.7</v>
      </c>
      <c r="Q293" s="118">
        <v>140.8</v>
      </c>
      <c r="R293" s="118">
        <v>133.9</v>
      </c>
      <c r="S293" s="118">
        <v>139.9</v>
      </c>
      <c r="T293" s="118">
        <v>137.8</v>
      </c>
      <c r="U293" s="118">
        <v>143.8</v>
      </c>
      <c r="V293" s="118">
        <v>144.9</v>
      </c>
      <c r="W293" s="118">
        <v>119.3</v>
      </c>
      <c r="X293" s="118">
        <v>147</v>
      </c>
      <c r="Y293" s="118">
        <v>142.6</v>
      </c>
      <c r="Z293" s="119" t="s">
        <v>309</v>
      </c>
      <c r="AA293" s="60"/>
      <c r="AB293" s="98" t="str">
        <f t="shared" si="55"/>
        <v>:</v>
      </c>
      <c r="AC293" s="102" t="str">
        <f t="shared" si="54"/>
        <v>:</v>
      </c>
      <c r="AD293" s="98">
        <f t="shared" si="57"/>
        <v>8.586626139817643</v>
      </c>
      <c r="AE293" s="98" t="str">
        <f aca="true" t="shared" si="58" ref="AE293:AE298">_xlfn.IFERROR((Z293/E293-1)*100,":")</f>
        <v>:</v>
      </c>
      <c r="AG293" s="48"/>
      <c r="AH293" s="48"/>
      <c r="AI293" s="48"/>
      <c r="AJ293" s="48"/>
      <c r="AK293" s="48"/>
      <c r="AL293" s="48"/>
      <c r="AM293" s="48"/>
      <c r="AN293" s="48"/>
    </row>
    <row r="294" spans="1:40" ht="14.5">
      <c r="A294" s="6" t="s">
        <v>288</v>
      </c>
      <c r="B294" s="118">
        <v>98.7</v>
      </c>
      <c r="C294" s="118">
        <v>89.8</v>
      </c>
      <c r="D294" s="118">
        <v>87.9</v>
      </c>
      <c r="E294" s="118">
        <v>45.5</v>
      </c>
      <c r="F294" s="118">
        <v>103.4</v>
      </c>
      <c r="G294" s="118">
        <v>56.8</v>
      </c>
      <c r="H294" s="118">
        <v>87.8</v>
      </c>
      <c r="I294" s="118">
        <v>60</v>
      </c>
      <c r="J294" s="118">
        <v>70.7</v>
      </c>
      <c r="K294" s="118">
        <v>61.1</v>
      </c>
      <c r="L294" s="118">
        <v>53.8</v>
      </c>
      <c r="M294" s="118">
        <v>53.5</v>
      </c>
      <c r="N294" s="118">
        <v>65.1</v>
      </c>
      <c r="O294" s="118">
        <v>66.1</v>
      </c>
      <c r="P294" s="118">
        <v>57.2</v>
      </c>
      <c r="Q294" s="118">
        <v>52.5</v>
      </c>
      <c r="R294" s="118">
        <v>59.2</v>
      </c>
      <c r="S294" s="118">
        <v>57.6</v>
      </c>
      <c r="T294" s="118">
        <v>63.1</v>
      </c>
      <c r="U294" s="118">
        <v>65.7</v>
      </c>
      <c r="V294" s="118">
        <v>59.7</v>
      </c>
      <c r="W294" s="118">
        <v>44.4</v>
      </c>
      <c r="X294" s="118">
        <v>72.3</v>
      </c>
      <c r="Y294" s="118">
        <v>70.6</v>
      </c>
      <c r="Z294" s="119" t="s">
        <v>309</v>
      </c>
      <c r="AA294" s="60"/>
      <c r="AB294" s="98" t="str">
        <f t="shared" si="55"/>
        <v>:</v>
      </c>
      <c r="AC294" s="102" t="str">
        <f t="shared" si="54"/>
        <v>:</v>
      </c>
      <c r="AD294" s="98">
        <f t="shared" si="57"/>
        <v>-49.33184855233853</v>
      </c>
      <c r="AE294" s="98" t="str">
        <f t="shared" si="58"/>
        <v>:</v>
      </c>
      <c r="AG294" s="48"/>
      <c r="AH294" s="48"/>
      <c r="AI294" s="48"/>
      <c r="AJ294" s="48"/>
      <c r="AK294" s="48"/>
      <c r="AL294" s="48"/>
      <c r="AM294" s="48"/>
      <c r="AN294" s="48"/>
    </row>
    <row r="295" spans="1:40" ht="14.5">
      <c r="A295" s="6" t="s">
        <v>289</v>
      </c>
      <c r="B295" s="118">
        <v>95.3</v>
      </c>
      <c r="C295" s="118">
        <v>96.8</v>
      </c>
      <c r="D295" s="118">
        <v>84.7</v>
      </c>
      <c r="E295" s="118">
        <v>68.3</v>
      </c>
      <c r="F295" s="118">
        <v>79.2</v>
      </c>
      <c r="G295" s="118">
        <v>82.3</v>
      </c>
      <c r="H295" s="118">
        <v>88.2</v>
      </c>
      <c r="I295" s="118">
        <v>88.3</v>
      </c>
      <c r="J295" s="118">
        <v>85.8</v>
      </c>
      <c r="K295" s="118">
        <v>84.6</v>
      </c>
      <c r="L295" s="118">
        <v>78.1</v>
      </c>
      <c r="M295" s="118">
        <v>86</v>
      </c>
      <c r="N295" s="118">
        <v>83</v>
      </c>
      <c r="O295" s="118">
        <v>81.7</v>
      </c>
      <c r="P295" s="118">
        <v>85</v>
      </c>
      <c r="Q295" s="118">
        <v>86.3</v>
      </c>
      <c r="R295" s="118">
        <v>83.4</v>
      </c>
      <c r="S295" s="118">
        <v>86.4</v>
      </c>
      <c r="T295" s="118">
        <v>82.4</v>
      </c>
      <c r="U295" s="118">
        <v>80.5</v>
      </c>
      <c r="V295" s="118">
        <v>80.8</v>
      </c>
      <c r="W295" s="118">
        <v>82.9</v>
      </c>
      <c r="X295" s="118">
        <v>87.8</v>
      </c>
      <c r="Y295" s="118">
        <v>82.5</v>
      </c>
      <c r="Z295" s="118">
        <v>81.7</v>
      </c>
      <c r="AA295" s="60"/>
      <c r="AB295" s="98">
        <f t="shared" si="55"/>
        <v>-0.9696969696969648</v>
      </c>
      <c r="AC295" s="102">
        <f t="shared" si="54"/>
        <v>84.400826446281</v>
      </c>
      <c r="AD295" s="98">
        <f t="shared" si="57"/>
        <v>-29.44214876033058</v>
      </c>
      <c r="AE295" s="98">
        <f t="shared" si="58"/>
        <v>19.619326500732083</v>
      </c>
      <c r="AG295" s="48"/>
      <c r="AH295" s="48"/>
      <c r="AI295" s="48"/>
      <c r="AJ295" s="48"/>
      <c r="AK295" s="48"/>
      <c r="AL295" s="48"/>
      <c r="AM295" s="48"/>
      <c r="AN295" s="48"/>
    </row>
    <row r="296" spans="1:40" ht="14.5">
      <c r="A296" s="6" t="s">
        <v>290</v>
      </c>
      <c r="B296" s="118">
        <v>110.5</v>
      </c>
      <c r="C296" s="118">
        <v>109.5</v>
      </c>
      <c r="D296" s="118">
        <v>101.2</v>
      </c>
      <c r="E296" s="118">
        <v>88</v>
      </c>
      <c r="F296" s="118">
        <v>106.1</v>
      </c>
      <c r="G296" s="118">
        <v>105</v>
      </c>
      <c r="H296" s="118">
        <v>106.8</v>
      </c>
      <c r="I296" s="118">
        <v>106.5</v>
      </c>
      <c r="J296" s="118">
        <v>107.7</v>
      </c>
      <c r="K296" s="118">
        <v>106.1</v>
      </c>
      <c r="L296" s="118">
        <v>99.9</v>
      </c>
      <c r="M296" s="118">
        <v>104.1</v>
      </c>
      <c r="N296" s="118">
        <v>108.7</v>
      </c>
      <c r="O296" s="118">
        <v>108.3</v>
      </c>
      <c r="P296" s="118">
        <v>108.5</v>
      </c>
      <c r="Q296" s="118">
        <v>109</v>
      </c>
      <c r="R296" s="118">
        <v>102.6</v>
      </c>
      <c r="S296" s="118">
        <v>108.5</v>
      </c>
      <c r="T296" s="118">
        <v>108.1</v>
      </c>
      <c r="U296" s="118">
        <v>107.4</v>
      </c>
      <c r="V296" s="118">
        <v>106.7</v>
      </c>
      <c r="W296" s="118">
        <v>106.7</v>
      </c>
      <c r="X296" s="118">
        <v>107.7</v>
      </c>
      <c r="Y296" s="118">
        <v>115.5</v>
      </c>
      <c r="Z296" s="118">
        <v>107.6</v>
      </c>
      <c r="AA296" s="60"/>
      <c r="AB296" s="98">
        <f t="shared" si="55"/>
        <v>-6.839826839826846</v>
      </c>
      <c r="AC296" s="102">
        <f t="shared" si="54"/>
        <v>98.2648401826484</v>
      </c>
      <c r="AD296" s="98">
        <f t="shared" si="57"/>
        <v>-19.634703196347036</v>
      </c>
      <c r="AE296" s="98">
        <f t="shared" si="58"/>
        <v>22.272727272727266</v>
      </c>
      <c r="AG296" s="48"/>
      <c r="AH296" s="48"/>
      <c r="AI296" s="48"/>
      <c r="AJ296" s="48"/>
      <c r="AK296" s="48"/>
      <c r="AL296" s="48"/>
      <c r="AM296" s="48"/>
      <c r="AN296" s="48"/>
    </row>
    <row r="297" spans="1:40" ht="14.5">
      <c r="A297" s="6" t="s">
        <v>291</v>
      </c>
      <c r="B297" s="118">
        <v>123.2</v>
      </c>
      <c r="C297" s="118">
        <v>124.3</v>
      </c>
      <c r="D297" s="118">
        <v>118.2</v>
      </c>
      <c r="E297" s="118">
        <v>86.4</v>
      </c>
      <c r="F297" s="118">
        <v>100.4</v>
      </c>
      <c r="G297" s="118">
        <v>117</v>
      </c>
      <c r="H297" s="118">
        <v>126.2</v>
      </c>
      <c r="I297" s="118">
        <v>128.7</v>
      </c>
      <c r="J297" s="118">
        <v>127.5</v>
      </c>
      <c r="K297" s="118">
        <v>128</v>
      </c>
      <c r="L297" s="118">
        <v>126.5</v>
      </c>
      <c r="M297" s="118">
        <v>128.2</v>
      </c>
      <c r="N297" s="118">
        <v>131.2</v>
      </c>
      <c r="O297" s="118">
        <v>141.2</v>
      </c>
      <c r="P297" s="118">
        <v>131.9</v>
      </c>
      <c r="Q297" s="118">
        <v>129.6</v>
      </c>
      <c r="R297" s="118">
        <v>131.2</v>
      </c>
      <c r="S297" s="118">
        <v>137.6</v>
      </c>
      <c r="T297" s="118">
        <v>134.9</v>
      </c>
      <c r="U297" s="118">
        <v>138.8</v>
      </c>
      <c r="V297" s="118">
        <v>137.1</v>
      </c>
      <c r="W297" s="118">
        <v>143.5</v>
      </c>
      <c r="X297" s="118">
        <v>147.4</v>
      </c>
      <c r="Y297" s="118">
        <v>147.9</v>
      </c>
      <c r="Z297" s="118">
        <v>144.4</v>
      </c>
      <c r="AA297" s="60"/>
      <c r="AB297" s="98">
        <f t="shared" si="55"/>
        <v>-2.36646382691007</v>
      </c>
      <c r="AC297" s="102">
        <f t="shared" si="54"/>
        <v>116.17055510860821</v>
      </c>
      <c r="AD297" s="98">
        <f t="shared" si="57"/>
        <v>-30.490748189863226</v>
      </c>
      <c r="AE297" s="98">
        <f t="shared" si="58"/>
        <v>67.12962962962963</v>
      </c>
      <c r="AG297" s="48"/>
      <c r="AH297" s="48"/>
      <c r="AI297" s="48"/>
      <c r="AJ297" s="48"/>
      <c r="AK297" s="48"/>
      <c r="AL297" s="48"/>
      <c r="AM297" s="48"/>
      <c r="AN297" s="48"/>
    </row>
    <row r="298" spans="1:40" ht="14.5">
      <c r="A298" s="6" t="s">
        <v>292</v>
      </c>
      <c r="B298" s="118">
        <v>101.6</v>
      </c>
      <c r="C298" s="118">
        <v>104.7</v>
      </c>
      <c r="D298" s="118">
        <v>94.5</v>
      </c>
      <c r="E298" s="118">
        <v>85.9</v>
      </c>
      <c r="F298" s="118">
        <v>95.3</v>
      </c>
      <c r="G298" s="118">
        <v>95.5</v>
      </c>
      <c r="H298" s="118">
        <v>94.6</v>
      </c>
      <c r="I298" s="118">
        <v>90.2</v>
      </c>
      <c r="J298" s="118">
        <v>97.3</v>
      </c>
      <c r="K298" s="118">
        <v>95.2</v>
      </c>
      <c r="L298" s="118">
        <v>95.5</v>
      </c>
      <c r="M298" s="118">
        <v>93.4</v>
      </c>
      <c r="N298" s="118">
        <v>93.7</v>
      </c>
      <c r="O298" s="118">
        <v>96.1</v>
      </c>
      <c r="P298" s="118">
        <v>98.2</v>
      </c>
      <c r="Q298" s="118">
        <v>100.1</v>
      </c>
      <c r="R298" s="118">
        <v>91.4</v>
      </c>
      <c r="S298" s="118">
        <v>98.2</v>
      </c>
      <c r="T298" s="118">
        <v>99.9</v>
      </c>
      <c r="U298" s="118">
        <v>97.6</v>
      </c>
      <c r="V298" s="118">
        <v>101</v>
      </c>
      <c r="W298" s="118">
        <v>97.8</v>
      </c>
      <c r="X298" s="118">
        <v>100.1</v>
      </c>
      <c r="Y298" s="118">
        <v>98.6</v>
      </c>
      <c r="Z298" s="118">
        <v>98.5</v>
      </c>
      <c r="AA298" s="60"/>
      <c r="AB298" s="98">
        <f t="shared" si="55"/>
        <v>-0.10141987829613841</v>
      </c>
      <c r="AC298" s="102">
        <f t="shared" si="54"/>
        <v>94.07831900668576</v>
      </c>
      <c r="AD298" s="98">
        <f t="shared" si="57"/>
        <v>-17.956064947468953</v>
      </c>
      <c r="AE298" s="98">
        <f t="shared" si="58"/>
        <v>14.668218859138516</v>
      </c>
      <c r="AG298" s="48"/>
      <c r="AH298" s="48"/>
      <c r="AI298" s="48"/>
      <c r="AJ298" s="48"/>
      <c r="AK298" s="48"/>
      <c r="AL298" s="48"/>
      <c r="AM298" s="48"/>
      <c r="AN298" s="48"/>
    </row>
    <row r="299" spans="7:34" ht="14.25"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</row>
    <row r="300" spans="7:34" ht="14.25"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</row>
    <row r="301" spans="7:34" ht="14.25"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</row>
    <row r="302" spans="7:34" ht="14.25"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</row>
    <row r="303" spans="7:34" ht="14.25"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</row>
    <row r="304" spans="7:34" ht="14.25"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</row>
    <row r="305" spans="7:34" ht="14.25"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</row>
    <row r="306" spans="7:34" ht="14.25"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</row>
    <row r="307" spans="7:34" ht="14.25"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</row>
    <row r="308" spans="7:34" ht="14.25"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</row>
    <row r="309" spans="7:34" ht="14.25"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</row>
    <row r="310" spans="7:34" ht="14.25"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</row>
    <row r="311" spans="7:34" ht="14.25"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</row>
    <row r="312" spans="7:34" ht="14.25"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</row>
    <row r="313" spans="7:34" ht="14.25"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</row>
    <row r="314" spans="7:34" ht="14.25"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</row>
    <row r="315" spans="7:34" ht="14.25"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</row>
    <row r="316" spans="7:34" ht="14.25"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</row>
    <row r="317" spans="7:34" ht="14.25"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</row>
    <row r="318" spans="7:34" ht="14.25"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</row>
    <row r="319" spans="7:34" ht="14.25"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</row>
    <row r="320" spans="7:34" ht="14.25"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</row>
    <row r="321" spans="7:34" ht="14.25"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</row>
    <row r="322" spans="7:34" ht="14.25"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</row>
    <row r="323" spans="7:34" ht="14.25"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</row>
    <row r="324" spans="7:34" ht="14.25"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</row>
    <row r="325" spans="7:34" ht="14.25"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</row>
    <row r="326" spans="7:34" ht="14.25"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</row>
    <row r="327" spans="7:34" ht="14.25"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</row>
    <row r="328" spans="7:34" ht="14.25"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</row>
    <row r="329" spans="7:34" ht="14.25"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</row>
    <row r="330" spans="7:34" ht="14.25"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</row>
    <row r="331" spans="7:34" ht="14.25"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</row>
    <row r="332" spans="7:34" ht="14.25"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</row>
    <row r="333" spans="7:34" ht="14.25"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</row>
    <row r="334" spans="7:34" ht="14.25"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</row>
    <row r="335" spans="7:34" ht="14.25"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</row>
    <row r="336" spans="7:34" ht="14.25"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</row>
    <row r="337" spans="7:34" ht="14.25"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</row>
    <row r="338" spans="7:34" ht="14.25"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</row>
    <row r="339" spans="7:34" ht="14.25"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</row>
    <row r="340" spans="7:34" ht="14.25"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</row>
    <row r="341" spans="7:34" ht="14.25"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</row>
    <row r="342" spans="7:34" ht="14.25"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</row>
    <row r="343" spans="7:34" ht="14.25"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</row>
    <row r="344" spans="7:34" ht="14.25"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</row>
    <row r="345" spans="7:34" ht="14.25"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</row>
    <row r="346" spans="7:34" ht="14.25"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</row>
    <row r="347" spans="7:34" ht="14.25"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</row>
    <row r="348" spans="7:34" ht="14.25"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</row>
    <row r="349" spans="7:34" ht="14.25"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</row>
    <row r="350" spans="7:34" ht="14.25"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</row>
    <row r="351" spans="7:34" ht="14.25"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</row>
    <row r="352" spans="7:34" ht="14.25"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</row>
    <row r="353" spans="7:34" ht="14.25"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</row>
    <row r="354" spans="7:34" ht="14.25"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</row>
    <row r="355" spans="7:34" ht="14.25"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</row>
    <row r="356" spans="7:34" ht="14.25"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</row>
    <row r="357" spans="7:34" ht="14.25"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</row>
    <row r="358" spans="7:34" ht="14.25"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</row>
    <row r="359" spans="7:34" ht="14.25"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</row>
    <row r="360" spans="7:34" ht="14.25"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</row>
    <row r="361" spans="7:34" ht="14.25"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</row>
    <row r="362" spans="7:34" ht="14.25"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</row>
    <row r="363" spans="7:34" ht="14.25"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</row>
    <row r="364" spans="7:34" ht="14.25"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</row>
    <row r="365" spans="7:34" ht="14.25"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</row>
    <row r="366" spans="7:34" ht="14.25"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</row>
    <row r="367" spans="7:34" ht="14.25"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</row>
    <row r="368" spans="7:34" ht="14.25"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</row>
    <row r="369" spans="7:34" ht="14.25"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</row>
    <row r="370" spans="7:34" ht="14.25"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</row>
    <row r="371" spans="7:34" ht="14.25"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</row>
    <row r="372" spans="7:34" ht="14.25"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</row>
    <row r="373" spans="7:34" ht="14.25"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</row>
    <row r="374" spans="7:34" ht="14.25"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</row>
    <row r="375" spans="7:34" ht="14.25"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</row>
    <row r="376" spans="7:34" ht="14.25"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</row>
    <row r="377" spans="7:34" ht="14.25"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</row>
    <row r="378" spans="7:34" ht="14.25"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</row>
    <row r="379" spans="7:34" ht="14.25"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</row>
    <row r="380" spans="7:34" ht="14.25"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</row>
    <row r="381" spans="7:34" ht="14.25"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</row>
    <row r="382" spans="7:34" ht="14.25"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</row>
    <row r="383" spans="7:34" ht="14.25"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</row>
    <row r="384" spans="7:34" ht="14.25"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</row>
    <row r="385" spans="7:34" ht="14.25"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</row>
    <row r="386" spans="7:34" ht="14.25"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</row>
    <row r="387" spans="7:34" ht="14.25"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</row>
    <row r="388" spans="7:34" ht="14.25"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</row>
    <row r="389" spans="7:34" ht="14.25"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</row>
    <row r="390" spans="7:34" ht="14.25"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</row>
    <row r="391" spans="7:34" ht="14.25"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</row>
    <row r="392" spans="7:34" ht="14.25"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</row>
    <row r="393" spans="7:34" ht="14.25"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</row>
    <row r="394" spans="7:34" ht="14.25"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</row>
    <row r="395" spans="7:34" ht="14.25"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</row>
    <row r="396" spans="7:34" ht="14.25"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</row>
    <row r="397" spans="7:34" ht="14.25"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</row>
    <row r="398" spans="7:34" ht="14.25"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</row>
    <row r="399" spans="7:34" ht="14.25"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</row>
    <row r="400" spans="7:34" ht="14.25"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</row>
    <row r="401" spans="7:34" ht="14.25"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</row>
    <row r="402" spans="7:34" ht="14.25"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</row>
    <row r="403" spans="7:34" ht="14.25"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</row>
    <row r="404" spans="7:34" ht="14.25"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</row>
    <row r="405" spans="7:34" ht="14.25"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</row>
    <row r="406" spans="7:34" ht="14.25"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</row>
    <row r="407" spans="7:34" ht="14.25"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</row>
    <row r="408" spans="7:34" ht="14.25"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</row>
    <row r="409" spans="7:34" ht="14.25"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</row>
    <row r="410" spans="7:34" ht="14.25"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</row>
    <row r="411" spans="7:34" ht="14.25"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</row>
    <row r="412" spans="7:34" ht="14.25"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</row>
    <row r="413" spans="7:34" ht="14.25"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</row>
    <row r="414" spans="7:34" ht="14.25"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</row>
    <row r="415" spans="7:34" ht="14.25"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</row>
    <row r="416" spans="7:34" ht="14.25"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</row>
    <row r="417" spans="7:34" ht="14.25"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</row>
    <row r="418" spans="7:34" ht="14.25"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</row>
    <row r="419" spans="7:34" ht="14.25"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</row>
    <row r="420" spans="7:34" ht="14.25"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</row>
    <row r="421" spans="7:34" ht="14.25"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</row>
    <row r="422" spans="7:34" ht="14.25"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</row>
    <row r="423" spans="7:34" ht="14.25"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</row>
    <row r="424" spans="7:34" ht="14.25"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</row>
    <row r="425" spans="7:34" ht="14.25"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</row>
    <row r="426" spans="7:34" ht="14.25"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</row>
    <row r="427" spans="7:34" ht="14.25"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</row>
    <row r="428" spans="7:34" ht="14.25"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</row>
    <row r="429" spans="7:34" ht="14.25"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</row>
    <row r="430" spans="7:34" ht="14.25"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</row>
    <row r="431" spans="7:34" ht="14.25"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</row>
    <row r="432" spans="7:34" ht="14.25"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</row>
    <row r="433" spans="7:34" ht="14.25"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</row>
    <row r="434" spans="7:34" ht="14.25"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</row>
    <row r="435" spans="7:34" ht="14.25"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</row>
    <row r="436" spans="7:34" ht="14.25"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</row>
    <row r="437" spans="7:34" ht="14.25"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</row>
    <row r="438" spans="7:34" ht="14.25"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</row>
    <row r="439" spans="7:34" ht="14.25"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</row>
    <row r="440" spans="7:34" ht="14.25"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</row>
    <row r="441" spans="7:34" ht="14.25"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</row>
    <row r="442" spans="7:34" ht="14.25"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</row>
    <row r="443" spans="7:34" ht="14.25"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</row>
    <row r="444" spans="7:34" ht="14.25"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</row>
    <row r="445" spans="7:34" ht="14.25"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</row>
    <row r="446" spans="7:34" ht="14.25"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</row>
    <row r="447" spans="7:34" ht="14.25"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</row>
    <row r="448" spans="7:34" ht="14.25"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</row>
    <row r="449" spans="7:34" ht="14.25"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</row>
    <row r="450" spans="7:34" ht="14.25"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</row>
    <row r="451" spans="7:34" ht="14.25"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</row>
    <row r="452" spans="7:34" ht="14.25"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</row>
    <row r="453" spans="7:34" ht="14.25"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</row>
    <row r="454" spans="7:34" ht="14.25"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</row>
    <row r="455" spans="7:34" ht="14.25"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</row>
    <row r="456" spans="7:34" ht="14.25"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</row>
    <row r="457" spans="7:34" ht="14.25"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</row>
    <row r="458" spans="7:34" ht="14.25"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</row>
    <row r="459" spans="7:34" ht="14.25"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</row>
    <row r="460" spans="7:34" ht="14.25"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</row>
    <row r="461" spans="7:34" ht="14.25"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</row>
    <row r="462" spans="7:34" ht="14.25"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</row>
    <row r="463" spans="7:34" ht="14.25"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</row>
    <row r="464" spans="7:34" ht="14.25"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</row>
    <row r="465" spans="7:34" ht="14.25"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</row>
    <row r="466" spans="7:34" ht="14.25"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</row>
    <row r="467" spans="7:34" ht="14.25"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</row>
    <row r="468" spans="7:34" ht="14.25"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</row>
    <row r="469" spans="7:34" ht="14.25"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</row>
    <row r="470" spans="7:34" ht="14.25"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</row>
    <row r="471" spans="7:34" ht="14.25"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</row>
    <row r="472" spans="7:34" ht="14.25"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</row>
    <row r="473" spans="7:34" ht="14.25"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</row>
    <row r="474" spans="7:34" ht="14.25"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</row>
    <row r="475" spans="7:34" ht="14.25"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</row>
    <row r="476" spans="7:34" ht="14.25"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</row>
    <row r="477" spans="7:34" ht="14.25"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</row>
    <row r="478" spans="7:34" ht="14.25"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</row>
    <row r="479" spans="7:34" ht="14.25"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</row>
    <row r="480" spans="7:34" ht="14.25"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</row>
    <row r="481" spans="7:34" ht="14.25"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</row>
    <row r="482" spans="7:34" ht="14.25"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</row>
    <row r="483" spans="7:34" ht="14.25"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</row>
    <row r="484" spans="7:34" ht="14.25"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</row>
    <row r="485" spans="7:34" ht="14.25"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</row>
    <row r="486" spans="7:34" ht="14.25"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</row>
    <row r="487" spans="7:34" ht="14.25"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</row>
    <row r="488" spans="7:34" ht="14.25"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</row>
    <row r="489" spans="7:34" ht="14.25"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</row>
    <row r="490" spans="7:34" ht="14.25"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</row>
    <row r="491" spans="7:34" ht="14.25"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</row>
    <row r="492" spans="7:34" ht="14.25"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</row>
    <row r="493" spans="7:34" ht="14.25"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</row>
    <row r="494" spans="7:34" ht="14.25"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</row>
    <row r="495" spans="7:34" ht="14.25"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</row>
    <row r="496" spans="7:34" ht="14.25"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</row>
    <row r="497" spans="7:34" ht="14.25"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</row>
    <row r="498" spans="7:34" ht="14.25"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</row>
    <row r="499" spans="7:34" ht="14.25"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</row>
    <row r="500" spans="7:34" ht="14.25"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</row>
    <row r="501" spans="7:34" ht="14.25"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</row>
    <row r="502" spans="7:34" ht="14.25"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</row>
    <row r="503" spans="7:34" ht="14.25"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</row>
    <row r="504" spans="7:34" ht="14.25"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</row>
    <row r="505" spans="7:34" ht="14.25"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</row>
    <row r="506" spans="7:34" ht="14.25"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</row>
    <row r="507" spans="7:34" ht="14.25"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</row>
    <row r="508" spans="7:34" ht="14.25"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</row>
    <row r="509" spans="7:34" ht="14.25"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</row>
    <row r="510" spans="7:34" ht="14.25"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</row>
    <row r="511" spans="7:34" ht="14.25"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</row>
    <row r="512" spans="7:34" ht="14.25"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</row>
    <row r="513" spans="7:34" ht="14.25"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</row>
    <row r="514" spans="7:34" ht="14.25"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</row>
    <row r="515" spans="7:34" ht="14.25"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</row>
    <row r="516" spans="7:34" ht="14.25"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</row>
    <row r="517" spans="7:34" ht="14.25"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</row>
    <row r="518" spans="7:34" ht="14.25"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</row>
    <row r="519" spans="7:34" ht="14.25"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</row>
    <row r="520" spans="7:34" ht="14.25"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</row>
    <row r="521" spans="7:34" ht="14.25"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</row>
    <row r="522" spans="7:34" ht="14.25"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</row>
    <row r="523" spans="7:34" ht="14.25"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</row>
    <row r="524" spans="7:34" ht="14.25"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</row>
    <row r="525" spans="7:34" ht="14.25"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</row>
    <row r="526" spans="7:34" ht="14.25"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</row>
    <row r="527" spans="7:34" ht="14.25"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</row>
    <row r="528" spans="7:34" ht="14.25"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</row>
    <row r="529" spans="7:34" ht="14.25"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</row>
    <row r="530" spans="7:34" ht="14.25"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</row>
    <row r="531" spans="7:34" ht="14.25"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</row>
    <row r="532" spans="7:34" ht="14.25"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</row>
    <row r="533" spans="7:34" ht="14.25"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</row>
    <row r="534" spans="7:34" ht="14.25"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</row>
    <row r="535" spans="7:34" ht="14.25"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</row>
    <row r="536" spans="7:34" ht="14.25"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</row>
    <row r="537" spans="7:34" ht="14.25"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</row>
    <row r="538" spans="7:34" ht="14.25"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</row>
    <row r="539" spans="7:34" ht="14.25"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</row>
    <row r="540" spans="7:34" ht="14.25"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</row>
    <row r="541" spans="7:34" ht="14.25"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</row>
    <row r="542" spans="7:34" ht="14.25"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</row>
    <row r="543" spans="7:34" ht="14.25"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</row>
    <row r="544" spans="7:34" ht="14.25"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</row>
    <row r="545" spans="7:34" ht="14.25"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</row>
    <row r="546" spans="7:34" ht="14.25"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</row>
    <row r="547" spans="7:34" ht="14.25"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</row>
    <row r="548" spans="7:34" ht="14.25"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</row>
    <row r="549" spans="7:34" ht="14.25"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</row>
    <row r="550" spans="7:34" ht="14.25"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</row>
    <row r="551" spans="7:34" ht="14.25"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</row>
    <row r="552" spans="7:34" ht="14.25"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</row>
    <row r="553" spans="7:34" ht="14.25"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</row>
    <row r="554" spans="7:34" ht="14.25"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</row>
    <row r="555" spans="7:34" ht="14.25"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</row>
    <row r="556" spans="7:34" ht="14.25"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</row>
    <row r="557" spans="7:34" ht="14.25"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</row>
    <row r="558" spans="7:34" ht="14.25"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</row>
    <row r="559" spans="7:34" ht="14.25"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</row>
    <row r="560" spans="7:34" ht="14.25"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</row>
    <row r="561" spans="7:34" ht="14.25"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</row>
    <row r="562" spans="7:34" ht="14.25"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</row>
    <row r="563" spans="7:34" ht="14.25"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</row>
    <row r="564" spans="7:34" ht="14.25"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</row>
    <row r="565" spans="7:34" ht="14.25"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</row>
    <row r="566" spans="7:34" ht="14.25"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</row>
    <row r="567" spans="7:34" ht="14.25"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</row>
    <row r="568" spans="7:34" ht="14.25"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</row>
    <row r="569" spans="7:34" ht="14.25"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</row>
    <row r="570" spans="7:34" ht="14.25"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</row>
    <row r="571" spans="7:34" ht="14.25"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</row>
    <row r="572" spans="7:34" ht="14.25"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</row>
    <row r="573" spans="7:34" ht="14.25"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</row>
    <row r="574" spans="7:34" ht="14.25"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</row>
    <row r="575" spans="7:34" ht="14.25"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</row>
    <row r="576" spans="7:34" ht="14.25"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</row>
    <row r="577" spans="7:34" ht="14.25"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</row>
    <row r="578" spans="7:34" ht="14.25"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</row>
    <row r="579" spans="7:34" ht="14.25"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</row>
    <row r="580" spans="7:34" ht="14.25"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</row>
    <row r="581" spans="7:34" ht="14.25"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</row>
    <row r="582" spans="7:34" ht="14.25"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</row>
    <row r="583" spans="7:34" ht="14.25"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</row>
    <row r="584" spans="7:34" ht="14.25"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</row>
    <row r="585" spans="7:34" ht="14.25"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</row>
    <row r="586" spans="7:34" ht="14.25"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</row>
    <row r="587" spans="7:34" ht="14.25"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</row>
    <row r="588" spans="7:34" ht="14.25"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</row>
    <row r="589" spans="7:34" ht="14.25"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ROSS Wendy (ESTAT)</cp:lastModifiedBy>
  <dcterms:created xsi:type="dcterms:W3CDTF">2020-05-03T13:02:28Z</dcterms:created>
  <dcterms:modified xsi:type="dcterms:W3CDTF">2022-03-16T12:15:03Z</dcterms:modified>
  <cp:category/>
  <cp:version/>
  <cp:contentType/>
  <cp:contentStatus/>
</cp:coreProperties>
</file>