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0001" yWindow="1395" windowWidth="29340" windowHeight="12630" firstSheet="1" activeTab="6"/>
  </bookViews>
  <sheets>
    <sheet name="Exp.Imp." sheetId="4" r:id="rId1"/>
    <sheet name="FDI" sheetId="6" r:id="rId2"/>
    <sheet name="FATS" sheetId="1" r:id="rId3"/>
    <sheet name="vs Labour" sheetId="2" r:id="rId4"/>
    <sheet name="vs Labour (2)" sheetId="11" r:id="rId5"/>
    <sheet name="FATS 2 " sheetId="9" r:id="rId6"/>
    <sheet name="R&amp;D" sheetId="13" r:id="rId7"/>
    <sheet name="DOUBLECHECK &gt;&gt; FATS 2013" sheetId="10" state="hidden" r:id="rId8"/>
    <sheet name="FATS 2 2013" sheetId="8" state="hidden" r:id="rId9"/>
    <sheet name="vs Labour 2013" sheetId="3" state="hidden" r:id="rId10"/>
    <sheet name="R&amp;D(no update, only 2013 data)" sheetId="12" state="hidden" r:id="rId11"/>
  </sheets>
  <externalReferences>
    <externalReference r:id="rId15"/>
    <externalReference r:id="rId16"/>
    <externalReference r:id="rId17"/>
  </externalReferences>
  <definedNames>
    <definedName name="ccc">#REF!</definedName>
    <definedName name="CL">#REF!</definedName>
    <definedName name="lstCountry">'[1]HELP'!$A$4:$C$24</definedName>
    <definedName name="mapChoice">'[2]Map'!$E$40</definedName>
    <definedName name="Partner">'[1]Lists'!$B$3</definedName>
    <definedName name="thisCountry">'[1]HELP'!$B$2</definedName>
    <definedName name="trade_code_declarant">'[3]Codes'!$A$1:$C$31</definedName>
    <definedName name="trade_code_flow">'[3]Codes'!$A$55:$C$56</definedName>
    <definedName name="trade_code_NACE">'[3]Codes'!$A$38:$C$51</definedName>
    <definedName name="trade_code_partner">'[3]Codes'!$A$34:$C$36</definedName>
    <definedName name="VARS">'[1]HELP'!$A$28:$B$46</definedName>
    <definedName name="YEAR6">'[1]Lists'!$B$1</definedName>
  </definedNames>
  <calcPr calcId="145621"/>
  <pivotCaches>
    <pivotCache cacheId="0" r:id="rId12"/>
  </pivotCaches>
</workbook>
</file>

<file path=xl/sharedStrings.xml><?xml version="1.0" encoding="utf-8"?>
<sst xmlns="http://schemas.openxmlformats.org/spreadsheetml/2006/main" count="5081" uniqueCount="246">
  <si>
    <t>not available</t>
  </si>
  <si>
    <t>:</t>
  </si>
  <si>
    <t>Special value:</t>
  </si>
  <si>
    <t>Norway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</si>
  <si>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</si>
  <si>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</si>
  <si>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</si>
  <si>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</si>
  <si>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</si>
  <si>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</si>
  <si>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</si>
  <si>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</si>
  <si>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</si>
  <si>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</si>
  <si>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</si>
  <si>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</si>
  <si>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</si>
  <si>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</si>
  <si>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</si>
  <si>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</si>
  <si>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</si>
  <si>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</si>
  <si>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</si>
  <si>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</si>
  <si>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</si>
  <si>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</si>
  <si>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</si>
  <si>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</si>
  <si>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</si>
  <si>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</si>
  <si>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</si>
  <si>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</si>
  <si>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Extra-EU</t>
  </si>
  <si>
    <t>Intra-EU</t>
  </si>
  <si>
    <t>GEO/PARTNER</t>
  </si>
  <si>
    <t>Wholesale and retail trade; repair of motor vehicles and motorcycles</t>
  </si>
  <si>
    <t>Industry (except construction)</t>
  </si>
  <si>
    <t>NACE_R2</t>
  </si>
  <si>
    <t>Exports</t>
  </si>
  <si>
    <t>STK_FLOW</t>
  </si>
  <si>
    <t>Total</t>
  </si>
  <si>
    <t>SIZECLAS</t>
  </si>
  <si>
    <t>2013 - 2013</t>
  </si>
  <si>
    <t>TIME</t>
  </si>
  <si>
    <t>THS_EUR - Thousand euro</t>
  </si>
  <si>
    <t>UNIT</t>
  </si>
  <si>
    <t>Imports</t>
  </si>
  <si>
    <t>2014 - 2014</t>
  </si>
  <si>
    <t>2015 - 2015</t>
  </si>
  <si>
    <t>Eurostat</t>
  </si>
  <si>
    <t>Source of data</t>
  </si>
  <si>
    <t>Extracted on</t>
  </si>
  <si>
    <t>Last update</t>
  </si>
  <si>
    <t>Trade by NACE Rev. 2 activity and enterprise size class [ext_tec01]</t>
  </si>
  <si>
    <t>Bosnia and Herzegovina</t>
  </si>
  <si>
    <t>Turkey</t>
  </si>
  <si>
    <t>Serbia</t>
  </si>
  <si>
    <t>Albania</t>
  </si>
  <si>
    <t>Montenegro</t>
  </si>
  <si>
    <t>Switzerland</t>
  </si>
  <si>
    <t>Liechtenstein</t>
  </si>
  <si>
    <t>Iceland</t>
  </si>
  <si>
    <t>European Union (28 countries)</t>
  </si>
  <si>
    <t>2016</t>
  </si>
  <si>
    <t>2015</t>
  </si>
  <si>
    <t>2014</t>
  </si>
  <si>
    <t>2013</t>
  </si>
  <si>
    <t>GEO/TIME</t>
  </si>
  <si>
    <t>Value added, gross</t>
  </si>
  <si>
    <t>NA_ITEM</t>
  </si>
  <si>
    <t>CP_MEUR - Current prices, million euro</t>
  </si>
  <si>
    <t>Total - all NACE activities</t>
  </si>
  <si>
    <t>National accounts aggregates by industry (up to NACE A*64) [nama_10_a64]</t>
  </si>
  <si>
    <t>Germany</t>
  </si>
  <si>
    <t>Industry</t>
  </si>
  <si>
    <t>Wholesale and retail trade</t>
  </si>
  <si>
    <t xml:space="preserve">Industry in % </t>
  </si>
  <si>
    <t>Wholesale and retail trade in %</t>
  </si>
  <si>
    <t>Exports divided by GVA</t>
  </si>
  <si>
    <t>Imports divided by GVA</t>
  </si>
  <si>
    <t>Exports divided by imports</t>
  </si>
  <si>
    <t>DATA &gt;&gt;</t>
  </si>
  <si>
    <t>Table 1: Economic Globalistaion Indicators for exports and imports in industry and wholesale and retail trade, 2015</t>
  </si>
  <si>
    <t>JP - Japan</t>
  </si>
  <si>
    <t>US - United States</t>
  </si>
  <si>
    <t>TR - Turkey</t>
  </si>
  <si>
    <t>RS - Serbia</t>
  </si>
  <si>
    <t>AL - Albania</t>
  </si>
  <si>
    <t>ME - Montenegro</t>
  </si>
  <si>
    <t>CH - Switzerland</t>
  </si>
  <si>
    <t>NO - Norway</t>
  </si>
  <si>
    <t>IS - Iceland</t>
  </si>
  <si>
    <t>UK - United Kingdom</t>
  </si>
  <si>
    <t>SE - Sweden</t>
  </si>
  <si>
    <t>FI - Finland</t>
  </si>
  <si>
    <t>SK - Slovakia</t>
  </si>
  <si>
    <t>SI - Slovenia</t>
  </si>
  <si>
    <t>RO - Romania</t>
  </si>
  <si>
    <t>PT - Portugal</t>
  </si>
  <si>
    <t>PL - Poland</t>
  </si>
  <si>
    <t>AT - Austria</t>
  </si>
  <si>
    <t>NL - Netherlands</t>
  </si>
  <si>
    <t>MT - Malta</t>
  </si>
  <si>
    <t>HU - Hungary</t>
  </si>
  <si>
    <t>LU - Luxembourg</t>
  </si>
  <si>
    <t>LT - Lithuania</t>
  </si>
  <si>
    <t>LV - Latvia</t>
  </si>
  <si>
    <t>CY - Cyprus</t>
  </si>
  <si>
    <t>IT - Italy</t>
  </si>
  <si>
    <t>HR - Croatia</t>
  </si>
  <si>
    <t>FR - France</t>
  </si>
  <si>
    <t>ES - Spain</t>
  </si>
  <si>
    <t>EL - Greece</t>
  </si>
  <si>
    <t>IE - Ireland</t>
  </si>
  <si>
    <t>EE - Estonia</t>
  </si>
  <si>
    <t>DE - Germany (until 1990 former territory of the FRG)</t>
  </si>
  <si>
    <t>DK - Denmark</t>
  </si>
  <si>
    <t>CZ - Czech Republic</t>
  </si>
  <si>
    <t>BG - Bulgaria</t>
  </si>
  <si>
    <t>BE - Belgium</t>
  </si>
  <si>
    <t>EU28 - European Union (28 countries)</t>
  </si>
  <si>
    <t>G - Wholesale and retail trade; repair of motor vehicles and motorcycles</t>
  </si>
  <si>
    <t>E - Water supply; sewerage, waste management and remediation activities</t>
  </si>
  <si>
    <t>C - Manufacturing</t>
  </si>
  <si>
    <t>B - Mining and quarrying</t>
  </si>
  <si>
    <t>GEO/NACE_R2</t>
  </si>
  <si>
    <t>Extra-EU28</t>
  </si>
  <si>
    <t>PARTNER</t>
  </si>
  <si>
    <t>Direct investment in the reporting economy (DIRE)</t>
  </si>
  <si>
    <t>FDI_ITEM</t>
  </si>
  <si>
    <t>ENTITY</t>
  </si>
  <si>
    <t>Net FDI outward</t>
  </si>
  <si>
    <t>Million euro</t>
  </si>
  <si>
    <t>CURRENCY</t>
  </si>
  <si>
    <t>Direct investment abroad (DIA)</t>
  </si>
  <si>
    <t>Net FDI inward</t>
  </si>
  <si>
    <t>EU direct investment positions, breakdown by country and economic activity (BPM6) [bop_fdi6_pos]</t>
  </si>
  <si>
    <t>Inward FDI divided by GVA</t>
  </si>
  <si>
    <t>Outward FDI divided by GVA</t>
  </si>
  <si>
    <t>Table 2: Economic Globalistaion Indicators for FDI in industry and wholesale and retail trade, 2015</t>
  </si>
  <si>
    <t>B-E</t>
  </si>
  <si>
    <t>Electricity, gas, steam and air conditioning supply</t>
  </si>
  <si>
    <t>Special value0</t>
  </si>
  <si>
    <t>Foreign control of enterprises by economic activity and a selection of controlling countries (from 2008 onwards) [fats_g1a_08]</t>
  </si>
  <si>
    <t>INDIC_SB</t>
  </si>
  <si>
    <t>Turnover or gross premiums written - million euro</t>
  </si>
  <si>
    <t>C_CTRL</t>
  </si>
  <si>
    <t>All countries of the world</t>
  </si>
  <si>
    <t>World total except for the reporting country</t>
  </si>
  <si>
    <t>Total business economy; repair of computers, personal and household goods; except financial and insurance activities</t>
  </si>
  <si>
    <t>Mining and quarrying</t>
  </si>
  <si>
    <t>Manufacturing</t>
  </si>
  <si>
    <t>Water supply; sewerage, waste management and remediation activities</t>
  </si>
  <si>
    <t>European Union (27 countries)</t>
  </si>
  <si>
    <t>Employment</t>
  </si>
  <si>
    <t>Turnover</t>
  </si>
  <si>
    <t>EU-28</t>
  </si>
  <si>
    <t>EU-27</t>
  </si>
  <si>
    <t>Persons employed - number</t>
  </si>
  <si>
    <t>Wholesale and Retail</t>
  </si>
  <si>
    <t>*Data for Malta not availabe</t>
  </si>
  <si>
    <t>Wages and salaries (total)</t>
  </si>
  <si>
    <t>Total labour costs (total)</t>
  </si>
  <si>
    <t>LCSTRUCT</t>
  </si>
  <si>
    <t>Euro</t>
  </si>
  <si>
    <t>Labour cost levels by NACE Rev. 2 activity [lc_lci_lev]</t>
  </si>
  <si>
    <t>DATA&gt;&gt;</t>
  </si>
  <si>
    <t>Number of persons employed</t>
  </si>
  <si>
    <t>INDIC_BP</t>
  </si>
  <si>
    <t>Turnover - Million ECU/EUR</t>
  </si>
  <si>
    <t>Outward FATS, main variables - NACE Rev. 2 [fats_out2_r2]</t>
  </si>
  <si>
    <t>Table 3: Proportion of employment and turnover of foreign controlled enterprises in total in industry, and wholesale and retail trade, in 2014</t>
  </si>
  <si>
    <t>Figure 1: Proportion of employment of foreign controlled enterprises in total employment in industry, and wholesale and retail trade, in 2014</t>
  </si>
  <si>
    <t>Figure 2: Proportion of turnover of foreign controlled enterprises in total turnover in industry, and wholesale and retail trade, in 2014</t>
  </si>
  <si>
    <t>Table 4: Ratios of employment and turnover of foreign affliates in total in industry, and wholesale and retail trade, in 2014</t>
  </si>
  <si>
    <t>FATS_OUT_r2</t>
  </si>
  <si>
    <t>FATS_G1A_08</t>
  </si>
  <si>
    <t>Labour costs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</si>
  <si>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</si>
  <si>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</si>
  <si>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</si>
  <si>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</si>
  <si>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</si>
  <si>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</si>
  <si>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</si>
  <si>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</si>
  <si>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</si>
  <si>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</si>
  <si>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</si>
  <si>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</si>
  <si>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</si>
  <si>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</si>
  <si>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</si>
  <si>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</si>
  <si>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</si>
  <si>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</si>
  <si>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</si>
  <si>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</si>
  <si>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</si>
  <si>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</si>
  <si>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</si>
  <si>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</si>
  <si>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</si>
  <si>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</si>
  <si>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</si>
  <si>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</si>
  <si>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 data available for Bulgaria, Estonia, Cyprus, Malta, and the Netherlands.</t>
  </si>
  <si>
    <t>No data available for Bulgaria, Estonia, Cyprus, Luxembourg, Malta, and the Netherlands.</t>
  </si>
  <si>
    <t>Figure 5: Labour cost levels compared with the ratio of employment and turnover of foreign affiliates to total employment and turnover in wholesale and retail trade in 2014</t>
  </si>
  <si>
    <t>Figure 6: Labour cost levels compared with the ratio of employment and turnover of foreign affiliates to total employment and turnover in wholesale and retail trade in 2014</t>
  </si>
  <si>
    <t>Figure 3: Labour cost levels compared with the ratio of employment and turnover of foreign affiliates to total employment and turnover in industry in 2014</t>
  </si>
  <si>
    <t>Figure 4: Labour cost levels compared with the ratio of employment and turnover of foreign affiliates to total employment and turnover in industry in 2014</t>
  </si>
  <si>
    <r>
      <t>Source:</t>
    </r>
    <r>
      <rPr>
        <sz val="9"/>
        <color theme="1"/>
        <rFont val="Arial"/>
        <family val="2"/>
      </rPr>
      <t xml:space="preserve"> Eurostat (online data code: fats_g1a_08)</t>
    </r>
  </si>
  <si>
    <r>
      <t>Source:</t>
    </r>
    <r>
      <rPr>
        <sz val="9"/>
        <color theme="1"/>
        <rFont val="Arial"/>
        <family val="2"/>
      </rPr>
      <t xml:space="preserve"> Eurostat (online data codes: bop_fdi6_pos and nama_10_a64)</t>
    </r>
  </si>
  <si>
    <r>
      <t>Source:</t>
    </r>
    <r>
      <rPr>
        <sz val="9"/>
        <color theme="1"/>
        <rFont val="Arial"/>
        <family val="2"/>
      </rPr>
      <t xml:space="preserve"> Eurostat (online data code: fats_g1a_08, fats_out2_r2)</t>
    </r>
  </si>
  <si>
    <t>Expenditure</t>
  </si>
  <si>
    <t>Personnel</t>
  </si>
  <si>
    <t>B-F</t>
  </si>
  <si>
    <t>Sum of Value</t>
  </si>
  <si>
    <t>Column Labels</t>
  </si>
  <si>
    <t>V22110</t>
  </si>
  <si>
    <t>V22120</t>
  </si>
  <si>
    <t>Row Labels</t>
  </si>
  <si>
    <t>CONTROL</t>
  </si>
  <si>
    <t>EXT_EU28</t>
  </si>
  <si>
    <t>INT_EU28</t>
  </si>
  <si>
    <t>WORLD</t>
  </si>
  <si>
    <t>WRL_X_REP</t>
  </si>
  <si>
    <t>Intra-EU %</t>
  </si>
  <si>
    <t>Extra-EU %</t>
  </si>
  <si>
    <t>NO</t>
  </si>
  <si>
    <t>Figure 7: Proportion of foreign controlled R&amp;D expenditure in total domestic R&amp;D expenditure in 2013</t>
  </si>
  <si>
    <t>Share of foreign controlled R&amp;D personnel in total domestic R&amp;D personnel</t>
  </si>
  <si>
    <t>Share of foreign controlled R&amp;D expenditure in total domestic R&amp;D expenditure</t>
  </si>
  <si>
    <t>Source Eurostat, table fats_g1a_rd</t>
  </si>
  <si>
    <r>
      <t>Source:</t>
    </r>
    <r>
      <rPr>
        <sz val="9"/>
        <color theme="1"/>
        <rFont val="Arial"/>
        <family val="2"/>
      </rPr>
      <t xml:space="preserve"> Eurostat (online data code: fats_g1a_rd)</t>
    </r>
  </si>
  <si>
    <r>
      <rPr>
        <vertAlign val="superscript"/>
        <sz val="9"/>
        <color rgb="FF000000"/>
        <rFont val="Arial"/>
        <family val="2"/>
      </rPr>
      <t>(*)</t>
    </r>
    <r>
      <rPr>
        <sz val="9"/>
        <color rgb="FF000000"/>
        <rFont val="Arial"/>
        <family val="2"/>
      </rPr>
      <t xml:space="preserve"> The ratios of employment (540 %) and turnover (398%) for Luxembourg falls outside the graph.  Luxembourg labour cost level  was 32 € / hour</t>
    </r>
  </si>
  <si>
    <t>Intra-EU28</t>
  </si>
  <si>
    <t>GEO/C_CTRL</t>
  </si>
  <si>
    <t>Industry and construction</t>
  </si>
  <si>
    <t>Total intra-mural R &amp; D expenditure - million euro</t>
  </si>
  <si>
    <t>Foreign control of enterprises: research and development characteristics by economic activity (NACE Rev. 2, B-F) and a selection of controlling countries (from 2009 onwards) [fats_g1a_rd]</t>
  </si>
  <si>
    <t xml:space="preserve">Intra-EU </t>
  </si>
  <si>
    <t xml:space="preserve">Extra-EU </t>
  </si>
  <si>
    <t>Figure 7: Proportion of foreign controlled R&amp;D expenditure in total domestic R&amp;D expenditure in 2015</t>
  </si>
  <si>
    <t>Data not available for Belgium, Denmark, Estonia, Cyprus, Latvia, Portugal, Lithuania, Romania, Finland, and the 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</si>
</sst>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dd\.mm\.yy"/>
    <numFmt numFmtId="166" formatCode="0.0%"/>
    <numFmt numFmtId="167" formatCode="_-* #,##0_-;\-* #,##0_-;_-* &quot;-&quot;??_-;_-@_-"/>
    <numFmt numFmtId="168" formatCode="#,##0.0_i"/>
    <numFmt numFmtId="169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9" tint="-0.24997000396251678"/>
      <name val="Arial"/>
      <family val="2"/>
    </font>
    <font>
      <b/>
      <sz val="9"/>
      <color theme="1"/>
      <name val="Arial"/>
      <family val="2"/>
    </font>
    <font>
      <sz val="9"/>
      <color theme="3" tint="0.39998000860214233"/>
      <name val="Arial"/>
      <family val="2"/>
    </font>
    <font>
      <i/>
      <sz val="9"/>
      <color theme="1"/>
      <name val="Arial"/>
      <family val="2"/>
    </font>
    <font>
      <b/>
      <sz val="9"/>
      <color rgb="FF333333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9"/>
      <name val="+mn-cs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9"/>
      <name val="+mn-cs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8" fontId="2" fillId="0" borderId="0" applyFill="0" applyBorder="0" applyProtection="0">
      <alignment horizontal="right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44">
    <xf numFmtId="0" fontId="0" fillId="0" borderId="0" xfId="0"/>
    <xf numFmtId="0" fontId="4" fillId="0" borderId="0" xfId="20" applyFont="1">
      <alignment/>
      <protection/>
    </xf>
    <xf numFmtId="0" fontId="4" fillId="0" borderId="0" xfId="20" applyNumberFormat="1" applyFont="1" applyFill="1" applyBorder="1" applyAlignment="1">
      <alignment/>
      <protection/>
    </xf>
    <xf numFmtId="165" fontId="4" fillId="0" borderId="0" xfId="20" applyNumberFormat="1" applyFont="1" applyFill="1" applyBorder="1" applyAlignment="1">
      <alignment/>
      <protection/>
    </xf>
    <xf numFmtId="43" fontId="4" fillId="0" borderId="0" xfId="18" applyFont="1"/>
    <xf numFmtId="0" fontId="5" fillId="0" borderId="0" xfId="20" applyFont="1">
      <alignment/>
      <protection/>
    </xf>
    <xf numFmtId="0" fontId="4" fillId="2" borderId="1" xfId="20" applyNumberFormat="1" applyFont="1" applyFill="1" applyBorder="1" applyAlignment="1">
      <alignment/>
      <protection/>
    </xf>
    <xf numFmtId="0" fontId="4" fillId="2" borderId="1" xfId="20" applyNumberFormat="1" applyFont="1" applyFill="1" applyBorder="1" applyAlignment="1">
      <alignment wrapText="1"/>
      <protection/>
    </xf>
    <xf numFmtId="0" fontId="4" fillId="0" borderId="0" xfId="20" applyFont="1" applyAlignment="1">
      <alignment wrapText="1"/>
      <protection/>
    </xf>
    <xf numFmtId="0" fontId="4" fillId="2" borderId="1" xfId="20" applyNumberFormat="1" applyFont="1" applyFill="1" applyBorder="1" applyAlignment="1">
      <alignment horizontal="center" vertical="center"/>
      <protection/>
    </xf>
    <xf numFmtId="164" fontId="4" fillId="0" borderId="1" xfId="20" applyNumberFormat="1" applyFont="1" applyFill="1" applyBorder="1" applyAlignment="1">
      <alignment/>
      <protection/>
    </xf>
    <xf numFmtId="0" fontId="4" fillId="0" borderId="1" xfId="20" applyNumberFormat="1" applyFont="1" applyFill="1" applyBorder="1" applyAlignment="1">
      <alignment/>
      <protection/>
    </xf>
    <xf numFmtId="3" fontId="4" fillId="0" borderId="1" xfId="20" applyNumberFormat="1" applyFont="1" applyFill="1" applyBorder="1" applyAlignment="1">
      <alignment/>
      <protection/>
    </xf>
    <xf numFmtId="4" fontId="4" fillId="0" borderId="1" xfId="20" applyNumberFormat="1" applyFont="1" applyFill="1" applyBorder="1" applyAlignment="1">
      <alignment/>
      <protection/>
    </xf>
    <xf numFmtId="3" fontId="4" fillId="0" borderId="0" xfId="20" applyNumberFormat="1" applyFont="1" applyFill="1" applyBorder="1" applyAlignment="1">
      <alignment/>
      <protection/>
    </xf>
    <xf numFmtId="0" fontId="4" fillId="0" borderId="0" xfId="20" applyNumberFormat="1" applyFont="1" applyFill="1" applyBorder="1" applyAlignment="1">
      <alignment horizontal="center" vertical="center" wrapText="1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6" fontId="2" fillId="0" borderId="0" xfId="15" applyNumberFormat="1" applyFont="1"/>
    <xf numFmtId="1" fontId="2" fillId="0" borderId="0" xfId="0" applyNumberFormat="1" applyFont="1" applyFill="1"/>
    <xf numFmtId="0" fontId="6" fillId="0" borderId="0" xfId="20" applyFont="1" applyAlignment="1">
      <alignment horizontal="right"/>
      <protection/>
    </xf>
    <xf numFmtId="0" fontId="4" fillId="0" borderId="0" xfId="21" applyFont="1">
      <alignment/>
      <protection/>
    </xf>
    <xf numFmtId="0" fontId="4" fillId="0" borderId="0" xfId="21" applyNumberFormat="1" applyFont="1" applyFill="1" applyBorder="1" applyAlignment="1">
      <alignment/>
      <protection/>
    </xf>
    <xf numFmtId="0" fontId="7" fillId="0" borderId="0" xfId="21" applyFont="1">
      <alignment/>
      <protection/>
    </xf>
    <xf numFmtId="0" fontId="4" fillId="2" borderId="1" xfId="21" applyNumberFormat="1" applyFont="1" applyFill="1" applyBorder="1" applyAlignment="1">
      <alignment/>
      <protection/>
    </xf>
    <xf numFmtId="0" fontId="7" fillId="2" borderId="1" xfId="21" applyNumberFormat="1" applyFont="1" applyFill="1" applyBorder="1" applyAlignment="1">
      <alignment/>
      <protection/>
    </xf>
    <xf numFmtId="164" fontId="4" fillId="0" borderId="1" xfId="21" applyNumberFormat="1" applyFont="1" applyFill="1" applyBorder="1" applyAlignment="1">
      <alignment/>
      <protection/>
    </xf>
    <xf numFmtId="164" fontId="7" fillId="0" borderId="1" xfId="21" applyNumberFormat="1" applyFont="1" applyFill="1" applyBorder="1" applyAlignment="1">
      <alignment/>
      <protection/>
    </xf>
    <xf numFmtId="0" fontId="4" fillId="0" borderId="1" xfId="21" applyNumberFormat="1" applyFont="1" applyFill="1" applyBorder="1" applyAlignment="1">
      <alignment/>
      <protection/>
    </xf>
    <xf numFmtId="0" fontId="8" fillId="0" borderId="0" xfId="0" applyFont="1"/>
    <xf numFmtId="0" fontId="6" fillId="0" borderId="0" xfId="0" applyFont="1"/>
    <xf numFmtId="0" fontId="4" fillId="0" borderId="0" xfId="22" applyNumberFormat="1" applyFont="1" applyFill="1" applyBorder="1" applyAlignment="1">
      <alignment/>
      <protection/>
    </xf>
    <xf numFmtId="0" fontId="4" fillId="0" borderId="0" xfId="22" applyFont="1">
      <alignment/>
      <protection/>
    </xf>
    <xf numFmtId="165" fontId="4" fillId="0" borderId="0" xfId="22" applyNumberFormat="1" applyFont="1" applyFill="1" applyBorder="1" applyAlignment="1">
      <alignment/>
      <protection/>
    </xf>
    <xf numFmtId="0" fontId="4" fillId="2" borderId="1" xfId="22" applyNumberFormat="1" applyFont="1" applyFill="1" applyBorder="1" applyAlignment="1">
      <alignment/>
      <protection/>
    </xf>
    <xf numFmtId="0" fontId="9" fillId="2" borderId="1" xfId="22" applyNumberFormat="1" applyFont="1" applyFill="1" applyBorder="1" applyAlignment="1">
      <alignment/>
      <protection/>
    </xf>
    <xf numFmtId="164" fontId="4" fillId="0" borderId="1" xfId="22" applyNumberFormat="1" applyFont="1" applyFill="1" applyBorder="1" applyAlignment="1">
      <alignment/>
      <protection/>
    </xf>
    <xf numFmtId="0" fontId="4" fillId="0" borderId="1" xfId="22" applyNumberFormat="1" applyFont="1" applyFill="1" applyBorder="1" applyAlignment="1">
      <alignment/>
      <protection/>
    </xf>
    <xf numFmtId="164" fontId="9" fillId="0" borderId="1" xfId="22" applyNumberFormat="1" applyFont="1" applyFill="1" applyBorder="1" applyAlignment="1">
      <alignment/>
      <protection/>
    </xf>
    <xf numFmtId="0" fontId="9" fillId="0" borderId="0" xfId="20" applyFont="1">
      <alignment/>
      <protection/>
    </xf>
    <xf numFmtId="0" fontId="4" fillId="2" borderId="1" xfId="20" applyNumberFormat="1" applyFont="1" applyFill="1" applyBorder="1" applyAlignment="1">
      <alignment horizontal="center" vertical="top" wrapText="1"/>
      <protection/>
    </xf>
    <xf numFmtId="167" fontId="9" fillId="2" borderId="1" xfId="18" applyNumberFormat="1" applyFont="1" applyFill="1" applyBorder="1" applyAlignment="1">
      <alignment horizontal="center" vertical="top" wrapText="1"/>
    </xf>
    <xf numFmtId="0" fontId="4" fillId="0" borderId="0" xfId="20" applyFont="1" applyAlignment="1">
      <alignment horizontal="center" vertical="top" wrapText="1"/>
      <protection/>
    </xf>
    <xf numFmtId="0" fontId="4" fillId="2" borderId="1" xfId="22" applyNumberFormat="1" applyFont="1" applyFill="1" applyBorder="1" applyAlignment="1">
      <alignment horizontal="center" vertical="top" wrapText="1"/>
      <protection/>
    </xf>
    <xf numFmtId="167" fontId="9" fillId="0" borderId="1" xfId="18" applyNumberFormat="1" applyFont="1" applyFill="1" applyBorder="1" applyAlignment="1">
      <alignment/>
    </xf>
    <xf numFmtId="167" fontId="4" fillId="0" borderId="1" xfId="18" applyNumberFormat="1" applyFont="1" applyFill="1" applyBorder="1" applyAlignment="1">
      <alignment/>
    </xf>
    <xf numFmtId="1" fontId="4" fillId="0" borderId="0" xfId="20" applyNumberFormat="1" applyFont="1">
      <alignment/>
      <protection/>
    </xf>
    <xf numFmtId="0" fontId="4" fillId="2" borderId="1" xfId="22" applyNumberFormat="1" applyFont="1" applyFill="1" applyBorder="1" applyAlignment="1">
      <alignment horizontal="center" wrapText="1"/>
      <protection/>
    </xf>
    <xf numFmtId="0" fontId="4" fillId="2" borderId="2" xfId="22" applyNumberFormat="1" applyFont="1" applyFill="1" applyBorder="1" applyAlignment="1">
      <alignment horizontal="center" vertical="top" wrapText="1"/>
      <protection/>
    </xf>
    <xf numFmtId="0" fontId="4" fillId="2" borderId="1" xfId="20" applyNumberFormat="1" applyFont="1" applyFill="1" applyBorder="1" applyAlignment="1">
      <alignment horizontal="center" vertical="center" wrapText="1"/>
      <protection/>
    </xf>
    <xf numFmtId="0" fontId="4" fillId="2" borderId="3" xfId="20" applyNumberFormat="1" applyFont="1" applyFill="1" applyBorder="1" applyAlignment="1">
      <alignment vertical="center" wrapText="1"/>
      <protection/>
    </xf>
    <xf numFmtId="3" fontId="4" fillId="0" borderId="1" xfId="22" applyNumberFormat="1" applyFont="1" applyFill="1" applyBorder="1" applyAlignment="1">
      <alignment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1" fontId="2" fillId="0" borderId="9" xfId="0" applyNumberFormat="1" applyFont="1" applyBorder="1"/>
    <xf numFmtId="169" fontId="2" fillId="0" borderId="9" xfId="0" applyNumberFormat="1" applyFont="1" applyBorder="1"/>
    <xf numFmtId="1" fontId="2" fillId="0" borderId="6" xfId="0" applyNumberFormat="1" applyFont="1" applyBorder="1"/>
    <xf numFmtId="169" fontId="2" fillId="0" borderId="6" xfId="0" applyNumberFormat="1" applyFont="1" applyBorder="1"/>
    <xf numFmtId="1" fontId="2" fillId="0" borderId="10" xfId="0" applyNumberFormat="1" applyFont="1" applyBorder="1"/>
    <xf numFmtId="1" fontId="2" fillId="0" borderId="11" xfId="0" applyNumberFormat="1" applyFont="1" applyBorder="1"/>
    <xf numFmtId="169" fontId="2" fillId="0" borderId="10" xfId="0" applyNumberFormat="1" applyFont="1" applyBorder="1"/>
    <xf numFmtId="169" fontId="2" fillId="0" borderId="11" xfId="0" applyNumberFormat="1" applyFont="1" applyBorder="1"/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" fontId="2" fillId="0" borderId="15" xfId="0" applyNumberFormat="1" applyFont="1" applyBorder="1"/>
    <xf numFmtId="0" fontId="8" fillId="3" borderId="11" xfId="0" applyFont="1" applyFill="1" applyBorder="1" applyAlignment="1">
      <alignment horizontal="center" wrapText="1"/>
    </xf>
    <xf numFmtId="1" fontId="2" fillId="0" borderId="16" xfId="0" applyNumberFormat="1" applyFont="1" applyBorder="1"/>
    <xf numFmtId="0" fontId="8" fillId="0" borderId="0" xfId="0" applyFont="1" applyAlignment="1">
      <alignment horizontal="left"/>
    </xf>
    <xf numFmtId="1" fontId="2" fillId="0" borderId="0" xfId="0" applyNumberFormat="1" applyFont="1"/>
    <xf numFmtId="0" fontId="2" fillId="0" borderId="0" xfId="0" applyFont="1" applyBorder="1" applyAlignment="1">
      <alignment horizontal="left"/>
    </xf>
    <xf numFmtId="3" fontId="2" fillId="0" borderId="0" xfId="15" applyNumberFormat="1" applyFont="1"/>
    <xf numFmtId="169" fontId="2" fillId="0" borderId="16" xfId="0" applyNumberFormat="1" applyFont="1" applyBorder="1"/>
    <xf numFmtId="169" fontId="2" fillId="0" borderId="15" xfId="0" applyNumberFormat="1" applyFont="1" applyBorder="1"/>
    <xf numFmtId="0" fontId="10" fillId="0" borderId="0" xfId="0" applyFont="1"/>
    <xf numFmtId="1" fontId="2" fillId="0" borderId="9" xfId="0" applyNumberFormat="1" applyFont="1" applyBorder="1" applyAlignment="1" quotePrefix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Border="1"/>
    <xf numFmtId="0" fontId="6" fillId="0" borderId="0" xfId="0" applyFont="1" applyAlignment="1">
      <alignment horizontal="right"/>
    </xf>
    <xf numFmtId="0" fontId="6" fillId="0" borderId="0" xfId="22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4" fillId="0" borderId="0" xfId="0" applyFont="1"/>
    <xf numFmtId="169" fontId="2" fillId="0" borderId="9" xfId="0" applyNumberFormat="1" applyFont="1" applyBorder="1" applyAlignment="1" quotePrefix="1">
      <alignment horizontal="right"/>
    </xf>
    <xf numFmtId="0" fontId="3" fillId="0" borderId="0" xfId="26">
      <alignment/>
      <protection/>
    </xf>
    <xf numFmtId="0" fontId="1" fillId="0" borderId="0" xfId="26" applyNumberFormat="1" applyFont="1" applyFill="1" applyBorder="1" applyAlignment="1">
      <alignment/>
      <protection/>
    </xf>
    <xf numFmtId="164" fontId="1" fillId="0" borderId="1" xfId="26" applyNumberFormat="1" applyFont="1" applyFill="1" applyBorder="1" applyAlignment="1">
      <alignment/>
      <protection/>
    </xf>
    <xf numFmtId="0" fontId="1" fillId="0" borderId="1" xfId="26" applyNumberFormat="1" applyFont="1" applyFill="1" applyBorder="1" applyAlignment="1">
      <alignment/>
      <protection/>
    </xf>
    <xf numFmtId="0" fontId="1" fillId="2" borderId="1" xfId="26" applyNumberFormat="1" applyFont="1" applyFill="1" applyBorder="1" applyAlignment="1">
      <alignment/>
      <protection/>
    </xf>
    <xf numFmtId="1" fontId="3" fillId="0" borderId="0" xfId="26" applyNumberFormat="1">
      <alignment/>
      <protection/>
    </xf>
    <xf numFmtId="0" fontId="4" fillId="2" borderId="1" xfId="21" applyNumberFormat="1" applyFont="1" applyFill="1" applyBorder="1" applyAlignment="1">
      <alignment horizontal="left" vertical="top"/>
      <protection/>
    </xf>
    <xf numFmtId="0" fontId="4" fillId="2" borderId="1" xfId="20" applyNumberFormat="1" applyFont="1" applyFill="1" applyBorder="1" applyAlignment="1">
      <alignment horizontal="left" vertical="top"/>
      <protection/>
    </xf>
    <xf numFmtId="0" fontId="7" fillId="2" borderId="1" xfId="21" applyNumberFormat="1" applyFont="1" applyFill="1" applyBorder="1" applyAlignment="1">
      <alignment horizontal="left" vertical="top"/>
      <protection/>
    </xf>
    <xf numFmtId="0" fontId="8" fillId="0" borderId="17" xfId="0" applyFont="1" applyBorder="1" applyAlignment="1">
      <alignment horizontal="left"/>
    </xf>
    <xf numFmtId="1" fontId="2" fillId="0" borderId="18" xfId="0" applyNumberFormat="1" applyFont="1" applyBorder="1"/>
    <xf numFmtId="1" fontId="2" fillId="0" borderId="19" xfId="0" applyNumberFormat="1" applyFont="1" applyBorder="1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2" borderId="1" xfId="26" applyNumberFormat="1" applyFont="1" applyFill="1" applyBorder="1" applyAlignment="1">
      <alignment horizontal="left" vertical="top" wrapText="1"/>
      <protection/>
    </xf>
    <xf numFmtId="165" fontId="1" fillId="0" borderId="0" xfId="0" applyNumberFormat="1" applyFont="1" applyFill="1" applyBorder="1" applyAlignment="1">
      <alignment/>
    </xf>
    <xf numFmtId="0" fontId="1" fillId="2" borderId="1" xfId="26" applyNumberFormat="1" applyFont="1" applyFill="1" applyBorder="1" applyAlignment="1">
      <alignment/>
      <protection/>
    </xf>
    <xf numFmtId="0" fontId="4" fillId="2" borderId="3" xfId="20" applyNumberFormat="1" applyFont="1" applyFill="1" applyBorder="1" applyAlignment="1">
      <alignment horizontal="center" vertical="center" wrapText="1"/>
      <protection/>
    </xf>
    <xf numFmtId="0" fontId="4" fillId="2" borderId="20" xfId="20" applyNumberFormat="1" applyFont="1" applyFill="1" applyBorder="1" applyAlignment="1">
      <alignment horizontal="center" vertical="center" wrapText="1"/>
      <protection/>
    </xf>
    <xf numFmtId="0" fontId="4" fillId="2" borderId="21" xfId="20" applyNumberFormat="1" applyFont="1" applyFill="1" applyBorder="1" applyAlignment="1">
      <alignment horizontal="center" vertical="center" wrapText="1"/>
      <protection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169" fontId="2" fillId="0" borderId="9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4" fillId="0" borderId="0" xfId="26" applyFont="1">
      <alignment/>
      <protection/>
    </xf>
    <xf numFmtId="0" fontId="15" fillId="0" borderId="0" xfId="0" applyFont="1" applyFill="1"/>
    <xf numFmtId="0" fontId="5" fillId="0" borderId="0" xfId="20" applyFont="1" applyAlignment="1">
      <alignment horizontal="left" wrapText="1"/>
      <protection/>
    </xf>
    <xf numFmtId="0" fontId="5" fillId="0" borderId="8" xfId="20" applyFont="1" applyBorder="1" applyAlignment="1">
      <alignment horizontal="left" wrapText="1"/>
      <protection/>
    </xf>
    <xf numFmtId="0" fontId="4" fillId="2" borderId="3" xfId="22" applyNumberFormat="1" applyFont="1" applyFill="1" applyBorder="1" applyAlignment="1">
      <alignment/>
      <protection/>
    </xf>
    <xf numFmtId="0" fontId="2" fillId="0" borderId="0" xfId="0" applyFont="1" applyBorder="1"/>
    <xf numFmtId="0" fontId="4" fillId="2" borderId="0" xfId="22" applyNumberFormat="1" applyFont="1" applyFill="1" applyBorder="1" applyAlignment="1">
      <alignment horizontal="center" vertical="center" wrapText="1"/>
      <protection/>
    </xf>
    <xf numFmtId="0" fontId="4" fillId="2" borderId="0" xfId="20" applyNumberFormat="1" applyFont="1" applyFill="1" applyBorder="1" applyAlignment="1">
      <alignment horizontal="center" vertical="center" wrapText="1"/>
      <protection/>
    </xf>
    <xf numFmtId="0" fontId="4" fillId="2" borderId="0" xfId="22" applyNumberFormat="1" applyFont="1" applyFill="1" applyBorder="1" applyAlignment="1">
      <alignment horizontal="center" vertical="top" wrapText="1"/>
      <protection/>
    </xf>
    <xf numFmtId="0" fontId="4" fillId="2" borderId="24" xfId="20" applyNumberFormat="1" applyFont="1" applyFill="1" applyBorder="1" applyAlignment="1">
      <alignment horizontal="center" vertical="center" wrapText="1"/>
      <protection/>
    </xf>
    <xf numFmtId="0" fontId="4" fillId="2" borderId="25" xfId="20" applyNumberFormat="1" applyFont="1" applyFill="1" applyBorder="1" applyAlignment="1">
      <alignment horizontal="center" vertical="center" wrapText="1"/>
      <protection/>
    </xf>
    <xf numFmtId="0" fontId="4" fillId="2" borderId="26" xfId="20" applyNumberFormat="1" applyFont="1" applyFill="1" applyBorder="1" applyAlignment="1">
      <alignment horizontal="center" vertical="center" wrapText="1"/>
      <protection/>
    </xf>
    <xf numFmtId="3" fontId="4" fillId="0" borderId="0" xfId="22" applyNumberFormat="1" applyFont="1" applyFill="1" applyBorder="1" applyAlignment="1">
      <alignment horizontal="center"/>
      <protection/>
    </xf>
    <xf numFmtId="9" fontId="2" fillId="0" borderId="0" xfId="15" applyNumberFormat="1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ormal 2 3" xfId="24"/>
    <cellStyle name="Normal 2 2" xfId="25"/>
    <cellStyle name="Normal 5" xfId="26"/>
  </cellStyles>
  <dxfs count="3">
    <dxf>
      <font>
        <sz val="9"/>
      </font>
    </dxf>
    <dxf>
      <font>
        <name val="Arial"/>
      </font>
    </dxf>
    <dxf>
      <font>
        <sz val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165"/>
          <c:w val="0.922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FATS!$Q$47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FATS!$P$48:$P$77</c:f>
              <c:strCache/>
            </c:strRef>
          </c:cat>
          <c:val>
            <c:numRef>
              <c:f>FATS!$Q$48:$Q$77</c:f>
              <c:numCache/>
            </c:numRef>
          </c:val>
        </c:ser>
        <c:ser>
          <c:idx val="1"/>
          <c:order val="1"/>
          <c:tx>
            <c:strRef>
              <c:f>FATS!$R$47</c:f>
              <c:strCache>
                <c:ptCount val="1"/>
                <c:pt idx="0">
                  <c:v>Wholesale and Retail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FATS!$P$48:$P$77</c:f>
              <c:strCache/>
            </c:strRef>
          </c:cat>
          <c:val>
            <c:numRef>
              <c:f>FATS!$R$48:$R$77</c:f>
              <c:numCache/>
            </c:numRef>
          </c:val>
        </c:ser>
        <c:axId val="43029644"/>
        <c:axId val="51722477"/>
      </c:barChart>
      <c:catAx>
        <c:axId val="430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2964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'R&amp;D(no update, only 2013 data)'!$AL$9</c:f>
              <c:strCache>
                <c:ptCount val="1"/>
                <c:pt idx="0">
                  <c:v>Intra-EU %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data)'!$AK$10:$AK$25</c:f>
              <c:strCache/>
            </c:strRef>
          </c:cat>
          <c:val>
            <c:numRef>
              <c:f>'R&amp;D(no update, only 2013 data)'!$AL$10:$AL$25</c:f>
              <c:numCache/>
            </c:numRef>
          </c:val>
        </c:ser>
        <c:ser>
          <c:idx val="1"/>
          <c:order val="1"/>
          <c:tx>
            <c:strRef>
              <c:f>'R&amp;D(no update, only 2013 data)'!$AM$9</c:f>
              <c:strCache>
                <c:ptCount val="1"/>
                <c:pt idx="0">
                  <c:v>Extra-EU %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data)'!$AK$10:$AK$25</c:f>
              <c:strCache/>
            </c:strRef>
          </c:cat>
          <c:val>
            <c:numRef>
              <c:f>'R&amp;D(no update, only 2013 data)'!$AM$10:$AM$25</c:f>
              <c:numCache/>
            </c:numRef>
          </c:val>
        </c:ser>
        <c:axId val="61589286"/>
        <c:axId val="17432663"/>
      </c:barChart>
      <c:catAx>
        <c:axId val="6158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432663"/>
        <c:crosses val="autoZero"/>
        <c:auto val="1"/>
        <c:lblOffset val="100"/>
        <c:noMultiLvlLbl val="0"/>
      </c:catAx>
      <c:valAx>
        <c:axId val="17432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8928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'R&amp;D(no update, only 2013 data)'!$AO$9</c:f>
              <c:strCache>
                <c:ptCount val="1"/>
                <c:pt idx="0">
                  <c:v>Intra-EU %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data)'!$AK$10:$AK$25</c:f>
              <c:strCache/>
            </c:strRef>
          </c:cat>
          <c:val>
            <c:numRef>
              <c:f>'R&amp;D(no update, only 2013 data)'!$AO$10:$AO$25</c:f>
              <c:numCache/>
            </c:numRef>
          </c:val>
        </c:ser>
        <c:ser>
          <c:idx val="1"/>
          <c:order val="1"/>
          <c:tx>
            <c:strRef>
              <c:f>'R&amp;D(no update, only 2013 data)'!$AP$9</c:f>
              <c:strCache>
                <c:ptCount val="1"/>
                <c:pt idx="0">
                  <c:v>Extra-EU %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data)'!$AK$10:$AK$25</c:f>
              <c:strCache/>
            </c:strRef>
          </c:cat>
          <c:val>
            <c:numRef>
              <c:f>'R&amp;D(no update, only 2013 data)'!$AP$10:$AP$25</c:f>
              <c:numCache/>
            </c:numRef>
          </c:val>
        </c:ser>
        <c:axId val="22676240"/>
        <c:axId val="2759569"/>
      </c:barChart>
      <c:catAx>
        <c:axId val="2267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59569"/>
        <c:crosses val="autoZero"/>
        <c:auto val="1"/>
        <c:lblOffset val="100"/>
        <c:noMultiLvlLbl val="0"/>
      </c:catAx>
      <c:valAx>
        <c:axId val="2759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67624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825"/>
          <c:w val="0.938"/>
          <c:h val="0.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'R&amp;D(no update, only 2013 data)'!$Q$37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data)'!$O$38:$O$53</c:f>
              <c:strCache/>
            </c:strRef>
          </c:cat>
          <c:val>
            <c:numRef>
              <c:f>'R&amp;D(no update, only 2013 data)'!$Q$38:$Q$53</c:f>
              <c:numCache/>
            </c:numRef>
          </c:val>
        </c:ser>
        <c:ser>
          <c:idx val="0"/>
          <c:order val="1"/>
          <c:tx>
            <c:strRef>
              <c:f>'R&amp;D(no update, only 2013 data)'!$P$37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data)'!$O$38:$O$53</c:f>
              <c:strCache/>
            </c:strRef>
          </c:cat>
          <c:val>
            <c:numRef>
              <c:f>'R&amp;D(no update, only 2013 data)'!$P$38:$P$53</c:f>
              <c:numCache/>
            </c:numRef>
          </c:val>
        </c:ser>
        <c:axId val="24836122"/>
        <c:axId val="22198507"/>
      </c:bar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198507"/>
        <c:crosses val="autoZero"/>
        <c:auto val="1"/>
        <c:lblOffset val="100"/>
        <c:tickLblSkip val="1"/>
        <c:noMultiLvlLbl val="0"/>
      </c:catAx>
      <c:valAx>
        <c:axId val="22198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361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016"/>
          <c:w val="0.9382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'R&amp;D(no update, only 2013 data)'!$AV$9</c:f>
              <c:strCache>
                <c:ptCount val="1"/>
                <c:pt idx="0">
                  <c:v>Intra-EU %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data)'!$AU$10:$AU$25</c:f>
              <c:strCache/>
            </c:strRef>
          </c:cat>
          <c:val>
            <c:numRef>
              <c:f>'R&amp;D(no update, only 2013 data)'!$AV$10:$AV$25</c:f>
              <c:numCache/>
            </c:numRef>
          </c:val>
        </c:ser>
        <c:ser>
          <c:idx val="1"/>
          <c:order val="1"/>
          <c:tx>
            <c:strRef>
              <c:f>'R&amp;D(no update, only 2013 data)'!$AW$9</c:f>
              <c:strCache>
                <c:ptCount val="1"/>
                <c:pt idx="0">
                  <c:v>Extra-EU %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'R&amp;D(no update, only 2013 data)'!$AU$10:$AU$25</c:f>
              <c:strCache/>
            </c:strRef>
          </c:cat>
          <c:val>
            <c:numRef>
              <c:f>'R&amp;D(no update, only 2013 data)'!$AW$10:$AW$25</c:f>
              <c:numCache/>
            </c:numRef>
          </c:val>
        </c:ser>
        <c:axId val="65568836"/>
        <c:axId val="53248613"/>
      </c:barChart>
      <c:catAx>
        <c:axId val="6556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248613"/>
        <c:crosses val="autoZero"/>
        <c:auto val="1"/>
        <c:lblOffset val="100"/>
        <c:noMultiLvlLbl val="0"/>
      </c:catAx>
      <c:valAx>
        <c:axId val="53248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6883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FATS!$Q$91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FATS!$P$92:$P$121</c:f>
              <c:strCache/>
            </c:strRef>
          </c:cat>
          <c:val>
            <c:numRef>
              <c:f>FATS!$Q$92:$Q$121</c:f>
              <c:numCache/>
            </c:numRef>
          </c:val>
        </c:ser>
        <c:ser>
          <c:idx val="1"/>
          <c:order val="1"/>
          <c:tx>
            <c:strRef>
              <c:f>FATS!$R$91</c:f>
              <c:strCache>
                <c:ptCount val="1"/>
                <c:pt idx="0">
                  <c:v>Wholesale and Retail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FATS!$P$92:$P$121</c:f>
              <c:strCache/>
            </c:strRef>
          </c:cat>
          <c:val>
            <c:numRef>
              <c:f>FATS!$R$92:$R$121</c:f>
              <c:numCache/>
            </c:numRef>
          </c:val>
        </c:ser>
        <c:axId val="62849110"/>
        <c:axId val="28771079"/>
      </c:barChart>
      <c:catAx>
        <c:axId val="6284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4911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65"/>
          <c:w val="0.904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'vs Labour'!$R$13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Labour'!$Q$14:$Q$41</c:f>
              <c:numCache/>
            </c:numRef>
          </c:xVal>
          <c:yVal>
            <c:numRef>
              <c:f>'vs Labour'!$R$14:$R$41</c:f>
              <c:numCache/>
            </c:numRef>
          </c:yVal>
          <c:smooth val="0"/>
        </c:ser>
        <c:ser>
          <c:idx val="1"/>
          <c:order val="1"/>
          <c:tx>
            <c:strRef>
              <c:f>'vs Labour'!$S$13</c:f>
              <c:strCache>
                <c:ptCount val="1"/>
                <c:pt idx="0">
                  <c:v>Turnover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4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475"/>
                  <c:y val="-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Labour'!$Q$14:$Q$41</c:f>
              <c:numCache/>
            </c:numRef>
          </c:xVal>
          <c:yVal>
            <c:numRef>
              <c:f>'vs Labour'!$S$14:$S$41</c:f>
              <c:numCache/>
            </c:numRef>
          </c:yVal>
          <c:smooth val="0"/>
        </c:ser>
        <c:axId val="57613120"/>
        <c:axId val="48756033"/>
      </c:scatterChart>
      <c:valAx>
        <c:axId val="576131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756033"/>
        <c:crosses val="autoZero"/>
        <c:crossBetween val="midCat"/>
        <c:dispUnits/>
      </c:valAx>
      <c:valAx>
        <c:axId val="4875603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613120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5"/>
          <c:y val="0.0395"/>
          <c:w val="0.904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'vs Labour'!$R$13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75"/>
                  <c:y val="0.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1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475"/>
                  <c:y val="-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Labour'!$Q$14:$Q$41</c:f>
              <c:numCache/>
            </c:numRef>
          </c:xVal>
          <c:yVal>
            <c:numRef>
              <c:f>'vs Labour'!$R$14:$R$41</c:f>
              <c:numCache/>
            </c:numRef>
          </c:yVal>
          <c:smooth val="0"/>
        </c:ser>
        <c:ser>
          <c:idx val="1"/>
          <c:order val="1"/>
          <c:tx>
            <c:strRef>
              <c:f>'vs Labour'!$S$13</c:f>
              <c:strCache>
                <c:ptCount val="1"/>
                <c:pt idx="0">
                  <c:v>Turnover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75"/>
                  <c:y val="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475"/>
                  <c:y val="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4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475"/>
                  <c:y val="-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8"/>
                  <c:y val="-0.0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4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.01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Labour'!$Q$14:$Q$41</c:f>
              <c:numCache/>
            </c:numRef>
          </c:xVal>
          <c:yVal>
            <c:numRef>
              <c:f>'vs Labour'!$S$14:$S$41</c:f>
              <c:numCache/>
            </c:numRef>
          </c:yVal>
          <c:smooth val="0"/>
        </c:ser>
        <c:axId val="36151114"/>
        <c:axId val="56924571"/>
      </c:scatterChart>
      <c:valAx>
        <c:axId val="36151114"/>
        <c:scaling>
          <c:orientation val="minMax"/>
          <c:max val="20"/>
        </c:scaling>
        <c:axPos val="b"/>
        <c:majorGridlines>
          <c:spPr>
            <a:ln w="3175" cmpd="sng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924571"/>
        <c:crosses val="autoZero"/>
        <c:crossBetween val="midCat"/>
        <c:dispUnits/>
      </c:valAx>
      <c:valAx>
        <c:axId val="56924571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151114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775"/>
          <c:w val="0.904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'vs Labour (2)'!$R$13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15"/>
                  <c:y val="0.0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 (2)'!$Q$14:$Q$41</c:f>
              <c:numCache/>
            </c:numRef>
          </c:xVal>
          <c:yVal>
            <c:numRef>
              <c:f>'vs Labour (2)'!$R$14:$R$41</c:f>
              <c:numCache/>
            </c:numRef>
          </c:yVal>
          <c:smooth val="0"/>
        </c:ser>
        <c:ser>
          <c:idx val="1"/>
          <c:order val="1"/>
          <c:tx>
            <c:strRef>
              <c:f>'vs Labour (2)'!$S$13</c:f>
              <c:strCache>
                <c:ptCount val="1"/>
                <c:pt idx="0">
                  <c:v>Turnover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475"/>
                  <c:y val="0.0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 (2)'!$Q$14:$Q$41</c:f>
              <c:numCache/>
            </c:numRef>
          </c:xVal>
          <c:yVal>
            <c:numRef>
              <c:f>'vs Labour (2)'!$S$14:$S$41</c:f>
              <c:numCache/>
            </c:numRef>
          </c:yVal>
          <c:smooth val="0"/>
        </c:ser>
        <c:axId val="42559092"/>
        <c:axId val="47487509"/>
      </c:scatterChart>
      <c:valAx>
        <c:axId val="42559092"/>
        <c:scaling>
          <c:orientation val="minMax"/>
        </c:scaling>
        <c:axPos val="b"/>
        <c:majorGridlines>
          <c:spPr>
            <a:ln w="3175" cmpd="sng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487509"/>
        <c:crosses val="autoZero"/>
        <c:crossBetween val="midCat"/>
        <c:dispUnits/>
      </c:valAx>
      <c:valAx>
        <c:axId val="47487509"/>
        <c:scaling>
          <c:orientation val="minMax"/>
          <c:max val="0.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559092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505"/>
          <c:w val="0.904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'vs Labour (2)'!$R$13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65"/>
                  <c:y val="-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15"/>
                  <c:y val="0.0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 (2)'!$Q$14:$Q$41</c:f>
              <c:numCache/>
            </c:numRef>
          </c:xVal>
          <c:yVal>
            <c:numRef>
              <c:f>'vs Labour (2)'!$R$14:$R$41</c:f>
              <c:numCache/>
            </c:numRef>
          </c:yVal>
          <c:smooth val="0"/>
        </c:ser>
        <c:ser>
          <c:idx val="1"/>
          <c:order val="1"/>
          <c:tx>
            <c:strRef>
              <c:f>'vs Labour (2)'!$S$13</c:f>
              <c:strCache>
                <c:ptCount val="1"/>
                <c:pt idx="0">
                  <c:v>Turnover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975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475"/>
                  <c:y val="0.0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'vs Labour (2)'!$Q$14:$Q$41</c:f>
              <c:numCache/>
            </c:numRef>
          </c:xVal>
          <c:yVal>
            <c:numRef>
              <c:f>'vs Labour (2)'!$S$14:$S$41</c:f>
              <c:numCache/>
            </c:numRef>
          </c:yVal>
          <c:smooth val="0"/>
        </c:ser>
        <c:axId val="24734398"/>
        <c:axId val="21282991"/>
      </c:scatterChart>
      <c:valAx>
        <c:axId val="24734398"/>
        <c:scaling>
          <c:orientation val="minMax"/>
          <c:max val="10"/>
        </c:scaling>
        <c:axPos val="b"/>
        <c:majorGridlines>
          <c:spPr>
            <a:ln w="3175" cmpd="sng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282991"/>
        <c:crosses val="autoZero"/>
        <c:crossBetween val="midCat"/>
        <c:dispUnits/>
      </c:valAx>
      <c:valAx>
        <c:axId val="21282991"/>
        <c:scaling>
          <c:orientation val="minMax"/>
          <c:max val="0.0800000000000000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34398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8"/>
          <c:w val="0.938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'R&amp;D'!$Z$11</c:f>
              <c:strCache>
                <c:ptCount val="1"/>
                <c:pt idx="0">
                  <c:v>Intra-EU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'R&amp;D'!$Y$22:$Y$36</c:f>
              <c:strCache/>
            </c:strRef>
          </c:cat>
          <c:val>
            <c:numRef>
              <c:f>'R&amp;D'!$Z$22:$Z$36</c:f>
              <c:numCache/>
            </c:numRef>
          </c:val>
        </c:ser>
        <c:ser>
          <c:idx val="1"/>
          <c:order val="1"/>
          <c:tx>
            <c:strRef>
              <c:f>'R&amp;D'!$AA$11</c:f>
              <c:strCache>
                <c:ptCount val="1"/>
                <c:pt idx="0">
                  <c:v>Extra-EU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'R&amp;D'!$Y$22:$Y$36</c:f>
              <c:strCache/>
            </c:strRef>
          </c:cat>
          <c:val>
            <c:numRef>
              <c:f>'R&amp;D'!$AA$22:$AA$36</c:f>
              <c:numCache/>
            </c:numRef>
          </c:val>
        </c:ser>
        <c:axId val="57329192"/>
        <c:axId val="46200681"/>
      </c:bar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200681"/>
        <c:crosses val="autoZero"/>
        <c:auto val="1"/>
        <c:lblOffset val="100"/>
        <c:noMultiLvlLbl val="0"/>
      </c:catAx>
      <c:valAx>
        <c:axId val="46200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32919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'DOUBLECHECK &gt;&gt; FATS 2013'!$B$85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'DOUBLECHECK &gt;&gt; FATS 2013'!$A$86:$A$115</c:f>
              <c:strCache/>
            </c:strRef>
          </c:cat>
          <c:val>
            <c:numRef>
              <c:f>'DOUBLECHECK &gt;&gt; FATS 2013'!$B$86:$B$115</c:f>
              <c:numCache/>
            </c:numRef>
          </c:val>
        </c:ser>
        <c:ser>
          <c:idx val="1"/>
          <c:order val="1"/>
          <c:tx>
            <c:strRef>
              <c:f>'DOUBLECHECK &gt;&gt; FATS 2013'!$C$85</c:f>
              <c:strCache>
                <c:ptCount val="1"/>
                <c:pt idx="0">
                  <c:v>Wholesale and Retail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'DOUBLECHECK &gt;&gt; FATS 2013'!$A$86:$A$115</c:f>
              <c:strCache/>
            </c:strRef>
          </c:cat>
          <c:val>
            <c:numRef>
              <c:f>'DOUBLECHECK &gt;&gt; FATS 2013'!$C$86:$C$115</c:f>
              <c:numCache/>
            </c:numRef>
          </c:val>
        </c:ser>
        <c:axId val="13152946"/>
        <c:axId val="51267651"/>
      </c:barChart>
      <c:catAx>
        <c:axId val="1315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267651"/>
        <c:crosses val="autoZero"/>
        <c:auto val="1"/>
        <c:lblOffset val="100"/>
        <c:noMultiLvlLbl val="0"/>
      </c:catAx>
      <c:valAx>
        <c:axId val="51267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15294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'DOUBLECHECK &gt;&gt; FATS 2013'!$B$129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'DOUBLECHECK &gt;&gt; FATS 2013'!$A$130:$A$159</c:f>
              <c:strCache/>
            </c:strRef>
          </c:cat>
          <c:val>
            <c:numRef>
              <c:f>'DOUBLECHECK &gt;&gt; FATS 2013'!$B$130:$B$159</c:f>
              <c:numCache/>
            </c:numRef>
          </c:val>
        </c:ser>
        <c:ser>
          <c:idx val="1"/>
          <c:order val="1"/>
          <c:tx>
            <c:strRef>
              <c:f>'DOUBLECHECK &gt;&gt; FATS 2013'!$C$129</c:f>
              <c:strCache>
                <c:ptCount val="1"/>
                <c:pt idx="0">
                  <c:v>Wholesale and Retail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'DOUBLECHECK &gt;&gt; FATS 2013'!$A$130:$A$159</c:f>
              <c:strCache/>
            </c:strRef>
          </c:cat>
          <c:val>
            <c:numRef>
              <c:f>'DOUBLECHECK &gt;&gt; FATS 2013'!$C$130:$C$159</c:f>
              <c:numCache/>
            </c:numRef>
          </c:val>
        </c:ser>
        <c:axId val="58755676"/>
        <c:axId val="59039037"/>
      </c:barChart>
      <c:catAx>
        <c:axId val="587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039037"/>
        <c:crosses val="autoZero"/>
        <c:auto val="1"/>
        <c:lblOffset val="100"/>
        <c:noMultiLvlLbl val="0"/>
      </c:catAx>
      <c:valAx>
        <c:axId val="59039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5567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133350</xdr:rowOff>
    </xdr:from>
    <xdr:to>
      <xdr:col>11</xdr:col>
      <xdr:colOff>228600</xdr:colOff>
      <xdr:row>76</xdr:row>
      <xdr:rowOff>133350</xdr:rowOff>
    </xdr:to>
    <xdr:graphicFrame macro="">
      <xdr:nvGraphicFramePr>
        <xdr:cNvPr id="2" name="Chart 1"/>
        <xdr:cNvGraphicFramePr/>
      </xdr:nvGraphicFramePr>
      <xdr:xfrm>
        <a:off x="28575" y="7258050"/>
        <a:ext cx="75438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85</xdr:row>
      <xdr:rowOff>114300</xdr:rowOff>
    </xdr:from>
    <xdr:to>
      <xdr:col>11</xdr:col>
      <xdr:colOff>228600</xdr:colOff>
      <xdr:row>117</xdr:row>
      <xdr:rowOff>114300</xdr:rowOff>
    </xdr:to>
    <xdr:graphicFrame macro="">
      <xdr:nvGraphicFramePr>
        <xdr:cNvPr id="3" name="Chart 2"/>
        <xdr:cNvGraphicFramePr/>
      </xdr:nvGraphicFramePr>
      <xdr:xfrm>
        <a:off x="161925" y="15230475"/>
        <a:ext cx="7410450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83</xdr:row>
      <xdr:rowOff>95250</xdr:rowOff>
    </xdr:from>
    <xdr:to>
      <xdr:col>16</xdr:col>
      <xdr:colOff>95250</xdr:colOff>
      <xdr:row>119</xdr:row>
      <xdr:rowOff>133350</xdr:rowOff>
    </xdr:to>
    <xdr:graphicFrame macro="">
      <xdr:nvGraphicFramePr>
        <xdr:cNvPr id="2" name="Chart 1"/>
        <xdr:cNvGraphicFramePr/>
      </xdr:nvGraphicFramePr>
      <xdr:xfrm>
        <a:off x="3238500" y="15887700"/>
        <a:ext cx="105727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128</xdr:row>
      <xdr:rowOff>0</xdr:rowOff>
    </xdr:from>
    <xdr:to>
      <xdr:col>15</xdr:col>
      <xdr:colOff>800100</xdr:colOff>
      <xdr:row>164</xdr:row>
      <xdr:rowOff>0</xdr:rowOff>
    </xdr:to>
    <xdr:graphicFrame macro="">
      <xdr:nvGraphicFramePr>
        <xdr:cNvPr id="3" name="Chart 2"/>
        <xdr:cNvGraphicFramePr/>
      </xdr:nvGraphicFramePr>
      <xdr:xfrm>
        <a:off x="3190875" y="24364950"/>
        <a:ext cx="10467975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0.007</cdr:y>
    </cdr:from>
    <cdr:to>
      <cdr:x>0.11</cdr:x>
      <cdr:y>0.06475</cdr:y>
    </cdr:to>
    <cdr:sp macro="" textlink="">
      <cdr:nvSpPr>
        <cdr:cNvPr id="2" name="TextBox 1"/>
        <cdr:cNvSpPr txBox="1"/>
      </cdr:nvSpPr>
      <cdr:spPr>
        <a:xfrm>
          <a:off x="342900" y="28575"/>
          <a:ext cx="57150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 b="1"/>
            <a:t>in 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819150</xdr:colOff>
      <xdr:row>34</xdr:row>
      <xdr:rowOff>0</xdr:rowOff>
    </xdr:from>
    <xdr:to>
      <xdr:col>29</xdr:col>
      <xdr:colOff>790575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14411325" y="5219700"/>
        <a:ext cx="7620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32</xdr:col>
      <xdr:colOff>247650</xdr:colOff>
      <xdr:row>35</xdr:row>
      <xdr:rowOff>38100</xdr:rowOff>
    </xdr:from>
    <xdr:to>
      <xdr:col>42</xdr:col>
      <xdr:colOff>19050</xdr:colOff>
      <xdr:row>55</xdr:row>
      <xdr:rowOff>95250</xdr:rowOff>
    </xdr:to>
    <xdr:graphicFrame macro="">
      <xdr:nvGraphicFramePr>
        <xdr:cNvPr id="3" name="Chart 2"/>
        <xdr:cNvGraphicFramePr/>
      </xdr:nvGraphicFramePr>
      <xdr:xfrm>
        <a:off x="23917275" y="5410200"/>
        <a:ext cx="67437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</xdr:row>
      <xdr:rowOff>133350</xdr:rowOff>
    </xdr:from>
    <xdr:to>
      <xdr:col>12</xdr:col>
      <xdr:colOff>285750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133350" y="781050"/>
        <a:ext cx="8315325" cy="529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44</xdr:col>
      <xdr:colOff>504825</xdr:colOff>
      <xdr:row>34</xdr:row>
      <xdr:rowOff>38100</xdr:rowOff>
    </xdr:from>
    <xdr:to>
      <xdr:col>57</xdr:col>
      <xdr:colOff>190500</xdr:colOff>
      <xdr:row>64</xdr:row>
      <xdr:rowOff>38100</xdr:rowOff>
    </xdr:to>
    <xdr:graphicFrame macro="">
      <xdr:nvGraphicFramePr>
        <xdr:cNvPr id="5" name="Chart 4"/>
        <xdr:cNvGraphicFramePr/>
      </xdr:nvGraphicFramePr>
      <xdr:xfrm>
        <a:off x="32470725" y="5257800"/>
        <a:ext cx="7610475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0.742</cdr:y>
    </cdr:from>
    <cdr:to>
      <cdr:x>0.38725</cdr:x>
      <cdr:y>0.9255</cdr:y>
    </cdr:to>
    <cdr:sp macro="" textlink="">
      <cdr:nvSpPr>
        <cdr:cNvPr id="2" name="Oval 1"/>
        <cdr:cNvSpPr/>
      </cdr:nvSpPr>
      <cdr:spPr>
        <a:xfrm>
          <a:off x="790575" y="4191000"/>
          <a:ext cx="2162175" cy="1038225"/>
        </a:xfrm>
        <a:prstGeom prst="ellipse">
          <a:avLst/>
        </a:prstGeom>
        <a:solidFill>
          <a:srgbClr val="D9D9D9">
            <a:alpha val="40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0.1565</cdr:x>
      <cdr:y>0.68275</cdr:y>
    </cdr:from>
    <cdr:to>
      <cdr:x>0.31125</cdr:x>
      <cdr:y>0.73075</cdr:y>
    </cdr:to>
    <cdr:sp macro="" textlink="">
      <cdr:nvSpPr>
        <cdr:cNvPr id="3" name="TextBox 1"/>
        <cdr:cNvSpPr txBox="1"/>
      </cdr:nvSpPr>
      <cdr:spPr>
        <a:xfrm>
          <a:off x="1190625" y="3848100"/>
          <a:ext cx="1181100" cy="2667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1" i="0" baseline="0">
              <a:effectLst/>
              <a:latin typeface="+mn-lt"/>
              <a:ea typeface="+mn-ea"/>
              <a:cs typeface="+mn-cs"/>
            </a:rPr>
            <a:t>See Figure 4</a:t>
          </a:r>
          <a:endParaRPr lang="en-GB" sz="900" b="1">
            <a:effectLst/>
          </a:endParaRPr>
        </a:p>
        <a:p>
          <a:endParaRPr lang="en-GB" sz="1100" b="1"/>
        </a:p>
      </cdr:txBody>
    </cdr:sp>
  </cdr:relSizeAnchor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5" name="TextBox 1"/>
        <cdr:cNvSpPr txBox="1"/>
      </cdr:nvSpPr>
      <cdr:spPr>
        <a:xfrm>
          <a:off x="447675" y="123825"/>
          <a:ext cx="1943100" cy="619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6" name="TextBox 1"/>
        <cdr:cNvSpPr txBox="1"/>
      </cdr:nvSpPr>
      <cdr:spPr>
        <a:xfrm>
          <a:off x="447675" y="123825"/>
          <a:ext cx="1943100" cy="619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0.67375</cdr:x>
      <cdr:y>0.92975</cdr:y>
    </cdr:from>
    <cdr:to>
      <cdr:x>0.99125</cdr:x>
      <cdr:y>0.9765</cdr:y>
    </cdr:to>
    <cdr:sp macro="" textlink="">
      <cdr:nvSpPr>
        <cdr:cNvPr id="7" name="TextBox 6"/>
        <cdr:cNvSpPr txBox="1"/>
      </cdr:nvSpPr>
      <cdr:spPr>
        <a:xfrm>
          <a:off x="5133975" y="5248275"/>
          <a:ext cx="24193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Labour</a:t>
          </a:r>
          <a:r>
            <a:rPr lang="en-GB" sz="1100" baseline="0"/>
            <a:t> cost level, </a:t>
          </a:r>
          <a:r>
            <a:rPr lang="en-GB">
              <a:effectLst/>
            </a:rPr>
            <a:t>2014 (€ / hour)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5" name="TextBox 1"/>
        <cdr:cNvSpPr txBox="1"/>
      </cdr:nvSpPr>
      <cdr:spPr>
        <a:xfrm>
          <a:off x="447675" y="114300"/>
          <a:ext cx="1943100" cy="600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6" name="TextBox 1"/>
        <cdr:cNvSpPr txBox="1"/>
      </cdr:nvSpPr>
      <cdr:spPr>
        <a:xfrm>
          <a:off x="447675" y="114300"/>
          <a:ext cx="1943100" cy="600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0.67375</cdr:x>
      <cdr:y>0.92975</cdr:y>
    </cdr:from>
    <cdr:to>
      <cdr:x>0.99125</cdr:x>
      <cdr:y>0.9765</cdr:y>
    </cdr:to>
    <cdr:sp macro="" textlink="">
      <cdr:nvSpPr>
        <cdr:cNvPr id="7" name="TextBox 6"/>
        <cdr:cNvSpPr txBox="1"/>
      </cdr:nvSpPr>
      <cdr:spPr>
        <a:xfrm>
          <a:off x="5133975" y="5076825"/>
          <a:ext cx="24193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Labour</a:t>
          </a:r>
          <a:r>
            <a:rPr lang="en-GB" sz="1100" baseline="0"/>
            <a:t> cost level, </a:t>
          </a:r>
          <a:r>
            <a:rPr lang="en-GB">
              <a:effectLst/>
            </a:rPr>
            <a:t>2014 (€ / hour)</a:t>
          </a:r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95250</xdr:rowOff>
    </xdr:from>
    <xdr:to>
      <xdr:col>12</xdr:col>
      <xdr:colOff>514350</xdr:colOff>
      <xdr:row>35</xdr:row>
      <xdr:rowOff>66675</xdr:rowOff>
    </xdr:to>
    <xdr:graphicFrame macro="">
      <xdr:nvGraphicFramePr>
        <xdr:cNvPr id="3" name="Chart 2"/>
        <xdr:cNvGraphicFramePr/>
      </xdr:nvGraphicFramePr>
      <xdr:xfrm>
        <a:off x="409575" y="1800225"/>
        <a:ext cx="76200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41</xdr:row>
      <xdr:rowOff>104775</xdr:rowOff>
    </xdr:from>
    <xdr:to>
      <xdr:col>13</xdr:col>
      <xdr:colOff>142875</xdr:colOff>
      <xdr:row>69</xdr:row>
      <xdr:rowOff>142875</xdr:rowOff>
    </xdr:to>
    <xdr:graphicFrame macro="">
      <xdr:nvGraphicFramePr>
        <xdr:cNvPr id="4" name="Chart 3"/>
        <xdr:cNvGraphicFramePr/>
      </xdr:nvGraphicFramePr>
      <xdr:xfrm>
        <a:off x="647700" y="8591550"/>
        <a:ext cx="762000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5" name="TextBox 1"/>
        <cdr:cNvSpPr txBox="1"/>
      </cdr:nvSpPr>
      <cdr:spPr>
        <a:xfrm>
          <a:off x="485775" y="133350"/>
          <a:ext cx="20859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6" name="TextBox 1"/>
        <cdr:cNvSpPr txBox="1"/>
      </cdr:nvSpPr>
      <cdr:spPr>
        <a:xfrm>
          <a:off x="485775" y="133350"/>
          <a:ext cx="20859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0.67375</cdr:x>
      <cdr:y>0.92975</cdr:y>
    </cdr:from>
    <cdr:to>
      <cdr:x>0.99125</cdr:x>
      <cdr:y>0.9765</cdr:y>
    </cdr:to>
    <cdr:sp macro="" textlink="">
      <cdr:nvSpPr>
        <cdr:cNvPr id="7" name="TextBox 6"/>
        <cdr:cNvSpPr txBox="1"/>
      </cdr:nvSpPr>
      <cdr:spPr>
        <a:xfrm>
          <a:off x="5505450" y="5810250"/>
          <a:ext cx="259080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Labour</a:t>
          </a:r>
          <a:r>
            <a:rPr lang="en-GB" sz="1100" baseline="0"/>
            <a:t> cost level, </a:t>
          </a:r>
          <a:r>
            <a:rPr lang="en-GB">
              <a:effectLst/>
            </a:rPr>
            <a:t>2014 (€ / hour)</a:t>
          </a:r>
          <a:endParaRPr lang="en-GB" sz="1100"/>
        </a:p>
      </cdr:txBody>
    </cdr:sp>
  </cdr:relSizeAnchor>
  <cdr:relSizeAnchor xmlns:cdr="http://schemas.openxmlformats.org/drawingml/2006/chartDrawing">
    <cdr:from>
      <cdr:x>0.069</cdr:x>
      <cdr:y>0.7525</cdr:y>
    </cdr:from>
    <cdr:to>
      <cdr:x>0.32725</cdr:x>
      <cdr:y>0.88275</cdr:y>
    </cdr:to>
    <cdr:sp macro="" textlink="">
      <cdr:nvSpPr>
        <cdr:cNvPr id="8" name="Oval 7"/>
        <cdr:cNvSpPr/>
      </cdr:nvSpPr>
      <cdr:spPr>
        <a:xfrm>
          <a:off x="561975" y="4705350"/>
          <a:ext cx="2114550" cy="819150"/>
        </a:xfrm>
        <a:prstGeom prst="ellipse">
          <a:avLst/>
        </a:prstGeom>
        <a:solidFill>
          <a:srgbClr val="D9D9D9">
            <a:alpha val="40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0.0615</cdr:x>
      <cdr:y>0.69925</cdr:y>
    </cdr:from>
    <cdr:to>
      <cdr:x>0.21625</cdr:x>
      <cdr:y>0.74575</cdr:y>
    </cdr:to>
    <cdr:sp macro="" textlink="">
      <cdr:nvSpPr>
        <cdr:cNvPr id="9" name="TextBox 1"/>
        <cdr:cNvSpPr txBox="1"/>
      </cdr:nvSpPr>
      <cdr:spPr>
        <a:xfrm>
          <a:off x="495300" y="4371975"/>
          <a:ext cx="1266825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1" i="0" baseline="0">
              <a:effectLst/>
              <a:latin typeface="+mn-lt"/>
              <a:ea typeface="+mn-ea"/>
              <a:cs typeface="+mn-cs"/>
            </a:rPr>
            <a:t>See Figure 6</a:t>
          </a:r>
          <a:endParaRPr lang="en-GB" sz="900" b="1">
            <a:effectLst/>
          </a:endParaRPr>
        </a:p>
        <a:p>
          <a:endParaRPr lang="en-GB" sz="1100" b="1"/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5" name="TextBox 1"/>
        <cdr:cNvSpPr txBox="1"/>
      </cdr:nvSpPr>
      <cdr:spPr>
        <a:xfrm>
          <a:off x="485775" y="133350"/>
          <a:ext cx="2095500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0.0595</cdr:x>
      <cdr:y>0.0225</cdr:y>
    </cdr:from>
    <cdr:to>
      <cdr:x>0.315</cdr:x>
      <cdr:y>0.132</cdr:y>
    </cdr:to>
    <cdr:sp macro="" textlink="">
      <cdr:nvSpPr>
        <cdr:cNvPr id="6" name="TextBox 1"/>
        <cdr:cNvSpPr txBox="1"/>
      </cdr:nvSpPr>
      <cdr:spPr>
        <a:xfrm>
          <a:off x="485775" y="133350"/>
          <a:ext cx="2095500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 baseline="0">
              <a:effectLst/>
              <a:latin typeface="+mn-lt"/>
              <a:ea typeface="+mn-ea"/>
              <a:cs typeface="+mn-cs"/>
            </a:rPr>
            <a:t>Ratios of employment and turnover of foreign affiliates to total domestic </a:t>
          </a:r>
          <a:endParaRPr lang="en-GB" sz="1100"/>
        </a:p>
      </cdr:txBody>
    </cdr:sp>
  </cdr:relSizeAnchor>
  <cdr:relSizeAnchor xmlns:cdr="http://schemas.openxmlformats.org/drawingml/2006/chartDrawing">
    <cdr:from>
      <cdr:x>0.67375</cdr:x>
      <cdr:y>0.92975</cdr:y>
    </cdr:from>
    <cdr:to>
      <cdr:x>0.99125</cdr:x>
      <cdr:y>0.9765</cdr:y>
    </cdr:to>
    <cdr:sp macro="" textlink="">
      <cdr:nvSpPr>
        <cdr:cNvPr id="7" name="TextBox 6"/>
        <cdr:cNvSpPr txBox="1"/>
      </cdr:nvSpPr>
      <cdr:spPr>
        <a:xfrm>
          <a:off x="5524500" y="5829300"/>
          <a:ext cx="260985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Labour</a:t>
          </a:r>
          <a:r>
            <a:rPr lang="en-GB" sz="1100" baseline="0"/>
            <a:t> cost level, </a:t>
          </a:r>
          <a:r>
            <a:rPr lang="en-GB">
              <a:effectLst/>
            </a:rPr>
            <a:t>2014 (€ / hour)</a:t>
          </a:r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114300</xdr:rowOff>
    </xdr:from>
    <xdr:to>
      <xdr:col>13</xdr:col>
      <xdr:colOff>552450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504825" y="1657350"/>
        <a:ext cx="81724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44</xdr:row>
      <xdr:rowOff>133350</xdr:rowOff>
    </xdr:from>
    <xdr:to>
      <xdr:col>13</xdr:col>
      <xdr:colOff>523875</xdr:colOff>
      <xdr:row>77</xdr:row>
      <xdr:rowOff>133350</xdr:rowOff>
    </xdr:to>
    <xdr:graphicFrame macro="">
      <xdr:nvGraphicFramePr>
        <xdr:cNvPr id="5" name="Chart 4"/>
        <xdr:cNvGraphicFramePr/>
      </xdr:nvGraphicFramePr>
      <xdr:xfrm>
        <a:off x="438150" y="9315450"/>
        <a:ext cx="821055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</cdr:y>
    </cdr:from>
    <cdr:to>
      <cdr:x>0.1185</cdr:x>
      <cdr:y>0.0605</cdr:y>
    </cdr:to>
    <cdr:sp macro="" textlink="">
      <cdr:nvSpPr>
        <cdr:cNvPr id="2" name="TextBox 1"/>
        <cdr:cNvSpPr txBox="1"/>
      </cdr:nvSpPr>
      <cdr:spPr>
        <a:xfrm>
          <a:off x="247650" y="0"/>
          <a:ext cx="647700" cy="3714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/>
            <a:t>in 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161925</xdr:rowOff>
    </xdr:from>
    <xdr:to>
      <xdr:col>12</xdr:col>
      <xdr:colOff>447675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142875" y="352425"/>
        <a:ext cx="7620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Online%20publication\New%20Files\Online_publicatio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Online%20publication\OnlinePub_clean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2016.11.21%20Economic%20globalisation%20indicators%20in%20manufacturing%20wholesale%20and%20retail%20tra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ources"/>
      <sheetName val="Lists"/>
      <sheetName val="Products"/>
      <sheetName val="1"/>
      <sheetName val="2"/>
      <sheetName val="3"/>
      <sheetName val="4"/>
      <sheetName val="Import export and world shares "/>
      <sheetName val="Bilateral trade and balance"/>
      <sheetName val="SITC-groups"/>
      <sheetName val="EU28-SITC3"/>
      <sheetName val="2009-2015 main products"/>
      <sheetName val="Trade by MS"/>
      <sheetName val="Map"/>
      <sheetName val=" EU28_index_by prodgroup"/>
      <sheetName val="EU28 2005-2015 main productss"/>
    </sheetNames>
    <sheetDataSet>
      <sheetData sheetId="0">
        <row r="2">
          <cell r="B2" t="str">
            <v>US</v>
          </cell>
        </row>
        <row r="4">
          <cell r="A4" t="str">
            <v>Country code</v>
          </cell>
          <cell r="B4" t="str">
            <v>Label</v>
          </cell>
          <cell r="C4" t="str">
            <v>Genetive</v>
          </cell>
        </row>
        <row r="5">
          <cell r="A5" t="str">
            <v>CH</v>
          </cell>
          <cell r="B5" t="str">
            <v>Switzerland</v>
          </cell>
          <cell r="C5" t="str">
            <v>Swiss</v>
          </cell>
        </row>
        <row r="6">
          <cell r="A6" t="str">
            <v>NO</v>
          </cell>
          <cell r="B6" t="str">
            <v>Norway</v>
          </cell>
          <cell r="C6" t="str">
            <v>Norwegian</v>
          </cell>
        </row>
        <row r="7">
          <cell r="A7" t="str">
            <v>RU</v>
          </cell>
          <cell r="B7" t="str">
            <v>Russia</v>
          </cell>
          <cell r="C7" t="str">
            <v>Russian</v>
          </cell>
        </row>
        <row r="8">
          <cell r="A8" t="str">
            <v>TR</v>
          </cell>
          <cell r="B8" t="str">
            <v>Turkey</v>
          </cell>
          <cell r="C8" t="str">
            <v>Turkisch</v>
          </cell>
        </row>
        <row r="9">
          <cell r="A9" t="str">
            <v>CN_X_HK</v>
          </cell>
          <cell r="B9" t="str">
            <v>China</v>
          </cell>
          <cell r="C9" t="str">
            <v>Chinese</v>
          </cell>
        </row>
        <row r="10">
          <cell r="A10" t="str">
            <v>IN</v>
          </cell>
          <cell r="B10" t="str">
            <v>India</v>
          </cell>
          <cell r="C10" t="str">
            <v>Indian</v>
          </cell>
        </row>
        <row r="11">
          <cell r="A11" t="str">
            <v>JP</v>
          </cell>
          <cell r="B11" t="str">
            <v>Japan</v>
          </cell>
          <cell r="C11" t="str">
            <v>Japanese</v>
          </cell>
        </row>
        <row r="12">
          <cell r="A12" t="str">
            <v>KR</v>
          </cell>
          <cell r="B12" t="str">
            <v>Korea</v>
          </cell>
          <cell r="C12" t="str">
            <v>Korean</v>
          </cell>
        </row>
        <row r="13">
          <cell r="A13" t="str">
            <v>BR</v>
          </cell>
          <cell r="B13" t="str">
            <v>Brazil</v>
          </cell>
          <cell r="C13" t="str">
            <v>Brazilian</v>
          </cell>
        </row>
        <row r="14">
          <cell r="A14" t="str">
            <v>AU</v>
          </cell>
          <cell r="B14" t="str">
            <v>Australia</v>
          </cell>
          <cell r="C14" t="str">
            <v>Australian</v>
          </cell>
        </row>
        <row r="15">
          <cell r="A15" t="str">
            <v>CA</v>
          </cell>
          <cell r="B15" t="str">
            <v>Canada</v>
          </cell>
          <cell r="C15" t="str">
            <v>Canadian</v>
          </cell>
        </row>
        <row r="16">
          <cell r="A16" t="str">
            <v>EU28_EXTRA</v>
          </cell>
          <cell r="B16" t="str">
            <v>Extra-EU28</v>
          </cell>
          <cell r="C16" t="str">
            <v>non-EU</v>
          </cell>
        </row>
        <row r="17">
          <cell r="A17" t="str">
            <v>EU28_INTRA</v>
          </cell>
          <cell r="B17" t="str">
            <v>EU28</v>
          </cell>
          <cell r="C17" t="str">
            <v>EU</v>
          </cell>
        </row>
        <row r="18">
          <cell r="A18" t="str">
            <v>HK</v>
          </cell>
          <cell r="B18" t="str">
            <v>Hong Kong</v>
          </cell>
          <cell r="C18" t="str">
            <v>Hong Kong</v>
          </cell>
        </row>
        <row r="19">
          <cell r="A19" t="str">
            <v>MX</v>
          </cell>
          <cell r="B19" t="str">
            <v>Mexico</v>
          </cell>
          <cell r="C19" t="str">
            <v>Mexican</v>
          </cell>
        </row>
        <row r="20">
          <cell r="A20" t="str">
            <v>NG</v>
          </cell>
          <cell r="B20" t="str">
            <v>Nigeria</v>
          </cell>
          <cell r="C20" t="str">
            <v>Nigerian</v>
          </cell>
        </row>
        <row r="21">
          <cell r="A21" t="str">
            <v>SA</v>
          </cell>
          <cell r="B21" t="str">
            <v>Saudi Arabia</v>
          </cell>
          <cell r="C21" t="str">
            <v>Saudi Arabian</v>
          </cell>
        </row>
        <row r="22">
          <cell r="A22" t="str">
            <v>SG</v>
          </cell>
          <cell r="B22" t="str">
            <v>Singapore</v>
          </cell>
          <cell r="C22" t="str">
            <v>Singapore</v>
          </cell>
        </row>
        <row r="23">
          <cell r="A23" t="str">
            <v>US</v>
          </cell>
          <cell r="B23" t="str">
            <v>United States</v>
          </cell>
          <cell r="C23" t="str">
            <v>United States'</v>
          </cell>
        </row>
        <row r="24">
          <cell r="A24" t="str">
            <v>ZA</v>
          </cell>
          <cell r="B24" t="str">
            <v>South Africa</v>
          </cell>
          <cell r="C24" t="str">
            <v>South African</v>
          </cell>
        </row>
        <row r="28">
          <cell r="A28" t="str">
            <v>MIO_IMP_VAL</v>
          </cell>
          <cell r="B28" t="str">
            <v>imports</v>
          </cell>
        </row>
        <row r="29">
          <cell r="A29" t="str">
            <v>MIO_EXP_VAL</v>
          </cell>
          <cell r="B29" t="str">
            <v>exports</v>
          </cell>
        </row>
        <row r="30">
          <cell r="A30" t="str">
            <v>PC_IMP_WRL</v>
          </cell>
          <cell r="B30" t="str">
            <v>import share</v>
          </cell>
        </row>
        <row r="31">
          <cell r="A31" t="str">
            <v>PC_EXP_WRL</v>
          </cell>
          <cell r="B31" t="str">
            <v>export share</v>
          </cell>
        </row>
      </sheetData>
      <sheetData sheetId="1"/>
      <sheetData sheetId="2">
        <row r="1">
          <cell r="B1">
            <v>201552</v>
          </cell>
        </row>
        <row r="3">
          <cell r="B3" t="str">
            <v>US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WTH"/>
      <sheetName val="SERV_TOT"/>
      <sheetName val="SERV_GEO"/>
      <sheetName val="SERV_GEO (2)"/>
      <sheetName val="SERV_PROD "/>
      <sheetName val="FDI_TOT"/>
      <sheetName val="FDI_GEO"/>
      <sheetName val="FDI_GEO (2)"/>
      <sheetName val="Map"/>
      <sheetName val="FDI_NACE"/>
      <sheetName val="FATS_TOT"/>
      <sheetName val="FATS_GEO"/>
      <sheetName val="FATS_NACE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0">
          <cell r="E40">
            <v>4</v>
          </cell>
        </row>
      </sheetData>
      <sheetData sheetId="9" refreshError="1"/>
      <sheetData sheetId="10">
        <row r="3">
          <cell r="B3">
            <v>2010</v>
          </cell>
        </row>
      </sheetData>
      <sheetData sheetId="11" refreshError="1"/>
      <sheetData sheetId="12">
        <row r="1">
          <cell r="C1" t="str">
            <v>Inward foreign affiliates turnover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marks"/>
      <sheetName val="Codes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14"/>
      <sheetName val="D15"/>
      <sheetName val="D16"/>
      <sheetName val="D17"/>
      <sheetName val="1.T1"/>
      <sheetName val="1.T2"/>
      <sheetName val="1.F1"/>
      <sheetName val="1.F2"/>
      <sheetName val="1.T3"/>
      <sheetName val="1.Data F3-6"/>
      <sheetName val="1.F3+4"/>
      <sheetName val="1.F5+6"/>
      <sheetName val="1.T4"/>
      <sheetName val="1.F7+8"/>
    </sheetNames>
    <sheetDataSet>
      <sheetData sheetId="0" refreshError="1"/>
      <sheetData sheetId="1">
        <row r="1">
          <cell r="A1" t="str">
            <v>DECLARANT</v>
          </cell>
          <cell r="B1" t="str">
            <v>Label</v>
          </cell>
          <cell r="C1" t="str">
            <v>Code</v>
          </cell>
        </row>
        <row r="2">
          <cell r="A2">
            <v>1</v>
          </cell>
          <cell r="B2" t="str">
            <v>France</v>
          </cell>
          <cell r="C2" t="str">
            <v>FR</v>
          </cell>
        </row>
        <row r="3">
          <cell r="A3">
            <v>3</v>
          </cell>
          <cell r="B3" t="str">
            <v>Netherlands</v>
          </cell>
          <cell r="C3" t="str">
            <v>NL</v>
          </cell>
        </row>
        <row r="4">
          <cell r="A4">
            <v>4</v>
          </cell>
          <cell r="B4" t="str">
            <v>Germany</v>
          </cell>
          <cell r="C4" t="str">
            <v>DE</v>
          </cell>
        </row>
        <row r="5">
          <cell r="A5">
            <v>5</v>
          </cell>
          <cell r="B5" t="str">
            <v>Italy</v>
          </cell>
          <cell r="C5" t="str">
            <v>IT</v>
          </cell>
        </row>
        <row r="6">
          <cell r="A6">
            <v>6</v>
          </cell>
          <cell r="B6" t="str">
            <v>United Kingdom</v>
          </cell>
          <cell r="C6" t="str">
            <v>UK</v>
          </cell>
        </row>
        <row r="7">
          <cell r="A7">
            <v>7</v>
          </cell>
          <cell r="B7" t="str">
            <v>Ireland</v>
          </cell>
          <cell r="C7" t="str">
            <v>IE</v>
          </cell>
        </row>
        <row r="8">
          <cell r="A8">
            <v>8</v>
          </cell>
          <cell r="B8" t="str">
            <v>Denmark</v>
          </cell>
          <cell r="C8" t="str">
            <v>DK</v>
          </cell>
        </row>
        <row r="9">
          <cell r="A9">
            <v>9</v>
          </cell>
          <cell r="B9" t="str">
            <v>Greece</v>
          </cell>
          <cell r="C9" t="str">
            <v>EL</v>
          </cell>
        </row>
        <row r="10">
          <cell r="A10">
            <v>10</v>
          </cell>
          <cell r="B10" t="str">
            <v>Portugal</v>
          </cell>
          <cell r="C10" t="str">
            <v>PT</v>
          </cell>
        </row>
        <row r="11">
          <cell r="A11">
            <v>11</v>
          </cell>
          <cell r="B11" t="str">
            <v>Spain</v>
          </cell>
          <cell r="C11" t="str">
            <v>ES</v>
          </cell>
        </row>
        <row r="12">
          <cell r="A12">
            <v>17</v>
          </cell>
          <cell r="B12" t="str">
            <v>Belgium</v>
          </cell>
          <cell r="C12" t="str">
            <v>BE</v>
          </cell>
        </row>
        <row r="13">
          <cell r="A13">
            <v>18</v>
          </cell>
          <cell r="B13" t="str">
            <v>Luxembourg</v>
          </cell>
          <cell r="C13" t="str">
            <v>LU</v>
          </cell>
        </row>
        <row r="14">
          <cell r="A14">
            <v>24</v>
          </cell>
          <cell r="B14" t="str">
            <v>Iceland</v>
          </cell>
          <cell r="C14" t="str">
            <v>IS</v>
          </cell>
        </row>
        <row r="15">
          <cell r="A15">
            <v>28</v>
          </cell>
          <cell r="B15" t="str">
            <v>Norway</v>
          </cell>
          <cell r="C15" t="str">
            <v>NO</v>
          </cell>
        </row>
        <row r="16">
          <cell r="A16">
            <v>30</v>
          </cell>
          <cell r="B16" t="str">
            <v>Sweden</v>
          </cell>
          <cell r="C16" t="str">
            <v>SE</v>
          </cell>
        </row>
        <row r="17">
          <cell r="A17">
            <v>32</v>
          </cell>
          <cell r="B17" t="str">
            <v>Finland</v>
          </cell>
          <cell r="C17" t="str">
            <v>FI</v>
          </cell>
        </row>
        <row r="18">
          <cell r="A18">
            <v>38</v>
          </cell>
          <cell r="B18" t="str">
            <v>Austria</v>
          </cell>
          <cell r="C18" t="str">
            <v>AT</v>
          </cell>
        </row>
        <row r="19">
          <cell r="A19">
            <v>46</v>
          </cell>
          <cell r="B19" t="str">
            <v>Malta</v>
          </cell>
          <cell r="C19" t="str">
            <v>MT</v>
          </cell>
        </row>
        <row r="20">
          <cell r="A20">
            <v>53</v>
          </cell>
          <cell r="B20" t="str">
            <v>Estonia</v>
          </cell>
          <cell r="C20" t="str">
            <v>EE</v>
          </cell>
        </row>
        <row r="21">
          <cell r="A21">
            <v>54</v>
          </cell>
          <cell r="B21" t="str">
            <v>Latvia</v>
          </cell>
          <cell r="C21" t="str">
            <v>LV</v>
          </cell>
        </row>
        <row r="22">
          <cell r="A22">
            <v>55</v>
          </cell>
          <cell r="B22" t="str">
            <v>Lithuania</v>
          </cell>
          <cell r="C22" t="str">
            <v>LT</v>
          </cell>
        </row>
        <row r="23">
          <cell r="A23">
            <v>60</v>
          </cell>
          <cell r="B23" t="str">
            <v>Poland</v>
          </cell>
          <cell r="C23" t="str">
            <v>PL</v>
          </cell>
        </row>
        <row r="24">
          <cell r="A24">
            <v>61</v>
          </cell>
          <cell r="B24" t="str">
            <v>Czech Republic</v>
          </cell>
          <cell r="C24" t="str">
            <v>CZ</v>
          </cell>
        </row>
        <row r="25">
          <cell r="A25">
            <v>63</v>
          </cell>
          <cell r="B25" t="str">
            <v>Slovakia</v>
          </cell>
          <cell r="C25" t="str">
            <v>SK</v>
          </cell>
        </row>
        <row r="26">
          <cell r="A26">
            <v>64</v>
          </cell>
          <cell r="B26" t="str">
            <v>Hungary</v>
          </cell>
          <cell r="C26" t="str">
            <v>HU</v>
          </cell>
        </row>
        <row r="27">
          <cell r="A27">
            <v>66</v>
          </cell>
          <cell r="B27" t="str">
            <v>Romania</v>
          </cell>
          <cell r="C27" t="str">
            <v>RO</v>
          </cell>
        </row>
        <row r="28">
          <cell r="A28">
            <v>68</v>
          </cell>
          <cell r="B28" t="str">
            <v>Bulgaria</v>
          </cell>
          <cell r="C28" t="str">
            <v>BG</v>
          </cell>
        </row>
        <row r="29">
          <cell r="A29">
            <v>91</v>
          </cell>
          <cell r="B29" t="str">
            <v>Slovenia</v>
          </cell>
          <cell r="C29" t="str">
            <v>SI</v>
          </cell>
        </row>
        <row r="30">
          <cell r="A30">
            <v>92</v>
          </cell>
          <cell r="B30" t="str">
            <v>Croatia</v>
          </cell>
          <cell r="C30" t="str">
            <v>HR</v>
          </cell>
        </row>
        <row r="31">
          <cell r="A31">
            <v>600</v>
          </cell>
          <cell r="B31" t="str">
            <v>Cyprus</v>
          </cell>
          <cell r="C31" t="str">
            <v>CY</v>
          </cell>
        </row>
        <row r="34">
          <cell r="A34">
            <v>1000</v>
          </cell>
          <cell r="B34" t="str">
            <v>World</v>
          </cell>
          <cell r="C34" t="str">
            <v>WORLD</v>
          </cell>
        </row>
        <row r="35">
          <cell r="A35">
            <v>1010</v>
          </cell>
          <cell r="B35" t="str">
            <v>EU27 total</v>
          </cell>
          <cell r="C35" t="str">
            <v>INT_EU27</v>
          </cell>
        </row>
        <row r="36">
          <cell r="A36">
            <v>1011</v>
          </cell>
          <cell r="B36" t="str">
            <v>Extra-EU27 total</v>
          </cell>
          <cell r="C36" t="str">
            <v>EXT_EU27</v>
          </cell>
        </row>
        <row r="38">
          <cell r="A38" t="str">
            <v>NACE</v>
          </cell>
        </row>
        <row r="39">
          <cell r="A39" t="str">
            <v>01_03</v>
          </cell>
          <cell r="B39" t="str">
            <v>Agriculture, Forestry and Fishing</v>
          </cell>
          <cell r="C39" t="str">
            <v>A</v>
          </cell>
        </row>
        <row r="40">
          <cell r="A40" t="str">
            <v>05_09</v>
          </cell>
          <cell r="B40" t="str">
            <v>Mining and quarrying</v>
          </cell>
          <cell r="C40" t="str">
            <v>B</v>
          </cell>
        </row>
        <row r="41">
          <cell r="A41">
            <v>35</v>
          </cell>
          <cell r="B41" t="str">
            <v>Electricity, gas, steam and air conditioning supply</v>
          </cell>
          <cell r="C41" t="str">
            <v>D</v>
          </cell>
        </row>
        <row r="42">
          <cell r="A42" t="str">
            <v>36_39</v>
          </cell>
          <cell r="B42" t="str">
            <v>Water supply, sewerage, waste management and remediation activities</v>
          </cell>
          <cell r="C42" t="str">
            <v>E</v>
          </cell>
        </row>
        <row r="43">
          <cell r="A43" t="str">
            <v>41_43</v>
          </cell>
          <cell r="B43" t="str">
            <v>Construction</v>
          </cell>
          <cell r="C43" t="str">
            <v>F</v>
          </cell>
        </row>
        <row r="44">
          <cell r="A44" t="str">
            <v>G</v>
          </cell>
          <cell r="B44" t="str">
            <v>Trade</v>
          </cell>
          <cell r="C44" t="str">
            <v>G</v>
          </cell>
        </row>
        <row r="45">
          <cell r="A45" t="str">
            <v>49_53</v>
          </cell>
          <cell r="B45" t="str">
            <v>Transportation and storage</v>
          </cell>
          <cell r="C45" t="str">
            <v>H</v>
          </cell>
        </row>
        <row r="46">
          <cell r="A46" t="str">
            <v>58_63</v>
          </cell>
          <cell r="B46" t="str">
            <v>Information and communication</v>
          </cell>
          <cell r="C46" t="str">
            <v>J</v>
          </cell>
        </row>
        <row r="47">
          <cell r="A47">
            <v>68</v>
          </cell>
          <cell r="B47" t="str">
            <v>Real estate activities</v>
          </cell>
          <cell r="C47" t="str">
            <v>L</v>
          </cell>
        </row>
        <row r="48">
          <cell r="A48" t="str">
            <v>69_75</v>
          </cell>
          <cell r="B48" t="str">
            <v>Professional, scientific and technical activities</v>
          </cell>
          <cell r="C48" t="str">
            <v>M</v>
          </cell>
        </row>
        <row r="49">
          <cell r="A49" t="str">
            <v>77_82</v>
          </cell>
          <cell r="B49" t="str">
            <v>Administrative and support service activities</v>
          </cell>
          <cell r="C49" t="str">
            <v>N</v>
          </cell>
        </row>
        <row r="50">
          <cell r="A50" t="str">
            <v>TOTAL</v>
          </cell>
          <cell r="B50" t="str">
            <v>Total</v>
          </cell>
          <cell r="C50" t="str">
            <v>TOTAL</v>
          </cell>
        </row>
        <row r="51">
          <cell r="A51" t="str">
            <v>B_C_D_E</v>
          </cell>
          <cell r="B51" t="str">
            <v>Industry</v>
          </cell>
          <cell r="C51" t="str">
            <v>B_E</v>
          </cell>
        </row>
        <row r="55">
          <cell r="A55">
            <v>1</v>
          </cell>
          <cell r="B55" t="str">
            <v>Import/arrivals</v>
          </cell>
          <cell r="C55" t="str">
            <v>IMP</v>
          </cell>
        </row>
        <row r="56">
          <cell r="A56">
            <v>2</v>
          </cell>
          <cell r="B56" t="str">
            <v>Export/dispatches</v>
          </cell>
          <cell r="C56" t="str">
            <v>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Copy%20of%202016.11.21%20Economic%20globalisation%20indicators%20in%20manufacturing%20wholesale%20and%20retail%20trade.xlsm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ODHUIJZEN Anton (ESTAT)" refreshedDate="42587.66466574074" createdVersion="4" refreshedVersion="4" minRefreshableVersion="3" recordCount="2853">
  <cacheSource type="worksheet">
    <worksheetSource ref="A1:G1048576" sheet="D14" r:id="rId2"/>
  </cacheSource>
  <cacheFields count="7">
    <cacheField name="TIME" numFmtId="0">
      <sharedItems containsString="0" containsBlank="1" containsNumber="1" containsInteger="1" minValue="2011" maxValue="2013" count="3">
        <n v="2011"/>
        <n v="2013"/>
        <m/>
      </sharedItems>
    </cacheField>
    <cacheField name="GEO" numFmtId="0">
      <sharedItems containsBlank="1" count="24">
        <s v="BE"/>
        <s v="BG"/>
        <s v="CZ"/>
        <s v="DK"/>
        <s v="DE"/>
        <s v="EE"/>
        <s v="EL"/>
        <s v="ES"/>
        <s v="FR"/>
        <s v="HR"/>
        <s v="IT"/>
        <s v="CY"/>
        <s v="HU"/>
        <s v="NL"/>
        <s v="AT"/>
        <s v="PL"/>
        <s v="PT"/>
        <s v="RO"/>
        <s v="SI"/>
        <s v="SK"/>
        <s v="FI"/>
        <s v="UK"/>
        <s v="NO"/>
        <m/>
      </sharedItems>
    </cacheField>
    <cacheField name="NACE_R2" numFmtId="0">
      <sharedItems containsBlank="1" count="2">
        <s v="B-F"/>
        <m/>
      </sharedItems>
    </cacheField>
    <cacheField name="C_CTRL" numFmtId="0">
      <sharedItems containsBlank="1" count="32">
        <s v="EUR"/>
        <s v="INT_EU28"/>
        <s v="INT_EU27"/>
        <s v="NO"/>
        <s v="CH"/>
        <s v="TR"/>
        <s v="RU"/>
        <s v="EXT_EU28"/>
        <s v="EXT_EU27"/>
        <s v="AFR"/>
        <s v="ZA"/>
        <s v="NG"/>
        <s v="AME"/>
        <s v="CA"/>
        <s v="US"/>
        <s v="MX"/>
        <s v="BR"/>
        <s v="ASI"/>
        <s v="CN_X_HK"/>
        <s v="HK"/>
        <s v="JP"/>
        <s v="KR"/>
        <s v="IN"/>
        <s v="SG"/>
        <s v="SA"/>
        <s v="OCE_PLR"/>
        <s v="AU"/>
        <s v="CONTROL"/>
        <s v="OFFSHO"/>
        <s v="WORLD"/>
        <s v="WRL_X_REP"/>
        <m/>
      </sharedItems>
    </cacheField>
    <cacheField name="INDIC_SB" numFmtId="0">
      <sharedItems containsBlank="1" count="3">
        <s v="V22110"/>
        <s v="V22120"/>
        <m/>
      </sharedItems>
    </cacheField>
    <cacheField name="Value" numFmtId="0">
      <sharedItems containsBlank="1" containsMixedTypes="1" containsNumber="1" minValue="0" maxValue="307634" count="652">
        <s v=":"/>
        <n v="2.4"/>
        <n v="118"/>
        <n v="0"/>
        <n v="0.8"/>
        <n v="44"/>
        <n v="11"/>
        <n v="1058"/>
        <n v="14.2"/>
        <n v="1220"/>
        <n v="3.2"/>
        <n v="162"/>
        <n v="598.79999999999995"/>
        <n v="5332"/>
        <n v="0.4"/>
        <n v="13"/>
        <n v="20.3"/>
        <n v="423"/>
        <n v="6.3"/>
        <n v="215"/>
        <n v="162.5"/>
        <n v="2909"/>
        <n v="0.1"/>
        <n v="2"/>
        <n v="7.6"/>
        <n v="137"/>
        <n v="104.7"/>
        <n v="1653"/>
        <n v="1.1000000000000001"/>
        <n v="3"/>
        <n v="8.5"/>
        <n v="193"/>
        <n v="6.5"/>
        <n v="55"/>
        <n v="1.5"/>
        <n v="34"/>
        <n v="373.3"/>
        <n v="8038"/>
        <n v="0.2"/>
        <n v="12"/>
        <n v="1134.5999999999999"/>
        <n v="16280"/>
        <n v="761.3"/>
        <n v="8242"/>
        <n v="5794.9"/>
        <n v="46934"/>
        <n v="36.6"/>
        <n v="378"/>
        <n v="1343"/>
        <n v="11686"/>
        <n v="10.4"/>
        <n v="170"/>
        <n v="5497.6"/>
        <n v="43254"/>
        <n v="330"/>
        <n v="74.2"/>
        <n v="717"/>
        <n v="3147.1"/>
        <n v="22273"/>
        <n v="88"/>
        <n v="20.6"/>
        <n v="272"/>
        <n v="444.3"/>
        <n v="3805"/>
        <n v="8.1"/>
        <n v="76"/>
        <n v="42.6"/>
        <n v="813"/>
        <n v="7"/>
        <n v="113"/>
        <n v="72.7"/>
        <n v="351"/>
        <n v="37408.400000000001"/>
        <n v="205184"/>
        <n v="48701"/>
        <n v="295372"/>
        <n v="11292.5"/>
        <n v="90188"/>
        <n v="15.9"/>
        <n v="116"/>
        <n v="16"/>
        <n v="89"/>
        <n v="164"/>
        <n v="701"/>
        <n v="1017.8"/>
        <n v="11692"/>
        <n v="1.6"/>
        <n v="29"/>
        <n v="78"/>
        <n v="686"/>
        <n v="312.8"/>
        <n v="3967"/>
        <n v="3.3"/>
        <n v="67"/>
        <n v="154.9"/>
        <n v="2215"/>
        <n v="33"/>
        <n v="2.7"/>
        <n v="80"/>
        <n v="0.9"/>
        <n v="48.6"/>
        <n v="541"/>
        <n v="49"/>
        <n v="2451.3000000000002"/>
        <n v="46503"/>
        <n v="0.3"/>
        <n v="3782"/>
        <n v="62162"/>
        <n v="1330.7"/>
        <n v="15659"/>
        <n v="61.7"/>
        <n v="1067"/>
        <n v="1037"/>
        <n v="10944"/>
        <n v="24"/>
        <n v="227.9"/>
        <n v="1662"/>
        <n v="4"/>
        <n v="849.8"/>
        <n v="8036"/>
        <n v="2.8"/>
        <n v="25"/>
        <n v="1.4"/>
        <n v="515.70000000000005"/>
        <n v="4791"/>
        <n v="3.4"/>
        <n v="74"/>
        <n v="50.9"/>
        <n v="769"/>
        <n v="2.6"/>
        <n v="6196.6"/>
        <n v="91399"/>
        <n v="27.7"/>
        <n v="436"/>
        <n v="8083.4"/>
        <n v="110379"/>
        <n v="1886.8"/>
        <n v="18980"/>
        <n v="4.4000000000000004"/>
        <n v="174"/>
        <n v="189.9"/>
        <n v="3765"/>
        <n v="72.400000000000006"/>
        <n v="1313"/>
        <n v="24.6"/>
        <n v="519"/>
        <n v="54"/>
        <n v="10.199999999999999"/>
        <n v="252"/>
        <n v="1"/>
        <n v="18"/>
        <n v="2.2999999999999998"/>
        <n v="156.5"/>
        <n v="5519"/>
        <n v="418.8"/>
        <n v="10597"/>
        <n v="262.3"/>
        <n v="5078"/>
        <n v="356.6"/>
        <n v="5292"/>
        <n v="106"/>
        <n v="41.3"/>
        <n v="568"/>
        <n v="982.9"/>
        <n v="8829"/>
        <n v="65"/>
        <n v="563.4"/>
        <n v="4884"/>
        <n v="21"/>
        <n v="202.8"/>
        <n v="1667"/>
        <n v="38.700000000000003"/>
        <n v="300"/>
        <n v="14"/>
        <n v="2780.8"/>
        <n v="39070"/>
        <n v="4120.3"/>
        <n v="53191"/>
        <n v="1339.5"/>
        <n v="14121"/>
        <n v="1281.7"/>
        <n v="9148"/>
        <n v="264.8"/>
        <n v="1775"/>
        <n v="819.8"/>
        <n v="6144"/>
        <n v="1.2"/>
        <n v="0.7"/>
        <n v="14.4"/>
        <n v="50"/>
        <n v="36"/>
        <n v="1597.5"/>
        <n v="19553"/>
        <n v="3699"/>
        <n v="34845"/>
        <n v="2101.5"/>
        <n v="15292"/>
        <n v="121"/>
        <n v="3107"/>
        <n v="10.6"/>
        <n v="219"/>
        <n v="75.400000000000006"/>
        <n v="2204"/>
        <n v="112"/>
        <n v="60.9"/>
        <n v="1740"/>
        <n v="1.3"/>
        <n v="56"/>
        <n v="0.5"/>
        <n v="35"/>
        <n v="9"/>
        <n v="242"/>
        <n v="8272"/>
        <n v="438.4"/>
        <n v="13583"/>
        <n v="196.4"/>
        <n v="5311"/>
        <n v="1269"/>
        <n v="494"/>
        <n v="126"/>
        <n v="124"/>
        <n v="15"/>
        <n v="4537"/>
        <n v="12.6"/>
        <n v="6300"/>
        <n v="1763"/>
        <n v="75"/>
        <n v="17"/>
        <n v="10.8"/>
        <n v="237"/>
        <n v="2.1"/>
        <n v="20"/>
        <n v="1.9"/>
        <n v="32"/>
        <n v="53.7"/>
        <n v="1324"/>
        <n v="325.7"/>
        <n v="5669"/>
        <n v="459.8"/>
        <n v="7053"/>
        <n v="134"/>
        <n v="1384"/>
        <n v="66"/>
        <n v="803"/>
        <n v="4.5999999999999996"/>
        <n v="99"/>
        <n v="30.1"/>
        <n v="674"/>
        <n v="25.3"/>
        <n v="563"/>
        <n v="27.3"/>
        <n v="775"/>
        <n v="123.3"/>
        <n v="2252"/>
        <n v="96"/>
        <n v="1477"/>
        <n v="183.2"/>
        <n v="1897"/>
        <n v="167.3"/>
        <n v="1086"/>
        <n v="379"/>
        <n v="2901"/>
        <n v="3.9"/>
        <n v="41"/>
        <n v="124.9"/>
        <n v="1156"/>
        <n v="22.4"/>
        <n v="175"/>
        <n v="21.6"/>
        <n v="204"/>
        <n v="6"/>
        <n v="3230.4"/>
        <n v="19083"/>
        <n v="3792.6"/>
        <n v="23881"/>
        <n v="562.20000000000005"/>
        <n v="4798"/>
        <n v="1747.9"/>
        <n v="12192"/>
        <n v="11.5"/>
        <n v="115"/>
        <n v="116.4"/>
        <n v="907"/>
        <n v="2054.4"/>
        <n v="16444"/>
        <n v="661"/>
        <n v="1523.3"/>
        <n v="12824"/>
        <n v="31"/>
        <n v="208.6"/>
        <n v="1557"/>
        <n v="6.9"/>
        <n v="2859.8"/>
        <n v="32763"/>
        <n v="6663.4"/>
        <n v="61396"/>
        <n v="3803.5"/>
        <n v="28633"/>
        <n v="145.30000000000001"/>
        <n v="1341"/>
        <n v="165.5"/>
        <n v="1498"/>
        <n v="110.7"/>
        <n v="1001"/>
        <n v="23.6"/>
        <n v="176"/>
        <n v="43"/>
        <n v="801.8"/>
        <n v="7368"/>
        <n v="1112.5"/>
        <n v="10207"/>
        <n v="310.7"/>
        <n v="2839"/>
        <n v="158"/>
        <n v="111"/>
        <n v="17.2"/>
        <n v="1272"/>
        <n v="23.3"/>
        <n v="1541"/>
        <n v="6.1"/>
        <n v="269"/>
        <n v="377"/>
        <n v="5975"/>
        <n v="22"/>
        <n v="451"/>
        <n v="4.7"/>
        <n v="207"/>
        <n v="223.4"/>
        <n v="3606"/>
        <n v="10"/>
        <n v="295"/>
        <n v="144.80000000000001"/>
        <n v="2025"/>
        <n v="21.7"/>
        <n v="288"/>
        <n v="8.9"/>
        <n v="68"/>
        <n v="39"/>
        <n v="356.3"/>
        <n v="8622"/>
        <n v="0.6"/>
        <n v="19"/>
        <n v="956.6"/>
        <n v="18204"/>
        <n v="600.29999999999995"/>
        <n v="9581"/>
        <n v="253.9"/>
        <n v="1990"/>
        <n v="134.69999999999999"/>
        <n v="540"/>
        <n v="352.3"/>
        <n v="2379"/>
        <n v="144.6"/>
        <n v="1336"/>
        <n v="56.8"/>
        <n v="290"/>
        <n v="1919.8"/>
        <n v="14013"/>
        <n v="4.0999999999999996"/>
        <n v="2526"/>
        <n v="18382"/>
        <n v="606.20000000000005"/>
        <n v="4369"/>
        <n v="8036.2"/>
        <n v="61014"/>
        <n v="36.1"/>
        <n v="360"/>
        <n v="1996.7"/>
        <n v="14876"/>
        <n v="17.3"/>
        <n v="157"/>
        <n v="311"/>
        <n v="8239.2999999999993"/>
        <n v="61069"/>
        <n v="481"/>
        <n v="426.9"/>
        <n v="3706"/>
        <n v="4302.8999999999996"/>
        <n v="29642"/>
        <n v="18.7"/>
        <n v="11.1"/>
        <n v="123"/>
        <n v="84.4"/>
        <n v="1252"/>
        <n v="255"/>
        <n v="468.7"/>
        <n v="4546"/>
        <n v="245"/>
        <n v="241.8"/>
        <n v="1610"/>
        <n v="5"/>
        <n v="189"/>
        <n v="104.4"/>
        <n v="533"/>
        <n v="38136.400000000001"/>
        <n v="185551"/>
        <n v="281.39999999999998"/>
        <n v="2250"/>
        <n v="54411.9"/>
        <n v="307634"/>
        <n v="16275.5"/>
        <n v="122083"/>
        <n v="4.2"/>
        <n v="57.6"/>
        <n v="108.1"/>
        <n v="1077"/>
        <n v="931.7"/>
        <n v="12185"/>
        <n v="28"/>
        <n v="46.1"/>
        <n v="485"/>
        <n v="330.4"/>
        <n v="4668"/>
        <n v="4.5"/>
        <n v="120"/>
        <n v="73"/>
        <n v="3.1"/>
        <n v="34.5"/>
        <n v="611"/>
        <n v="5.5"/>
        <n v="135"/>
        <n v="79"/>
        <n v="2144.9"/>
        <n v="43652"/>
        <n v="94"/>
        <n v="3407"/>
        <n v="60504"/>
        <n v="1262.0999999999999"/>
        <n v="16853"/>
        <n v="5707.7"/>
        <n v="40543"/>
        <n v="14.6"/>
        <n v="148"/>
        <n v="399.5"/>
        <n v="3258"/>
        <n v="1852.9"/>
        <n v="15477"/>
        <n v="23.8"/>
        <n v="261"/>
        <n v="1123.7"/>
        <n v="9476"/>
        <n v="138.19999999999999"/>
        <n v="1358"/>
        <n v="7.5"/>
        <n v="86"/>
        <n v="6.4"/>
        <n v="59"/>
        <n v="16069.6"/>
        <n v="123316"/>
        <n v="572"/>
        <n v="23630.3"/>
        <n v="179336"/>
        <n v="7560.6"/>
        <n v="56020"/>
        <n v="34.700000000000003"/>
        <n v="281"/>
        <n v="52"/>
        <n v="57.7"/>
        <n v="967"/>
        <n v="93.3"/>
        <n v="1300"/>
        <n v="35.700000000000003"/>
        <n v="333"/>
        <n v="968.8"/>
        <n v="10304"/>
        <n v="229.2"/>
        <n v="1774"/>
        <n v="902.9"/>
        <n v="9303"/>
        <n v="8.8000000000000007"/>
        <n v="497.2"/>
        <n v="4857"/>
        <n v="156"/>
        <n v="71.8"/>
        <n v="1124"/>
        <n v="2.2000000000000002"/>
        <n v="136"/>
        <n v="6520.4"/>
        <n v="103103"/>
        <n v="431"/>
        <n v="8392.2000000000007"/>
        <n v="122710"/>
        <n v="1871.8"/>
        <n v="19607"/>
        <n v="227.2"/>
        <n v="4486"/>
        <n v="222.2"/>
        <n v="4260"/>
        <n v="23"/>
        <n v="125"/>
        <n v="95.2"/>
        <n v="1828"/>
        <n v="28.7"/>
        <n v="621"/>
        <n v="28.1"/>
        <n v="574"/>
        <n v="61.5"/>
        <n v="981"/>
        <n v="85"/>
        <n v="18.399999999999999"/>
        <n v="384"/>
        <n v="83"/>
        <n v="1.8"/>
        <n v="204.2"/>
        <n v="6470"/>
        <n v="2.9"/>
        <n v="521.6"/>
        <n v="12558"/>
        <n v="317.39999999999998"/>
        <n v="6088"/>
        <n v="454.6"/>
        <n v="6197"/>
        <n v="30.6"/>
        <n v="539"/>
        <n v="903.3"/>
        <n v="9369"/>
        <n v="535.70000000000005"/>
        <n v="5309"/>
        <n v="523.4"/>
        <n v="5149"/>
        <n v="299.3"/>
        <n v="3094"/>
        <n v="253"/>
        <n v="163.1"/>
        <n v="1591"/>
        <n v="69.099999999999994"/>
        <n v="565"/>
        <n v="2977.6"/>
        <n v="39049"/>
        <n v="6.8"/>
        <n v="145"/>
        <n v="4335.5"/>
        <n v="54615"/>
        <n v="1357.9"/>
        <n v="15566"/>
        <n v="1802.9"/>
        <n v="11687"/>
        <n v="1415.7"/>
        <n v="9435"/>
        <n v="30"/>
        <n v="378.2"/>
        <n v="2130"/>
        <n v="926.2"/>
        <n v="6614"/>
        <n v="385.5"/>
        <n v="3181"/>
        <n v="156.1"/>
        <n v="1696"/>
        <n v="227.5"/>
        <n v="1458"/>
        <n v="152.4"/>
        <n v="1172"/>
        <n v="85.3"/>
        <n v="634"/>
        <n v="144"/>
        <n v="3.5"/>
        <n v="1916.4"/>
        <n v="21507"/>
        <n v="8.4"/>
        <n v="103"/>
        <n v="4258.3"/>
        <n v="37556"/>
        <n v="2341.9"/>
        <n v="16049"/>
        <n v="234.4"/>
        <n v="4008"/>
        <n v="77"/>
        <n v="14.8"/>
        <n v="319"/>
        <n v="126.6"/>
        <n v="2957"/>
        <n v="96.8"/>
        <n v="1982"/>
        <n v="40"/>
        <n v="3.6"/>
        <n v="406.3"/>
        <n v="9977"/>
        <n v="767.3"/>
        <n v="16942"/>
        <n v="361"/>
        <n v="6965"/>
        <n v="1346"/>
        <n v="1333"/>
        <n v="630"/>
        <n v="299"/>
        <n v="163"/>
        <n v="8"/>
        <n v="5.7"/>
        <n v="3881"/>
        <n v="5.9"/>
        <n v="5844"/>
        <n v="1963"/>
        <n v="1110"/>
        <n v="47.2"/>
        <n v="1005"/>
        <n v="60"/>
        <n v="8.6999999999999993"/>
        <n v="298"/>
        <n v="5.4"/>
        <n v="167"/>
        <n v="5.3"/>
        <n v="165"/>
        <n v="55.8"/>
        <n v="1303"/>
        <n v="161.5"/>
        <n v="1575"/>
        <n v="80.7"/>
        <n v="651"/>
        <n v="474.1"/>
        <n v="6967"/>
        <n v="81.099999999999994"/>
        <n v="1038"/>
        <n v="38.9"/>
        <n v="944"/>
        <n v="131.9"/>
        <n v="2519"/>
        <n v="93"/>
        <n v="216"/>
        <n v="2103"/>
        <n v="696"/>
        <n v="462"/>
        <n v="2920"/>
        <n v="46"/>
        <n v="197"/>
        <n v="1659"/>
        <n v="138"/>
        <n v="2644"/>
        <n v="17413"/>
        <n v="3323"/>
        <n v="22436"/>
        <n v="679"/>
        <n v="5023"/>
        <n v="206.1"/>
        <n v="1738"/>
        <n v="167.8"/>
        <n v="1486"/>
        <n v="37"/>
        <n v="247"/>
        <n v="185.5"/>
        <n v="1767"/>
        <n v="118.2"/>
        <n v="1309"/>
        <n v="110.8"/>
        <n v="28.9"/>
        <n v="206"/>
        <n v="961.1"/>
        <n v="8044"/>
        <n v="1314.4"/>
        <n v="11297"/>
        <n v="353.3"/>
        <n v="3253"/>
        <m/>
      </sharedItems>
    </cacheField>
    <cacheField name="Flag and Foot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3">
  <r>
    <x v="0"/>
    <x v="0"/>
    <x v="0"/>
    <x v="0"/>
    <x v="0"/>
    <x v="0"/>
    <m/>
  </r>
  <r>
    <x v="0"/>
    <x v="0"/>
    <x v="0"/>
    <x v="0"/>
    <x v="1"/>
    <x v="0"/>
    <m/>
  </r>
  <r>
    <x v="0"/>
    <x v="0"/>
    <x v="0"/>
    <x v="1"/>
    <x v="0"/>
    <x v="0"/>
    <m/>
  </r>
  <r>
    <x v="0"/>
    <x v="0"/>
    <x v="0"/>
    <x v="1"/>
    <x v="1"/>
    <x v="0"/>
    <m/>
  </r>
  <r>
    <x v="0"/>
    <x v="0"/>
    <x v="0"/>
    <x v="2"/>
    <x v="0"/>
    <x v="0"/>
    <m/>
  </r>
  <r>
    <x v="0"/>
    <x v="0"/>
    <x v="0"/>
    <x v="2"/>
    <x v="1"/>
    <x v="0"/>
    <m/>
  </r>
  <r>
    <x v="0"/>
    <x v="0"/>
    <x v="0"/>
    <x v="3"/>
    <x v="0"/>
    <x v="0"/>
    <m/>
  </r>
  <r>
    <x v="0"/>
    <x v="0"/>
    <x v="0"/>
    <x v="3"/>
    <x v="1"/>
    <x v="0"/>
    <m/>
  </r>
  <r>
    <x v="0"/>
    <x v="0"/>
    <x v="0"/>
    <x v="4"/>
    <x v="0"/>
    <x v="0"/>
    <m/>
  </r>
  <r>
    <x v="0"/>
    <x v="0"/>
    <x v="0"/>
    <x v="4"/>
    <x v="1"/>
    <x v="0"/>
    <m/>
  </r>
  <r>
    <x v="0"/>
    <x v="0"/>
    <x v="0"/>
    <x v="5"/>
    <x v="0"/>
    <x v="0"/>
    <m/>
  </r>
  <r>
    <x v="0"/>
    <x v="0"/>
    <x v="0"/>
    <x v="5"/>
    <x v="1"/>
    <x v="0"/>
    <m/>
  </r>
  <r>
    <x v="0"/>
    <x v="0"/>
    <x v="0"/>
    <x v="6"/>
    <x v="0"/>
    <x v="0"/>
    <m/>
  </r>
  <r>
    <x v="0"/>
    <x v="0"/>
    <x v="0"/>
    <x v="6"/>
    <x v="1"/>
    <x v="0"/>
    <m/>
  </r>
  <r>
    <x v="0"/>
    <x v="0"/>
    <x v="0"/>
    <x v="7"/>
    <x v="0"/>
    <x v="0"/>
    <m/>
  </r>
  <r>
    <x v="0"/>
    <x v="0"/>
    <x v="0"/>
    <x v="7"/>
    <x v="1"/>
    <x v="0"/>
    <m/>
  </r>
  <r>
    <x v="0"/>
    <x v="0"/>
    <x v="0"/>
    <x v="8"/>
    <x v="0"/>
    <x v="0"/>
    <m/>
  </r>
  <r>
    <x v="0"/>
    <x v="0"/>
    <x v="0"/>
    <x v="8"/>
    <x v="1"/>
    <x v="0"/>
    <m/>
  </r>
  <r>
    <x v="0"/>
    <x v="0"/>
    <x v="0"/>
    <x v="9"/>
    <x v="0"/>
    <x v="0"/>
    <m/>
  </r>
  <r>
    <x v="0"/>
    <x v="0"/>
    <x v="0"/>
    <x v="9"/>
    <x v="1"/>
    <x v="0"/>
    <m/>
  </r>
  <r>
    <x v="0"/>
    <x v="0"/>
    <x v="0"/>
    <x v="10"/>
    <x v="0"/>
    <x v="0"/>
    <m/>
  </r>
  <r>
    <x v="0"/>
    <x v="0"/>
    <x v="0"/>
    <x v="10"/>
    <x v="1"/>
    <x v="0"/>
    <m/>
  </r>
  <r>
    <x v="0"/>
    <x v="0"/>
    <x v="0"/>
    <x v="11"/>
    <x v="0"/>
    <x v="0"/>
    <m/>
  </r>
  <r>
    <x v="0"/>
    <x v="0"/>
    <x v="0"/>
    <x v="11"/>
    <x v="1"/>
    <x v="0"/>
    <m/>
  </r>
  <r>
    <x v="0"/>
    <x v="0"/>
    <x v="0"/>
    <x v="12"/>
    <x v="0"/>
    <x v="0"/>
    <m/>
  </r>
  <r>
    <x v="0"/>
    <x v="0"/>
    <x v="0"/>
    <x v="12"/>
    <x v="1"/>
    <x v="0"/>
    <m/>
  </r>
  <r>
    <x v="0"/>
    <x v="0"/>
    <x v="0"/>
    <x v="13"/>
    <x v="0"/>
    <x v="0"/>
    <m/>
  </r>
  <r>
    <x v="0"/>
    <x v="0"/>
    <x v="0"/>
    <x v="13"/>
    <x v="1"/>
    <x v="0"/>
    <m/>
  </r>
  <r>
    <x v="0"/>
    <x v="0"/>
    <x v="0"/>
    <x v="14"/>
    <x v="0"/>
    <x v="0"/>
    <m/>
  </r>
  <r>
    <x v="0"/>
    <x v="0"/>
    <x v="0"/>
    <x v="14"/>
    <x v="1"/>
    <x v="0"/>
    <m/>
  </r>
  <r>
    <x v="0"/>
    <x v="0"/>
    <x v="0"/>
    <x v="15"/>
    <x v="0"/>
    <x v="0"/>
    <m/>
  </r>
  <r>
    <x v="0"/>
    <x v="0"/>
    <x v="0"/>
    <x v="15"/>
    <x v="1"/>
    <x v="0"/>
    <m/>
  </r>
  <r>
    <x v="0"/>
    <x v="0"/>
    <x v="0"/>
    <x v="16"/>
    <x v="0"/>
    <x v="0"/>
    <m/>
  </r>
  <r>
    <x v="0"/>
    <x v="0"/>
    <x v="0"/>
    <x v="16"/>
    <x v="1"/>
    <x v="0"/>
    <m/>
  </r>
  <r>
    <x v="0"/>
    <x v="0"/>
    <x v="0"/>
    <x v="17"/>
    <x v="0"/>
    <x v="0"/>
    <m/>
  </r>
  <r>
    <x v="0"/>
    <x v="0"/>
    <x v="0"/>
    <x v="17"/>
    <x v="1"/>
    <x v="0"/>
    <m/>
  </r>
  <r>
    <x v="0"/>
    <x v="0"/>
    <x v="0"/>
    <x v="18"/>
    <x v="0"/>
    <x v="0"/>
    <m/>
  </r>
  <r>
    <x v="0"/>
    <x v="0"/>
    <x v="0"/>
    <x v="18"/>
    <x v="1"/>
    <x v="0"/>
    <m/>
  </r>
  <r>
    <x v="0"/>
    <x v="0"/>
    <x v="0"/>
    <x v="19"/>
    <x v="0"/>
    <x v="0"/>
    <m/>
  </r>
  <r>
    <x v="0"/>
    <x v="0"/>
    <x v="0"/>
    <x v="19"/>
    <x v="1"/>
    <x v="0"/>
    <m/>
  </r>
  <r>
    <x v="0"/>
    <x v="0"/>
    <x v="0"/>
    <x v="20"/>
    <x v="0"/>
    <x v="0"/>
    <m/>
  </r>
  <r>
    <x v="0"/>
    <x v="0"/>
    <x v="0"/>
    <x v="20"/>
    <x v="1"/>
    <x v="0"/>
    <m/>
  </r>
  <r>
    <x v="0"/>
    <x v="0"/>
    <x v="0"/>
    <x v="21"/>
    <x v="0"/>
    <x v="0"/>
    <m/>
  </r>
  <r>
    <x v="0"/>
    <x v="0"/>
    <x v="0"/>
    <x v="21"/>
    <x v="1"/>
    <x v="0"/>
    <m/>
  </r>
  <r>
    <x v="0"/>
    <x v="0"/>
    <x v="0"/>
    <x v="22"/>
    <x v="0"/>
    <x v="0"/>
    <m/>
  </r>
  <r>
    <x v="0"/>
    <x v="0"/>
    <x v="0"/>
    <x v="22"/>
    <x v="1"/>
    <x v="0"/>
    <m/>
  </r>
  <r>
    <x v="0"/>
    <x v="0"/>
    <x v="0"/>
    <x v="23"/>
    <x v="0"/>
    <x v="0"/>
    <m/>
  </r>
  <r>
    <x v="0"/>
    <x v="0"/>
    <x v="0"/>
    <x v="23"/>
    <x v="1"/>
    <x v="0"/>
    <m/>
  </r>
  <r>
    <x v="0"/>
    <x v="0"/>
    <x v="0"/>
    <x v="24"/>
    <x v="0"/>
    <x v="0"/>
    <m/>
  </r>
  <r>
    <x v="0"/>
    <x v="0"/>
    <x v="0"/>
    <x v="24"/>
    <x v="1"/>
    <x v="0"/>
    <m/>
  </r>
  <r>
    <x v="0"/>
    <x v="0"/>
    <x v="0"/>
    <x v="25"/>
    <x v="0"/>
    <x v="0"/>
    <m/>
  </r>
  <r>
    <x v="0"/>
    <x v="0"/>
    <x v="0"/>
    <x v="25"/>
    <x v="1"/>
    <x v="0"/>
    <m/>
  </r>
  <r>
    <x v="0"/>
    <x v="0"/>
    <x v="0"/>
    <x v="26"/>
    <x v="0"/>
    <x v="0"/>
    <m/>
  </r>
  <r>
    <x v="0"/>
    <x v="0"/>
    <x v="0"/>
    <x v="26"/>
    <x v="1"/>
    <x v="0"/>
    <m/>
  </r>
  <r>
    <x v="0"/>
    <x v="0"/>
    <x v="0"/>
    <x v="27"/>
    <x v="0"/>
    <x v="0"/>
    <m/>
  </r>
  <r>
    <x v="0"/>
    <x v="0"/>
    <x v="0"/>
    <x v="27"/>
    <x v="1"/>
    <x v="0"/>
    <m/>
  </r>
  <r>
    <x v="0"/>
    <x v="0"/>
    <x v="0"/>
    <x v="28"/>
    <x v="0"/>
    <x v="0"/>
    <m/>
  </r>
  <r>
    <x v="0"/>
    <x v="0"/>
    <x v="0"/>
    <x v="28"/>
    <x v="1"/>
    <x v="0"/>
    <m/>
  </r>
  <r>
    <x v="0"/>
    <x v="0"/>
    <x v="0"/>
    <x v="29"/>
    <x v="0"/>
    <x v="0"/>
    <m/>
  </r>
  <r>
    <x v="0"/>
    <x v="0"/>
    <x v="0"/>
    <x v="29"/>
    <x v="1"/>
    <x v="0"/>
    <m/>
  </r>
  <r>
    <x v="0"/>
    <x v="0"/>
    <x v="0"/>
    <x v="30"/>
    <x v="0"/>
    <x v="0"/>
    <m/>
  </r>
  <r>
    <x v="0"/>
    <x v="0"/>
    <x v="0"/>
    <x v="30"/>
    <x v="1"/>
    <x v="0"/>
    <m/>
  </r>
  <r>
    <x v="0"/>
    <x v="1"/>
    <x v="0"/>
    <x v="0"/>
    <x v="0"/>
    <x v="0"/>
    <m/>
  </r>
  <r>
    <x v="0"/>
    <x v="1"/>
    <x v="0"/>
    <x v="0"/>
    <x v="1"/>
    <x v="0"/>
    <m/>
  </r>
  <r>
    <x v="0"/>
    <x v="1"/>
    <x v="0"/>
    <x v="1"/>
    <x v="0"/>
    <x v="0"/>
    <m/>
  </r>
  <r>
    <x v="0"/>
    <x v="1"/>
    <x v="0"/>
    <x v="1"/>
    <x v="1"/>
    <x v="0"/>
    <m/>
  </r>
  <r>
    <x v="0"/>
    <x v="1"/>
    <x v="0"/>
    <x v="2"/>
    <x v="0"/>
    <x v="1"/>
    <m/>
  </r>
  <r>
    <x v="0"/>
    <x v="1"/>
    <x v="0"/>
    <x v="2"/>
    <x v="1"/>
    <x v="2"/>
    <m/>
  </r>
  <r>
    <x v="0"/>
    <x v="1"/>
    <x v="0"/>
    <x v="3"/>
    <x v="0"/>
    <x v="3"/>
    <m/>
  </r>
  <r>
    <x v="0"/>
    <x v="1"/>
    <x v="0"/>
    <x v="3"/>
    <x v="1"/>
    <x v="3"/>
    <m/>
  </r>
  <r>
    <x v="0"/>
    <x v="1"/>
    <x v="0"/>
    <x v="4"/>
    <x v="0"/>
    <x v="0"/>
    <s v="c"/>
  </r>
  <r>
    <x v="0"/>
    <x v="1"/>
    <x v="0"/>
    <x v="4"/>
    <x v="1"/>
    <x v="0"/>
    <s v="c"/>
  </r>
  <r>
    <x v="0"/>
    <x v="1"/>
    <x v="0"/>
    <x v="5"/>
    <x v="0"/>
    <x v="0"/>
    <s v="c"/>
  </r>
  <r>
    <x v="0"/>
    <x v="1"/>
    <x v="0"/>
    <x v="5"/>
    <x v="1"/>
    <x v="0"/>
    <s v="c"/>
  </r>
  <r>
    <x v="0"/>
    <x v="1"/>
    <x v="0"/>
    <x v="6"/>
    <x v="0"/>
    <x v="0"/>
    <s v="c"/>
  </r>
  <r>
    <x v="0"/>
    <x v="1"/>
    <x v="0"/>
    <x v="6"/>
    <x v="1"/>
    <x v="0"/>
    <s v="c"/>
  </r>
  <r>
    <x v="0"/>
    <x v="1"/>
    <x v="0"/>
    <x v="7"/>
    <x v="0"/>
    <x v="0"/>
    <m/>
  </r>
  <r>
    <x v="0"/>
    <x v="1"/>
    <x v="0"/>
    <x v="7"/>
    <x v="1"/>
    <x v="0"/>
    <m/>
  </r>
  <r>
    <x v="0"/>
    <x v="1"/>
    <x v="0"/>
    <x v="8"/>
    <x v="0"/>
    <x v="4"/>
    <m/>
  </r>
  <r>
    <x v="0"/>
    <x v="1"/>
    <x v="0"/>
    <x v="8"/>
    <x v="1"/>
    <x v="5"/>
    <m/>
  </r>
  <r>
    <x v="0"/>
    <x v="1"/>
    <x v="0"/>
    <x v="9"/>
    <x v="0"/>
    <x v="0"/>
    <m/>
  </r>
  <r>
    <x v="0"/>
    <x v="1"/>
    <x v="0"/>
    <x v="9"/>
    <x v="1"/>
    <x v="0"/>
    <m/>
  </r>
  <r>
    <x v="0"/>
    <x v="1"/>
    <x v="0"/>
    <x v="10"/>
    <x v="0"/>
    <x v="3"/>
    <m/>
  </r>
  <r>
    <x v="0"/>
    <x v="1"/>
    <x v="0"/>
    <x v="10"/>
    <x v="1"/>
    <x v="3"/>
    <m/>
  </r>
  <r>
    <x v="0"/>
    <x v="1"/>
    <x v="0"/>
    <x v="11"/>
    <x v="0"/>
    <x v="3"/>
    <m/>
  </r>
  <r>
    <x v="0"/>
    <x v="1"/>
    <x v="0"/>
    <x v="11"/>
    <x v="1"/>
    <x v="3"/>
    <m/>
  </r>
  <r>
    <x v="0"/>
    <x v="1"/>
    <x v="0"/>
    <x v="12"/>
    <x v="0"/>
    <x v="0"/>
    <m/>
  </r>
  <r>
    <x v="0"/>
    <x v="1"/>
    <x v="0"/>
    <x v="12"/>
    <x v="1"/>
    <x v="0"/>
    <m/>
  </r>
  <r>
    <x v="0"/>
    <x v="1"/>
    <x v="0"/>
    <x v="13"/>
    <x v="0"/>
    <x v="0"/>
    <s v="c"/>
  </r>
  <r>
    <x v="0"/>
    <x v="1"/>
    <x v="0"/>
    <x v="13"/>
    <x v="1"/>
    <x v="0"/>
    <s v="c"/>
  </r>
  <r>
    <x v="0"/>
    <x v="1"/>
    <x v="0"/>
    <x v="14"/>
    <x v="0"/>
    <x v="3"/>
    <m/>
  </r>
  <r>
    <x v="0"/>
    <x v="1"/>
    <x v="0"/>
    <x v="14"/>
    <x v="1"/>
    <x v="3"/>
    <m/>
  </r>
  <r>
    <x v="0"/>
    <x v="1"/>
    <x v="0"/>
    <x v="15"/>
    <x v="0"/>
    <x v="3"/>
    <m/>
  </r>
  <r>
    <x v="0"/>
    <x v="1"/>
    <x v="0"/>
    <x v="15"/>
    <x v="1"/>
    <x v="3"/>
    <m/>
  </r>
  <r>
    <x v="0"/>
    <x v="1"/>
    <x v="0"/>
    <x v="16"/>
    <x v="0"/>
    <x v="3"/>
    <m/>
  </r>
  <r>
    <x v="0"/>
    <x v="1"/>
    <x v="0"/>
    <x v="16"/>
    <x v="1"/>
    <x v="3"/>
    <m/>
  </r>
  <r>
    <x v="0"/>
    <x v="1"/>
    <x v="0"/>
    <x v="17"/>
    <x v="0"/>
    <x v="0"/>
    <m/>
  </r>
  <r>
    <x v="0"/>
    <x v="1"/>
    <x v="0"/>
    <x v="17"/>
    <x v="1"/>
    <x v="0"/>
    <m/>
  </r>
  <r>
    <x v="0"/>
    <x v="1"/>
    <x v="0"/>
    <x v="18"/>
    <x v="0"/>
    <x v="3"/>
    <m/>
  </r>
  <r>
    <x v="0"/>
    <x v="1"/>
    <x v="0"/>
    <x v="18"/>
    <x v="1"/>
    <x v="3"/>
    <m/>
  </r>
  <r>
    <x v="0"/>
    <x v="1"/>
    <x v="0"/>
    <x v="19"/>
    <x v="0"/>
    <x v="3"/>
    <m/>
  </r>
  <r>
    <x v="0"/>
    <x v="1"/>
    <x v="0"/>
    <x v="19"/>
    <x v="1"/>
    <x v="3"/>
    <m/>
  </r>
  <r>
    <x v="0"/>
    <x v="1"/>
    <x v="0"/>
    <x v="20"/>
    <x v="0"/>
    <x v="3"/>
    <m/>
  </r>
  <r>
    <x v="0"/>
    <x v="1"/>
    <x v="0"/>
    <x v="20"/>
    <x v="1"/>
    <x v="3"/>
    <m/>
  </r>
  <r>
    <x v="0"/>
    <x v="1"/>
    <x v="0"/>
    <x v="21"/>
    <x v="0"/>
    <x v="0"/>
    <s v="c"/>
  </r>
  <r>
    <x v="0"/>
    <x v="1"/>
    <x v="0"/>
    <x v="21"/>
    <x v="1"/>
    <x v="0"/>
    <s v="c"/>
  </r>
  <r>
    <x v="0"/>
    <x v="1"/>
    <x v="0"/>
    <x v="22"/>
    <x v="0"/>
    <x v="3"/>
    <m/>
  </r>
  <r>
    <x v="0"/>
    <x v="1"/>
    <x v="0"/>
    <x v="22"/>
    <x v="1"/>
    <x v="3"/>
    <m/>
  </r>
  <r>
    <x v="0"/>
    <x v="1"/>
    <x v="0"/>
    <x v="23"/>
    <x v="0"/>
    <x v="3"/>
    <m/>
  </r>
  <r>
    <x v="0"/>
    <x v="1"/>
    <x v="0"/>
    <x v="23"/>
    <x v="1"/>
    <x v="3"/>
    <m/>
  </r>
  <r>
    <x v="0"/>
    <x v="1"/>
    <x v="0"/>
    <x v="24"/>
    <x v="0"/>
    <x v="3"/>
    <m/>
  </r>
  <r>
    <x v="0"/>
    <x v="1"/>
    <x v="0"/>
    <x v="24"/>
    <x v="1"/>
    <x v="3"/>
    <m/>
  </r>
  <r>
    <x v="0"/>
    <x v="1"/>
    <x v="0"/>
    <x v="25"/>
    <x v="0"/>
    <x v="0"/>
    <m/>
  </r>
  <r>
    <x v="0"/>
    <x v="1"/>
    <x v="0"/>
    <x v="25"/>
    <x v="1"/>
    <x v="0"/>
    <m/>
  </r>
  <r>
    <x v="0"/>
    <x v="1"/>
    <x v="0"/>
    <x v="26"/>
    <x v="0"/>
    <x v="3"/>
    <m/>
  </r>
  <r>
    <x v="0"/>
    <x v="1"/>
    <x v="0"/>
    <x v="26"/>
    <x v="1"/>
    <x v="3"/>
    <m/>
  </r>
  <r>
    <x v="0"/>
    <x v="1"/>
    <x v="0"/>
    <x v="27"/>
    <x v="0"/>
    <x v="6"/>
    <m/>
  </r>
  <r>
    <x v="0"/>
    <x v="1"/>
    <x v="0"/>
    <x v="27"/>
    <x v="1"/>
    <x v="7"/>
    <m/>
  </r>
  <r>
    <x v="0"/>
    <x v="1"/>
    <x v="0"/>
    <x v="28"/>
    <x v="0"/>
    <x v="3"/>
    <m/>
  </r>
  <r>
    <x v="0"/>
    <x v="1"/>
    <x v="0"/>
    <x v="28"/>
    <x v="1"/>
    <x v="3"/>
    <m/>
  </r>
  <r>
    <x v="0"/>
    <x v="1"/>
    <x v="0"/>
    <x v="29"/>
    <x v="0"/>
    <x v="8"/>
    <m/>
  </r>
  <r>
    <x v="0"/>
    <x v="1"/>
    <x v="0"/>
    <x v="29"/>
    <x v="1"/>
    <x v="9"/>
    <m/>
  </r>
  <r>
    <x v="0"/>
    <x v="1"/>
    <x v="0"/>
    <x v="30"/>
    <x v="0"/>
    <x v="10"/>
    <m/>
  </r>
  <r>
    <x v="0"/>
    <x v="1"/>
    <x v="0"/>
    <x v="30"/>
    <x v="1"/>
    <x v="11"/>
    <m/>
  </r>
  <r>
    <x v="0"/>
    <x v="2"/>
    <x v="0"/>
    <x v="0"/>
    <x v="0"/>
    <x v="0"/>
    <m/>
  </r>
  <r>
    <x v="0"/>
    <x v="2"/>
    <x v="0"/>
    <x v="0"/>
    <x v="1"/>
    <x v="0"/>
    <m/>
  </r>
  <r>
    <x v="0"/>
    <x v="2"/>
    <x v="0"/>
    <x v="1"/>
    <x v="0"/>
    <x v="0"/>
    <m/>
  </r>
  <r>
    <x v="0"/>
    <x v="2"/>
    <x v="0"/>
    <x v="1"/>
    <x v="1"/>
    <x v="0"/>
    <m/>
  </r>
  <r>
    <x v="0"/>
    <x v="2"/>
    <x v="0"/>
    <x v="2"/>
    <x v="0"/>
    <x v="12"/>
    <m/>
  </r>
  <r>
    <x v="0"/>
    <x v="2"/>
    <x v="0"/>
    <x v="2"/>
    <x v="1"/>
    <x v="13"/>
    <m/>
  </r>
  <r>
    <x v="0"/>
    <x v="2"/>
    <x v="0"/>
    <x v="3"/>
    <x v="0"/>
    <x v="14"/>
    <m/>
  </r>
  <r>
    <x v="0"/>
    <x v="2"/>
    <x v="0"/>
    <x v="3"/>
    <x v="1"/>
    <x v="15"/>
    <m/>
  </r>
  <r>
    <x v="0"/>
    <x v="2"/>
    <x v="0"/>
    <x v="4"/>
    <x v="0"/>
    <x v="16"/>
    <m/>
  </r>
  <r>
    <x v="0"/>
    <x v="2"/>
    <x v="0"/>
    <x v="4"/>
    <x v="1"/>
    <x v="17"/>
    <m/>
  </r>
  <r>
    <x v="0"/>
    <x v="2"/>
    <x v="0"/>
    <x v="5"/>
    <x v="0"/>
    <x v="3"/>
    <m/>
  </r>
  <r>
    <x v="0"/>
    <x v="2"/>
    <x v="0"/>
    <x v="5"/>
    <x v="1"/>
    <x v="0"/>
    <s v="c"/>
  </r>
  <r>
    <x v="0"/>
    <x v="2"/>
    <x v="0"/>
    <x v="6"/>
    <x v="0"/>
    <x v="18"/>
    <m/>
  </r>
  <r>
    <x v="0"/>
    <x v="2"/>
    <x v="0"/>
    <x v="6"/>
    <x v="1"/>
    <x v="19"/>
    <m/>
  </r>
  <r>
    <x v="0"/>
    <x v="2"/>
    <x v="0"/>
    <x v="7"/>
    <x v="0"/>
    <x v="0"/>
    <m/>
  </r>
  <r>
    <x v="0"/>
    <x v="2"/>
    <x v="0"/>
    <x v="7"/>
    <x v="1"/>
    <x v="0"/>
    <m/>
  </r>
  <r>
    <x v="0"/>
    <x v="2"/>
    <x v="0"/>
    <x v="8"/>
    <x v="0"/>
    <x v="20"/>
    <m/>
  </r>
  <r>
    <x v="0"/>
    <x v="2"/>
    <x v="0"/>
    <x v="8"/>
    <x v="1"/>
    <x v="21"/>
    <m/>
  </r>
  <r>
    <x v="0"/>
    <x v="2"/>
    <x v="0"/>
    <x v="9"/>
    <x v="0"/>
    <x v="0"/>
    <m/>
  </r>
  <r>
    <x v="0"/>
    <x v="2"/>
    <x v="0"/>
    <x v="9"/>
    <x v="1"/>
    <x v="0"/>
    <m/>
  </r>
  <r>
    <x v="0"/>
    <x v="2"/>
    <x v="0"/>
    <x v="10"/>
    <x v="0"/>
    <x v="22"/>
    <m/>
  </r>
  <r>
    <x v="0"/>
    <x v="2"/>
    <x v="0"/>
    <x v="10"/>
    <x v="1"/>
    <x v="23"/>
    <m/>
  </r>
  <r>
    <x v="0"/>
    <x v="2"/>
    <x v="0"/>
    <x v="11"/>
    <x v="0"/>
    <x v="0"/>
    <s v="c"/>
  </r>
  <r>
    <x v="0"/>
    <x v="2"/>
    <x v="0"/>
    <x v="11"/>
    <x v="1"/>
    <x v="0"/>
    <s v="c"/>
  </r>
  <r>
    <x v="0"/>
    <x v="2"/>
    <x v="0"/>
    <x v="12"/>
    <x v="0"/>
    <x v="0"/>
    <m/>
  </r>
  <r>
    <x v="0"/>
    <x v="2"/>
    <x v="0"/>
    <x v="12"/>
    <x v="1"/>
    <x v="0"/>
    <m/>
  </r>
  <r>
    <x v="0"/>
    <x v="2"/>
    <x v="0"/>
    <x v="13"/>
    <x v="0"/>
    <x v="24"/>
    <m/>
  </r>
  <r>
    <x v="0"/>
    <x v="2"/>
    <x v="0"/>
    <x v="13"/>
    <x v="1"/>
    <x v="25"/>
    <m/>
  </r>
  <r>
    <x v="0"/>
    <x v="2"/>
    <x v="0"/>
    <x v="14"/>
    <x v="0"/>
    <x v="26"/>
    <m/>
  </r>
  <r>
    <x v="0"/>
    <x v="2"/>
    <x v="0"/>
    <x v="14"/>
    <x v="1"/>
    <x v="27"/>
    <m/>
  </r>
  <r>
    <x v="0"/>
    <x v="2"/>
    <x v="0"/>
    <x v="15"/>
    <x v="0"/>
    <x v="3"/>
    <m/>
  </r>
  <r>
    <x v="0"/>
    <x v="2"/>
    <x v="0"/>
    <x v="15"/>
    <x v="1"/>
    <x v="3"/>
    <m/>
  </r>
  <r>
    <x v="0"/>
    <x v="2"/>
    <x v="0"/>
    <x v="16"/>
    <x v="0"/>
    <x v="28"/>
    <m/>
  </r>
  <r>
    <x v="0"/>
    <x v="2"/>
    <x v="0"/>
    <x v="16"/>
    <x v="1"/>
    <x v="0"/>
    <s v="c"/>
  </r>
  <r>
    <x v="0"/>
    <x v="2"/>
    <x v="0"/>
    <x v="17"/>
    <x v="0"/>
    <x v="0"/>
    <m/>
  </r>
  <r>
    <x v="0"/>
    <x v="2"/>
    <x v="0"/>
    <x v="17"/>
    <x v="1"/>
    <x v="0"/>
    <m/>
  </r>
  <r>
    <x v="0"/>
    <x v="2"/>
    <x v="0"/>
    <x v="18"/>
    <x v="0"/>
    <x v="0"/>
    <s v="c"/>
  </r>
  <r>
    <x v="0"/>
    <x v="2"/>
    <x v="0"/>
    <x v="18"/>
    <x v="1"/>
    <x v="0"/>
    <s v="c"/>
  </r>
  <r>
    <x v="0"/>
    <x v="2"/>
    <x v="0"/>
    <x v="19"/>
    <x v="0"/>
    <x v="22"/>
    <m/>
  </r>
  <r>
    <x v="0"/>
    <x v="2"/>
    <x v="0"/>
    <x v="19"/>
    <x v="1"/>
    <x v="29"/>
    <m/>
  </r>
  <r>
    <x v="0"/>
    <x v="2"/>
    <x v="0"/>
    <x v="20"/>
    <x v="0"/>
    <x v="30"/>
    <m/>
  </r>
  <r>
    <x v="0"/>
    <x v="2"/>
    <x v="0"/>
    <x v="20"/>
    <x v="1"/>
    <x v="31"/>
    <m/>
  </r>
  <r>
    <x v="0"/>
    <x v="2"/>
    <x v="0"/>
    <x v="21"/>
    <x v="0"/>
    <x v="32"/>
    <m/>
  </r>
  <r>
    <x v="0"/>
    <x v="2"/>
    <x v="0"/>
    <x v="21"/>
    <x v="1"/>
    <x v="33"/>
    <m/>
  </r>
  <r>
    <x v="0"/>
    <x v="2"/>
    <x v="0"/>
    <x v="22"/>
    <x v="0"/>
    <x v="34"/>
    <m/>
  </r>
  <r>
    <x v="0"/>
    <x v="2"/>
    <x v="0"/>
    <x v="22"/>
    <x v="1"/>
    <x v="35"/>
    <m/>
  </r>
  <r>
    <x v="0"/>
    <x v="2"/>
    <x v="0"/>
    <x v="23"/>
    <x v="0"/>
    <x v="3"/>
    <m/>
  </r>
  <r>
    <x v="0"/>
    <x v="2"/>
    <x v="0"/>
    <x v="23"/>
    <x v="1"/>
    <x v="3"/>
    <m/>
  </r>
  <r>
    <x v="0"/>
    <x v="2"/>
    <x v="0"/>
    <x v="24"/>
    <x v="0"/>
    <x v="0"/>
    <s v="c"/>
  </r>
  <r>
    <x v="0"/>
    <x v="2"/>
    <x v="0"/>
    <x v="24"/>
    <x v="1"/>
    <x v="3"/>
    <m/>
  </r>
  <r>
    <x v="0"/>
    <x v="2"/>
    <x v="0"/>
    <x v="25"/>
    <x v="0"/>
    <x v="0"/>
    <m/>
  </r>
  <r>
    <x v="0"/>
    <x v="2"/>
    <x v="0"/>
    <x v="25"/>
    <x v="1"/>
    <x v="0"/>
    <m/>
  </r>
  <r>
    <x v="0"/>
    <x v="2"/>
    <x v="0"/>
    <x v="26"/>
    <x v="0"/>
    <x v="22"/>
    <m/>
  </r>
  <r>
    <x v="0"/>
    <x v="2"/>
    <x v="0"/>
    <x v="26"/>
    <x v="1"/>
    <x v="29"/>
    <m/>
  </r>
  <r>
    <x v="0"/>
    <x v="2"/>
    <x v="0"/>
    <x v="27"/>
    <x v="0"/>
    <x v="36"/>
    <m/>
  </r>
  <r>
    <x v="0"/>
    <x v="2"/>
    <x v="0"/>
    <x v="27"/>
    <x v="1"/>
    <x v="37"/>
    <m/>
  </r>
  <r>
    <x v="0"/>
    <x v="2"/>
    <x v="0"/>
    <x v="28"/>
    <x v="0"/>
    <x v="38"/>
    <m/>
  </r>
  <r>
    <x v="0"/>
    <x v="2"/>
    <x v="0"/>
    <x v="28"/>
    <x v="1"/>
    <x v="39"/>
    <m/>
  </r>
  <r>
    <x v="0"/>
    <x v="2"/>
    <x v="0"/>
    <x v="29"/>
    <x v="0"/>
    <x v="40"/>
    <m/>
  </r>
  <r>
    <x v="0"/>
    <x v="2"/>
    <x v="0"/>
    <x v="29"/>
    <x v="1"/>
    <x v="41"/>
    <m/>
  </r>
  <r>
    <x v="0"/>
    <x v="2"/>
    <x v="0"/>
    <x v="30"/>
    <x v="0"/>
    <x v="42"/>
    <m/>
  </r>
  <r>
    <x v="0"/>
    <x v="2"/>
    <x v="0"/>
    <x v="30"/>
    <x v="1"/>
    <x v="43"/>
    <m/>
  </r>
  <r>
    <x v="0"/>
    <x v="3"/>
    <x v="0"/>
    <x v="0"/>
    <x v="0"/>
    <x v="0"/>
    <m/>
  </r>
  <r>
    <x v="0"/>
    <x v="3"/>
    <x v="0"/>
    <x v="0"/>
    <x v="1"/>
    <x v="0"/>
    <m/>
  </r>
  <r>
    <x v="0"/>
    <x v="3"/>
    <x v="0"/>
    <x v="1"/>
    <x v="0"/>
    <x v="0"/>
    <m/>
  </r>
  <r>
    <x v="0"/>
    <x v="3"/>
    <x v="0"/>
    <x v="1"/>
    <x v="1"/>
    <x v="0"/>
    <m/>
  </r>
  <r>
    <x v="0"/>
    <x v="3"/>
    <x v="0"/>
    <x v="2"/>
    <x v="0"/>
    <x v="0"/>
    <m/>
  </r>
  <r>
    <x v="0"/>
    <x v="3"/>
    <x v="0"/>
    <x v="2"/>
    <x v="1"/>
    <x v="0"/>
    <m/>
  </r>
  <r>
    <x v="0"/>
    <x v="3"/>
    <x v="0"/>
    <x v="3"/>
    <x v="0"/>
    <x v="0"/>
    <m/>
  </r>
  <r>
    <x v="0"/>
    <x v="3"/>
    <x v="0"/>
    <x v="3"/>
    <x v="1"/>
    <x v="0"/>
    <m/>
  </r>
  <r>
    <x v="0"/>
    <x v="3"/>
    <x v="0"/>
    <x v="4"/>
    <x v="0"/>
    <x v="0"/>
    <m/>
  </r>
  <r>
    <x v="0"/>
    <x v="3"/>
    <x v="0"/>
    <x v="4"/>
    <x v="1"/>
    <x v="0"/>
    <m/>
  </r>
  <r>
    <x v="0"/>
    <x v="3"/>
    <x v="0"/>
    <x v="5"/>
    <x v="0"/>
    <x v="0"/>
    <m/>
  </r>
  <r>
    <x v="0"/>
    <x v="3"/>
    <x v="0"/>
    <x v="5"/>
    <x v="1"/>
    <x v="0"/>
    <m/>
  </r>
  <r>
    <x v="0"/>
    <x v="3"/>
    <x v="0"/>
    <x v="6"/>
    <x v="0"/>
    <x v="0"/>
    <m/>
  </r>
  <r>
    <x v="0"/>
    <x v="3"/>
    <x v="0"/>
    <x v="6"/>
    <x v="1"/>
    <x v="0"/>
    <m/>
  </r>
  <r>
    <x v="0"/>
    <x v="3"/>
    <x v="0"/>
    <x v="7"/>
    <x v="0"/>
    <x v="0"/>
    <m/>
  </r>
  <r>
    <x v="0"/>
    <x v="3"/>
    <x v="0"/>
    <x v="7"/>
    <x v="1"/>
    <x v="0"/>
    <m/>
  </r>
  <r>
    <x v="0"/>
    <x v="3"/>
    <x v="0"/>
    <x v="8"/>
    <x v="0"/>
    <x v="0"/>
    <m/>
  </r>
  <r>
    <x v="0"/>
    <x v="3"/>
    <x v="0"/>
    <x v="8"/>
    <x v="1"/>
    <x v="0"/>
    <m/>
  </r>
  <r>
    <x v="0"/>
    <x v="3"/>
    <x v="0"/>
    <x v="9"/>
    <x v="0"/>
    <x v="0"/>
    <m/>
  </r>
  <r>
    <x v="0"/>
    <x v="3"/>
    <x v="0"/>
    <x v="9"/>
    <x v="1"/>
    <x v="0"/>
    <m/>
  </r>
  <r>
    <x v="0"/>
    <x v="3"/>
    <x v="0"/>
    <x v="10"/>
    <x v="0"/>
    <x v="0"/>
    <m/>
  </r>
  <r>
    <x v="0"/>
    <x v="3"/>
    <x v="0"/>
    <x v="10"/>
    <x v="1"/>
    <x v="0"/>
    <m/>
  </r>
  <r>
    <x v="0"/>
    <x v="3"/>
    <x v="0"/>
    <x v="11"/>
    <x v="0"/>
    <x v="0"/>
    <m/>
  </r>
  <r>
    <x v="0"/>
    <x v="3"/>
    <x v="0"/>
    <x v="11"/>
    <x v="1"/>
    <x v="0"/>
    <m/>
  </r>
  <r>
    <x v="0"/>
    <x v="3"/>
    <x v="0"/>
    <x v="12"/>
    <x v="0"/>
    <x v="0"/>
    <m/>
  </r>
  <r>
    <x v="0"/>
    <x v="3"/>
    <x v="0"/>
    <x v="12"/>
    <x v="1"/>
    <x v="0"/>
    <m/>
  </r>
  <r>
    <x v="0"/>
    <x v="3"/>
    <x v="0"/>
    <x v="13"/>
    <x v="0"/>
    <x v="0"/>
    <m/>
  </r>
  <r>
    <x v="0"/>
    <x v="3"/>
    <x v="0"/>
    <x v="13"/>
    <x v="1"/>
    <x v="0"/>
    <m/>
  </r>
  <r>
    <x v="0"/>
    <x v="3"/>
    <x v="0"/>
    <x v="14"/>
    <x v="0"/>
    <x v="0"/>
    <m/>
  </r>
  <r>
    <x v="0"/>
    <x v="3"/>
    <x v="0"/>
    <x v="14"/>
    <x v="1"/>
    <x v="0"/>
    <m/>
  </r>
  <r>
    <x v="0"/>
    <x v="3"/>
    <x v="0"/>
    <x v="15"/>
    <x v="0"/>
    <x v="0"/>
    <m/>
  </r>
  <r>
    <x v="0"/>
    <x v="3"/>
    <x v="0"/>
    <x v="15"/>
    <x v="1"/>
    <x v="0"/>
    <m/>
  </r>
  <r>
    <x v="0"/>
    <x v="3"/>
    <x v="0"/>
    <x v="16"/>
    <x v="0"/>
    <x v="0"/>
    <m/>
  </r>
  <r>
    <x v="0"/>
    <x v="3"/>
    <x v="0"/>
    <x v="16"/>
    <x v="1"/>
    <x v="0"/>
    <m/>
  </r>
  <r>
    <x v="0"/>
    <x v="3"/>
    <x v="0"/>
    <x v="17"/>
    <x v="0"/>
    <x v="0"/>
    <m/>
  </r>
  <r>
    <x v="0"/>
    <x v="3"/>
    <x v="0"/>
    <x v="17"/>
    <x v="1"/>
    <x v="0"/>
    <m/>
  </r>
  <r>
    <x v="0"/>
    <x v="3"/>
    <x v="0"/>
    <x v="18"/>
    <x v="0"/>
    <x v="0"/>
    <m/>
  </r>
  <r>
    <x v="0"/>
    <x v="3"/>
    <x v="0"/>
    <x v="18"/>
    <x v="1"/>
    <x v="0"/>
    <m/>
  </r>
  <r>
    <x v="0"/>
    <x v="3"/>
    <x v="0"/>
    <x v="19"/>
    <x v="0"/>
    <x v="0"/>
    <m/>
  </r>
  <r>
    <x v="0"/>
    <x v="3"/>
    <x v="0"/>
    <x v="19"/>
    <x v="1"/>
    <x v="0"/>
    <m/>
  </r>
  <r>
    <x v="0"/>
    <x v="3"/>
    <x v="0"/>
    <x v="20"/>
    <x v="0"/>
    <x v="0"/>
    <m/>
  </r>
  <r>
    <x v="0"/>
    <x v="3"/>
    <x v="0"/>
    <x v="20"/>
    <x v="1"/>
    <x v="0"/>
    <m/>
  </r>
  <r>
    <x v="0"/>
    <x v="3"/>
    <x v="0"/>
    <x v="21"/>
    <x v="0"/>
    <x v="0"/>
    <m/>
  </r>
  <r>
    <x v="0"/>
    <x v="3"/>
    <x v="0"/>
    <x v="21"/>
    <x v="1"/>
    <x v="0"/>
    <m/>
  </r>
  <r>
    <x v="0"/>
    <x v="3"/>
    <x v="0"/>
    <x v="22"/>
    <x v="0"/>
    <x v="0"/>
    <m/>
  </r>
  <r>
    <x v="0"/>
    <x v="3"/>
    <x v="0"/>
    <x v="22"/>
    <x v="1"/>
    <x v="0"/>
    <m/>
  </r>
  <r>
    <x v="0"/>
    <x v="3"/>
    <x v="0"/>
    <x v="23"/>
    <x v="0"/>
    <x v="0"/>
    <m/>
  </r>
  <r>
    <x v="0"/>
    <x v="3"/>
    <x v="0"/>
    <x v="23"/>
    <x v="1"/>
    <x v="0"/>
    <m/>
  </r>
  <r>
    <x v="0"/>
    <x v="3"/>
    <x v="0"/>
    <x v="24"/>
    <x v="0"/>
    <x v="0"/>
    <m/>
  </r>
  <r>
    <x v="0"/>
    <x v="3"/>
    <x v="0"/>
    <x v="24"/>
    <x v="1"/>
    <x v="0"/>
    <m/>
  </r>
  <r>
    <x v="0"/>
    <x v="3"/>
    <x v="0"/>
    <x v="25"/>
    <x v="0"/>
    <x v="0"/>
    <m/>
  </r>
  <r>
    <x v="0"/>
    <x v="3"/>
    <x v="0"/>
    <x v="25"/>
    <x v="1"/>
    <x v="0"/>
    <m/>
  </r>
  <r>
    <x v="0"/>
    <x v="3"/>
    <x v="0"/>
    <x v="26"/>
    <x v="0"/>
    <x v="0"/>
    <m/>
  </r>
  <r>
    <x v="0"/>
    <x v="3"/>
    <x v="0"/>
    <x v="26"/>
    <x v="1"/>
    <x v="0"/>
    <m/>
  </r>
  <r>
    <x v="0"/>
    <x v="3"/>
    <x v="0"/>
    <x v="27"/>
    <x v="0"/>
    <x v="0"/>
    <m/>
  </r>
  <r>
    <x v="0"/>
    <x v="3"/>
    <x v="0"/>
    <x v="27"/>
    <x v="1"/>
    <x v="0"/>
    <m/>
  </r>
  <r>
    <x v="0"/>
    <x v="3"/>
    <x v="0"/>
    <x v="28"/>
    <x v="0"/>
    <x v="0"/>
    <m/>
  </r>
  <r>
    <x v="0"/>
    <x v="3"/>
    <x v="0"/>
    <x v="28"/>
    <x v="1"/>
    <x v="0"/>
    <m/>
  </r>
  <r>
    <x v="0"/>
    <x v="3"/>
    <x v="0"/>
    <x v="29"/>
    <x v="0"/>
    <x v="0"/>
    <m/>
  </r>
  <r>
    <x v="0"/>
    <x v="3"/>
    <x v="0"/>
    <x v="29"/>
    <x v="1"/>
    <x v="0"/>
    <m/>
  </r>
  <r>
    <x v="0"/>
    <x v="3"/>
    <x v="0"/>
    <x v="30"/>
    <x v="0"/>
    <x v="0"/>
    <m/>
  </r>
  <r>
    <x v="0"/>
    <x v="3"/>
    <x v="0"/>
    <x v="30"/>
    <x v="1"/>
    <x v="0"/>
    <m/>
  </r>
  <r>
    <x v="0"/>
    <x v="4"/>
    <x v="0"/>
    <x v="0"/>
    <x v="0"/>
    <x v="0"/>
    <m/>
  </r>
  <r>
    <x v="0"/>
    <x v="4"/>
    <x v="0"/>
    <x v="0"/>
    <x v="1"/>
    <x v="0"/>
    <m/>
  </r>
  <r>
    <x v="0"/>
    <x v="4"/>
    <x v="0"/>
    <x v="1"/>
    <x v="0"/>
    <x v="0"/>
    <m/>
  </r>
  <r>
    <x v="0"/>
    <x v="4"/>
    <x v="0"/>
    <x v="1"/>
    <x v="1"/>
    <x v="0"/>
    <m/>
  </r>
  <r>
    <x v="0"/>
    <x v="4"/>
    <x v="0"/>
    <x v="2"/>
    <x v="0"/>
    <x v="44"/>
    <m/>
  </r>
  <r>
    <x v="0"/>
    <x v="4"/>
    <x v="0"/>
    <x v="2"/>
    <x v="1"/>
    <x v="45"/>
    <m/>
  </r>
  <r>
    <x v="0"/>
    <x v="4"/>
    <x v="0"/>
    <x v="3"/>
    <x v="0"/>
    <x v="46"/>
    <m/>
  </r>
  <r>
    <x v="0"/>
    <x v="4"/>
    <x v="0"/>
    <x v="3"/>
    <x v="1"/>
    <x v="47"/>
    <m/>
  </r>
  <r>
    <x v="0"/>
    <x v="4"/>
    <x v="0"/>
    <x v="4"/>
    <x v="0"/>
    <x v="48"/>
    <m/>
  </r>
  <r>
    <x v="0"/>
    <x v="4"/>
    <x v="0"/>
    <x v="4"/>
    <x v="1"/>
    <x v="49"/>
    <m/>
  </r>
  <r>
    <x v="0"/>
    <x v="4"/>
    <x v="0"/>
    <x v="5"/>
    <x v="0"/>
    <x v="50"/>
    <m/>
  </r>
  <r>
    <x v="0"/>
    <x v="4"/>
    <x v="0"/>
    <x v="5"/>
    <x v="1"/>
    <x v="51"/>
    <m/>
  </r>
  <r>
    <x v="0"/>
    <x v="4"/>
    <x v="0"/>
    <x v="6"/>
    <x v="0"/>
    <x v="0"/>
    <s v="c"/>
  </r>
  <r>
    <x v="0"/>
    <x v="4"/>
    <x v="0"/>
    <x v="6"/>
    <x v="1"/>
    <x v="0"/>
    <s v="c"/>
  </r>
  <r>
    <x v="0"/>
    <x v="4"/>
    <x v="0"/>
    <x v="7"/>
    <x v="0"/>
    <x v="0"/>
    <m/>
  </r>
  <r>
    <x v="0"/>
    <x v="4"/>
    <x v="0"/>
    <x v="7"/>
    <x v="1"/>
    <x v="0"/>
    <m/>
  </r>
  <r>
    <x v="0"/>
    <x v="4"/>
    <x v="0"/>
    <x v="8"/>
    <x v="0"/>
    <x v="52"/>
    <m/>
  </r>
  <r>
    <x v="0"/>
    <x v="4"/>
    <x v="0"/>
    <x v="8"/>
    <x v="1"/>
    <x v="53"/>
    <m/>
  </r>
  <r>
    <x v="0"/>
    <x v="4"/>
    <x v="0"/>
    <x v="9"/>
    <x v="0"/>
    <x v="0"/>
    <m/>
  </r>
  <r>
    <x v="0"/>
    <x v="4"/>
    <x v="0"/>
    <x v="9"/>
    <x v="1"/>
    <x v="0"/>
    <m/>
  </r>
  <r>
    <x v="0"/>
    <x v="4"/>
    <x v="0"/>
    <x v="10"/>
    <x v="0"/>
    <x v="0"/>
    <s v="c"/>
  </r>
  <r>
    <x v="0"/>
    <x v="4"/>
    <x v="0"/>
    <x v="10"/>
    <x v="1"/>
    <x v="54"/>
    <m/>
  </r>
  <r>
    <x v="0"/>
    <x v="4"/>
    <x v="0"/>
    <x v="11"/>
    <x v="0"/>
    <x v="3"/>
    <m/>
  </r>
  <r>
    <x v="0"/>
    <x v="4"/>
    <x v="0"/>
    <x v="11"/>
    <x v="1"/>
    <x v="3"/>
    <m/>
  </r>
  <r>
    <x v="0"/>
    <x v="4"/>
    <x v="0"/>
    <x v="12"/>
    <x v="0"/>
    <x v="0"/>
    <m/>
  </r>
  <r>
    <x v="0"/>
    <x v="4"/>
    <x v="0"/>
    <x v="12"/>
    <x v="1"/>
    <x v="0"/>
    <m/>
  </r>
  <r>
    <x v="0"/>
    <x v="4"/>
    <x v="0"/>
    <x v="13"/>
    <x v="0"/>
    <x v="55"/>
    <m/>
  </r>
  <r>
    <x v="0"/>
    <x v="4"/>
    <x v="0"/>
    <x v="13"/>
    <x v="1"/>
    <x v="56"/>
    <m/>
  </r>
  <r>
    <x v="0"/>
    <x v="4"/>
    <x v="0"/>
    <x v="14"/>
    <x v="0"/>
    <x v="57"/>
    <m/>
  </r>
  <r>
    <x v="0"/>
    <x v="4"/>
    <x v="0"/>
    <x v="14"/>
    <x v="1"/>
    <x v="58"/>
    <m/>
  </r>
  <r>
    <x v="0"/>
    <x v="4"/>
    <x v="0"/>
    <x v="15"/>
    <x v="0"/>
    <x v="0"/>
    <s v="c"/>
  </r>
  <r>
    <x v="0"/>
    <x v="4"/>
    <x v="0"/>
    <x v="15"/>
    <x v="1"/>
    <x v="0"/>
    <s v="c"/>
  </r>
  <r>
    <x v="0"/>
    <x v="4"/>
    <x v="0"/>
    <x v="16"/>
    <x v="0"/>
    <x v="30"/>
    <m/>
  </r>
  <r>
    <x v="0"/>
    <x v="4"/>
    <x v="0"/>
    <x v="16"/>
    <x v="1"/>
    <x v="59"/>
    <m/>
  </r>
  <r>
    <x v="0"/>
    <x v="4"/>
    <x v="0"/>
    <x v="17"/>
    <x v="0"/>
    <x v="0"/>
    <m/>
  </r>
  <r>
    <x v="0"/>
    <x v="4"/>
    <x v="0"/>
    <x v="17"/>
    <x v="1"/>
    <x v="0"/>
    <m/>
  </r>
  <r>
    <x v="0"/>
    <x v="4"/>
    <x v="0"/>
    <x v="18"/>
    <x v="0"/>
    <x v="0"/>
    <s v="c"/>
  </r>
  <r>
    <x v="0"/>
    <x v="4"/>
    <x v="0"/>
    <x v="18"/>
    <x v="1"/>
    <x v="0"/>
    <s v="c"/>
  </r>
  <r>
    <x v="0"/>
    <x v="4"/>
    <x v="0"/>
    <x v="19"/>
    <x v="0"/>
    <x v="60"/>
    <m/>
  </r>
  <r>
    <x v="0"/>
    <x v="4"/>
    <x v="0"/>
    <x v="19"/>
    <x v="1"/>
    <x v="61"/>
    <m/>
  </r>
  <r>
    <x v="0"/>
    <x v="4"/>
    <x v="0"/>
    <x v="20"/>
    <x v="0"/>
    <x v="62"/>
    <m/>
  </r>
  <r>
    <x v="0"/>
    <x v="4"/>
    <x v="0"/>
    <x v="20"/>
    <x v="1"/>
    <x v="63"/>
    <m/>
  </r>
  <r>
    <x v="0"/>
    <x v="4"/>
    <x v="0"/>
    <x v="21"/>
    <x v="0"/>
    <x v="64"/>
    <m/>
  </r>
  <r>
    <x v="0"/>
    <x v="4"/>
    <x v="0"/>
    <x v="21"/>
    <x v="1"/>
    <x v="65"/>
    <m/>
  </r>
  <r>
    <x v="0"/>
    <x v="4"/>
    <x v="0"/>
    <x v="22"/>
    <x v="0"/>
    <x v="66"/>
    <m/>
  </r>
  <r>
    <x v="0"/>
    <x v="4"/>
    <x v="0"/>
    <x v="22"/>
    <x v="1"/>
    <x v="67"/>
    <m/>
  </r>
  <r>
    <x v="0"/>
    <x v="4"/>
    <x v="0"/>
    <x v="23"/>
    <x v="0"/>
    <x v="68"/>
    <m/>
  </r>
  <r>
    <x v="0"/>
    <x v="4"/>
    <x v="0"/>
    <x v="23"/>
    <x v="1"/>
    <x v="69"/>
    <m/>
  </r>
  <r>
    <x v="0"/>
    <x v="4"/>
    <x v="0"/>
    <x v="24"/>
    <x v="0"/>
    <x v="0"/>
    <s v="c"/>
  </r>
  <r>
    <x v="0"/>
    <x v="4"/>
    <x v="0"/>
    <x v="24"/>
    <x v="1"/>
    <x v="0"/>
    <s v="c"/>
  </r>
  <r>
    <x v="0"/>
    <x v="4"/>
    <x v="0"/>
    <x v="25"/>
    <x v="0"/>
    <x v="0"/>
    <m/>
  </r>
  <r>
    <x v="0"/>
    <x v="4"/>
    <x v="0"/>
    <x v="25"/>
    <x v="1"/>
    <x v="0"/>
    <m/>
  </r>
  <r>
    <x v="0"/>
    <x v="4"/>
    <x v="0"/>
    <x v="26"/>
    <x v="0"/>
    <x v="70"/>
    <m/>
  </r>
  <r>
    <x v="0"/>
    <x v="4"/>
    <x v="0"/>
    <x v="26"/>
    <x v="1"/>
    <x v="71"/>
    <m/>
  </r>
  <r>
    <x v="0"/>
    <x v="4"/>
    <x v="0"/>
    <x v="27"/>
    <x v="0"/>
    <x v="72"/>
    <m/>
  </r>
  <r>
    <x v="0"/>
    <x v="4"/>
    <x v="0"/>
    <x v="27"/>
    <x v="1"/>
    <x v="73"/>
    <m/>
  </r>
  <r>
    <x v="0"/>
    <x v="4"/>
    <x v="0"/>
    <x v="28"/>
    <x v="0"/>
    <x v="0"/>
    <s v="c"/>
  </r>
  <r>
    <x v="0"/>
    <x v="4"/>
    <x v="0"/>
    <x v="28"/>
    <x v="1"/>
    <x v="0"/>
    <s v="c"/>
  </r>
  <r>
    <x v="0"/>
    <x v="4"/>
    <x v="0"/>
    <x v="29"/>
    <x v="0"/>
    <x v="74"/>
    <m/>
  </r>
  <r>
    <x v="0"/>
    <x v="4"/>
    <x v="0"/>
    <x v="29"/>
    <x v="1"/>
    <x v="75"/>
    <m/>
  </r>
  <r>
    <x v="0"/>
    <x v="4"/>
    <x v="0"/>
    <x v="30"/>
    <x v="0"/>
    <x v="76"/>
    <m/>
  </r>
  <r>
    <x v="0"/>
    <x v="4"/>
    <x v="0"/>
    <x v="30"/>
    <x v="1"/>
    <x v="77"/>
    <m/>
  </r>
  <r>
    <x v="0"/>
    <x v="5"/>
    <x v="0"/>
    <x v="0"/>
    <x v="0"/>
    <x v="0"/>
    <m/>
  </r>
  <r>
    <x v="0"/>
    <x v="5"/>
    <x v="0"/>
    <x v="0"/>
    <x v="1"/>
    <x v="0"/>
    <m/>
  </r>
  <r>
    <x v="0"/>
    <x v="5"/>
    <x v="0"/>
    <x v="1"/>
    <x v="0"/>
    <x v="0"/>
    <m/>
  </r>
  <r>
    <x v="0"/>
    <x v="5"/>
    <x v="0"/>
    <x v="1"/>
    <x v="1"/>
    <x v="0"/>
    <m/>
  </r>
  <r>
    <x v="0"/>
    <x v="5"/>
    <x v="0"/>
    <x v="2"/>
    <x v="0"/>
    <x v="78"/>
    <s v="d"/>
  </r>
  <r>
    <x v="0"/>
    <x v="5"/>
    <x v="0"/>
    <x v="2"/>
    <x v="1"/>
    <x v="79"/>
    <s v="d"/>
  </r>
  <r>
    <x v="0"/>
    <x v="5"/>
    <x v="0"/>
    <x v="3"/>
    <x v="0"/>
    <x v="14"/>
    <s v="d"/>
  </r>
  <r>
    <x v="0"/>
    <x v="5"/>
    <x v="0"/>
    <x v="3"/>
    <x v="1"/>
    <x v="80"/>
    <s v="d"/>
  </r>
  <r>
    <x v="0"/>
    <x v="5"/>
    <x v="0"/>
    <x v="4"/>
    <x v="0"/>
    <x v="0"/>
    <s v="cd"/>
  </r>
  <r>
    <x v="0"/>
    <x v="5"/>
    <x v="0"/>
    <x v="4"/>
    <x v="1"/>
    <x v="0"/>
    <s v="cd"/>
  </r>
  <r>
    <x v="0"/>
    <x v="5"/>
    <x v="0"/>
    <x v="5"/>
    <x v="0"/>
    <x v="3"/>
    <s v="d"/>
  </r>
  <r>
    <x v="0"/>
    <x v="5"/>
    <x v="0"/>
    <x v="5"/>
    <x v="1"/>
    <x v="3"/>
    <s v="d"/>
  </r>
  <r>
    <x v="0"/>
    <x v="5"/>
    <x v="0"/>
    <x v="6"/>
    <x v="0"/>
    <x v="3"/>
    <s v="d"/>
  </r>
  <r>
    <x v="0"/>
    <x v="5"/>
    <x v="0"/>
    <x v="6"/>
    <x v="1"/>
    <x v="3"/>
    <s v="d"/>
  </r>
  <r>
    <x v="0"/>
    <x v="5"/>
    <x v="0"/>
    <x v="7"/>
    <x v="0"/>
    <x v="0"/>
    <m/>
  </r>
  <r>
    <x v="0"/>
    <x v="5"/>
    <x v="0"/>
    <x v="7"/>
    <x v="1"/>
    <x v="0"/>
    <m/>
  </r>
  <r>
    <x v="0"/>
    <x v="5"/>
    <x v="0"/>
    <x v="8"/>
    <x v="0"/>
    <x v="0"/>
    <s v="cd"/>
  </r>
  <r>
    <x v="0"/>
    <x v="5"/>
    <x v="0"/>
    <x v="8"/>
    <x v="1"/>
    <x v="0"/>
    <s v="cd"/>
  </r>
  <r>
    <x v="0"/>
    <x v="5"/>
    <x v="0"/>
    <x v="9"/>
    <x v="0"/>
    <x v="0"/>
    <m/>
  </r>
  <r>
    <x v="0"/>
    <x v="5"/>
    <x v="0"/>
    <x v="9"/>
    <x v="1"/>
    <x v="0"/>
    <m/>
  </r>
  <r>
    <x v="0"/>
    <x v="5"/>
    <x v="0"/>
    <x v="10"/>
    <x v="0"/>
    <x v="3"/>
    <s v="d"/>
  </r>
  <r>
    <x v="0"/>
    <x v="5"/>
    <x v="0"/>
    <x v="10"/>
    <x v="1"/>
    <x v="3"/>
    <s v="d"/>
  </r>
  <r>
    <x v="0"/>
    <x v="5"/>
    <x v="0"/>
    <x v="11"/>
    <x v="0"/>
    <x v="3"/>
    <s v="d"/>
  </r>
  <r>
    <x v="0"/>
    <x v="5"/>
    <x v="0"/>
    <x v="11"/>
    <x v="1"/>
    <x v="3"/>
    <s v="d"/>
  </r>
  <r>
    <x v="0"/>
    <x v="5"/>
    <x v="0"/>
    <x v="12"/>
    <x v="0"/>
    <x v="0"/>
    <m/>
  </r>
  <r>
    <x v="0"/>
    <x v="5"/>
    <x v="0"/>
    <x v="12"/>
    <x v="1"/>
    <x v="0"/>
    <m/>
  </r>
  <r>
    <x v="0"/>
    <x v="5"/>
    <x v="0"/>
    <x v="13"/>
    <x v="0"/>
    <x v="0"/>
    <s v="cd"/>
  </r>
  <r>
    <x v="0"/>
    <x v="5"/>
    <x v="0"/>
    <x v="13"/>
    <x v="1"/>
    <x v="0"/>
    <s v="cd"/>
  </r>
  <r>
    <x v="0"/>
    <x v="5"/>
    <x v="0"/>
    <x v="14"/>
    <x v="0"/>
    <x v="29"/>
    <s v="d"/>
  </r>
  <r>
    <x v="0"/>
    <x v="5"/>
    <x v="0"/>
    <x v="14"/>
    <x v="1"/>
    <x v="81"/>
    <s v="d"/>
  </r>
  <r>
    <x v="0"/>
    <x v="5"/>
    <x v="0"/>
    <x v="15"/>
    <x v="0"/>
    <x v="3"/>
    <s v="d"/>
  </r>
  <r>
    <x v="0"/>
    <x v="5"/>
    <x v="0"/>
    <x v="15"/>
    <x v="1"/>
    <x v="3"/>
    <s v="d"/>
  </r>
  <r>
    <x v="0"/>
    <x v="5"/>
    <x v="0"/>
    <x v="16"/>
    <x v="0"/>
    <x v="3"/>
    <s v="d"/>
  </r>
  <r>
    <x v="0"/>
    <x v="5"/>
    <x v="0"/>
    <x v="16"/>
    <x v="1"/>
    <x v="3"/>
    <s v="d"/>
  </r>
  <r>
    <x v="0"/>
    <x v="5"/>
    <x v="0"/>
    <x v="17"/>
    <x v="0"/>
    <x v="0"/>
    <m/>
  </r>
  <r>
    <x v="0"/>
    <x v="5"/>
    <x v="0"/>
    <x v="17"/>
    <x v="1"/>
    <x v="0"/>
    <m/>
  </r>
  <r>
    <x v="0"/>
    <x v="5"/>
    <x v="0"/>
    <x v="18"/>
    <x v="0"/>
    <x v="3"/>
    <s v="d"/>
  </r>
  <r>
    <x v="0"/>
    <x v="5"/>
    <x v="0"/>
    <x v="18"/>
    <x v="1"/>
    <x v="3"/>
    <s v="d"/>
  </r>
  <r>
    <x v="0"/>
    <x v="5"/>
    <x v="0"/>
    <x v="19"/>
    <x v="0"/>
    <x v="3"/>
    <s v="d"/>
  </r>
  <r>
    <x v="0"/>
    <x v="5"/>
    <x v="0"/>
    <x v="19"/>
    <x v="1"/>
    <x v="3"/>
    <s v="d"/>
  </r>
  <r>
    <x v="0"/>
    <x v="5"/>
    <x v="0"/>
    <x v="20"/>
    <x v="0"/>
    <x v="0"/>
    <s v="cd"/>
  </r>
  <r>
    <x v="0"/>
    <x v="5"/>
    <x v="0"/>
    <x v="20"/>
    <x v="1"/>
    <x v="0"/>
    <s v="cd"/>
  </r>
  <r>
    <x v="0"/>
    <x v="5"/>
    <x v="0"/>
    <x v="21"/>
    <x v="0"/>
    <x v="3"/>
    <s v="d"/>
  </r>
  <r>
    <x v="0"/>
    <x v="5"/>
    <x v="0"/>
    <x v="21"/>
    <x v="1"/>
    <x v="3"/>
    <s v="d"/>
  </r>
  <r>
    <x v="0"/>
    <x v="5"/>
    <x v="0"/>
    <x v="22"/>
    <x v="0"/>
    <x v="3"/>
    <s v="d"/>
  </r>
  <r>
    <x v="0"/>
    <x v="5"/>
    <x v="0"/>
    <x v="22"/>
    <x v="1"/>
    <x v="3"/>
    <s v="d"/>
  </r>
  <r>
    <x v="0"/>
    <x v="5"/>
    <x v="0"/>
    <x v="23"/>
    <x v="0"/>
    <x v="0"/>
    <s v="cd"/>
  </r>
  <r>
    <x v="0"/>
    <x v="5"/>
    <x v="0"/>
    <x v="23"/>
    <x v="1"/>
    <x v="0"/>
    <s v="cd"/>
  </r>
  <r>
    <x v="0"/>
    <x v="5"/>
    <x v="0"/>
    <x v="24"/>
    <x v="0"/>
    <x v="3"/>
    <s v="d"/>
  </r>
  <r>
    <x v="0"/>
    <x v="5"/>
    <x v="0"/>
    <x v="24"/>
    <x v="1"/>
    <x v="3"/>
    <s v="d"/>
  </r>
  <r>
    <x v="0"/>
    <x v="5"/>
    <x v="0"/>
    <x v="25"/>
    <x v="0"/>
    <x v="0"/>
    <m/>
  </r>
  <r>
    <x v="0"/>
    <x v="5"/>
    <x v="0"/>
    <x v="25"/>
    <x v="1"/>
    <x v="0"/>
    <m/>
  </r>
  <r>
    <x v="0"/>
    <x v="5"/>
    <x v="0"/>
    <x v="26"/>
    <x v="0"/>
    <x v="0"/>
    <s v="cd"/>
  </r>
  <r>
    <x v="0"/>
    <x v="5"/>
    <x v="0"/>
    <x v="26"/>
    <x v="1"/>
    <x v="0"/>
    <s v="cd"/>
  </r>
  <r>
    <x v="0"/>
    <x v="5"/>
    <x v="0"/>
    <x v="27"/>
    <x v="0"/>
    <x v="0"/>
    <s v="cd"/>
  </r>
  <r>
    <x v="0"/>
    <x v="5"/>
    <x v="0"/>
    <x v="27"/>
    <x v="1"/>
    <x v="0"/>
    <s v="cd"/>
  </r>
  <r>
    <x v="0"/>
    <x v="5"/>
    <x v="0"/>
    <x v="28"/>
    <x v="0"/>
    <x v="0"/>
    <s v="cd"/>
  </r>
  <r>
    <x v="0"/>
    <x v="5"/>
    <x v="0"/>
    <x v="28"/>
    <x v="1"/>
    <x v="0"/>
    <s v="cd"/>
  </r>
  <r>
    <x v="0"/>
    <x v="5"/>
    <x v="0"/>
    <x v="29"/>
    <x v="0"/>
    <x v="82"/>
    <s v="d"/>
  </r>
  <r>
    <x v="0"/>
    <x v="5"/>
    <x v="0"/>
    <x v="29"/>
    <x v="1"/>
    <x v="83"/>
    <s v="d"/>
  </r>
  <r>
    <x v="0"/>
    <x v="5"/>
    <x v="0"/>
    <x v="30"/>
    <x v="0"/>
    <x v="0"/>
    <s v="cd"/>
  </r>
  <r>
    <x v="0"/>
    <x v="5"/>
    <x v="0"/>
    <x v="30"/>
    <x v="1"/>
    <x v="0"/>
    <s v="cd"/>
  </r>
  <r>
    <x v="0"/>
    <x v="6"/>
    <x v="0"/>
    <x v="0"/>
    <x v="0"/>
    <x v="0"/>
    <m/>
  </r>
  <r>
    <x v="0"/>
    <x v="6"/>
    <x v="0"/>
    <x v="0"/>
    <x v="1"/>
    <x v="0"/>
    <m/>
  </r>
  <r>
    <x v="0"/>
    <x v="6"/>
    <x v="0"/>
    <x v="1"/>
    <x v="0"/>
    <x v="0"/>
    <m/>
  </r>
  <r>
    <x v="0"/>
    <x v="6"/>
    <x v="0"/>
    <x v="1"/>
    <x v="1"/>
    <x v="0"/>
    <m/>
  </r>
  <r>
    <x v="0"/>
    <x v="6"/>
    <x v="0"/>
    <x v="2"/>
    <x v="0"/>
    <x v="0"/>
    <m/>
  </r>
  <r>
    <x v="0"/>
    <x v="6"/>
    <x v="0"/>
    <x v="2"/>
    <x v="1"/>
    <x v="0"/>
    <m/>
  </r>
  <r>
    <x v="0"/>
    <x v="6"/>
    <x v="0"/>
    <x v="3"/>
    <x v="0"/>
    <x v="0"/>
    <m/>
  </r>
  <r>
    <x v="0"/>
    <x v="6"/>
    <x v="0"/>
    <x v="3"/>
    <x v="1"/>
    <x v="0"/>
    <m/>
  </r>
  <r>
    <x v="0"/>
    <x v="6"/>
    <x v="0"/>
    <x v="4"/>
    <x v="0"/>
    <x v="0"/>
    <m/>
  </r>
  <r>
    <x v="0"/>
    <x v="6"/>
    <x v="0"/>
    <x v="4"/>
    <x v="1"/>
    <x v="0"/>
    <m/>
  </r>
  <r>
    <x v="0"/>
    <x v="6"/>
    <x v="0"/>
    <x v="5"/>
    <x v="0"/>
    <x v="0"/>
    <m/>
  </r>
  <r>
    <x v="0"/>
    <x v="6"/>
    <x v="0"/>
    <x v="5"/>
    <x v="1"/>
    <x v="0"/>
    <m/>
  </r>
  <r>
    <x v="0"/>
    <x v="6"/>
    <x v="0"/>
    <x v="6"/>
    <x v="0"/>
    <x v="0"/>
    <m/>
  </r>
  <r>
    <x v="0"/>
    <x v="6"/>
    <x v="0"/>
    <x v="6"/>
    <x v="1"/>
    <x v="0"/>
    <m/>
  </r>
  <r>
    <x v="0"/>
    <x v="6"/>
    <x v="0"/>
    <x v="7"/>
    <x v="0"/>
    <x v="0"/>
    <m/>
  </r>
  <r>
    <x v="0"/>
    <x v="6"/>
    <x v="0"/>
    <x v="7"/>
    <x v="1"/>
    <x v="0"/>
    <m/>
  </r>
  <r>
    <x v="0"/>
    <x v="6"/>
    <x v="0"/>
    <x v="8"/>
    <x v="0"/>
    <x v="0"/>
    <m/>
  </r>
  <r>
    <x v="0"/>
    <x v="6"/>
    <x v="0"/>
    <x v="8"/>
    <x v="1"/>
    <x v="0"/>
    <m/>
  </r>
  <r>
    <x v="0"/>
    <x v="6"/>
    <x v="0"/>
    <x v="9"/>
    <x v="0"/>
    <x v="0"/>
    <m/>
  </r>
  <r>
    <x v="0"/>
    <x v="6"/>
    <x v="0"/>
    <x v="9"/>
    <x v="1"/>
    <x v="0"/>
    <m/>
  </r>
  <r>
    <x v="0"/>
    <x v="6"/>
    <x v="0"/>
    <x v="10"/>
    <x v="0"/>
    <x v="0"/>
    <m/>
  </r>
  <r>
    <x v="0"/>
    <x v="6"/>
    <x v="0"/>
    <x v="10"/>
    <x v="1"/>
    <x v="0"/>
    <m/>
  </r>
  <r>
    <x v="0"/>
    <x v="6"/>
    <x v="0"/>
    <x v="11"/>
    <x v="0"/>
    <x v="0"/>
    <m/>
  </r>
  <r>
    <x v="0"/>
    <x v="6"/>
    <x v="0"/>
    <x v="11"/>
    <x v="1"/>
    <x v="0"/>
    <m/>
  </r>
  <r>
    <x v="0"/>
    <x v="6"/>
    <x v="0"/>
    <x v="12"/>
    <x v="0"/>
    <x v="0"/>
    <m/>
  </r>
  <r>
    <x v="0"/>
    <x v="6"/>
    <x v="0"/>
    <x v="12"/>
    <x v="1"/>
    <x v="0"/>
    <m/>
  </r>
  <r>
    <x v="0"/>
    <x v="6"/>
    <x v="0"/>
    <x v="13"/>
    <x v="0"/>
    <x v="0"/>
    <m/>
  </r>
  <r>
    <x v="0"/>
    <x v="6"/>
    <x v="0"/>
    <x v="13"/>
    <x v="1"/>
    <x v="0"/>
    <m/>
  </r>
  <r>
    <x v="0"/>
    <x v="6"/>
    <x v="0"/>
    <x v="14"/>
    <x v="0"/>
    <x v="0"/>
    <m/>
  </r>
  <r>
    <x v="0"/>
    <x v="6"/>
    <x v="0"/>
    <x v="14"/>
    <x v="1"/>
    <x v="0"/>
    <m/>
  </r>
  <r>
    <x v="0"/>
    <x v="6"/>
    <x v="0"/>
    <x v="15"/>
    <x v="0"/>
    <x v="0"/>
    <m/>
  </r>
  <r>
    <x v="0"/>
    <x v="6"/>
    <x v="0"/>
    <x v="15"/>
    <x v="1"/>
    <x v="0"/>
    <m/>
  </r>
  <r>
    <x v="0"/>
    <x v="6"/>
    <x v="0"/>
    <x v="16"/>
    <x v="0"/>
    <x v="0"/>
    <m/>
  </r>
  <r>
    <x v="0"/>
    <x v="6"/>
    <x v="0"/>
    <x v="16"/>
    <x v="1"/>
    <x v="0"/>
    <m/>
  </r>
  <r>
    <x v="0"/>
    <x v="6"/>
    <x v="0"/>
    <x v="17"/>
    <x v="0"/>
    <x v="0"/>
    <m/>
  </r>
  <r>
    <x v="0"/>
    <x v="6"/>
    <x v="0"/>
    <x v="17"/>
    <x v="1"/>
    <x v="0"/>
    <m/>
  </r>
  <r>
    <x v="0"/>
    <x v="6"/>
    <x v="0"/>
    <x v="18"/>
    <x v="0"/>
    <x v="0"/>
    <m/>
  </r>
  <r>
    <x v="0"/>
    <x v="6"/>
    <x v="0"/>
    <x v="18"/>
    <x v="1"/>
    <x v="0"/>
    <m/>
  </r>
  <r>
    <x v="0"/>
    <x v="6"/>
    <x v="0"/>
    <x v="19"/>
    <x v="0"/>
    <x v="0"/>
    <m/>
  </r>
  <r>
    <x v="0"/>
    <x v="6"/>
    <x v="0"/>
    <x v="19"/>
    <x v="1"/>
    <x v="0"/>
    <m/>
  </r>
  <r>
    <x v="0"/>
    <x v="6"/>
    <x v="0"/>
    <x v="20"/>
    <x v="0"/>
    <x v="0"/>
    <m/>
  </r>
  <r>
    <x v="0"/>
    <x v="6"/>
    <x v="0"/>
    <x v="20"/>
    <x v="1"/>
    <x v="0"/>
    <m/>
  </r>
  <r>
    <x v="0"/>
    <x v="6"/>
    <x v="0"/>
    <x v="21"/>
    <x v="0"/>
    <x v="0"/>
    <m/>
  </r>
  <r>
    <x v="0"/>
    <x v="6"/>
    <x v="0"/>
    <x v="21"/>
    <x v="1"/>
    <x v="0"/>
    <m/>
  </r>
  <r>
    <x v="0"/>
    <x v="6"/>
    <x v="0"/>
    <x v="22"/>
    <x v="0"/>
    <x v="0"/>
    <m/>
  </r>
  <r>
    <x v="0"/>
    <x v="6"/>
    <x v="0"/>
    <x v="22"/>
    <x v="1"/>
    <x v="0"/>
    <m/>
  </r>
  <r>
    <x v="0"/>
    <x v="6"/>
    <x v="0"/>
    <x v="23"/>
    <x v="0"/>
    <x v="0"/>
    <m/>
  </r>
  <r>
    <x v="0"/>
    <x v="6"/>
    <x v="0"/>
    <x v="23"/>
    <x v="1"/>
    <x v="0"/>
    <m/>
  </r>
  <r>
    <x v="0"/>
    <x v="6"/>
    <x v="0"/>
    <x v="24"/>
    <x v="0"/>
    <x v="0"/>
    <m/>
  </r>
  <r>
    <x v="0"/>
    <x v="6"/>
    <x v="0"/>
    <x v="24"/>
    <x v="1"/>
    <x v="0"/>
    <m/>
  </r>
  <r>
    <x v="0"/>
    <x v="6"/>
    <x v="0"/>
    <x v="25"/>
    <x v="0"/>
    <x v="0"/>
    <m/>
  </r>
  <r>
    <x v="0"/>
    <x v="6"/>
    <x v="0"/>
    <x v="25"/>
    <x v="1"/>
    <x v="0"/>
    <m/>
  </r>
  <r>
    <x v="0"/>
    <x v="6"/>
    <x v="0"/>
    <x v="26"/>
    <x v="0"/>
    <x v="0"/>
    <m/>
  </r>
  <r>
    <x v="0"/>
    <x v="6"/>
    <x v="0"/>
    <x v="26"/>
    <x v="1"/>
    <x v="0"/>
    <m/>
  </r>
  <r>
    <x v="0"/>
    <x v="6"/>
    <x v="0"/>
    <x v="27"/>
    <x v="0"/>
    <x v="0"/>
    <m/>
  </r>
  <r>
    <x v="0"/>
    <x v="6"/>
    <x v="0"/>
    <x v="27"/>
    <x v="1"/>
    <x v="0"/>
    <m/>
  </r>
  <r>
    <x v="0"/>
    <x v="6"/>
    <x v="0"/>
    <x v="28"/>
    <x v="0"/>
    <x v="0"/>
    <m/>
  </r>
  <r>
    <x v="0"/>
    <x v="6"/>
    <x v="0"/>
    <x v="28"/>
    <x v="1"/>
    <x v="0"/>
    <m/>
  </r>
  <r>
    <x v="0"/>
    <x v="6"/>
    <x v="0"/>
    <x v="29"/>
    <x v="0"/>
    <x v="0"/>
    <m/>
  </r>
  <r>
    <x v="0"/>
    <x v="6"/>
    <x v="0"/>
    <x v="29"/>
    <x v="1"/>
    <x v="0"/>
    <m/>
  </r>
  <r>
    <x v="0"/>
    <x v="6"/>
    <x v="0"/>
    <x v="30"/>
    <x v="0"/>
    <x v="0"/>
    <m/>
  </r>
  <r>
    <x v="0"/>
    <x v="6"/>
    <x v="0"/>
    <x v="30"/>
    <x v="1"/>
    <x v="0"/>
    <m/>
  </r>
  <r>
    <x v="0"/>
    <x v="7"/>
    <x v="0"/>
    <x v="0"/>
    <x v="0"/>
    <x v="0"/>
    <m/>
  </r>
  <r>
    <x v="0"/>
    <x v="7"/>
    <x v="0"/>
    <x v="0"/>
    <x v="1"/>
    <x v="0"/>
    <m/>
  </r>
  <r>
    <x v="0"/>
    <x v="7"/>
    <x v="0"/>
    <x v="1"/>
    <x v="0"/>
    <x v="0"/>
    <m/>
  </r>
  <r>
    <x v="0"/>
    <x v="7"/>
    <x v="0"/>
    <x v="1"/>
    <x v="1"/>
    <x v="0"/>
    <m/>
  </r>
  <r>
    <x v="0"/>
    <x v="7"/>
    <x v="0"/>
    <x v="2"/>
    <x v="0"/>
    <x v="84"/>
    <m/>
  </r>
  <r>
    <x v="0"/>
    <x v="7"/>
    <x v="0"/>
    <x v="2"/>
    <x v="1"/>
    <x v="85"/>
    <m/>
  </r>
  <r>
    <x v="0"/>
    <x v="7"/>
    <x v="0"/>
    <x v="3"/>
    <x v="0"/>
    <x v="86"/>
    <m/>
  </r>
  <r>
    <x v="0"/>
    <x v="7"/>
    <x v="0"/>
    <x v="3"/>
    <x v="1"/>
    <x v="87"/>
    <m/>
  </r>
  <r>
    <x v="0"/>
    <x v="7"/>
    <x v="0"/>
    <x v="4"/>
    <x v="0"/>
    <x v="88"/>
    <m/>
  </r>
  <r>
    <x v="0"/>
    <x v="7"/>
    <x v="0"/>
    <x v="4"/>
    <x v="1"/>
    <x v="89"/>
    <m/>
  </r>
  <r>
    <x v="0"/>
    <x v="7"/>
    <x v="0"/>
    <x v="5"/>
    <x v="0"/>
    <x v="0"/>
    <s v="c"/>
  </r>
  <r>
    <x v="0"/>
    <x v="7"/>
    <x v="0"/>
    <x v="5"/>
    <x v="1"/>
    <x v="0"/>
    <s v="c"/>
  </r>
  <r>
    <x v="0"/>
    <x v="7"/>
    <x v="0"/>
    <x v="6"/>
    <x v="0"/>
    <x v="0"/>
    <s v="c"/>
  </r>
  <r>
    <x v="0"/>
    <x v="7"/>
    <x v="0"/>
    <x v="6"/>
    <x v="1"/>
    <x v="0"/>
    <s v="c"/>
  </r>
  <r>
    <x v="0"/>
    <x v="7"/>
    <x v="0"/>
    <x v="7"/>
    <x v="0"/>
    <x v="0"/>
    <m/>
  </r>
  <r>
    <x v="0"/>
    <x v="7"/>
    <x v="0"/>
    <x v="7"/>
    <x v="1"/>
    <x v="0"/>
    <m/>
  </r>
  <r>
    <x v="0"/>
    <x v="7"/>
    <x v="0"/>
    <x v="8"/>
    <x v="0"/>
    <x v="90"/>
    <m/>
  </r>
  <r>
    <x v="0"/>
    <x v="7"/>
    <x v="0"/>
    <x v="8"/>
    <x v="1"/>
    <x v="91"/>
    <m/>
  </r>
  <r>
    <x v="0"/>
    <x v="7"/>
    <x v="0"/>
    <x v="9"/>
    <x v="0"/>
    <x v="0"/>
    <m/>
  </r>
  <r>
    <x v="0"/>
    <x v="7"/>
    <x v="0"/>
    <x v="9"/>
    <x v="1"/>
    <x v="0"/>
    <m/>
  </r>
  <r>
    <x v="0"/>
    <x v="7"/>
    <x v="0"/>
    <x v="10"/>
    <x v="0"/>
    <x v="3"/>
    <m/>
  </r>
  <r>
    <x v="0"/>
    <x v="7"/>
    <x v="0"/>
    <x v="10"/>
    <x v="1"/>
    <x v="3"/>
    <m/>
  </r>
  <r>
    <x v="0"/>
    <x v="7"/>
    <x v="0"/>
    <x v="11"/>
    <x v="0"/>
    <x v="3"/>
    <m/>
  </r>
  <r>
    <x v="0"/>
    <x v="7"/>
    <x v="0"/>
    <x v="11"/>
    <x v="1"/>
    <x v="3"/>
    <m/>
  </r>
  <r>
    <x v="0"/>
    <x v="7"/>
    <x v="0"/>
    <x v="12"/>
    <x v="0"/>
    <x v="0"/>
    <m/>
  </r>
  <r>
    <x v="0"/>
    <x v="7"/>
    <x v="0"/>
    <x v="12"/>
    <x v="1"/>
    <x v="0"/>
    <m/>
  </r>
  <r>
    <x v="0"/>
    <x v="7"/>
    <x v="0"/>
    <x v="13"/>
    <x v="0"/>
    <x v="92"/>
    <m/>
  </r>
  <r>
    <x v="0"/>
    <x v="7"/>
    <x v="0"/>
    <x v="13"/>
    <x v="1"/>
    <x v="93"/>
    <m/>
  </r>
  <r>
    <x v="0"/>
    <x v="7"/>
    <x v="0"/>
    <x v="14"/>
    <x v="0"/>
    <x v="94"/>
    <m/>
  </r>
  <r>
    <x v="0"/>
    <x v="7"/>
    <x v="0"/>
    <x v="14"/>
    <x v="1"/>
    <x v="95"/>
    <m/>
  </r>
  <r>
    <x v="0"/>
    <x v="7"/>
    <x v="0"/>
    <x v="15"/>
    <x v="0"/>
    <x v="4"/>
    <m/>
  </r>
  <r>
    <x v="0"/>
    <x v="7"/>
    <x v="0"/>
    <x v="15"/>
    <x v="1"/>
    <x v="96"/>
    <m/>
  </r>
  <r>
    <x v="0"/>
    <x v="7"/>
    <x v="0"/>
    <x v="16"/>
    <x v="0"/>
    <x v="97"/>
    <m/>
  </r>
  <r>
    <x v="0"/>
    <x v="7"/>
    <x v="0"/>
    <x v="16"/>
    <x v="1"/>
    <x v="98"/>
    <m/>
  </r>
  <r>
    <x v="0"/>
    <x v="7"/>
    <x v="0"/>
    <x v="17"/>
    <x v="0"/>
    <x v="0"/>
    <m/>
  </r>
  <r>
    <x v="0"/>
    <x v="7"/>
    <x v="0"/>
    <x v="17"/>
    <x v="1"/>
    <x v="0"/>
    <m/>
  </r>
  <r>
    <x v="0"/>
    <x v="7"/>
    <x v="0"/>
    <x v="18"/>
    <x v="0"/>
    <x v="99"/>
    <m/>
  </r>
  <r>
    <x v="0"/>
    <x v="7"/>
    <x v="0"/>
    <x v="18"/>
    <x v="1"/>
    <x v="15"/>
    <m/>
  </r>
  <r>
    <x v="0"/>
    <x v="7"/>
    <x v="0"/>
    <x v="19"/>
    <x v="0"/>
    <x v="3"/>
    <m/>
  </r>
  <r>
    <x v="0"/>
    <x v="7"/>
    <x v="0"/>
    <x v="19"/>
    <x v="1"/>
    <x v="3"/>
    <m/>
  </r>
  <r>
    <x v="0"/>
    <x v="7"/>
    <x v="0"/>
    <x v="20"/>
    <x v="0"/>
    <x v="100"/>
    <m/>
  </r>
  <r>
    <x v="0"/>
    <x v="7"/>
    <x v="0"/>
    <x v="20"/>
    <x v="1"/>
    <x v="101"/>
    <m/>
  </r>
  <r>
    <x v="0"/>
    <x v="7"/>
    <x v="0"/>
    <x v="21"/>
    <x v="0"/>
    <x v="0"/>
    <s v="c"/>
  </r>
  <r>
    <x v="0"/>
    <x v="7"/>
    <x v="0"/>
    <x v="21"/>
    <x v="1"/>
    <x v="0"/>
    <s v="c"/>
  </r>
  <r>
    <x v="0"/>
    <x v="7"/>
    <x v="0"/>
    <x v="22"/>
    <x v="0"/>
    <x v="86"/>
    <m/>
  </r>
  <r>
    <x v="0"/>
    <x v="7"/>
    <x v="0"/>
    <x v="22"/>
    <x v="1"/>
    <x v="102"/>
    <m/>
  </r>
  <r>
    <x v="0"/>
    <x v="7"/>
    <x v="0"/>
    <x v="23"/>
    <x v="0"/>
    <x v="3"/>
    <m/>
  </r>
  <r>
    <x v="0"/>
    <x v="7"/>
    <x v="0"/>
    <x v="23"/>
    <x v="1"/>
    <x v="3"/>
    <m/>
  </r>
  <r>
    <x v="0"/>
    <x v="7"/>
    <x v="0"/>
    <x v="24"/>
    <x v="0"/>
    <x v="0"/>
    <s v="c"/>
  </r>
  <r>
    <x v="0"/>
    <x v="7"/>
    <x v="0"/>
    <x v="24"/>
    <x v="1"/>
    <x v="0"/>
    <s v="c"/>
  </r>
  <r>
    <x v="0"/>
    <x v="7"/>
    <x v="0"/>
    <x v="25"/>
    <x v="0"/>
    <x v="0"/>
    <m/>
  </r>
  <r>
    <x v="0"/>
    <x v="7"/>
    <x v="0"/>
    <x v="25"/>
    <x v="1"/>
    <x v="0"/>
    <m/>
  </r>
  <r>
    <x v="0"/>
    <x v="7"/>
    <x v="0"/>
    <x v="26"/>
    <x v="0"/>
    <x v="0"/>
    <s v="c"/>
  </r>
  <r>
    <x v="0"/>
    <x v="7"/>
    <x v="0"/>
    <x v="26"/>
    <x v="1"/>
    <x v="0"/>
    <s v="c"/>
  </r>
  <r>
    <x v="0"/>
    <x v="7"/>
    <x v="0"/>
    <x v="27"/>
    <x v="0"/>
    <x v="103"/>
    <m/>
  </r>
  <r>
    <x v="0"/>
    <x v="7"/>
    <x v="0"/>
    <x v="27"/>
    <x v="1"/>
    <x v="104"/>
    <m/>
  </r>
  <r>
    <x v="0"/>
    <x v="7"/>
    <x v="0"/>
    <x v="28"/>
    <x v="0"/>
    <x v="105"/>
    <m/>
  </r>
  <r>
    <x v="0"/>
    <x v="7"/>
    <x v="0"/>
    <x v="28"/>
    <x v="1"/>
    <x v="80"/>
    <m/>
  </r>
  <r>
    <x v="0"/>
    <x v="7"/>
    <x v="0"/>
    <x v="29"/>
    <x v="0"/>
    <x v="106"/>
    <m/>
  </r>
  <r>
    <x v="0"/>
    <x v="7"/>
    <x v="0"/>
    <x v="29"/>
    <x v="1"/>
    <x v="107"/>
    <m/>
  </r>
  <r>
    <x v="0"/>
    <x v="7"/>
    <x v="0"/>
    <x v="30"/>
    <x v="0"/>
    <x v="108"/>
    <m/>
  </r>
  <r>
    <x v="0"/>
    <x v="7"/>
    <x v="0"/>
    <x v="30"/>
    <x v="1"/>
    <x v="109"/>
    <m/>
  </r>
  <r>
    <x v="0"/>
    <x v="8"/>
    <x v="0"/>
    <x v="0"/>
    <x v="0"/>
    <x v="0"/>
    <m/>
  </r>
  <r>
    <x v="0"/>
    <x v="8"/>
    <x v="0"/>
    <x v="0"/>
    <x v="1"/>
    <x v="0"/>
    <m/>
  </r>
  <r>
    <x v="0"/>
    <x v="8"/>
    <x v="0"/>
    <x v="1"/>
    <x v="0"/>
    <x v="0"/>
    <m/>
  </r>
  <r>
    <x v="0"/>
    <x v="8"/>
    <x v="0"/>
    <x v="1"/>
    <x v="1"/>
    <x v="0"/>
    <m/>
  </r>
  <r>
    <x v="0"/>
    <x v="8"/>
    <x v="0"/>
    <x v="2"/>
    <x v="0"/>
    <x v="0"/>
    <m/>
  </r>
  <r>
    <x v="0"/>
    <x v="8"/>
    <x v="0"/>
    <x v="2"/>
    <x v="1"/>
    <x v="0"/>
    <m/>
  </r>
  <r>
    <x v="0"/>
    <x v="8"/>
    <x v="0"/>
    <x v="3"/>
    <x v="0"/>
    <x v="0"/>
    <m/>
  </r>
  <r>
    <x v="0"/>
    <x v="8"/>
    <x v="0"/>
    <x v="3"/>
    <x v="1"/>
    <x v="0"/>
    <m/>
  </r>
  <r>
    <x v="0"/>
    <x v="8"/>
    <x v="0"/>
    <x v="4"/>
    <x v="0"/>
    <x v="0"/>
    <m/>
  </r>
  <r>
    <x v="0"/>
    <x v="8"/>
    <x v="0"/>
    <x v="4"/>
    <x v="1"/>
    <x v="0"/>
    <m/>
  </r>
  <r>
    <x v="0"/>
    <x v="8"/>
    <x v="0"/>
    <x v="5"/>
    <x v="0"/>
    <x v="0"/>
    <m/>
  </r>
  <r>
    <x v="0"/>
    <x v="8"/>
    <x v="0"/>
    <x v="5"/>
    <x v="1"/>
    <x v="0"/>
    <m/>
  </r>
  <r>
    <x v="0"/>
    <x v="8"/>
    <x v="0"/>
    <x v="6"/>
    <x v="0"/>
    <x v="0"/>
    <m/>
  </r>
  <r>
    <x v="0"/>
    <x v="8"/>
    <x v="0"/>
    <x v="6"/>
    <x v="1"/>
    <x v="0"/>
    <m/>
  </r>
  <r>
    <x v="0"/>
    <x v="8"/>
    <x v="0"/>
    <x v="7"/>
    <x v="0"/>
    <x v="0"/>
    <m/>
  </r>
  <r>
    <x v="0"/>
    <x v="8"/>
    <x v="0"/>
    <x v="7"/>
    <x v="1"/>
    <x v="0"/>
    <m/>
  </r>
  <r>
    <x v="0"/>
    <x v="8"/>
    <x v="0"/>
    <x v="8"/>
    <x v="0"/>
    <x v="0"/>
    <m/>
  </r>
  <r>
    <x v="0"/>
    <x v="8"/>
    <x v="0"/>
    <x v="8"/>
    <x v="1"/>
    <x v="0"/>
    <m/>
  </r>
  <r>
    <x v="0"/>
    <x v="8"/>
    <x v="0"/>
    <x v="9"/>
    <x v="0"/>
    <x v="0"/>
    <m/>
  </r>
  <r>
    <x v="0"/>
    <x v="8"/>
    <x v="0"/>
    <x v="9"/>
    <x v="1"/>
    <x v="0"/>
    <m/>
  </r>
  <r>
    <x v="0"/>
    <x v="8"/>
    <x v="0"/>
    <x v="10"/>
    <x v="0"/>
    <x v="0"/>
    <m/>
  </r>
  <r>
    <x v="0"/>
    <x v="8"/>
    <x v="0"/>
    <x v="10"/>
    <x v="1"/>
    <x v="0"/>
    <m/>
  </r>
  <r>
    <x v="0"/>
    <x v="8"/>
    <x v="0"/>
    <x v="11"/>
    <x v="0"/>
    <x v="0"/>
    <m/>
  </r>
  <r>
    <x v="0"/>
    <x v="8"/>
    <x v="0"/>
    <x v="11"/>
    <x v="1"/>
    <x v="0"/>
    <m/>
  </r>
  <r>
    <x v="0"/>
    <x v="8"/>
    <x v="0"/>
    <x v="12"/>
    <x v="0"/>
    <x v="0"/>
    <m/>
  </r>
  <r>
    <x v="0"/>
    <x v="8"/>
    <x v="0"/>
    <x v="12"/>
    <x v="1"/>
    <x v="0"/>
    <m/>
  </r>
  <r>
    <x v="0"/>
    <x v="8"/>
    <x v="0"/>
    <x v="13"/>
    <x v="0"/>
    <x v="0"/>
    <m/>
  </r>
  <r>
    <x v="0"/>
    <x v="8"/>
    <x v="0"/>
    <x v="13"/>
    <x v="1"/>
    <x v="0"/>
    <m/>
  </r>
  <r>
    <x v="0"/>
    <x v="8"/>
    <x v="0"/>
    <x v="14"/>
    <x v="0"/>
    <x v="0"/>
    <m/>
  </r>
  <r>
    <x v="0"/>
    <x v="8"/>
    <x v="0"/>
    <x v="14"/>
    <x v="1"/>
    <x v="0"/>
    <m/>
  </r>
  <r>
    <x v="0"/>
    <x v="8"/>
    <x v="0"/>
    <x v="15"/>
    <x v="0"/>
    <x v="0"/>
    <m/>
  </r>
  <r>
    <x v="0"/>
    <x v="8"/>
    <x v="0"/>
    <x v="15"/>
    <x v="1"/>
    <x v="0"/>
    <m/>
  </r>
  <r>
    <x v="0"/>
    <x v="8"/>
    <x v="0"/>
    <x v="16"/>
    <x v="0"/>
    <x v="0"/>
    <m/>
  </r>
  <r>
    <x v="0"/>
    <x v="8"/>
    <x v="0"/>
    <x v="16"/>
    <x v="1"/>
    <x v="0"/>
    <m/>
  </r>
  <r>
    <x v="0"/>
    <x v="8"/>
    <x v="0"/>
    <x v="17"/>
    <x v="0"/>
    <x v="0"/>
    <m/>
  </r>
  <r>
    <x v="0"/>
    <x v="8"/>
    <x v="0"/>
    <x v="17"/>
    <x v="1"/>
    <x v="0"/>
    <m/>
  </r>
  <r>
    <x v="0"/>
    <x v="8"/>
    <x v="0"/>
    <x v="18"/>
    <x v="0"/>
    <x v="0"/>
    <m/>
  </r>
  <r>
    <x v="0"/>
    <x v="8"/>
    <x v="0"/>
    <x v="18"/>
    <x v="1"/>
    <x v="0"/>
    <m/>
  </r>
  <r>
    <x v="0"/>
    <x v="8"/>
    <x v="0"/>
    <x v="19"/>
    <x v="0"/>
    <x v="0"/>
    <m/>
  </r>
  <r>
    <x v="0"/>
    <x v="8"/>
    <x v="0"/>
    <x v="19"/>
    <x v="1"/>
    <x v="0"/>
    <m/>
  </r>
  <r>
    <x v="0"/>
    <x v="8"/>
    <x v="0"/>
    <x v="20"/>
    <x v="0"/>
    <x v="0"/>
    <m/>
  </r>
  <r>
    <x v="0"/>
    <x v="8"/>
    <x v="0"/>
    <x v="20"/>
    <x v="1"/>
    <x v="0"/>
    <m/>
  </r>
  <r>
    <x v="0"/>
    <x v="8"/>
    <x v="0"/>
    <x v="21"/>
    <x v="0"/>
    <x v="0"/>
    <m/>
  </r>
  <r>
    <x v="0"/>
    <x v="8"/>
    <x v="0"/>
    <x v="21"/>
    <x v="1"/>
    <x v="0"/>
    <m/>
  </r>
  <r>
    <x v="0"/>
    <x v="8"/>
    <x v="0"/>
    <x v="22"/>
    <x v="0"/>
    <x v="0"/>
    <m/>
  </r>
  <r>
    <x v="0"/>
    <x v="8"/>
    <x v="0"/>
    <x v="22"/>
    <x v="1"/>
    <x v="0"/>
    <m/>
  </r>
  <r>
    <x v="0"/>
    <x v="8"/>
    <x v="0"/>
    <x v="23"/>
    <x v="0"/>
    <x v="0"/>
    <m/>
  </r>
  <r>
    <x v="0"/>
    <x v="8"/>
    <x v="0"/>
    <x v="23"/>
    <x v="1"/>
    <x v="0"/>
    <m/>
  </r>
  <r>
    <x v="0"/>
    <x v="8"/>
    <x v="0"/>
    <x v="24"/>
    <x v="0"/>
    <x v="0"/>
    <m/>
  </r>
  <r>
    <x v="0"/>
    <x v="8"/>
    <x v="0"/>
    <x v="24"/>
    <x v="1"/>
    <x v="0"/>
    <m/>
  </r>
  <r>
    <x v="0"/>
    <x v="8"/>
    <x v="0"/>
    <x v="25"/>
    <x v="0"/>
    <x v="0"/>
    <m/>
  </r>
  <r>
    <x v="0"/>
    <x v="8"/>
    <x v="0"/>
    <x v="25"/>
    <x v="1"/>
    <x v="0"/>
    <m/>
  </r>
  <r>
    <x v="0"/>
    <x v="8"/>
    <x v="0"/>
    <x v="26"/>
    <x v="0"/>
    <x v="0"/>
    <m/>
  </r>
  <r>
    <x v="0"/>
    <x v="8"/>
    <x v="0"/>
    <x v="26"/>
    <x v="1"/>
    <x v="0"/>
    <m/>
  </r>
  <r>
    <x v="0"/>
    <x v="8"/>
    <x v="0"/>
    <x v="27"/>
    <x v="0"/>
    <x v="0"/>
    <m/>
  </r>
  <r>
    <x v="0"/>
    <x v="8"/>
    <x v="0"/>
    <x v="27"/>
    <x v="1"/>
    <x v="0"/>
    <m/>
  </r>
  <r>
    <x v="0"/>
    <x v="8"/>
    <x v="0"/>
    <x v="28"/>
    <x v="0"/>
    <x v="0"/>
    <m/>
  </r>
  <r>
    <x v="0"/>
    <x v="8"/>
    <x v="0"/>
    <x v="28"/>
    <x v="1"/>
    <x v="0"/>
    <m/>
  </r>
  <r>
    <x v="0"/>
    <x v="8"/>
    <x v="0"/>
    <x v="29"/>
    <x v="0"/>
    <x v="0"/>
    <m/>
  </r>
  <r>
    <x v="0"/>
    <x v="8"/>
    <x v="0"/>
    <x v="29"/>
    <x v="1"/>
    <x v="0"/>
    <m/>
  </r>
  <r>
    <x v="0"/>
    <x v="8"/>
    <x v="0"/>
    <x v="30"/>
    <x v="0"/>
    <x v="0"/>
    <m/>
  </r>
  <r>
    <x v="0"/>
    <x v="8"/>
    <x v="0"/>
    <x v="30"/>
    <x v="1"/>
    <x v="0"/>
    <m/>
  </r>
  <r>
    <x v="0"/>
    <x v="9"/>
    <x v="0"/>
    <x v="0"/>
    <x v="0"/>
    <x v="0"/>
    <m/>
  </r>
  <r>
    <x v="0"/>
    <x v="9"/>
    <x v="0"/>
    <x v="0"/>
    <x v="1"/>
    <x v="0"/>
    <m/>
  </r>
  <r>
    <x v="0"/>
    <x v="9"/>
    <x v="0"/>
    <x v="1"/>
    <x v="0"/>
    <x v="0"/>
    <m/>
  </r>
  <r>
    <x v="0"/>
    <x v="9"/>
    <x v="0"/>
    <x v="1"/>
    <x v="1"/>
    <x v="0"/>
    <m/>
  </r>
  <r>
    <x v="0"/>
    <x v="9"/>
    <x v="0"/>
    <x v="2"/>
    <x v="0"/>
    <x v="0"/>
    <s v="c"/>
  </r>
  <r>
    <x v="0"/>
    <x v="9"/>
    <x v="0"/>
    <x v="2"/>
    <x v="1"/>
    <x v="0"/>
    <s v="c"/>
  </r>
  <r>
    <x v="0"/>
    <x v="9"/>
    <x v="0"/>
    <x v="3"/>
    <x v="0"/>
    <x v="0"/>
    <s v="c"/>
  </r>
  <r>
    <x v="0"/>
    <x v="9"/>
    <x v="0"/>
    <x v="3"/>
    <x v="1"/>
    <x v="0"/>
    <s v="c"/>
  </r>
  <r>
    <x v="0"/>
    <x v="9"/>
    <x v="0"/>
    <x v="4"/>
    <x v="0"/>
    <x v="0"/>
    <s v="c"/>
  </r>
  <r>
    <x v="0"/>
    <x v="9"/>
    <x v="0"/>
    <x v="4"/>
    <x v="1"/>
    <x v="0"/>
    <s v="c"/>
  </r>
  <r>
    <x v="0"/>
    <x v="9"/>
    <x v="0"/>
    <x v="5"/>
    <x v="0"/>
    <x v="0"/>
    <s v="c"/>
  </r>
  <r>
    <x v="0"/>
    <x v="9"/>
    <x v="0"/>
    <x v="5"/>
    <x v="1"/>
    <x v="0"/>
    <s v="c"/>
  </r>
  <r>
    <x v="0"/>
    <x v="9"/>
    <x v="0"/>
    <x v="6"/>
    <x v="0"/>
    <x v="3"/>
    <m/>
  </r>
  <r>
    <x v="0"/>
    <x v="9"/>
    <x v="0"/>
    <x v="6"/>
    <x v="1"/>
    <x v="3"/>
    <m/>
  </r>
  <r>
    <x v="0"/>
    <x v="9"/>
    <x v="0"/>
    <x v="7"/>
    <x v="0"/>
    <x v="0"/>
    <m/>
  </r>
  <r>
    <x v="0"/>
    <x v="9"/>
    <x v="0"/>
    <x v="7"/>
    <x v="1"/>
    <x v="0"/>
    <m/>
  </r>
  <r>
    <x v="0"/>
    <x v="9"/>
    <x v="0"/>
    <x v="8"/>
    <x v="0"/>
    <x v="0"/>
    <s v="c"/>
  </r>
  <r>
    <x v="0"/>
    <x v="9"/>
    <x v="0"/>
    <x v="8"/>
    <x v="1"/>
    <x v="0"/>
    <s v="c"/>
  </r>
  <r>
    <x v="0"/>
    <x v="9"/>
    <x v="0"/>
    <x v="9"/>
    <x v="0"/>
    <x v="0"/>
    <m/>
  </r>
  <r>
    <x v="0"/>
    <x v="9"/>
    <x v="0"/>
    <x v="9"/>
    <x v="1"/>
    <x v="0"/>
    <m/>
  </r>
  <r>
    <x v="0"/>
    <x v="9"/>
    <x v="0"/>
    <x v="10"/>
    <x v="0"/>
    <x v="3"/>
    <m/>
  </r>
  <r>
    <x v="0"/>
    <x v="9"/>
    <x v="0"/>
    <x v="10"/>
    <x v="1"/>
    <x v="3"/>
    <m/>
  </r>
  <r>
    <x v="0"/>
    <x v="9"/>
    <x v="0"/>
    <x v="11"/>
    <x v="0"/>
    <x v="3"/>
    <m/>
  </r>
  <r>
    <x v="0"/>
    <x v="9"/>
    <x v="0"/>
    <x v="11"/>
    <x v="1"/>
    <x v="3"/>
    <m/>
  </r>
  <r>
    <x v="0"/>
    <x v="9"/>
    <x v="0"/>
    <x v="12"/>
    <x v="0"/>
    <x v="0"/>
    <m/>
  </r>
  <r>
    <x v="0"/>
    <x v="9"/>
    <x v="0"/>
    <x v="12"/>
    <x v="1"/>
    <x v="0"/>
    <m/>
  </r>
  <r>
    <x v="0"/>
    <x v="9"/>
    <x v="0"/>
    <x v="13"/>
    <x v="0"/>
    <x v="0"/>
    <s v="c"/>
  </r>
  <r>
    <x v="0"/>
    <x v="9"/>
    <x v="0"/>
    <x v="13"/>
    <x v="1"/>
    <x v="0"/>
    <s v="c"/>
  </r>
  <r>
    <x v="0"/>
    <x v="9"/>
    <x v="0"/>
    <x v="14"/>
    <x v="0"/>
    <x v="3"/>
    <m/>
  </r>
  <r>
    <x v="0"/>
    <x v="9"/>
    <x v="0"/>
    <x v="14"/>
    <x v="1"/>
    <x v="3"/>
    <m/>
  </r>
  <r>
    <x v="0"/>
    <x v="9"/>
    <x v="0"/>
    <x v="15"/>
    <x v="0"/>
    <x v="3"/>
    <m/>
  </r>
  <r>
    <x v="0"/>
    <x v="9"/>
    <x v="0"/>
    <x v="15"/>
    <x v="1"/>
    <x v="3"/>
    <m/>
  </r>
  <r>
    <x v="0"/>
    <x v="9"/>
    <x v="0"/>
    <x v="16"/>
    <x v="0"/>
    <x v="3"/>
    <m/>
  </r>
  <r>
    <x v="0"/>
    <x v="9"/>
    <x v="0"/>
    <x v="16"/>
    <x v="1"/>
    <x v="3"/>
    <m/>
  </r>
  <r>
    <x v="0"/>
    <x v="9"/>
    <x v="0"/>
    <x v="17"/>
    <x v="0"/>
    <x v="0"/>
    <m/>
  </r>
  <r>
    <x v="0"/>
    <x v="9"/>
    <x v="0"/>
    <x v="17"/>
    <x v="1"/>
    <x v="0"/>
    <m/>
  </r>
  <r>
    <x v="0"/>
    <x v="9"/>
    <x v="0"/>
    <x v="18"/>
    <x v="0"/>
    <x v="0"/>
    <s v="c"/>
  </r>
  <r>
    <x v="0"/>
    <x v="9"/>
    <x v="0"/>
    <x v="18"/>
    <x v="1"/>
    <x v="0"/>
    <s v="c"/>
  </r>
  <r>
    <x v="0"/>
    <x v="9"/>
    <x v="0"/>
    <x v="19"/>
    <x v="0"/>
    <x v="0"/>
    <s v="c"/>
  </r>
  <r>
    <x v="0"/>
    <x v="9"/>
    <x v="0"/>
    <x v="19"/>
    <x v="1"/>
    <x v="0"/>
    <s v="c"/>
  </r>
  <r>
    <x v="0"/>
    <x v="9"/>
    <x v="0"/>
    <x v="20"/>
    <x v="0"/>
    <x v="3"/>
    <m/>
  </r>
  <r>
    <x v="0"/>
    <x v="9"/>
    <x v="0"/>
    <x v="20"/>
    <x v="1"/>
    <x v="3"/>
    <m/>
  </r>
  <r>
    <x v="0"/>
    <x v="9"/>
    <x v="0"/>
    <x v="21"/>
    <x v="0"/>
    <x v="3"/>
    <m/>
  </r>
  <r>
    <x v="0"/>
    <x v="9"/>
    <x v="0"/>
    <x v="21"/>
    <x v="1"/>
    <x v="3"/>
    <m/>
  </r>
  <r>
    <x v="0"/>
    <x v="9"/>
    <x v="0"/>
    <x v="22"/>
    <x v="0"/>
    <x v="3"/>
    <m/>
  </r>
  <r>
    <x v="0"/>
    <x v="9"/>
    <x v="0"/>
    <x v="22"/>
    <x v="1"/>
    <x v="3"/>
    <m/>
  </r>
  <r>
    <x v="0"/>
    <x v="9"/>
    <x v="0"/>
    <x v="23"/>
    <x v="0"/>
    <x v="3"/>
    <m/>
  </r>
  <r>
    <x v="0"/>
    <x v="9"/>
    <x v="0"/>
    <x v="23"/>
    <x v="1"/>
    <x v="3"/>
    <m/>
  </r>
  <r>
    <x v="0"/>
    <x v="9"/>
    <x v="0"/>
    <x v="24"/>
    <x v="0"/>
    <x v="3"/>
    <m/>
  </r>
  <r>
    <x v="0"/>
    <x v="9"/>
    <x v="0"/>
    <x v="24"/>
    <x v="1"/>
    <x v="3"/>
    <m/>
  </r>
  <r>
    <x v="0"/>
    <x v="9"/>
    <x v="0"/>
    <x v="25"/>
    <x v="0"/>
    <x v="0"/>
    <m/>
  </r>
  <r>
    <x v="0"/>
    <x v="9"/>
    <x v="0"/>
    <x v="25"/>
    <x v="1"/>
    <x v="0"/>
    <m/>
  </r>
  <r>
    <x v="0"/>
    <x v="9"/>
    <x v="0"/>
    <x v="26"/>
    <x v="0"/>
    <x v="0"/>
    <s v="c"/>
  </r>
  <r>
    <x v="0"/>
    <x v="9"/>
    <x v="0"/>
    <x v="26"/>
    <x v="1"/>
    <x v="0"/>
    <s v="c"/>
  </r>
  <r>
    <x v="0"/>
    <x v="9"/>
    <x v="0"/>
    <x v="27"/>
    <x v="0"/>
    <x v="0"/>
    <s v="c"/>
  </r>
  <r>
    <x v="0"/>
    <x v="9"/>
    <x v="0"/>
    <x v="27"/>
    <x v="1"/>
    <x v="0"/>
    <s v="c"/>
  </r>
  <r>
    <x v="0"/>
    <x v="9"/>
    <x v="0"/>
    <x v="28"/>
    <x v="0"/>
    <x v="3"/>
    <m/>
  </r>
  <r>
    <x v="0"/>
    <x v="9"/>
    <x v="0"/>
    <x v="28"/>
    <x v="1"/>
    <x v="3"/>
    <m/>
  </r>
  <r>
    <x v="0"/>
    <x v="9"/>
    <x v="0"/>
    <x v="29"/>
    <x v="0"/>
    <x v="110"/>
    <m/>
  </r>
  <r>
    <x v="0"/>
    <x v="9"/>
    <x v="0"/>
    <x v="29"/>
    <x v="1"/>
    <x v="111"/>
    <m/>
  </r>
  <r>
    <x v="0"/>
    <x v="9"/>
    <x v="0"/>
    <x v="30"/>
    <x v="0"/>
    <x v="0"/>
    <s v="c"/>
  </r>
  <r>
    <x v="0"/>
    <x v="9"/>
    <x v="0"/>
    <x v="30"/>
    <x v="1"/>
    <x v="0"/>
    <s v="c"/>
  </r>
  <r>
    <x v="0"/>
    <x v="10"/>
    <x v="0"/>
    <x v="0"/>
    <x v="0"/>
    <x v="0"/>
    <m/>
  </r>
  <r>
    <x v="0"/>
    <x v="10"/>
    <x v="0"/>
    <x v="0"/>
    <x v="1"/>
    <x v="0"/>
    <m/>
  </r>
  <r>
    <x v="0"/>
    <x v="10"/>
    <x v="0"/>
    <x v="1"/>
    <x v="0"/>
    <x v="0"/>
    <m/>
  </r>
  <r>
    <x v="0"/>
    <x v="10"/>
    <x v="0"/>
    <x v="1"/>
    <x v="1"/>
    <x v="0"/>
    <m/>
  </r>
  <r>
    <x v="0"/>
    <x v="10"/>
    <x v="0"/>
    <x v="2"/>
    <x v="0"/>
    <x v="112"/>
    <m/>
  </r>
  <r>
    <x v="0"/>
    <x v="10"/>
    <x v="0"/>
    <x v="2"/>
    <x v="1"/>
    <x v="113"/>
    <m/>
  </r>
  <r>
    <x v="0"/>
    <x v="10"/>
    <x v="0"/>
    <x v="3"/>
    <x v="0"/>
    <x v="4"/>
    <m/>
  </r>
  <r>
    <x v="0"/>
    <x v="10"/>
    <x v="0"/>
    <x v="3"/>
    <x v="1"/>
    <x v="114"/>
    <m/>
  </r>
  <r>
    <x v="0"/>
    <x v="10"/>
    <x v="0"/>
    <x v="4"/>
    <x v="0"/>
    <x v="115"/>
    <m/>
  </r>
  <r>
    <x v="0"/>
    <x v="10"/>
    <x v="0"/>
    <x v="4"/>
    <x v="1"/>
    <x v="116"/>
    <m/>
  </r>
  <r>
    <x v="0"/>
    <x v="10"/>
    <x v="0"/>
    <x v="5"/>
    <x v="0"/>
    <x v="3"/>
    <m/>
  </r>
  <r>
    <x v="0"/>
    <x v="10"/>
    <x v="0"/>
    <x v="5"/>
    <x v="1"/>
    <x v="3"/>
    <m/>
  </r>
  <r>
    <x v="0"/>
    <x v="10"/>
    <x v="0"/>
    <x v="6"/>
    <x v="0"/>
    <x v="22"/>
    <m/>
  </r>
  <r>
    <x v="0"/>
    <x v="10"/>
    <x v="0"/>
    <x v="6"/>
    <x v="1"/>
    <x v="117"/>
    <m/>
  </r>
  <r>
    <x v="0"/>
    <x v="10"/>
    <x v="0"/>
    <x v="7"/>
    <x v="0"/>
    <x v="0"/>
    <m/>
  </r>
  <r>
    <x v="0"/>
    <x v="10"/>
    <x v="0"/>
    <x v="7"/>
    <x v="1"/>
    <x v="0"/>
    <m/>
  </r>
  <r>
    <x v="0"/>
    <x v="10"/>
    <x v="0"/>
    <x v="8"/>
    <x v="0"/>
    <x v="118"/>
    <m/>
  </r>
  <r>
    <x v="0"/>
    <x v="10"/>
    <x v="0"/>
    <x v="8"/>
    <x v="1"/>
    <x v="119"/>
    <m/>
  </r>
  <r>
    <x v="0"/>
    <x v="10"/>
    <x v="0"/>
    <x v="9"/>
    <x v="0"/>
    <x v="0"/>
    <m/>
  </r>
  <r>
    <x v="0"/>
    <x v="10"/>
    <x v="0"/>
    <x v="9"/>
    <x v="1"/>
    <x v="0"/>
    <m/>
  </r>
  <r>
    <x v="0"/>
    <x v="10"/>
    <x v="0"/>
    <x v="10"/>
    <x v="0"/>
    <x v="120"/>
    <m/>
  </r>
  <r>
    <x v="0"/>
    <x v="10"/>
    <x v="0"/>
    <x v="10"/>
    <x v="1"/>
    <x v="121"/>
    <m/>
  </r>
  <r>
    <x v="0"/>
    <x v="10"/>
    <x v="0"/>
    <x v="11"/>
    <x v="0"/>
    <x v="3"/>
    <m/>
  </r>
  <r>
    <x v="0"/>
    <x v="10"/>
    <x v="0"/>
    <x v="11"/>
    <x v="1"/>
    <x v="3"/>
    <m/>
  </r>
  <r>
    <x v="0"/>
    <x v="10"/>
    <x v="0"/>
    <x v="12"/>
    <x v="0"/>
    <x v="0"/>
    <m/>
  </r>
  <r>
    <x v="0"/>
    <x v="10"/>
    <x v="0"/>
    <x v="12"/>
    <x v="1"/>
    <x v="0"/>
    <m/>
  </r>
  <r>
    <x v="0"/>
    <x v="10"/>
    <x v="0"/>
    <x v="13"/>
    <x v="0"/>
    <x v="122"/>
    <m/>
  </r>
  <r>
    <x v="0"/>
    <x v="10"/>
    <x v="0"/>
    <x v="13"/>
    <x v="1"/>
    <x v="35"/>
    <m/>
  </r>
  <r>
    <x v="0"/>
    <x v="10"/>
    <x v="0"/>
    <x v="14"/>
    <x v="0"/>
    <x v="123"/>
    <m/>
  </r>
  <r>
    <x v="0"/>
    <x v="10"/>
    <x v="0"/>
    <x v="14"/>
    <x v="1"/>
    <x v="124"/>
    <m/>
  </r>
  <r>
    <x v="0"/>
    <x v="10"/>
    <x v="0"/>
    <x v="15"/>
    <x v="0"/>
    <x v="3"/>
    <m/>
  </r>
  <r>
    <x v="0"/>
    <x v="10"/>
    <x v="0"/>
    <x v="15"/>
    <x v="1"/>
    <x v="3"/>
    <m/>
  </r>
  <r>
    <x v="0"/>
    <x v="10"/>
    <x v="0"/>
    <x v="16"/>
    <x v="0"/>
    <x v="0"/>
    <s v="c"/>
  </r>
  <r>
    <x v="0"/>
    <x v="10"/>
    <x v="0"/>
    <x v="16"/>
    <x v="1"/>
    <x v="0"/>
    <s v="c"/>
  </r>
  <r>
    <x v="0"/>
    <x v="10"/>
    <x v="0"/>
    <x v="17"/>
    <x v="0"/>
    <x v="0"/>
    <m/>
  </r>
  <r>
    <x v="0"/>
    <x v="10"/>
    <x v="0"/>
    <x v="17"/>
    <x v="1"/>
    <x v="0"/>
    <m/>
  </r>
  <r>
    <x v="0"/>
    <x v="10"/>
    <x v="0"/>
    <x v="18"/>
    <x v="0"/>
    <x v="0"/>
    <s v="c"/>
  </r>
  <r>
    <x v="0"/>
    <x v="10"/>
    <x v="0"/>
    <x v="18"/>
    <x v="1"/>
    <x v="0"/>
    <s v="c"/>
  </r>
  <r>
    <x v="0"/>
    <x v="10"/>
    <x v="0"/>
    <x v="19"/>
    <x v="0"/>
    <x v="125"/>
    <m/>
  </r>
  <r>
    <x v="0"/>
    <x v="10"/>
    <x v="0"/>
    <x v="19"/>
    <x v="1"/>
    <x v="126"/>
    <m/>
  </r>
  <r>
    <x v="0"/>
    <x v="10"/>
    <x v="0"/>
    <x v="20"/>
    <x v="0"/>
    <x v="127"/>
    <m/>
  </r>
  <r>
    <x v="0"/>
    <x v="10"/>
    <x v="0"/>
    <x v="20"/>
    <x v="1"/>
    <x v="128"/>
    <m/>
  </r>
  <r>
    <x v="0"/>
    <x v="10"/>
    <x v="0"/>
    <x v="21"/>
    <x v="0"/>
    <x v="3"/>
    <m/>
  </r>
  <r>
    <x v="0"/>
    <x v="10"/>
    <x v="0"/>
    <x v="21"/>
    <x v="1"/>
    <x v="3"/>
    <m/>
  </r>
  <r>
    <x v="0"/>
    <x v="10"/>
    <x v="0"/>
    <x v="22"/>
    <x v="0"/>
    <x v="0"/>
    <s v="c"/>
  </r>
  <r>
    <x v="0"/>
    <x v="10"/>
    <x v="0"/>
    <x v="22"/>
    <x v="1"/>
    <x v="0"/>
    <s v="c"/>
  </r>
  <r>
    <x v="0"/>
    <x v="10"/>
    <x v="0"/>
    <x v="23"/>
    <x v="0"/>
    <x v="3"/>
    <m/>
  </r>
  <r>
    <x v="0"/>
    <x v="10"/>
    <x v="0"/>
    <x v="23"/>
    <x v="1"/>
    <x v="3"/>
    <m/>
  </r>
  <r>
    <x v="0"/>
    <x v="10"/>
    <x v="0"/>
    <x v="24"/>
    <x v="0"/>
    <x v="3"/>
    <m/>
  </r>
  <r>
    <x v="0"/>
    <x v="10"/>
    <x v="0"/>
    <x v="24"/>
    <x v="1"/>
    <x v="3"/>
    <m/>
  </r>
  <r>
    <x v="0"/>
    <x v="10"/>
    <x v="0"/>
    <x v="25"/>
    <x v="0"/>
    <x v="0"/>
    <m/>
  </r>
  <r>
    <x v="0"/>
    <x v="10"/>
    <x v="0"/>
    <x v="25"/>
    <x v="1"/>
    <x v="0"/>
    <m/>
  </r>
  <r>
    <x v="0"/>
    <x v="10"/>
    <x v="0"/>
    <x v="26"/>
    <x v="0"/>
    <x v="129"/>
    <m/>
  </r>
  <r>
    <x v="0"/>
    <x v="10"/>
    <x v="0"/>
    <x v="26"/>
    <x v="1"/>
    <x v="87"/>
    <m/>
  </r>
  <r>
    <x v="0"/>
    <x v="10"/>
    <x v="0"/>
    <x v="27"/>
    <x v="0"/>
    <x v="130"/>
    <m/>
  </r>
  <r>
    <x v="0"/>
    <x v="10"/>
    <x v="0"/>
    <x v="27"/>
    <x v="1"/>
    <x v="131"/>
    <m/>
  </r>
  <r>
    <x v="0"/>
    <x v="10"/>
    <x v="0"/>
    <x v="28"/>
    <x v="0"/>
    <x v="132"/>
    <m/>
  </r>
  <r>
    <x v="0"/>
    <x v="10"/>
    <x v="0"/>
    <x v="28"/>
    <x v="1"/>
    <x v="133"/>
    <m/>
  </r>
  <r>
    <x v="0"/>
    <x v="10"/>
    <x v="0"/>
    <x v="29"/>
    <x v="0"/>
    <x v="134"/>
    <m/>
  </r>
  <r>
    <x v="0"/>
    <x v="10"/>
    <x v="0"/>
    <x v="29"/>
    <x v="1"/>
    <x v="135"/>
    <m/>
  </r>
  <r>
    <x v="0"/>
    <x v="10"/>
    <x v="0"/>
    <x v="30"/>
    <x v="0"/>
    <x v="136"/>
    <m/>
  </r>
  <r>
    <x v="0"/>
    <x v="10"/>
    <x v="0"/>
    <x v="30"/>
    <x v="1"/>
    <x v="137"/>
    <m/>
  </r>
  <r>
    <x v="0"/>
    <x v="11"/>
    <x v="0"/>
    <x v="0"/>
    <x v="0"/>
    <x v="0"/>
    <m/>
  </r>
  <r>
    <x v="0"/>
    <x v="11"/>
    <x v="0"/>
    <x v="0"/>
    <x v="1"/>
    <x v="0"/>
    <m/>
  </r>
  <r>
    <x v="0"/>
    <x v="11"/>
    <x v="0"/>
    <x v="1"/>
    <x v="0"/>
    <x v="0"/>
    <m/>
  </r>
  <r>
    <x v="0"/>
    <x v="11"/>
    <x v="0"/>
    <x v="1"/>
    <x v="1"/>
    <x v="0"/>
    <m/>
  </r>
  <r>
    <x v="0"/>
    <x v="11"/>
    <x v="0"/>
    <x v="2"/>
    <x v="0"/>
    <x v="3"/>
    <m/>
  </r>
  <r>
    <x v="0"/>
    <x v="11"/>
    <x v="0"/>
    <x v="2"/>
    <x v="1"/>
    <x v="3"/>
    <m/>
  </r>
  <r>
    <x v="0"/>
    <x v="11"/>
    <x v="0"/>
    <x v="3"/>
    <x v="0"/>
    <x v="3"/>
    <m/>
  </r>
  <r>
    <x v="0"/>
    <x v="11"/>
    <x v="0"/>
    <x v="3"/>
    <x v="1"/>
    <x v="3"/>
    <m/>
  </r>
  <r>
    <x v="0"/>
    <x v="11"/>
    <x v="0"/>
    <x v="4"/>
    <x v="0"/>
    <x v="3"/>
    <m/>
  </r>
  <r>
    <x v="0"/>
    <x v="11"/>
    <x v="0"/>
    <x v="4"/>
    <x v="1"/>
    <x v="3"/>
    <m/>
  </r>
  <r>
    <x v="0"/>
    <x v="11"/>
    <x v="0"/>
    <x v="5"/>
    <x v="0"/>
    <x v="3"/>
    <m/>
  </r>
  <r>
    <x v="0"/>
    <x v="11"/>
    <x v="0"/>
    <x v="5"/>
    <x v="1"/>
    <x v="3"/>
    <m/>
  </r>
  <r>
    <x v="0"/>
    <x v="11"/>
    <x v="0"/>
    <x v="6"/>
    <x v="0"/>
    <x v="3"/>
    <m/>
  </r>
  <r>
    <x v="0"/>
    <x v="11"/>
    <x v="0"/>
    <x v="6"/>
    <x v="1"/>
    <x v="3"/>
    <m/>
  </r>
  <r>
    <x v="0"/>
    <x v="11"/>
    <x v="0"/>
    <x v="7"/>
    <x v="0"/>
    <x v="0"/>
    <m/>
  </r>
  <r>
    <x v="0"/>
    <x v="11"/>
    <x v="0"/>
    <x v="7"/>
    <x v="1"/>
    <x v="0"/>
    <m/>
  </r>
  <r>
    <x v="0"/>
    <x v="11"/>
    <x v="0"/>
    <x v="8"/>
    <x v="0"/>
    <x v="3"/>
    <m/>
  </r>
  <r>
    <x v="0"/>
    <x v="11"/>
    <x v="0"/>
    <x v="8"/>
    <x v="1"/>
    <x v="3"/>
    <m/>
  </r>
  <r>
    <x v="0"/>
    <x v="11"/>
    <x v="0"/>
    <x v="9"/>
    <x v="0"/>
    <x v="0"/>
    <m/>
  </r>
  <r>
    <x v="0"/>
    <x v="11"/>
    <x v="0"/>
    <x v="9"/>
    <x v="1"/>
    <x v="0"/>
    <m/>
  </r>
  <r>
    <x v="0"/>
    <x v="11"/>
    <x v="0"/>
    <x v="10"/>
    <x v="0"/>
    <x v="3"/>
    <m/>
  </r>
  <r>
    <x v="0"/>
    <x v="11"/>
    <x v="0"/>
    <x v="10"/>
    <x v="1"/>
    <x v="3"/>
    <m/>
  </r>
  <r>
    <x v="0"/>
    <x v="11"/>
    <x v="0"/>
    <x v="11"/>
    <x v="0"/>
    <x v="3"/>
    <m/>
  </r>
  <r>
    <x v="0"/>
    <x v="11"/>
    <x v="0"/>
    <x v="11"/>
    <x v="1"/>
    <x v="3"/>
    <m/>
  </r>
  <r>
    <x v="0"/>
    <x v="11"/>
    <x v="0"/>
    <x v="12"/>
    <x v="0"/>
    <x v="0"/>
    <m/>
  </r>
  <r>
    <x v="0"/>
    <x v="11"/>
    <x v="0"/>
    <x v="12"/>
    <x v="1"/>
    <x v="0"/>
    <m/>
  </r>
  <r>
    <x v="0"/>
    <x v="11"/>
    <x v="0"/>
    <x v="13"/>
    <x v="0"/>
    <x v="3"/>
    <m/>
  </r>
  <r>
    <x v="0"/>
    <x v="11"/>
    <x v="0"/>
    <x v="13"/>
    <x v="1"/>
    <x v="3"/>
    <m/>
  </r>
  <r>
    <x v="0"/>
    <x v="11"/>
    <x v="0"/>
    <x v="14"/>
    <x v="0"/>
    <x v="3"/>
    <m/>
  </r>
  <r>
    <x v="0"/>
    <x v="11"/>
    <x v="0"/>
    <x v="14"/>
    <x v="1"/>
    <x v="3"/>
    <m/>
  </r>
  <r>
    <x v="0"/>
    <x v="11"/>
    <x v="0"/>
    <x v="15"/>
    <x v="0"/>
    <x v="3"/>
    <m/>
  </r>
  <r>
    <x v="0"/>
    <x v="11"/>
    <x v="0"/>
    <x v="15"/>
    <x v="1"/>
    <x v="3"/>
    <m/>
  </r>
  <r>
    <x v="0"/>
    <x v="11"/>
    <x v="0"/>
    <x v="16"/>
    <x v="0"/>
    <x v="3"/>
    <m/>
  </r>
  <r>
    <x v="0"/>
    <x v="11"/>
    <x v="0"/>
    <x v="16"/>
    <x v="1"/>
    <x v="3"/>
    <m/>
  </r>
  <r>
    <x v="0"/>
    <x v="11"/>
    <x v="0"/>
    <x v="17"/>
    <x v="0"/>
    <x v="0"/>
    <m/>
  </r>
  <r>
    <x v="0"/>
    <x v="11"/>
    <x v="0"/>
    <x v="17"/>
    <x v="1"/>
    <x v="0"/>
    <m/>
  </r>
  <r>
    <x v="0"/>
    <x v="11"/>
    <x v="0"/>
    <x v="18"/>
    <x v="0"/>
    <x v="3"/>
    <m/>
  </r>
  <r>
    <x v="0"/>
    <x v="11"/>
    <x v="0"/>
    <x v="18"/>
    <x v="1"/>
    <x v="3"/>
    <m/>
  </r>
  <r>
    <x v="0"/>
    <x v="11"/>
    <x v="0"/>
    <x v="19"/>
    <x v="0"/>
    <x v="3"/>
    <m/>
  </r>
  <r>
    <x v="0"/>
    <x v="11"/>
    <x v="0"/>
    <x v="19"/>
    <x v="1"/>
    <x v="3"/>
    <m/>
  </r>
  <r>
    <x v="0"/>
    <x v="11"/>
    <x v="0"/>
    <x v="20"/>
    <x v="0"/>
    <x v="3"/>
    <m/>
  </r>
  <r>
    <x v="0"/>
    <x v="11"/>
    <x v="0"/>
    <x v="20"/>
    <x v="1"/>
    <x v="3"/>
    <m/>
  </r>
  <r>
    <x v="0"/>
    <x v="11"/>
    <x v="0"/>
    <x v="21"/>
    <x v="0"/>
    <x v="3"/>
    <m/>
  </r>
  <r>
    <x v="0"/>
    <x v="11"/>
    <x v="0"/>
    <x v="21"/>
    <x v="1"/>
    <x v="3"/>
    <m/>
  </r>
  <r>
    <x v="0"/>
    <x v="11"/>
    <x v="0"/>
    <x v="22"/>
    <x v="0"/>
    <x v="3"/>
    <m/>
  </r>
  <r>
    <x v="0"/>
    <x v="11"/>
    <x v="0"/>
    <x v="22"/>
    <x v="1"/>
    <x v="3"/>
    <m/>
  </r>
  <r>
    <x v="0"/>
    <x v="11"/>
    <x v="0"/>
    <x v="23"/>
    <x v="0"/>
    <x v="3"/>
    <m/>
  </r>
  <r>
    <x v="0"/>
    <x v="11"/>
    <x v="0"/>
    <x v="23"/>
    <x v="1"/>
    <x v="3"/>
    <m/>
  </r>
  <r>
    <x v="0"/>
    <x v="11"/>
    <x v="0"/>
    <x v="24"/>
    <x v="0"/>
    <x v="3"/>
    <m/>
  </r>
  <r>
    <x v="0"/>
    <x v="11"/>
    <x v="0"/>
    <x v="24"/>
    <x v="1"/>
    <x v="3"/>
    <m/>
  </r>
  <r>
    <x v="0"/>
    <x v="11"/>
    <x v="0"/>
    <x v="25"/>
    <x v="0"/>
    <x v="0"/>
    <m/>
  </r>
  <r>
    <x v="0"/>
    <x v="11"/>
    <x v="0"/>
    <x v="25"/>
    <x v="1"/>
    <x v="0"/>
    <m/>
  </r>
  <r>
    <x v="0"/>
    <x v="11"/>
    <x v="0"/>
    <x v="26"/>
    <x v="0"/>
    <x v="3"/>
    <m/>
  </r>
  <r>
    <x v="0"/>
    <x v="11"/>
    <x v="0"/>
    <x v="26"/>
    <x v="1"/>
    <x v="3"/>
    <m/>
  </r>
  <r>
    <x v="0"/>
    <x v="11"/>
    <x v="0"/>
    <x v="27"/>
    <x v="0"/>
    <x v="138"/>
    <m/>
  </r>
  <r>
    <x v="0"/>
    <x v="11"/>
    <x v="0"/>
    <x v="27"/>
    <x v="1"/>
    <x v="139"/>
    <m/>
  </r>
  <r>
    <x v="0"/>
    <x v="11"/>
    <x v="0"/>
    <x v="28"/>
    <x v="0"/>
    <x v="3"/>
    <m/>
  </r>
  <r>
    <x v="0"/>
    <x v="11"/>
    <x v="0"/>
    <x v="28"/>
    <x v="1"/>
    <x v="3"/>
    <m/>
  </r>
  <r>
    <x v="0"/>
    <x v="11"/>
    <x v="0"/>
    <x v="29"/>
    <x v="0"/>
    <x v="138"/>
    <m/>
  </r>
  <r>
    <x v="0"/>
    <x v="11"/>
    <x v="0"/>
    <x v="29"/>
    <x v="1"/>
    <x v="139"/>
    <m/>
  </r>
  <r>
    <x v="0"/>
    <x v="11"/>
    <x v="0"/>
    <x v="30"/>
    <x v="0"/>
    <x v="3"/>
    <m/>
  </r>
  <r>
    <x v="0"/>
    <x v="11"/>
    <x v="0"/>
    <x v="30"/>
    <x v="1"/>
    <x v="3"/>
    <m/>
  </r>
  <r>
    <x v="0"/>
    <x v="12"/>
    <x v="0"/>
    <x v="0"/>
    <x v="0"/>
    <x v="0"/>
    <m/>
  </r>
  <r>
    <x v="0"/>
    <x v="12"/>
    <x v="0"/>
    <x v="0"/>
    <x v="1"/>
    <x v="0"/>
    <m/>
  </r>
  <r>
    <x v="0"/>
    <x v="12"/>
    <x v="0"/>
    <x v="1"/>
    <x v="0"/>
    <x v="0"/>
    <m/>
  </r>
  <r>
    <x v="0"/>
    <x v="12"/>
    <x v="0"/>
    <x v="1"/>
    <x v="1"/>
    <x v="0"/>
    <m/>
  </r>
  <r>
    <x v="0"/>
    <x v="12"/>
    <x v="0"/>
    <x v="2"/>
    <x v="0"/>
    <x v="140"/>
    <m/>
  </r>
  <r>
    <x v="0"/>
    <x v="12"/>
    <x v="0"/>
    <x v="2"/>
    <x v="1"/>
    <x v="141"/>
    <m/>
  </r>
  <r>
    <x v="0"/>
    <x v="12"/>
    <x v="0"/>
    <x v="3"/>
    <x v="0"/>
    <x v="0"/>
    <s v="c"/>
  </r>
  <r>
    <x v="0"/>
    <x v="12"/>
    <x v="0"/>
    <x v="3"/>
    <x v="1"/>
    <x v="0"/>
    <s v="c"/>
  </r>
  <r>
    <x v="0"/>
    <x v="12"/>
    <x v="0"/>
    <x v="4"/>
    <x v="0"/>
    <x v="105"/>
    <m/>
  </r>
  <r>
    <x v="0"/>
    <x v="12"/>
    <x v="0"/>
    <x v="4"/>
    <x v="1"/>
    <x v="39"/>
    <m/>
  </r>
  <r>
    <x v="0"/>
    <x v="12"/>
    <x v="0"/>
    <x v="5"/>
    <x v="0"/>
    <x v="3"/>
    <m/>
  </r>
  <r>
    <x v="0"/>
    <x v="12"/>
    <x v="0"/>
    <x v="5"/>
    <x v="1"/>
    <x v="3"/>
    <m/>
  </r>
  <r>
    <x v="0"/>
    <x v="12"/>
    <x v="0"/>
    <x v="6"/>
    <x v="0"/>
    <x v="3"/>
    <m/>
  </r>
  <r>
    <x v="0"/>
    <x v="12"/>
    <x v="0"/>
    <x v="6"/>
    <x v="1"/>
    <x v="117"/>
    <m/>
  </r>
  <r>
    <x v="0"/>
    <x v="12"/>
    <x v="0"/>
    <x v="7"/>
    <x v="0"/>
    <x v="0"/>
    <m/>
  </r>
  <r>
    <x v="0"/>
    <x v="12"/>
    <x v="0"/>
    <x v="7"/>
    <x v="1"/>
    <x v="0"/>
    <m/>
  </r>
  <r>
    <x v="0"/>
    <x v="12"/>
    <x v="0"/>
    <x v="8"/>
    <x v="0"/>
    <x v="142"/>
    <m/>
  </r>
  <r>
    <x v="0"/>
    <x v="12"/>
    <x v="0"/>
    <x v="8"/>
    <x v="1"/>
    <x v="143"/>
    <m/>
  </r>
  <r>
    <x v="0"/>
    <x v="12"/>
    <x v="0"/>
    <x v="9"/>
    <x v="0"/>
    <x v="0"/>
    <m/>
  </r>
  <r>
    <x v="0"/>
    <x v="12"/>
    <x v="0"/>
    <x v="9"/>
    <x v="1"/>
    <x v="0"/>
    <m/>
  </r>
  <r>
    <x v="0"/>
    <x v="12"/>
    <x v="0"/>
    <x v="10"/>
    <x v="0"/>
    <x v="0"/>
    <s v="c"/>
  </r>
  <r>
    <x v="0"/>
    <x v="12"/>
    <x v="0"/>
    <x v="10"/>
    <x v="1"/>
    <x v="0"/>
    <s v="c"/>
  </r>
  <r>
    <x v="0"/>
    <x v="12"/>
    <x v="0"/>
    <x v="11"/>
    <x v="0"/>
    <x v="3"/>
    <m/>
  </r>
  <r>
    <x v="0"/>
    <x v="12"/>
    <x v="0"/>
    <x v="11"/>
    <x v="1"/>
    <x v="3"/>
    <m/>
  </r>
  <r>
    <x v="0"/>
    <x v="12"/>
    <x v="0"/>
    <x v="12"/>
    <x v="0"/>
    <x v="0"/>
    <m/>
  </r>
  <r>
    <x v="0"/>
    <x v="12"/>
    <x v="0"/>
    <x v="12"/>
    <x v="1"/>
    <x v="0"/>
    <m/>
  </r>
  <r>
    <x v="0"/>
    <x v="12"/>
    <x v="0"/>
    <x v="13"/>
    <x v="0"/>
    <x v="0"/>
    <s v="c"/>
  </r>
  <r>
    <x v="0"/>
    <x v="12"/>
    <x v="0"/>
    <x v="13"/>
    <x v="1"/>
    <x v="0"/>
    <s v="c"/>
  </r>
  <r>
    <x v="0"/>
    <x v="12"/>
    <x v="0"/>
    <x v="14"/>
    <x v="0"/>
    <x v="144"/>
    <m/>
  </r>
  <r>
    <x v="0"/>
    <x v="12"/>
    <x v="0"/>
    <x v="14"/>
    <x v="1"/>
    <x v="145"/>
    <m/>
  </r>
  <r>
    <x v="0"/>
    <x v="12"/>
    <x v="0"/>
    <x v="15"/>
    <x v="0"/>
    <x v="3"/>
    <m/>
  </r>
  <r>
    <x v="0"/>
    <x v="12"/>
    <x v="0"/>
    <x v="15"/>
    <x v="1"/>
    <x v="3"/>
    <m/>
  </r>
  <r>
    <x v="0"/>
    <x v="12"/>
    <x v="0"/>
    <x v="16"/>
    <x v="0"/>
    <x v="0"/>
    <s v="c"/>
  </r>
  <r>
    <x v="0"/>
    <x v="12"/>
    <x v="0"/>
    <x v="16"/>
    <x v="1"/>
    <x v="0"/>
    <s v="c"/>
  </r>
  <r>
    <x v="0"/>
    <x v="12"/>
    <x v="0"/>
    <x v="17"/>
    <x v="0"/>
    <x v="0"/>
    <m/>
  </r>
  <r>
    <x v="0"/>
    <x v="12"/>
    <x v="0"/>
    <x v="17"/>
    <x v="1"/>
    <x v="0"/>
    <m/>
  </r>
  <r>
    <x v="0"/>
    <x v="12"/>
    <x v="0"/>
    <x v="18"/>
    <x v="0"/>
    <x v="86"/>
    <m/>
  </r>
  <r>
    <x v="0"/>
    <x v="12"/>
    <x v="0"/>
    <x v="18"/>
    <x v="1"/>
    <x v="146"/>
    <m/>
  </r>
  <r>
    <x v="0"/>
    <x v="12"/>
    <x v="0"/>
    <x v="19"/>
    <x v="0"/>
    <x v="3"/>
    <m/>
  </r>
  <r>
    <x v="0"/>
    <x v="12"/>
    <x v="0"/>
    <x v="19"/>
    <x v="1"/>
    <x v="3"/>
    <m/>
  </r>
  <r>
    <x v="0"/>
    <x v="12"/>
    <x v="0"/>
    <x v="20"/>
    <x v="0"/>
    <x v="147"/>
    <m/>
  </r>
  <r>
    <x v="0"/>
    <x v="12"/>
    <x v="0"/>
    <x v="20"/>
    <x v="1"/>
    <x v="148"/>
    <m/>
  </r>
  <r>
    <x v="0"/>
    <x v="12"/>
    <x v="0"/>
    <x v="21"/>
    <x v="0"/>
    <x v="22"/>
    <m/>
  </r>
  <r>
    <x v="0"/>
    <x v="12"/>
    <x v="0"/>
    <x v="21"/>
    <x v="1"/>
    <x v="149"/>
    <m/>
  </r>
  <r>
    <x v="0"/>
    <x v="12"/>
    <x v="0"/>
    <x v="22"/>
    <x v="0"/>
    <x v="97"/>
    <m/>
  </r>
  <r>
    <x v="0"/>
    <x v="12"/>
    <x v="0"/>
    <x v="22"/>
    <x v="1"/>
    <x v="150"/>
    <m/>
  </r>
  <r>
    <x v="0"/>
    <x v="12"/>
    <x v="0"/>
    <x v="23"/>
    <x v="0"/>
    <x v="151"/>
    <m/>
  </r>
  <r>
    <x v="0"/>
    <x v="12"/>
    <x v="0"/>
    <x v="23"/>
    <x v="1"/>
    <x v="33"/>
    <m/>
  </r>
  <r>
    <x v="0"/>
    <x v="12"/>
    <x v="0"/>
    <x v="24"/>
    <x v="0"/>
    <x v="3"/>
    <m/>
  </r>
  <r>
    <x v="0"/>
    <x v="12"/>
    <x v="0"/>
    <x v="24"/>
    <x v="1"/>
    <x v="3"/>
    <m/>
  </r>
  <r>
    <x v="0"/>
    <x v="12"/>
    <x v="0"/>
    <x v="25"/>
    <x v="0"/>
    <x v="0"/>
    <m/>
  </r>
  <r>
    <x v="0"/>
    <x v="12"/>
    <x v="0"/>
    <x v="25"/>
    <x v="1"/>
    <x v="0"/>
    <m/>
  </r>
  <r>
    <x v="0"/>
    <x v="12"/>
    <x v="0"/>
    <x v="26"/>
    <x v="0"/>
    <x v="3"/>
    <m/>
  </r>
  <r>
    <x v="0"/>
    <x v="12"/>
    <x v="0"/>
    <x v="26"/>
    <x v="1"/>
    <x v="3"/>
    <m/>
  </r>
  <r>
    <x v="0"/>
    <x v="12"/>
    <x v="0"/>
    <x v="27"/>
    <x v="0"/>
    <x v="152"/>
    <m/>
  </r>
  <r>
    <x v="0"/>
    <x v="12"/>
    <x v="0"/>
    <x v="27"/>
    <x v="1"/>
    <x v="153"/>
    <m/>
  </r>
  <r>
    <x v="0"/>
    <x v="12"/>
    <x v="0"/>
    <x v="28"/>
    <x v="0"/>
    <x v="125"/>
    <m/>
  </r>
  <r>
    <x v="0"/>
    <x v="12"/>
    <x v="0"/>
    <x v="28"/>
    <x v="1"/>
    <x v="65"/>
    <m/>
  </r>
  <r>
    <x v="0"/>
    <x v="12"/>
    <x v="0"/>
    <x v="29"/>
    <x v="0"/>
    <x v="154"/>
    <m/>
  </r>
  <r>
    <x v="0"/>
    <x v="12"/>
    <x v="0"/>
    <x v="29"/>
    <x v="1"/>
    <x v="155"/>
    <m/>
  </r>
  <r>
    <x v="0"/>
    <x v="12"/>
    <x v="0"/>
    <x v="30"/>
    <x v="0"/>
    <x v="156"/>
    <m/>
  </r>
  <r>
    <x v="0"/>
    <x v="12"/>
    <x v="0"/>
    <x v="30"/>
    <x v="1"/>
    <x v="157"/>
    <m/>
  </r>
  <r>
    <x v="0"/>
    <x v="13"/>
    <x v="0"/>
    <x v="0"/>
    <x v="0"/>
    <x v="0"/>
    <m/>
  </r>
  <r>
    <x v="0"/>
    <x v="13"/>
    <x v="0"/>
    <x v="0"/>
    <x v="1"/>
    <x v="0"/>
    <m/>
  </r>
  <r>
    <x v="0"/>
    <x v="13"/>
    <x v="0"/>
    <x v="1"/>
    <x v="0"/>
    <x v="0"/>
    <m/>
  </r>
  <r>
    <x v="0"/>
    <x v="13"/>
    <x v="0"/>
    <x v="1"/>
    <x v="1"/>
    <x v="0"/>
    <m/>
  </r>
  <r>
    <x v="0"/>
    <x v="13"/>
    <x v="0"/>
    <x v="2"/>
    <x v="0"/>
    <x v="158"/>
    <m/>
  </r>
  <r>
    <x v="0"/>
    <x v="13"/>
    <x v="0"/>
    <x v="2"/>
    <x v="1"/>
    <x v="159"/>
    <m/>
  </r>
  <r>
    <x v="0"/>
    <x v="13"/>
    <x v="0"/>
    <x v="3"/>
    <x v="0"/>
    <x v="0"/>
    <s v="c"/>
  </r>
  <r>
    <x v="0"/>
    <x v="13"/>
    <x v="0"/>
    <x v="3"/>
    <x v="1"/>
    <x v="160"/>
    <m/>
  </r>
  <r>
    <x v="0"/>
    <x v="13"/>
    <x v="0"/>
    <x v="4"/>
    <x v="0"/>
    <x v="161"/>
    <m/>
  </r>
  <r>
    <x v="0"/>
    <x v="13"/>
    <x v="0"/>
    <x v="4"/>
    <x v="1"/>
    <x v="162"/>
    <m/>
  </r>
  <r>
    <x v="0"/>
    <x v="13"/>
    <x v="0"/>
    <x v="5"/>
    <x v="0"/>
    <x v="0"/>
    <s v="c"/>
  </r>
  <r>
    <x v="0"/>
    <x v="13"/>
    <x v="0"/>
    <x v="5"/>
    <x v="1"/>
    <x v="0"/>
    <s v="c"/>
  </r>
  <r>
    <x v="0"/>
    <x v="13"/>
    <x v="0"/>
    <x v="6"/>
    <x v="0"/>
    <x v="0"/>
    <s v="c"/>
  </r>
  <r>
    <x v="0"/>
    <x v="13"/>
    <x v="0"/>
    <x v="6"/>
    <x v="1"/>
    <x v="0"/>
    <s v="c"/>
  </r>
  <r>
    <x v="0"/>
    <x v="13"/>
    <x v="0"/>
    <x v="7"/>
    <x v="0"/>
    <x v="0"/>
    <m/>
  </r>
  <r>
    <x v="0"/>
    <x v="13"/>
    <x v="0"/>
    <x v="7"/>
    <x v="1"/>
    <x v="0"/>
    <m/>
  </r>
  <r>
    <x v="0"/>
    <x v="13"/>
    <x v="0"/>
    <x v="8"/>
    <x v="0"/>
    <x v="163"/>
    <m/>
  </r>
  <r>
    <x v="0"/>
    <x v="13"/>
    <x v="0"/>
    <x v="8"/>
    <x v="1"/>
    <x v="164"/>
    <m/>
  </r>
  <r>
    <x v="0"/>
    <x v="13"/>
    <x v="0"/>
    <x v="9"/>
    <x v="0"/>
    <x v="0"/>
    <m/>
  </r>
  <r>
    <x v="0"/>
    <x v="13"/>
    <x v="0"/>
    <x v="9"/>
    <x v="1"/>
    <x v="0"/>
    <m/>
  </r>
  <r>
    <x v="0"/>
    <x v="13"/>
    <x v="0"/>
    <x v="10"/>
    <x v="0"/>
    <x v="0"/>
    <s v="c"/>
  </r>
  <r>
    <x v="0"/>
    <x v="13"/>
    <x v="0"/>
    <x v="10"/>
    <x v="1"/>
    <x v="0"/>
    <s v="c"/>
  </r>
  <r>
    <x v="0"/>
    <x v="13"/>
    <x v="0"/>
    <x v="11"/>
    <x v="0"/>
    <x v="3"/>
    <m/>
  </r>
  <r>
    <x v="0"/>
    <x v="13"/>
    <x v="0"/>
    <x v="11"/>
    <x v="1"/>
    <x v="3"/>
    <m/>
  </r>
  <r>
    <x v="0"/>
    <x v="13"/>
    <x v="0"/>
    <x v="12"/>
    <x v="0"/>
    <x v="0"/>
    <m/>
  </r>
  <r>
    <x v="0"/>
    <x v="13"/>
    <x v="0"/>
    <x v="12"/>
    <x v="1"/>
    <x v="0"/>
    <m/>
  </r>
  <r>
    <x v="0"/>
    <x v="13"/>
    <x v="0"/>
    <x v="13"/>
    <x v="0"/>
    <x v="120"/>
    <m/>
  </r>
  <r>
    <x v="0"/>
    <x v="13"/>
    <x v="0"/>
    <x v="13"/>
    <x v="1"/>
    <x v="165"/>
    <m/>
  </r>
  <r>
    <x v="0"/>
    <x v="13"/>
    <x v="0"/>
    <x v="14"/>
    <x v="0"/>
    <x v="166"/>
    <m/>
  </r>
  <r>
    <x v="0"/>
    <x v="13"/>
    <x v="0"/>
    <x v="14"/>
    <x v="1"/>
    <x v="167"/>
    <m/>
  </r>
  <r>
    <x v="0"/>
    <x v="13"/>
    <x v="0"/>
    <x v="15"/>
    <x v="0"/>
    <x v="0"/>
    <s v="c"/>
  </r>
  <r>
    <x v="0"/>
    <x v="13"/>
    <x v="0"/>
    <x v="15"/>
    <x v="1"/>
    <x v="0"/>
    <s v="c"/>
  </r>
  <r>
    <x v="0"/>
    <x v="13"/>
    <x v="0"/>
    <x v="16"/>
    <x v="0"/>
    <x v="0"/>
    <s v="c"/>
  </r>
  <r>
    <x v="0"/>
    <x v="13"/>
    <x v="0"/>
    <x v="16"/>
    <x v="1"/>
    <x v="0"/>
    <s v="c"/>
  </r>
  <r>
    <x v="0"/>
    <x v="13"/>
    <x v="0"/>
    <x v="17"/>
    <x v="0"/>
    <x v="0"/>
    <m/>
  </r>
  <r>
    <x v="0"/>
    <x v="13"/>
    <x v="0"/>
    <x v="17"/>
    <x v="1"/>
    <x v="0"/>
    <m/>
  </r>
  <r>
    <x v="0"/>
    <x v="13"/>
    <x v="0"/>
    <x v="18"/>
    <x v="0"/>
    <x v="0"/>
    <s v="c"/>
  </r>
  <r>
    <x v="0"/>
    <x v="13"/>
    <x v="0"/>
    <x v="18"/>
    <x v="1"/>
    <x v="0"/>
    <s v="c"/>
  </r>
  <r>
    <x v="0"/>
    <x v="13"/>
    <x v="0"/>
    <x v="19"/>
    <x v="0"/>
    <x v="0"/>
    <s v="c"/>
  </r>
  <r>
    <x v="0"/>
    <x v="13"/>
    <x v="0"/>
    <x v="19"/>
    <x v="1"/>
    <x v="168"/>
    <m/>
  </r>
  <r>
    <x v="0"/>
    <x v="13"/>
    <x v="0"/>
    <x v="20"/>
    <x v="0"/>
    <x v="169"/>
    <m/>
  </r>
  <r>
    <x v="0"/>
    <x v="13"/>
    <x v="0"/>
    <x v="20"/>
    <x v="1"/>
    <x v="170"/>
    <m/>
  </r>
  <r>
    <x v="0"/>
    <x v="13"/>
    <x v="0"/>
    <x v="21"/>
    <x v="0"/>
    <x v="0"/>
    <s v="c"/>
  </r>
  <r>
    <x v="0"/>
    <x v="13"/>
    <x v="0"/>
    <x v="21"/>
    <x v="1"/>
    <x v="0"/>
    <s v="c"/>
  </r>
  <r>
    <x v="0"/>
    <x v="13"/>
    <x v="0"/>
    <x v="22"/>
    <x v="0"/>
    <x v="0"/>
    <s v="c"/>
  </r>
  <r>
    <x v="0"/>
    <x v="13"/>
    <x v="0"/>
    <x v="22"/>
    <x v="1"/>
    <x v="0"/>
    <s v="c"/>
  </r>
  <r>
    <x v="0"/>
    <x v="13"/>
    <x v="0"/>
    <x v="23"/>
    <x v="0"/>
    <x v="0"/>
    <s v="c"/>
  </r>
  <r>
    <x v="0"/>
    <x v="13"/>
    <x v="0"/>
    <x v="23"/>
    <x v="1"/>
    <x v="0"/>
    <s v="c"/>
  </r>
  <r>
    <x v="0"/>
    <x v="13"/>
    <x v="0"/>
    <x v="24"/>
    <x v="0"/>
    <x v="171"/>
    <m/>
  </r>
  <r>
    <x v="0"/>
    <x v="13"/>
    <x v="0"/>
    <x v="24"/>
    <x v="1"/>
    <x v="172"/>
    <m/>
  </r>
  <r>
    <x v="0"/>
    <x v="13"/>
    <x v="0"/>
    <x v="25"/>
    <x v="0"/>
    <x v="0"/>
    <m/>
  </r>
  <r>
    <x v="0"/>
    <x v="13"/>
    <x v="0"/>
    <x v="25"/>
    <x v="1"/>
    <x v="0"/>
    <m/>
  </r>
  <r>
    <x v="0"/>
    <x v="13"/>
    <x v="0"/>
    <x v="26"/>
    <x v="0"/>
    <x v="99"/>
    <m/>
  </r>
  <r>
    <x v="0"/>
    <x v="13"/>
    <x v="0"/>
    <x v="26"/>
    <x v="1"/>
    <x v="173"/>
    <m/>
  </r>
  <r>
    <x v="0"/>
    <x v="13"/>
    <x v="0"/>
    <x v="27"/>
    <x v="0"/>
    <x v="174"/>
    <m/>
  </r>
  <r>
    <x v="0"/>
    <x v="13"/>
    <x v="0"/>
    <x v="27"/>
    <x v="1"/>
    <x v="175"/>
    <m/>
  </r>
  <r>
    <x v="0"/>
    <x v="13"/>
    <x v="0"/>
    <x v="28"/>
    <x v="0"/>
    <x v="0"/>
    <s v="c"/>
  </r>
  <r>
    <x v="0"/>
    <x v="13"/>
    <x v="0"/>
    <x v="28"/>
    <x v="1"/>
    <x v="0"/>
    <s v="c"/>
  </r>
  <r>
    <x v="0"/>
    <x v="13"/>
    <x v="0"/>
    <x v="29"/>
    <x v="0"/>
    <x v="176"/>
    <m/>
  </r>
  <r>
    <x v="0"/>
    <x v="13"/>
    <x v="0"/>
    <x v="29"/>
    <x v="1"/>
    <x v="177"/>
    <m/>
  </r>
  <r>
    <x v="0"/>
    <x v="13"/>
    <x v="0"/>
    <x v="30"/>
    <x v="0"/>
    <x v="178"/>
    <m/>
  </r>
  <r>
    <x v="0"/>
    <x v="13"/>
    <x v="0"/>
    <x v="30"/>
    <x v="1"/>
    <x v="179"/>
    <m/>
  </r>
  <r>
    <x v="0"/>
    <x v="14"/>
    <x v="0"/>
    <x v="0"/>
    <x v="0"/>
    <x v="0"/>
    <m/>
  </r>
  <r>
    <x v="0"/>
    <x v="14"/>
    <x v="0"/>
    <x v="0"/>
    <x v="1"/>
    <x v="0"/>
    <m/>
  </r>
  <r>
    <x v="0"/>
    <x v="14"/>
    <x v="0"/>
    <x v="1"/>
    <x v="0"/>
    <x v="0"/>
    <m/>
  </r>
  <r>
    <x v="0"/>
    <x v="14"/>
    <x v="0"/>
    <x v="1"/>
    <x v="1"/>
    <x v="0"/>
    <m/>
  </r>
  <r>
    <x v="0"/>
    <x v="14"/>
    <x v="0"/>
    <x v="2"/>
    <x v="0"/>
    <x v="180"/>
    <m/>
  </r>
  <r>
    <x v="0"/>
    <x v="14"/>
    <x v="0"/>
    <x v="2"/>
    <x v="1"/>
    <x v="181"/>
    <m/>
  </r>
  <r>
    <x v="0"/>
    <x v="14"/>
    <x v="0"/>
    <x v="3"/>
    <x v="0"/>
    <x v="0"/>
    <s v="c"/>
  </r>
  <r>
    <x v="0"/>
    <x v="14"/>
    <x v="0"/>
    <x v="3"/>
    <x v="1"/>
    <x v="0"/>
    <s v="c"/>
  </r>
  <r>
    <x v="0"/>
    <x v="14"/>
    <x v="0"/>
    <x v="4"/>
    <x v="0"/>
    <x v="182"/>
    <m/>
  </r>
  <r>
    <x v="0"/>
    <x v="14"/>
    <x v="0"/>
    <x v="4"/>
    <x v="1"/>
    <x v="183"/>
    <m/>
  </r>
  <r>
    <x v="0"/>
    <x v="14"/>
    <x v="0"/>
    <x v="5"/>
    <x v="0"/>
    <x v="0"/>
    <s v="c"/>
  </r>
  <r>
    <x v="0"/>
    <x v="14"/>
    <x v="0"/>
    <x v="5"/>
    <x v="1"/>
    <x v="0"/>
    <s v="c"/>
  </r>
  <r>
    <x v="0"/>
    <x v="14"/>
    <x v="0"/>
    <x v="6"/>
    <x v="0"/>
    <x v="0"/>
    <s v="c"/>
  </r>
  <r>
    <x v="0"/>
    <x v="14"/>
    <x v="0"/>
    <x v="6"/>
    <x v="1"/>
    <x v="0"/>
    <s v="c"/>
  </r>
  <r>
    <x v="0"/>
    <x v="14"/>
    <x v="0"/>
    <x v="7"/>
    <x v="0"/>
    <x v="0"/>
    <m/>
  </r>
  <r>
    <x v="0"/>
    <x v="14"/>
    <x v="0"/>
    <x v="7"/>
    <x v="1"/>
    <x v="0"/>
    <m/>
  </r>
  <r>
    <x v="0"/>
    <x v="14"/>
    <x v="0"/>
    <x v="8"/>
    <x v="0"/>
    <x v="184"/>
    <m/>
  </r>
  <r>
    <x v="0"/>
    <x v="14"/>
    <x v="0"/>
    <x v="8"/>
    <x v="1"/>
    <x v="185"/>
    <m/>
  </r>
  <r>
    <x v="0"/>
    <x v="14"/>
    <x v="0"/>
    <x v="9"/>
    <x v="0"/>
    <x v="0"/>
    <m/>
  </r>
  <r>
    <x v="0"/>
    <x v="14"/>
    <x v="0"/>
    <x v="9"/>
    <x v="1"/>
    <x v="0"/>
    <m/>
  </r>
  <r>
    <x v="0"/>
    <x v="14"/>
    <x v="0"/>
    <x v="10"/>
    <x v="0"/>
    <x v="3"/>
    <m/>
  </r>
  <r>
    <x v="0"/>
    <x v="14"/>
    <x v="0"/>
    <x v="10"/>
    <x v="1"/>
    <x v="3"/>
    <m/>
  </r>
  <r>
    <x v="0"/>
    <x v="14"/>
    <x v="0"/>
    <x v="11"/>
    <x v="0"/>
    <x v="0"/>
    <s v="c"/>
  </r>
  <r>
    <x v="0"/>
    <x v="14"/>
    <x v="0"/>
    <x v="11"/>
    <x v="1"/>
    <x v="0"/>
    <s v="c"/>
  </r>
  <r>
    <x v="0"/>
    <x v="14"/>
    <x v="0"/>
    <x v="12"/>
    <x v="0"/>
    <x v="0"/>
    <m/>
  </r>
  <r>
    <x v="0"/>
    <x v="14"/>
    <x v="0"/>
    <x v="12"/>
    <x v="1"/>
    <x v="0"/>
    <m/>
  </r>
  <r>
    <x v="0"/>
    <x v="14"/>
    <x v="0"/>
    <x v="13"/>
    <x v="0"/>
    <x v="0"/>
    <s v="c"/>
  </r>
  <r>
    <x v="0"/>
    <x v="14"/>
    <x v="0"/>
    <x v="13"/>
    <x v="1"/>
    <x v="0"/>
    <s v="c"/>
  </r>
  <r>
    <x v="0"/>
    <x v="14"/>
    <x v="0"/>
    <x v="14"/>
    <x v="0"/>
    <x v="0"/>
    <s v="c"/>
  </r>
  <r>
    <x v="0"/>
    <x v="14"/>
    <x v="0"/>
    <x v="14"/>
    <x v="1"/>
    <x v="0"/>
    <s v="c"/>
  </r>
  <r>
    <x v="0"/>
    <x v="14"/>
    <x v="0"/>
    <x v="15"/>
    <x v="0"/>
    <x v="186"/>
    <m/>
  </r>
  <r>
    <x v="0"/>
    <x v="14"/>
    <x v="0"/>
    <x v="15"/>
    <x v="1"/>
    <x v="80"/>
    <m/>
  </r>
  <r>
    <x v="0"/>
    <x v="14"/>
    <x v="0"/>
    <x v="16"/>
    <x v="0"/>
    <x v="4"/>
    <m/>
  </r>
  <r>
    <x v="0"/>
    <x v="14"/>
    <x v="0"/>
    <x v="16"/>
    <x v="1"/>
    <x v="15"/>
    <m/>
  </r>
  <r>
    <x v="0"/>
    <x v="14"/>
    <x v="0"/>
    <x v="17"/>
    <x v="0"/>
    <x v="0"/>
    <m/>
  </r>
  <r>
    <x v="0"/>
    <x v="14"/>
    <x v="0"/>
    <x v="17"/>
    <x v="1"/>
    <x v="0"/>
    <m/>
  </r>
  <r>
    <x v="0"/>
    <x v="14"/>
    <x v="0"/>
    <x v="18"/>
    <x v="0"/>
    <x v="0"/>
    <s v="c"/>
  </r>
  <r>
    <x v="0"/>
    <x v="14"/>
    <x v="0"/>
    <x v="18"/>
    <x v="1"/>
    <x v="0"/>
    <s v="c"/>
  </r>
  <r>
    <x v="0"/>
    <x v="14"/>
    <x v="0"/>
    <x v="19"/>
    <x v="0"/>
    <x v="187"/>
    <m/>
  </r>
  <r>
    <x v="0"/>
    <x v="14"/>
    <x v="0"/>
    <x v="19"/>
    <x v="1"/>
    <x v="6"/>
    <m/>
  </r>
  <r>
    <x v="0"/>
    <x v="14"/>
    <x v="0"/>
    <x v="20"/>
    <x v="0"/>
    <x v="188"/>
    <m/>
  </r>
  <r>
    <x v="0"/>
    <x v="14"/>
    <x v="0"/>
    <x v="20"/>
    <x v="1"/>
    <x v="189"/>
    <m/>
  </r>
  <r>
    <x v="0"/>
    <x v="14"/>
    <x v="0"/>
    <x v="21"/>
    <x v="0"/>
    <x v="3"/>
    <m/>
  </r>
  <r>
    <x v="0"/>
    <x v="14"/>
    <x v="0"/>
    <x v="21"/>
    <x v="1"/>
    <x v="3"/>
    <m/>
  </r>
  <r>
    <x v="0"/>
    <x v="14"/>
    <x v="0"/>
    <x v="22"/>
    <x v="0"/>
    <x v="105"/>
    <m/>
  </r>
  <r>
    <x v="0"/>
    <x v="14"/>
    <x v="0"/>
    <x v="22"/>
    <x v="1"/>
    <x v="117"/>
    <m/>
  </r>
  <r>
    <x v="0"/>
    <x v="14"/>
    <x v="0"/>
    <x v="23"/>
    <x v="0"/>
    <x v="117"/>
    <m/>
  </r>
  <r>
    <x v="0"/>
    <x v="14"/>
    <x v="0"/>
    <x v="23"/>
    <x v="1"/>
    <x v="190"/>
    <m/>
  </r>
  <r>
    <x v="0"/>
    <x v="14"/>
    <x v="0"/>
    <x v="24"/>
    <x v="0"/>
    <x v="3"/>
    <m/>
  </r>
  <r>
    <x v="0"/>
    <x v="14"/>
    <x v="0"/>
    <x v="24"/>
    <x v="1"/>
    <x v="3"/>
    <m/>
  </r>
  <r>
    <x v="0"/>
    <x v="14"/>
    <x v="0"/>
    <x v="25"/>
    <x v="0"/>
    <x v="0"/>
    <m/>
  </r>
  <r>
    <x v="0"/>
    <x v="14"/>
    <x v="0"/>
    <x v="25"/>
    <x v="1"/>
    <x v="0"/>
    <m/>
  </r>
  <r>
    <x v="0"/>
    <x v="14"/>
    <x v="0"/>
    <x v="26"/>
    <x v="0"/>
    <x v="0"/>
    <s v="c"/>
  </r>
  <r>
    <x v="0"/>
    <x v="14"/>
    <x v="0"/>
    <x v="26"/>
    <x v="1"/>
    <x v="0"/>
    <s v="c"/>
  </r>
  <r>
    <x v="0"/>
    <x v="14"/>
    <x v="0"/>
    <x v="27"/>
    <x v="0"/>
    <x v="191"/>
    <m/>
  </r>
  <r>
    <x v="0"/>
    <x v="14"/>
    <x v="0"/>
    <x v="27"/>
    <x v="1"/>
    <x v="192"/>
    <m/>
  </r>
  <r>
    <x v="0"/>
    <x v="14"/>
    <x v="0"/>
    <x v="28"/>
    <x v="0"/>
    <x v="0"/>
    <s v="c"/>
  </r>
  <r>
    <x v="0"/>
    <x v="14"/>
    <x v="0"/>
    <x v="28"/>
    <x v="1"/>
    <x v="0"/>
    <s v="c"/>
  </r>
  <r>
    <x v="0"/>
    <x v="14"/>
    <x v="0"/>
    <x v="29"/>
    <x v="0"/>
    <x v="193"/>
    <m/>
  </r>
  <r>
    <x v="0"/>
    <x v="14"/>
    <x v="0"/>
    <x v="29"/>
    <x v="1"/>
    <x v="194"/>
    <m/>
  </r>
  <r>
    <x v="0"/>
    <x v="14"/>
    <x v="0"/>
    <x v="30"/>
    <x v="0"/>
    <x v="195"/>
    <m/>
  </r>
  <r>
    <x v="0"/>
    <x v="14"/>
    <x v="0"/>
    <x v="30"/>
    <x v="1"/>
    <x v="196"/>
    <m/>
  </r>
  <r>
    <x v="0"/>
    <x v="15"/>
    <x v="0"/>
    <x v="0"/>
    <x v="0"/>
    <x v="0"/>
    <m/>
  </r>
  <r>
    <x v="0"/>
    <x v="15"/>
    <x v="0"/>
    <x v="0"/>
    <x v="1"/>
    <x v="0"/>
    <m/>
  </r>
  <r>
    <x v="0"/>
    <x v="15"/>
    <x v="0"/>
    <x v="1"/>
    <x v="0"/>
    <x v="0"/>
    <m/>
  </r>
  <r>
    <x v="0"/>
    <x v="15"/>
    <x v="0"/>
    <x v="1"/>
    <x v="1"/>
    <x v="0"/>
    <m/>
  </r>
  <r>
    <x v="0"/>
    <x v="15"/>
    <x v="0"/>
    <x v="2"/>
    <x v="0"/>
    <x v="197"/>
    <m/>
  </r>
  <r>
    <x v="0"/>
    <x v="15"/>
    <x v="0"/>
    <x v="2"/>
    <x v="1"/>
    <x v="198"/>
    <m/>
  </r>
  <r>
    <x v="0"/>
    <x v="15"/>
    <x v="0"/>
    <x v="3"/>
    <x v="0"/>
    <x v="38"/>
    <m/>
  </r>
  <r>
    <x v="0"/>
    <x v="15"/>
    <x v="0"/>
    <x v="3"/>
    <x v="1"/>
    <x v="168"/>
    <m/>
  </r>
  <r>
    <x v="0"/>
    <x v="15"/>
    <x v="0"/>
    <x v="4"/>
    <x v="0"/>
    <x v="199"/>
    <m/>
  </r>
  <r>
    <x v="0"/>
    <x v="15"/>
    <x v="0"/>
    <x v="4"/>
    <x v="1"/>
    <x v="200"/>
    <m/>
  </r>
  <r>
    <x v="0"/>
    <x v="15"/>
    <x v="0"/>
    <x v="5"/>
    <x v="0"/>
    <x v="3"/>
    <m/>
  </r>
  <r>
    <x v="0"/>
    <x v="15"/>
    <x v="0"/>
    <x v="5"/>
    <x v="1"/>
    <x v="3"/>
    <m/>
  </r>
  <r>
    <x v="0"/>
    <x v="15"/>
    <x v="0"/>
    <x v="6"/>
    <x v="0"/>
    <x v="3"/>
    <m/>
  </r>
  <r>
    <x v="0"/>
    <x v="15"/>
    <x v="0"/>
    <x v="6"/>
    <x v="1"/>
    <x v="3"/>
    <m/>
  </r>
  <r>
    <x v="0"/>
    <x v="15"/>
    <x v="0"/>
    <x v="7"/>
    <x v="0"/>
    <x v="0"/>
    <m/>
  </r>
  <r>
    <x v="0"/>
    <x v="15"/>
    <x v="0"/>
    <x v="7"/>
    <x v="1"/>
    <x v="0"/>
    <m/>
  </r>
  <r>
    <x v="0"/>
    <x v="15"/>
    <x v="0"/>
    <x v="8"/>
    <x v="0"/>
    <x v="201"/>
    <m/>
  </r>
  <r>
    <x v="0"/>
    <x v="15"/>
    <x v="0"/>
    <x v="8"/>
    <x v="1"/>
    <x v="202"/>
    <m/>
  </r>
  <r>
    <x v="0"/>
    <x v="15"/>
    <x v="0"/>
    <x v="9"/>
    <x v="0"/>
    <x v="0"/>
    <m/>
  </r>
  <r>
    <x v="0"/>
    <x v="15"/>
    <x v="0"/>
    <x v="9"/>
    <x v="1"/>
    <x v="0"/>
    <m/>
  </r>
  <r>
    <x v="0"/>
    <x v="15"/>
    <x v="0"/>
    <x v="10"/>
    <x v="0"/>
    <x v="3"/>
    <m/>
  </r>
  <r>
    <x v="0"/>
    <x v="15"/>
    <x v="0"/>
    <x v="10"/>
    <x v="1"/>
    <x v="3"/>
    <m/>
  </r>
  <r>
    <x v="0"/>
    <x v="15"/>
    <x v="0"/>
    <x v="11"/>
    <x v="0"/>
    <x v="3"/>
    <m/>
  </r>
  <r>
    <x v="0"/>
    <x v="15"/>
    <x v="0"/>
    <x v="11"/>
    <x v="1"/>
    <x v="3"/>
    <m/>
  </r>
  <r>
    <x v="0"/>
    <x v="15"/>
    <x v="0"/>
    <x v="12"/>
    <x v="0"/>
    <x v="0"/>
    <m/>
  </r>
  <r>
    <x v="0"/>
    <x v="15"/>
    <x v="0"/>
    <x v="12"/>
    <x v="1"/>
    <x v="0"/>
    <m/>
  </r>
  <r>
    <x v="0"/>
    <x v="15"/>
    <x v="0"/>
    <x v="13"/>
    <x v="0"/>
    <x v="86"/>
    <m/>
  </r>
  <r>
    <x v="0"/>
    <x v="15"/>
    <x v="0"/>
    <x v="13"/>
    <x v="1"/>
    <x v="203"/>
    <m/>
  </r>
  <r>
    <x v="0"/>
    <x v="15"/>
    <x v="0"/>
    <x v="14"/>
    <x v="0"/>
    <x v="204"/>
    <m/>
  </r>
  <r>
    <x v="0"/>
    <x v="15"/>
    <x v="0"/>
    <x v="14"/>
    <x v="1"/>
    <x v="205"/>
    <m/>
  </r>
  <r>
    <x v="0"/>
    <x v="15"/>
    <x v="0"/>
    <x v="15"/>
    <x v="0"/>
    <x v="0"/>
    <s v="c"/>
  </r>
  <r>
    <x v="0"/>
    <x v="15"/>
    <x v="0"/>
    <x v="15"/>
    <x v="1"/>
    <x v="0"/>
    <s v="c"/>
  </r>
  <r>
    <x v="0"/>
    <x v="15"/>
    <x v="0"/>
    <x v="16"/>
    <x v="0"/>
    <x v="0"/>
    <s v="c"/>
  </r>
  <r>
    <x v="0"/>
    <x v="15"/>
    <x v="0"/>
    <x v="16"/>
    <x v="1"/>
    <x v="0"/>
    <s v="c"/>
  </r>
  <r>
    <x v="0"/>
    <x v="15"/>
    <x v="0"/>
    <x v="17"/>
    <x v="0"/>
    <x v="0"/>
    <m/>
  </r>
  <r>
    <x v="0"/>
    <x v="15"/>
    <x v="0"/>
    <x v="17"/>
    <x v="1"/>
    <x v="0"/>
    <m/>
  </r>
  <r>
    <x v="0"/>
    <x v="15"/>
    <x v="0"/>
    <x v="18"/>
    <x v="0"/>
    <x v="3"/>
    <m/>
  </r>
  <r>
    <x v="0"/>
    <x v="15"/>
    <x v="0"/>
    <x v="18"/>
    <x v="1"/>
    <x v="3"/>
    <m/>
  </r>
  <r>
    <x v="0"/>
    <x v="15"/>
    <x v="0"/>
    <x v="19"/>
    <x v="0"/>
    <x v="0"/>
    <s v="c"/>
  </r>
  <r>
    <x v="0"/>
    <x v="15"/>
    <x v="0"/>
    <x v="19"/>
    <x v="1"/>
    <x v="0"/>
    <s v="c"/>
  </r>
  <r>
    <x v="0"/>
    <x v="15"/>
    <x v="0"/>
    <x v="20"/>
    <x v="0"/>
    <x v="206"/>
    <m/>
  </r>
  <r>
    <x v="0"/>
    <x v="15"/>
    <x v="0"/>
    <x v="20"/>
    <x v="1"/>
    <x v="207"/>
    <m/>
  </r>
  <r>
    <x v="0"/>
    <x v="15"/>
    <x v="0"/>
    <x v="21"/>
    <x v="0"/>
    <x v="208"/>
    <m/>
  </r>
  <r>
    <x v="0"/>
    <x v="15"/>
    <x v="0"/>
    <x v="21"/>
    <x v="1"/>
    <x v="209"/>
    <m/>
  </r>
  <r>
    <x v="0"/>
    <x v="15"/>
    <x v="0"/>
    <x v="22"/>
    <x v="0"/>
    <x v="3"/>
    <m/>
  </r>
  <r>
    <x v="0"/>
    <x v="15"/>
    <x v="0"/>
    <x v="22"/>
    <x v="1"/>
    <x v="3"/>
    <m/>
  </r>
  <r>
    <x v="0"/>
    <x v="15"/>
    <x v="0"/>
    <x v="23"/>
    <x v="0"/>
    <x v="0"/>
    <s v="c"/>
  </r>
  <r>
    <x v="0"/>
    <x v="15"/>
    <x v="0"/>
    <x v="23"/>
    <x v="1"/>
    <x v="0"/>
    <s v="c"/>
  </r>
  <r>
    <x v="0"/>
    <x v="15"/>
    <x v="0"/>
    <x v="24"/>
    <x v="0"/>
    <x v="0"/>
    <s v="c"/>
  </r>
  <r>
    <x v="0"/>
    <x v="15"/>
    <x v="0"/>
    <x v="24"/>
    <x v="1"/>
    <x v="0"/>
    <s v="c"/>
  </r>
  <r>
    <x v="0"/>
    <x v="15"/>
    <x v="0"/>
    <x v="25"/>
    <x v="0"/>
    <x v="0"/>
    <m/>
  </r>
  <r>
    <x v="0"/>
    <x v="15"/>
    <x v="0"/>
    <x v="25"/>
    <x v="1"/>
    <x v="0"/>
    <m/>
  </r>
  <r>
    <x v="0"/>
    <x v="15"/>
    <x v="0"/>
    <x v="26"/>
    <x v="0"/>
    <x v="38"/>
    <m/>
  </r>
  <r>
    <x v="0"/>
    <x v="15"/>
    <x v="0"/>
    <x v="26"/>
    <x v="1"/>
    <x v="210"/>
    <m/>
  </r>
  <r>
    <x v="0"/>
    <x v="15"/>
    <x v="0"/>
    <x v="27"/>
    <x v="0"/>
    <x v="211"/>
    <m/>
  </r>
  <r>
    <x v="0"/>
    <x v="15"/>
    <x v="0"/>
    <x v="27"/>
    <x v="1"/>
    <x v="212"/>
    <m/>
  </r>
  <r>
    <x v="0"/>
    <x v="15"/>
    <x v="0"/>
    <x v="28"/>
    <x v="0"/>
    <x v="0"/>
    <s v="c"/>
  </r>
  <r>
    <x v="0"/>
    <x v="15"/>
    <x v="0"/>
    <x v="28"/>
    <x v="1"/>
    <x v="0"/>
    <s v="c"/>
  </r>
  <r>
    <x v="0"/>
    <x v="15"/>
    <x v="0"/>
    <x v="29"/>
    <x v="0"/>
    <x v="213"/>
    <m/>
  </r>
  <r>
    <x v="0"/>
    <x v="15"/>
    <x v="0"/>
    <x v="29"/>
    <x v="1"/>
    <x v="214"/>
    <m/>
  </r>
  <r>
    <x v="0"/>
    <x v="15"/>
    <x v="0"/>
    <x v="30"/>
    <x v="0"/>
    <x v="215"/>
    <m/>
  </r>
  <r>
    <x v="0"/>
    <x v="15"/>
    <x v="0"/>
    <x v="30"/>
    <x v="1"/>
    <x v="216"/>
    <m/>
  </r>
  <r>
    <x v="0"/>
    <x v="16"/>
    <x v="0"/>
    <x v="0"/>
    <x v="0"/>
    <x v="0"/>
    <m/>
  </r>
  <r>
    <x v="0"/>
    <x v="16"/>
    <x v="0"/>
    <x v="0"/>
    <x v="1"/>
    <x v="0"/>
    <m/>
  </r>
  <r>
    <x v="0"/>
    <x v="16"/>
    <x v="0"/>
    <x v="1"/>
    <x v="0"/>
    <x v="0"/>
    <m/>
  </r>
  <r>
    <x v="0"/>
    <x v="16"/>
    <x v="0"/>
    <x v="1"/>
    <x v="1"/>
    <x v="0"/>
    <m/>
  </r>
  <r>
    <x v="0"/>
    <x v="16"/>
    <x v="0"/>
    <x v="2"/>
    <x v="0"/>
    <x v="105"/>
    <m/>
  </r>
  <r>
    <x v="0"/>
    <x v="16"/>
    <x v="0"/>
    <x v="2"/>
    <x v="1"/>
    <x v="217"/>
    <m/>
  </r>
  <r>
    <x v="0"/>
    <x v="16"/>
    <x v="0"/>
    <x v="3"/>
    <x v="0"/>
    <x v="3"/>
    <m/>
  </r>
  <r>
    <x v="0"/>
    <x v="16"/>
    <x v="0"/>
    <x v="3"/>
    <x v="1"/>
    <x v="23"/>
    <m/>
  </r>
  <r>
    <x v="0"/>
    <x v="16"/>
    <x v="0"/>
    <x v="4"/>
    <x v="0"/>
    <x v="0"/>
    <s v="c"/>
  </r>
  <r>
    <x v="0"/>
    <x v="16"/>
    <x v="0"/>
    <x v="4"/>
    <x v="1"/>
    <x v="0"/>
    <s v="c"/>
  </r>
  <r>
    <x v="0"/>
    <x v="16"/>
    <x v="0"/>
    <x v="5"/>
    <x v="0"/>
    <x v="3"/>
    <m/>
  </r>
  <r>
    <x v="0"/>
    <x v="16"/>
    <x v="0"/>
    <x v="5"/>
    <x v="1"/>
    <x v="3"/>
    <m/>
  </r>
  <r>
    <x v="0"/>
    <x v="16"/>
    <x v="0"/>
    <x v="6"/>
    <x v="0"/>
    <x v="3"/>
    <m/>
  </r>
  <r>
    <x v="0"/>
    <x v="16"/>
    <x v="0"/>
    <x v="6"/>
    <x v="1"/>
    <x v="3"/>
    <m/>
  </r>
  <r>
    <x v="0"/>
    <x v="16"/>
    <x v="0"/>
    <x v="7"/>
    <x v="0"/>
    <x v="0"/>
    <m/>
  </r>
  <r>
    <x v="0"/>
    <x v="16"/>
    <x v="0"/>
    <x v="7"/>
    <x v="1"/>
    <x v="0"/>
    <m/>
  </r>
  <r>
    <x v="0"/>
    <x v="16"/>
    <x v="0"/>
    <x v="8"/>
    <x v="0"/>
    <x v="105"/>
    <m/>
  </r>
  <r>
    <x v="0"/>
    <x v="16"/>
    <x v="0"/>
    <x v="8"/>
    <x v="1"/>
    <x v="218"/>
    <m/>
  </r>
  <r>
    <x v="0"/>
    <x v="16"/>
    <x v="0"/>
    <x v="9"/>
    <x v="0"/>
    <x v="0"/>
    <m/>
  </r>
  <r>
    <x v="0"/>
    <x v="16"/>
    <x v="0"/>
    <x v="9"/>
    <x v="1"/>
    <x v="0"/>
    <m/>
  </r>
  <r>
    <x v="0"/>
    <x v="16"/>
    <x v="0"/>
    <x v="10"/>
    <x v="0"/>
    <x v="0"/>
    <s v="c"/>
  </r>
  <r>
    <x v="0"/>
    <x v="16"/>
    <x v="0"/>
    <x v="10"/>
    <x v="1"/>
    <x v="0"/>
    <s v="c"/>
  </r>
  <r>
    <x v="0"/>
    <x v="16"/>
    <x v="0"/>
    <x v="11"/>
    <x v="0"/>
    <x v="3"/>
    <m/>
  </r>
  <r>
    <x v="0"/>
    <x v="16"/>
    <x v="0"/>
    <x v="11"/>
    <x v="1"/>
    <x v="3"/>
    <m/>
  </r>
  <r>
    <x v="0"/>
    <x v="16"/>
    <x v="0"/>
    <x v="12"/>
    <x v="0"/>
    <x v="0"/>
    <m/>
  </r>
  <r>
    <x v="0"/>
    <x v="16"/>
    <x v="0"/>
    <x v="12"/>
    <x v="1"/>
    <x v="0"/>
    <m/>
  </r>
  <r>
    <x v="0"/>
    <x v="16"/>
    <x v="0"/>
    <x v="13"/>
    <x v="0"/>
    <x v="3"/>
    <m/>
  </r>
  <r>
    <x v="0"/>
    <x v="16"/>
    <x v="0"/>
    <x v="13"/>
    <x v="1"/>
    <x v="150"/>
    <m/>
  </r>
  <r>
    <x v="0"/>
    <x v="16"/>
    <x v="0"/>
    <x v="14"/>
    <x v="0"/>
    <x v="105"/>
    <m/>
  </r>
  <r>
    <x v="0"/>
    <x v="16"/>
    <x v="0"/>
    <x v="14"/>
    <x v="1"/>
    <x v="82"/>
    <m/>
  </r>
  <r>
    <x v="0"/>
    <x v="16"/>
    <x v="0"/>
    <x v="15"/>
    <x v="0"/>
    <x v="3"/>
    <m/>
  </r>
  <r>
    <x v="0"/>
    <x v="16"/>
    <x v="0"/>
    <x v="15"/>
    <x v="1"/>
    <x v="3"/>
    <m/>
  </r>
  <r>
    <x v="0"/>
    <x v="16"/>
    <x v="0"/>
    <x v="16"/>
    <x v="0"/>
    <x v="3"/>
    <m/>
  </r>
  <r>
    <x v="0"/>
    <x v="16"/>
    <x v="0"/>
    <x v="16"/>
    <x v="1"/>
    <x v="219"/>
    <m/>
  </r>
  <r>
    <x v="0"/>
    <x v="16"/>
    <x v="0"/>
    <x v="17"/>
    <x v="0"/>
    <x v="0"/>
    <m/>
  </r>
  <r>
    <x v="0"/>
    <x v="16"/>
    <x v="0"/>
    <x v="17"/>
    <x v="1"/>
    <x v="0"/>
    <m/>
  </r>
  <r>
    <x v="0"/>
    <x v="16"/>
    <x v="0"/>
    <x v="18"/>
    <x v="0"/>
    <x v="3"/>
    <m/>
  </r>
  <r>
    <x v="0"/>
    <x v="16"/>
    <x v="0"/>
    <x v="18"/>
    <x v="1"/>
    <x v="3"/>
    <m/>
  </r>
  <r>
    <x v="0"/>
    <x v="16"/>
    <x v="0"/>
    <x v="19"/>
    <x v="0"/>
    <x v="3"/>
    <m/>
  </r>
  <r>
    <x v="0"/>
    <x v="16"/>
    <x v="0"/>
    <x v="19"/>
    <x v="1"/>
    <x v="220"/>
    <m/>
  </r>
  <r>
    <x v="0"/>
    <x v="16"/>
    <x v="0"/>
    <x v="20"/>
    <x v="0"/>
    <x v="3"/>
    <m/>
  </r>
  <r>
    <x v="0"/>
    <x v="16"/>
    <x v="0"/>
    <x v="20"/>
    <x v="1"/>
    <x v="221"/>
    <m/>
  </r>
  <r>
    <x v="0"/>
    <x v="16"/>
    <x v="0"/>
    <x v="21"/>
    <x v="0"/>
    <x v="0"/>
    <s v="c"/>
  </r>
  <r>
    <x v="0"/>
    <x v="16"/>
    <x v="0"/>
    <x v="21"/>
    <x v="1"/>
    <x v="0"/>
    <s v="c"/>
  </r>
  <r>
    <x v="0"/>
    <x v="16"/>
    <x v="0"/>
    <x v="22"/>
    <x v="0"/>
    <x v="3"/>
    <m/>
  </r>
  <r>
    <x v="0"/>
    <x v="16"/>
    <x v="0"/>
    <x v="22"/>
    <x v="1"/>
    <x v="221"/>
    <m/>
  </r>
  <r>
    <x v="0"/>
    <x v="16"/>
    <x v="0"/>
    <x v="23"/>
    <x v="0"/>
    <x v="3"/>
    <m/>
  </r>
  <r>
    <x v="0"/>
    <x v="16"/>
    <x v="0"/>
    <x v="23"/>
    <x v="1"/>
    <x v="3"/>
    <m/>
  </r>
  <r>
    <x v="0"/>
    <x v="16"/>
    <x v="0"/>
    <x v="24"/>
    <x v="0"/>
    <x v="3"/>
    <m/>
  </r>
  <r>
    <x v="0"/>
    <x v="16"/>
    <x v="0"/>
    <x v="24"/>
    <x v="1"/>
    <x v="3"/>
    <m/>
  </r>
  <r>
    <x v="0"/>
    <x v="16"/>
    <x v="0"/>
    <x v="25"/>
    <x v="0"/>
    <x v="0"/>
    <m/>
  </r>
  <r>
    <x v="0"/>
    <x v="16"/>
    <x v="0"/>
    <x v="25"/>
    <x v="1"/>
    <x v="0"/>
    <m/>
  </r>
  <r>
    <x v="0"/>
    <x v="16"/>
    <x v="0"/>
    <x v="26"/>
    <x v="0"/>
    <x v="0"/>
    <s v="c"/>
  </r>
  <r>
    <x v="0"/>
    <x v="16"/>
    <x v="0"/>
    <x v="26"/>
    <x v="1"/>
    <x v="0"/>
    <s v="c"/>
  </r>
  <r>
    <x v="0"/>
    <x v="16"/>
    <x v="0"/>
    <x v="27"/>
    <x v="0"/>
    <x v="39"/>
    <m/>
  </r>
  <r>
    <x v="0"/>
    <x v="16"/>
    <x v="0"/>
    <x v="27"/>
    <x v="1"/>
    <x v="222"/>
    <m/>
  </r>
  <r>
    <x v="0"/>
    <x v="16"/>
    <x v="0"/>
    <x v="28"/>
    <x v="0"/>
    <x v="3"/>
    <m/>
  </r>
  <r>
    <x v="0"/>
    <x v="16"/>
    <x v="0"/>
    <x v="28"/>
    <x v="1"/>
    <x v="220"/>
    <m/>
  </r>
  <r>
    <x v="0"/>
    <x v="16"/>
    <x v="0"/>
    <x v="29"/>
    <x v="0"/>
    <x v="223"/>
    <m/>
  </r>
  <r>
    <x v="0"/>
    <x v="16"/>
    <x v="0"/>
    <x v="29"/>
    <x v="1"/>
    <x v="224"/>
    <m/>
  </r>
  <r>
    <x v="0"/>
    <x v="16"/>
    <x v="0"/>
    <x v="30"/>
    <x v="0"/>
    <x v="208"/>
    <m/>
  </r>
  <r>
    <x v="0"/>
    <x v="16"/>
    <x v="0"/>
    <x v="30"/>
    <x v="1"/>
    <x v="225"/>
    <m/>
  </r>
  <r>
    <x v="0"/>
    <x v="17"/>
    <x v="0"/>
    <x v="0"/>
    <x v="0"/>
    <x v="0"/>
    <m/>
  </r>
  <r>
    <x v="0"/>
    <x v="17"/>
    <x v="0"/>
    <x v="0"/>
    <x v="1"/>
    <x v="0"/>
    <m/>
  </r>
  <r>
    <x v="0"/>
    <x v="17"/>
    <x v="0"/>
    <x v="1"/>
    <x v="0"/>
    <x v="0"/>
    <m/>
  </r>
  <r>
    <x v="0"/>
    <x v="17"/>
    <x v="0"/>
    <x v="1"/>
    <x v="1"/>
    <x v="0"/>
    <m/>
  </r>
  <r>
    <x v="0"/>
    <x v="17"/>
    <x v="0"/>
    <x v="2"/>
    <x v="0"/>
    <x v="0"/>
    <s v="bc"/>
  </r>
  <r>
    <x v="0"/>
    <x v="17"/>
    <x v="0"/>
    <x v="2"/>
    <x v="1"/>
    <x v="0"/>
    <s v="bc"/>
  </r>
  <r>
    <x v="0"/>
    <x v="17"/>
    <x v="0"/>
    <x v="3"/>
    <x v="0"/>
    <x v="0"/>
    <s v="bc"/>
  </r>
  <r>
    <x v="0"/>
    <x v="17"/>
    <x v="0"/>
    <x v="3"/>
    <x v="1"/>
    <x v="0"/>
    <s v="bc"/>
  </r>
  <r>
    <x v="0"/>
    <x v="17"/>
    <x v="0"/>
    <x v="4"/>
    <x v="0"/>
    <x v="105"/>
    <s v="b"/>
  </r>
  <r>
    <x v="0"/>
    <x v="17"/>
    <x v="0"/>
    <x v="4"/>
    <x v="1"/>
    <x v="114"/>
    <s v="b"/>
  </r>
  <r>
    <x v="0"/>
    <x v="17"/>
    <x v="0"/>
    <x v="5"/>
    <x v="0"/>
    <x v="34"/>
    <s v="b"/>
  </r>
  <r>
    <x v="0"/>
    <x v="17"/>
    <x v="0"/>
    <x v="5"/>
    <x v="1"/>
    <x v="226"/>
    <s v="b"/>
  </r>
  <r>
    <x v="0"/>
    <x v="17"/>
    <x v="0"/>
    <x v="6"/>
    <x v="0"/>
    <x v="38"/>
    <s v="b"/>
  </r>
  <r>
    <x v="0"/>
    <x v="17"/>
    <x v="0"/>
    <x v="6"/>
    <x v="1"/>
    <x v="227"/>
    <s v="b"/>
  </r>
  <r>
    <x v="0"/>
    <x v="17"/>
    <x v="0"/>
    <x v="7"/>
    <x v="0"/>
    <x v="0"/>
    <m/>
  </r>
  <r>
    <x v="0"/>
    <x v="17"/>
    <x v="0"/>
    <x v="7"/>
    <x v="1"/>
    <x v="0"/>
    <m/>
  </r>
  <r>
    <x v="0"/>
    <x v="17"/>
    <x v="0"/>
    <x v="8"/>
    <x v="0"/>
    <x v="228"/>
    <s v="b"/>
  </r>
  <r>
    <x v="0"/>
    <x v="17"/>
    <x v="0"/>
    <x v="8"/>
    <x v="1"/>
    <x v="229"/>
    <s v="b"/>
  </r>
  <r>
    <x v="0"/>
    <x v="17"/>
    <x v="0"/>
    <x v="9"/>
    <x v="0"/>
    <x v="0"/>
    <m/>
  </r>
  <r>
    <x v="0"/>
    <x v="17"/>
    <x v="0"/>
    <x v="9"/>
    <x v="1"/>
    <x v="0"/>
    <m/>
  </r>
  <r>
    <x v="0"/>
    <x v="17"/>
    <x v="0"/>
    <x v="10"/>
    <x v="0"/>
    <x v="0"/>
    <s v="bc"/>
  </r>
  <r>
    <x v="0"/>
    <x v="17"/>
    <x v="0"/>
    <x v="10"/>
    <x v="1"/>
    <x v="0"/>
    <s v="bc"/>
  </r>
  <r>
    <x v="0"/>
    <x v="17"/>
    <x v="0"/>
    <x v="11"/>
    <x v="0"/>
    <x v="3"/>
    <s v="b"/>
  </r>
  <r>
    <x v="0"/>
    <x v="17"/>
    <x v="0"/>
    <x v="11"/>
    <x v="1"/>
    <x v="3"/>
    <s v="b"/>
  </r>
  <r>
    <x v="0"/>
    <x v="17"/>
    <x v="0"/>
    <x v="12"/>
    <x v="0"/>
    <x v="0"/>
    <m/>
  </r>
  <r>
    <x v="0"/>
    <x v="17"/>
    <x v="0"/>
    <x v="12"/>
    <x v="1"/>
    <x v="0"/>
    <m/>
  </r>
  <r>
    <x v="0"/>
    <x v="17"/>
    <x v="0"/>
    <x v="13"/>
    <x v="0"/>
    <x v="0"/>
    <s v="bc"/>
  </r>
  <r>
    <x v="0"/>
    <x v="17"/>
    <x v="0"/>
    <x v="13"/>
    <x v="1"/>
    <x v="0"/>
    <s v="bc"/>
  </r>
  <r>
    <x v="0"/>
    <x v="17"/>
    <x v="0"/>
    <x v="14"/>
    <x v="0"/>
    <x v="105"/>
    <s v="b"/>
  </r>
  <r>
    <x v="0"/>
    <x v="17"/>
    <x v="0"/>
    <x v="14"/>
    <x v="1"/>
    <x v="6"/>
    <s v="b"/>
  </r>
  <r>
    <x v="0"/>
    <x v="17"/>
    <x v="0"/>
    <x v="15"/>
    <x v="0"/>
    <x v="3"/>
    <s v="b"/>
  </r>
  <r>
    <x v="0"/>
    <x v="17"/>
    <x v="0"/>
    <x v="15"/>
    <x v="1"/>
    <x v="3"/>
    <s v="b"/>
  </r>
  <r>
    <x v="0"/>
    <x v="17"/>
    <x v="0"/>
    <x v="16"/>
    <x v="0"/>
    <x v="0"/>
    <s v="bc"/>
  </r>
  <r>
    <x v="0"/>
    <x v="17"/>
    <x v="0"/>
    <x v="16"/>
    <x v="1"/>
    <x v="0"/>
    <s v="bc"/>
  </r>
  <r>
    <x v="0"/>
    <x v="17"/>
    <x v="0"/>
    <x v="17"/>
    <x v="0"/>
    <x v="0"/>
    <m/>
  </r>
  <r>
    <x v="0"/>
    <x v="17"/>
    <x v="0"/>
    <x v="17"/>
    <x v="1"/>
    <x v="0"/>
    <m/>
  </r>
  <r>
    <x v="0"/>
    <x v="17"/>
    <x v="0"/>
    <x v="18"/>
    <x v="0"/>
    <x v="3"/>
    <s v="b"/>
  </r>
  <r>
    <x v="0"/>
    <x v="17"/>
    <x v="0"/>
    <x v="18"/>
    <x v="1"/>
    <x v="3"/>
    <s v="b"/>
  </r>
  <r>
    <x v="0"/>
    <x v="17"/>
    <x v="0"/>
    <x v="19"/>
    <x v="0"/>
    <x v="0"/>
    <s v="bc"/>
  </r>
  <r>
    <x v="0"/>
    <x v="17"/>
    <x v="0"/>
    <x v="19"/>
    <x v="1"/>
    <x v="0"/>
    <s v="bc"/>
  </r>
  <r>
    <x v="0"/>
    <x v="17"/>
    <x v="0"/>
    <x v="20"/>
    <x v="0"/>
    <x v="0"/>
    <s v="bc"/>
  </r>
  <r>
    <x v="0"/>
    <x v="17"/>
    <x v="0"/>
    <x v="20"/>
    <x v="1"/>
    <x v="0"/>
    <s v="bc"/>
  </r>
  <r>
    <x v="0"/>
    <x v="17"/>
    <x v="0"/>
    <x v="21"/>
    <x v="0"/>
    <x v="230"/>
    <s v="b"/>
  </r>
  <r>
    <x v="0"/>
    <x v="17"/>
    <x v="0"/>
    <x v="21"/>
    <x v="1"/>
    <x v="231"/>
    <s v="b"/>
  </r>
  <r>
    <x v="0"/>
    <x v="17"/>
    <x v="0"/>
    <x v="22"/>
    <x v="0"/>
    <x v="0"/>
    <s v="bc"/>
  </r>
  <r>
    <x v="0"/>
    <x v="17"/>
    <x v="0"/>
    <x v="22"/>
    <x v="1"/>
    <x v="0"/>
    <s v="bc"/>
  </r>
  <r>
    <x v="0"/>
    <x v="17"/>
    <x v="0"/>
    <x v="23"/>
    <x v="0"/>
    <x v="0"/>
    <s v="bc"/>
  </r>
  <r>
    <x v="0"/>
    <x v="17"/>
    <x v="0"/>
    <x v="23"/>
    <x v="1"/>
    <x v="0"/>
    <s v="bc"/>
  </r>
  <r>
    <x v="0"/>
    <x v="17"/>
    <x v="0"/>
    <x v="24"/>
    <x v="0"/>
    <x v="0"/>
    <s v="bc"/>
  </r>
  <r>
    <x v="0"/>
    <x v="17"/>
    <x v="0"/>
    <x v="24"/>
    <x v="1"/>
    <x v="0"/>
    <s v="bc"/>
  </r>
  <r>
    <x v="0"/>
    <x v="17"/>
    <x v="0"/>
    <x v="25"/>
    <x v="0"/>
    <x v="0"/>
    <m/>
  </r>
  <r>
    <x v="0"/>
    <x v="17"/>
    <x v="0"/>
    <x v="25"/>
    <x v="1"/>
    <x v="0"/>
    <m/>
  </r>
  <r>
    <x v="0"/>
    <x v="17"/>
    <x v="0"/>
    <x v="26"/>
    <x v="0"/>
    <x v="0"/>
    <s v="bc"/>
  </r>
  <r>
    <x v="0"/>
    <x v="17"/>
    <x v="0"/>
    <x v="26"/>
    <x v="1"/>
    <x v="0"/>
    <s v="bc"/>
  </r>
  <r>
    <x v="0"/>
    <x v="17"/>
    <x v="0"/>
    <x v="27"/>
    <x v="0"/>
    <x v="0"/>
    <s v="bc"/>
  </r>
  <r>
    <x v="0"/>
    <x v="17"/>
    <x v="0"/>
    <x v="27"/>
    <x v="1"/>
    <x v="0"/>
    <s v="bc"/>
  </r>
  <r>
    <x v="0"/>
    <x v="17"/>
    <x v="0"/>
    <x v="28"/>
    <x v="0"/>
    <x v="232"/>
    <s v="b"/>
  </r>
  <r>
    <x v="0"/>
    <x v="17"/>
    <x v="0"/>
    <x v="28"/>
    <x v="1"/>
    <x v="233"/>
    <s v="b"/>
  </r>
  <r>
    <x v="0"/>
    <x v="17"/>
    <x v="0"/>
    <x v="29"/>
    <x v="0"/>
    <x v="234"/>
    <s v="b"/>
  </r>
  <r>
    <x v="0"/>
    <x v="17"/>
    <x v="0"/>
    <x v="29"/>
    <x v="1"/>
    <x v="235"/>
    <s v="b"/>
  </r>
  <r>
    <x v="0"/>
    <x v="17"/>
    <x v="0"/>
    <x v="30"/>
    <x v="0"/>
    <x v="0"/>
    <s v="bc"/>
  </r>
  <r>
    <x v="0"/>
    <x v="17"/>
    <x v="0"/>
    <x v="30"/>
    <x v="1"/>
    <x v="0"/>
    <s v="bc"/>
  </r>
  <r>
    <x v="0"/>
    <x v="18"/>
    <x v="0"/>
    <x v="0"/>
    <x v="0"/>
    <x v="0"/>
    <m/>
  </r>
  <r>
    <x v="0"/>
    <x v="18"/>
    <x v="0"/>
    <x v="0"/>
    <x v="1"/>
    <x v="0"/>
    <m/>
  </r>
  <r>
    <x v="0"/>
    <x v="18"/>
    <x v="0"/>
    <x v="1"/>
    <x v="0"/>
    <x v="0"/>
    <m/>
  </r>
  <r>
    <x v="0"/>
    <x v="18"/>
    <x v="0"/>
    <x v="1"/>
    <x v="1"/>
    <x v="0"/>
    <m/>
  </r>
  <r>
    <x v="0"/>
    <x v="18"/>
    <x v="0"/>
    <x v="2"/>
    <x v="0"/>
    <x v="0"/>
    <s v="c"/>
  </r>
  <r>
    <x v="0"/>
    <x v="18"/>
    <x v="0"/>
    <x v="2"/>
    <x v="1"/>
    <x v="0"/>
    <s v="c"/>
  </r>
  <r>
    <x v="0"/>
    <x v="18"/>
    <x v="0"/>
    <x v="3"/>
    <x v="0"/>
    <x v="3"/>
    <m/>
  </r>
  <r>
    <x v="0"/>
    <x v="18"/>
    <x v="0"/>
    <x v="3"/>
    <x v="1"/>
    <x v="3"/>
    <m/>
  </r>
  <r>
    <x v="0"/>
    <x v="18"/>
    <x v="0"/>
    <x v="4"/>
    <x v="0"/>
    <x v="0"/>
    <s v="c"/>
  </r>
  <r>
    <x v="0"/>
    <x v="18"/>
    <x v="0"/>
    <x v="4"/>
    <x v="1"/>
    <x v="0"/>
    <s v="c"/>
  </r>
  <r>
    <x v="0"/>
    <x v="18"/>
    <x v="0"/>
    <x v="5"/>
    <x v="0"/>
    <x v="0"/>
    <s v="c"/>
  </r>
  <r>
    <x v="0"/>
    <x v="18"/>
    <x v="0"/>
    <x v="5"/>
    <x v="1"/>
    <x v="0"/>
    <s v="c"/>
  </r>
  <r>
    <x v="0"/>
    <x v="18"/>
    <x v="0"/>
    <x v="6"/>
    <x v="0"/>
    <x v="3"/>
    <m/>
  </r>
  <r>
    <x v="0"/>
    <x v="18"/>
    <x v="0"/>
    <x v="6"/>
    <x v="1"/>
    <x v="3"/>
    <m/>
  </r>
  <r>
    <x v="0"/>
    <x v="18"/>
    <x v="0"/>
    <x v="7"/>
    <x v="0"/>
    <x v="0"/>
    <m/>
  </r>
  <r>
    <x v="0"/>
    <x v="18"/>
    <x v="0"/>
    <x v="7"/>
    <x v="1"/>
    <x v="0"/>
    <m/>
  </r>
  <r>
    <x v="0"/>
    <x v="18"/>
    <x v="0"/>
    <x v="8"/>
    <x v="0"/>
    <x v="0"/>
    <s v="c"/>
  </r>
  <r>
    <x v="0"/>
    <x v="18"/>
    <x v="0"/>
    <x v="8"/>
    <x v="1"/>
    <x v="0"/>
    <s v="c"/>
  </r>
  <r>
    <x v="0"/>
    <x v="18"/>
    <x v="0"/>
    <x v="9"/>
    <x v="0"/>
    <x v="0"/>
    <m/>
  </r>
  <r>
    <x v="0"/>
    <x v="18"/>
    <x v="0"/>
    <x v="9"/>
    <x v="1"/>
    <x v="0"/>
    <m/>
  </r>
  <r>
    <x v="0"/>
    <x v="18"/>
    <x v="0"/>
    <x v="10"/>
    <x v="0"/>
    <x v="3"/>
    <m/>
  </r>
  <r>
    <x v="0"/>
    <x v="18"/>
    <x v="0"/>
    <x v="10"/>
    <x v="1"/>
    <x v="3"/>
    <m/>
  </r>
  <r>
    <x v="0"/>
    <x v="18"/>
    <x v="0"/>
    <x v="11"/>
    <x v="0"/>
    <x v="3"/>
    <m/>
  </r>
  <r>
    <x v="0"/>
    <x v="18"/>
    <x v="0"/>
    <x v="11"/>
    <x v="1"/>
    <x v="3"/>
    <m/>
  </r>
  <r>
    <x v="0"/>
    <x v="18"/>
    <x v="0"/>
    <x v="12"/>
    <x v="0"/>
    <x v="0"/>
    <m/>
  </r>
  <r>
    <x v="0"/>
    <x v="18"/>
    <x v="0"/>
    <x v="12"/>
    <x v="1"/>
    <x v="0"/>
    <m/>
  </r>
  <r>
    <x v="0"/>
    <x v="18"/>
    <x v="0"/>
    <x v="13"/>
    <x v="0"/>
    <x v="3"/>
    <m/>
  </r>
  <r>
    <x v="0"/>
    <x v="18"/>
    <x v="0"/>
    <x v="13"/>
    <x v="1"/>
    <x v="3"/>
    <m/>
  </r>
  <r>
    <x v="0"/>
    <x v="18"/>
    <x v="0"/>
    <x v="14"/>
    <x v="0"/>
    <x v="0"/>
    <s v="c"/>
  </r>
  <r>
    <x v="0"/>
    <x v="18"/>
    <x v="0"/>
    <x v="14"/>
    <x v="1"/>
    <x v="0"/>
    <s v="c"/>
  </r>
  <r>
    <x v="0"/>
    <x v="18"/>
    <x v="0"/>
    <x v="15"/>
    <x v="0"/>
    <x v="3"/>
    <m/>
  </r>
  <r>
    <x v="0"/>
    <x v="18"/>
    <x v="0"/>
    <x v="15"/>
    <x v="1"/>
    <x v="3"/>
    <m/>
  </r>
  <r>
    <x v="0"/>
    <x v="18"/>
    <x v="0"/>
    <x v="16"/>
    <x v="0"/>
    <x v="3"/>
    <m/>
  </r>
  <r>
    <x v="0"/>
    <x v="18"/>
    <x v="0"/>
    <x v="16"/>
    <x v="1"/>
    <x v="3"/>
    <m/>
  </r>
  <r>
    <x v="0"/>
    <x v="18"/>
    <x v="0"/>
    <x v="17"/>
    <x v="0"/>
    <x v="0"/>
    <m/>
  </r>
  <r>
    <x v="0"/>
    <x v="18"/>
    <x v="0"/>
    <x v="17"/>
    <x v="1"/>
    <x v="0"/>
    <m/>
  </r>
  <r>
    <x v="0"/>
    <x v="18"/>
    <x v="0"/>
    <x v="18"/>
    <x v="0"/>
    <x v="3"/>
    <m/>
  </r>
  <r>
    <x v="0"/>
    <x v="18"/>
    <x v="0"/>
    <x v="18"/>
    <x v="1"/>
    <x v="3"/>
    <m/>
  </r>
  <r>
    <x v="0"/>
    <x v="18"/>
    <x v="0"/>
    <x v="19"/>
    <x v="0"/>
    <x v="3"/>
    <m/>
  </r>
  <r>
    <x v="0"/>
    <x v="18"/>
    <x v="0"/>
    <x v="19"/>
    <x v="1"/>
    <x v="3"/>
    <m/>
  </r>
  <r>
    <x v="0"/>
    <x v="18"/>
    <x v="0"/>
    <x v="20"/>
    <x v="0"/>
    <x v="0"/>
    <s v="c"/>
  </r>
  <r>
    <x v="0"/>
    <x v="18"/>
    <x v="0"/>
    <x v="20"/>
    <x v="1"/>
    <x v="0"/>
    <s v="c"/>
  </r>
  <r>
    <x v="0"/>
    <x v="18"/>
    <x v="0"/>
    <x v="21"/>
    <x v="0"/>
    <x v="3"/>
    <m/>
  </r>
  <r>
    <x v="0"/>
    <x v="18"/>
    <x v="0"/>
    <x v="21"/>
    <x v="1"/>
    <x v="3"/>
    <m/>
  </r>
  <r>
    <x v="0"/>
    <x v="18"/>
    <x v="0"/>
    <x v="22"/>
    <x v="0"/>
    <x v="3"/>
    <m/>
  </r>
  <r>
    <x v="0"/>
    <x v="18"/>
    <x v="0"/>
    <x v="22"/>
    <x v="1"/>
    <x v="3"/>
    <m/>
  </r>
  <r>
    <x v="0"/>
    <x v="18"/>
    <x v="0"/>
    <x v="23"/>
    <x v="0"/>
    <x v="3"/>
    <m/>
  </r>
  <r>
    <x v="0"/>
    <x v="18"/>
    <x v="0"/>
    <x v="23"/>
    <x v="1"/>
    <x v="3"/>
    <m/>
  </r>
  <r>
    <x v="0"/>
    <x v="18"/>
    <x v="0"/>
    <x v="24"/>
    <x v="0"/>
    <x v="3"/>
    <m/>
  </r>
  <r>
    <x v="0"/>
    <x v="18"/>
    <x v="0"/>
    <x v="24"/>
    <x v="1"/>
    <x v="3"/>
    <m/>
  </r>
  <r>
    <x v="0"/>
    <x v="18"/>
    <x v="0"/>
    <x v="25"/>
    <x v="0"/>
    <x v="0"/>
    <m/>
  </r>
  <r>
    <x v="0"/>
    <x v="18"/>
    <x v="0"/>
    <x v="25"/>
    <x v="1"/>
    <x v="0"/>
    <m/>
  </r>
  <r>
    <x v="0"/>
    <x v="18"/>
    <x v="0"/>
    <x v="26"/>
    <x v="0"/>
    <x v="3"/>
    <m/>
  </r>
  <r>
    <x v="0"/>
    <x v="18"/>
    <x v="0"/>
    <x v="26"/>
    <x v="1"/>
    <x v="3"/>
    <m/>
  </r>
  <r>
    <x v="0"/>
    <x v="18"/>
    <x v="0"/>
    <x v="27"/>
    <x v="0"/>
    <x v="236"/>
    <m/>
  </r>
  <r>
    <x v="0"/>
    <x v="18"/>
    <x v="0"/>
    <x v="27"/>
    <x v="1"/>
    <x v="237"/>
    <m/>
  </r>
  <r>
    <x v="0"/>
    <x v="18"/>
    <x v="0"/>
    <x v="28"/>
    <x v="0"/>
    <x v="0"/>
    <s v="c"/>
  </r>
  <r>
    <x v="0"/>
    <x v="18"/>
    <x v="0"/>
    <x v="28"/>
    <x v="1"/>
    <x v="0"/>
    <s v="c"/>
  </r>
  <r>
    <x v="0"/>
    <x v="18"/>
    <x v="0"/>
    <x v="29"/>
    <x v="0"/>
    <x v="238"/>
    <m/>
  </r>
  <r>
    <x v="0"/>
    <x v="18"/>
    <x v="0"/>
    <x v="29"/>
    <x v="1"/>
    <x v="239"/>
    <m/>
  </r>
  <r>
    <x v="0"/>
    <x v="18"/>
    <x v="0"/>
    <x v="30"/>
    <x v="0"/>
    <x v="240"/>
    <m/>
  </r>
  <r>
    <x v="0"/>
    <x v="18"/>
    <x v="0"/>
    <x v="30"/>
    <x v="1"/>
    <x v="241"/>
    <m/>
  </r>
  <r>
    <x v="0"/>
    <x v="19"/>
    <x v="0"/>
    <x v="0"/>
    <x v="0"/>
    <x v="0"/>
    <m/>
  </r>
  <r>
    <x v="0"/>
    <x v="19"/>
    <x v="0"/>
    <x v="0"/>
    <x v="1"/>
    <x v="0"/>
    <m/>
  </r>
  <r>
    <x v="0"/>
    <x v="19"/>
    <x v="0"/>
    <x v="1"/>
    <x v="0"/>
    <x v="0"/>
    <m/>
  </r>
  <r>
    <x v="0"/>
    <x v="19"/>
    <x v="0"/>
    <x v="1"/>
    <x v="1"/>
    <x v="0"/>
    <m/>
  </r>
  <r>
    <x v="0"/>
    <x v="19"/>
    <x v="0"/>
    <x v="2"/>
    <x v="0"/>
    <x v="242"/>
    <m/>
  </r>
  <r>
    <x v="0"/>
    <x v="19"/>
    <x v="0"/>
    <x v="2"/>
    <x v="1"/>
    <x v="243"/>
    <m/>
  </r>
  <r>
    <x v="0"/>
    <x v="19"/>
    <x v="0"/>
    <x v="3"/>
    <x v="0"/>
    <x v="3"/>
    <m/>
  </r>
  <r>
    <x v="0"/>
    <x v="19"/>
    <x v="0"/>
    <x v="3"/>
    <x v="1"/>
    <x v="3"/>
    <m/>
  </r>
  <r>
    <x v="0"/>
    <x v="19"/>
    <x v="0"/>
    <x v="4"/>
    <x v="0"/>
    <x v="244"/>
    <m/>
  </r>
  <r>
    <x v="0"/>
    <x v="19"/>
    <x v="0"/>
    <x v="4"/>
    <x v="1"/>
    <x v="245"/>
    <m/>
  </r>
  <r>
    <x v="0"/>
    <x v="19"/>
    <x v="0"/>
    <x v="5"/>
    <x v="0"/>
    <x v="3"/>
    <m/>
  </r>
  <r>
    <x v="0"/>
    <x v="19"/>
    <x v="0"/>
    <x v="5"/>
    <x v="1"/>
    <x v="3"/>
    <m/>
  </r>
  <r>
    <x v="0"/>
    <x v="19"/>
    <x v="0"/>
    <x v="6"/>
    <x v="0"/>
    <x v="3"/>
    <m/>
  </r>
  <r>
    <x v="0"/>
    <x v="19"/>
    <x v="0"/>
    <x v="6"/>
    <x v="1"/>
    <x v="3"/>
    <m/>
  </r>
  <r>
    <x v="0"/>
    <x v="19"/>
    <x v="0"/>
    <x v="7"/>
    <x v="0"/>
    <x v="0"/>
    <m/>
  </r>
  <r>
    <x v="0"/>
    <x v="19"/>
    <x v="0"/>
    <x v="7"/>
    <x v="1"/>
    <x v="0"/>
    <m/>
  </r>
  <r>
    <x v="0"/>
    <x v="19"/>
    <x v="0"/>
    <x v="8"/>
    <x v="0"/>
    <x v="246"/>
    <m/>
  </r>
  <r>
    <x v="0"/>
    <x v="19"/>
    <x v="0"/>
    <x v="8"/>
    <x v="1"/>
    <x v="247"/>
    <m/>
  </r>
  <r>
    <x v="0"/>
    <x v="19"/>
    <x v="0"/>
    <x v="9"/>
    <x v="0"/>
    <x v="0"/>
    <m/>
  </r>
  <r>
    <x v="0"/>
    <x v="19"/>
    <x v="0"/>
    <x v="9"/>
    <x v="1"/>
    <x v="0"/>
    <m/>
  </r>
  <r>
    <x v="0"/>
    <x v="19"/>
    <x v="0"/>
    <x v="10"/>
    <x v="0"/>
    <x v="3"/>
    <m/>
  </r>
  <r>
    <x v="0"/>
    <x v="19"/>
    <x v="0"/>
    <x v="10"/>
    <x v="1"/>
    <x v="3"/>
    <m/>
  </r>
  <r>
    <x v="0"/>
    <x v="19"/>
    <x v="0"/>
    <x v="11"/>
    <x v="0"/>
    <x v="3"/>
    <m/>
  </r>
  <r>
    <x v="0"/>
    <x v="19"/>
    <x v="0"/>
    <x v="11"/>
    <x v="1"/>
    <x v="3"/>
    <m/>
  </r>
  <r>
    <x v="0"/>
    <x v="19"/>
    <x v="0"/>
    <x v="12"/>
    <x v="0"/>
    <x v="0"/>
    <m/>
  </r>
  <r>
    <x v="0"/>
    <x v="19"/>
    <x v="0"/>
    <x v="12"/>
    <x v="1"/>
    <x v="0"/>
    <m/>
  </r>
  <r>
    <x v="0"/>
    <x v="19"/>
    <x v="0"/>
    <x v="13"/>
    <x v="0"/>
    <x v="3"/>
    <m/>
  </r>
  <r>
    <x v="0"/>
    <x v="19"/>
    <x v="0"/>
    <x v="13"/>
    <x v="1"/>
    <x v="3"/>
    <m/>
  </r>
  <r>
    <x v="0"/>
    <x v="19"/>
    <x v="0"/>
    <x v="14"/>
    <x v="0"/>
    <x v="248"/>
    <m/>
  </r>
  <r>
    <x v="0"/>
    <x v="19"/>
    <x v="0"/>
    <x v="14"/>
    <x v="1"/>
    <x v="249"/>
    <m/>
  </r>
  <r>
    <x v="0"/>
    <x v="19"/>
    <x v="0"/>
    <x v="15"/>
    <x v="0"/>
    <x v="3"/>
    <m/>
  </r>
  <r>
    <x v="0"/>
    <x v="19"/>
    <x v="0"/>
    <x v="15"/>
    <x v="1"/>
    <x v="3"/>
    <m/>
  </r>
  <r>
    <x v="0"/>
    <x v="19"/>
    <x v="0"/>
    <x v="16"/>
    <x v="0"/>
    <x v="3"/>
    <m/>
  </r>
  <r>
    <x v="0"/>
    <x v="19"/>
    <x v="0"/>
    <x v="16"/>
    <x v="1"/>
    <x v="3"/>
    <m/>
  </r>
  <r>
    <x v="0"/>
    <x v="19"/>
    <x v="0"/>
    <x v="17"/>
    <x v="0"/>
    <x v="0"/>
    <m/>
  </r>
  <r>
    <x v="0"/>
    <x v="19"/>
    <x v="0"/>
    <x v="17"/>
    <x v="1"/>
    <x v="0"/>
    <m/>
  </r>
  <r>
    <x v="0"/>
    <x v="19"/>
    <x v="0"/>
    <x v="18"/>
    <x v="0"/>
    <x v="0"/>
    <s v="c"/>
  </r>
  <r>
    <x v="0"/>
    <x v="19"/>
    <x v="0"/>
    <x v="18"/>
    <x v="1"/>
    <x v="0"/>
    <s v="c"/>
  </r>
  <r>
    <x v="0"/>
    <x v="19"/>
    <x v="0"/>
    <x v="19"/>
    <x v="0"/>
    <x v="3"/>
    <m/>
  </r>
  <r>
    <x v="0"/>
    <x v="19"/>
    <x v="0"/>
    <x v="19"/>
    <x v="1"/>
    <x v="3"/>
    <m/>
  </r>
  <r>
    <x v="0"/>
    <x v="19"/>
    <x v="0"/>
    <x v="20"/>
    <x v="0"/>
    <x v="0"/>
    <s v="c"/>
  </r>
  <r>
    <x v="0"/>
    <x v="19"/>
    <x v="0"/>
    <x v="20"/>
    <x v="1"/>
    <x v="0"/>
    <s v="c"/>
  </r>
  <r>
    <x v="0"/>
    <x v="19"/>
    <x v="0"/>
    <x v="21"/>
    <x v="0"/>
    <x v="3"/>
    <m/>
  </r>
  <r>
    <x v="0"/>
    <x v="19"/>
    <x v="0"/>
    <x v="21"/>
    <x v="1"/>
    <x v="3"/>
    <m/>
  </r>
  <r>
    <x v="0"/>
    <x v="19"/>
    <x v="0"/>
    <x v="22"/>
    <x v="0"/>
    <x v="3"/>
    <m/>
  </r>
  <r>
    <x v="0"/>
    <x v="19"/>
    <x v="0"/>
    <x v="22"/>
    <x v="1"/>
    <x v="3"/>
    <m/>
  </r>
  <r>
    <x v="0"/>
    <x v="19"/>
    <x v="0"/>
    <x v="23"/>
    <x v="0"/>
    <x v="3"/>
    <m/>
  </r>
  <r>
    <x v="0"/>
    <x v="19"/>
    <x v="0"/>
    <x v="23"/>
    <x v="1"/>
    <x v="3"/>
    <m/>
  </r>
  <r>
    <x v="0"/>
    <x v="19"/>
    <x v="0"/>
    <x v="24"/>
    <x v="0"/>
    <x v="3"/>
    <m/>
  </r>
  <r>
    <x v="0"/>
    <x v="19"/>
    <x v="0"/>
    <x v="24"/>
    <x v="1"/>
    <x v="3"/>
    <m/>
  </r>
  <r>
    <x v="0"/>
    <x v="19"/>
    <x v="0"/>
    <x v="25"/>
    <x v="0"/>
    <x v="0"/>
    <m/>
  </r>
  <r>
    <x v="0"/>
    <x v="19"/>
    <x v="0"/>
    <x v="25"/>
    <x v="1"/>
    <x v="0"/>
    <m/>
  </r>
  <r>
    <x v="0"/>
    <x v="19"/>
    <x v="0"/>
    <x v="26"/>
    <x v="0"/>
    <x v="3"/>
    <m/>
  </r>
  <r>
    <x v="0"/>
    <x v="19"/>
    <x v="0"/>
    <x v="26"/>
    <x v="1"/>
    <x v="3"/>
    <m/>
  </r>
  <r>
    <x v="0"/>
    <x v="19"/>
    <x v="0"/>
    <x v="27"/>
    <x v="0"/>
    <x v="250"/>
    <m/>
  </r>
  <r>
    <x v="0"/>
    <x v="19"/>
    <x v="0"/>
    <x v="27"/>
    <x v="1"/>
    <x v="251"/>
    <m/>
  </r>
  <r>
    <x v="0"/>
    <x v="19"/>
    <x v="0"/>
    <x v="28"/>
    <x v="0"/>
    <x v="3"/>
    <m/>
  </r>
  <r>
    <x v="0"/>
    <x v="19"/>
    <x v="0"/>
    <x v="28"/>
    <x v="1"/>
    <x v="3"/>
    <m/>
  </r>
  <r>
    <x v="0"/>
    <x v="19"/>
    <x v="0"/>
    <x v="29"/>
    <x v="0"/>
    <x v="252"/>
    <m/>
  </r>
  <r>
    <x v="0"/>
    <x v="19"/>
    <x v="0"/>
    <x v="29"/>
    <x v="1"/>
    <x v="253"/>
    <m/>
  </r>
  <r>
    <x v="0"/>
    <x v="19"/>
    <x v="0"/>
    <x v="30"/>
    <x v="0"/>
    <x v="254"/>
    <m/>
  </r>
  <r>
    <x v="0"/>
    <x v="19"/>
    <x v="0"/>
    <x v="30"/>
    <x v="1"/>
    <x v="255"/>
    <m/>
  </r>
  <r>
    <x v="0"/>
    <x v="20"/>
    <x v="0"/>
    <x v="0"/>
    <x v="0"/>
    <x v="0"/>
    <m/>
  </r>
  <r>
    <x v="0"/>
    <x v="20"/>
    <x v="0"/>
    <x v="0"/>
    <x v="1"/>
    <x v="0"/>
    <m/>
  </r>
  <r>
    <x v="0"/>
    <x v="20"/>
    <x v="0"/>
    <x v="1"/>
    <x v="0"/>
    <x v="0"/>
    <m/>
  </r>
  <r>
    <x v="0"/>
    <x v="20"/>
    <x v="0"/>
    <x v="1"/>
    <x v="1"/>
    <x v="0"/>
    <m/>
  </r>
  <r>
    <x v="0"/>
    <x v="20"/>
    <x v="0"/>
    <x v="2"/>
    <x v="0"/>
    <x v="256"/>
    <m/>
  </r>
  <r>
    <x v="0"/>
    <x v="20"/>
    <x v="0"/>
    <x v="2"/>
    <x v="1"/>
    <x v="257"/>
    <m/>
  </r>
  <r>
    <x v="0"/>
    <x v="20"/>
    <x v="0"/>
    <x v="3"/>
    <x v="0"/>
    <x v="0"/>
    <s v="c"/>
  </r>
  <r>
    <x v="0"/>
    <x v="20"/>
    <x v="0"/>
    <x v="3"/>
    <x v="1"/>
    <x v="0"/>
    <s v="c"/>
  </r>
  <r>
    <x v="0"/>
    <x v="20"/>
    <x v="0"/>
    <x v="4"/>
    <x v="0"/>
    <x v="258"/>
    <m/>
  </r>
  <r>
    <x v="0"/>
    <x v="20"/>
    <x v="0"/>
    <x v="4"/>
    <x v="1"/>
    <x v="259"/>
    <m/>
  </r>
  <r>
    <x v="0"/>
    <x v="20"/>
    <x v="0"/>
    <x v="5"/>
    <x v="0"/>
    <x v="3"/>
    <m/>
  </r>
  <r>
    <x v="0"/>
    <x v="20"/>
    <x v="0"/>
    <x v="5"/>
    <x v="1"/>
    <x v="3"/>
    <m/>
  </r>
  <r>
    <x v="0"/>
    <x v="20"/>
    <x v="0"/>
    <x v="6"/>
    <x v="0"/>
    <x v="0"/>
    <s v="c"/>
  </r>
  <r>
    <x v="0"/>
    <x v="20"/>
    <x v="0"/>
    <x v="6"/>
    <x v="1"/>
    <x v="0"/>
    <s v="c"/>
  </r>
  <r>
    <x v="0"/>
    <x v="20"/>
    <x v="0"/>
    <x v="7"/>
    <x v="0"/>
    <x v="0"/>
    <m/>
  </r>
  <r>
    <x v="0"/>
    <x v="20"/>
    <x v="0"/>
    <x v="7"/>
    <x v="1"/>
    <x v="0"/>
    <m/>
  </r>
  <r>
    <x v="0"/>
    <x v="20"/>
    <x v="0"/>
    <x v="8"/>
    <x v="0"/>
    <x v="260"/>
    <m/>
  </r>
  <r>
    <x v="0"/>
    <x v="20"/>
    <x v="0"/>
    <x v="8"/>
    <x v="1"/>
    <x v="261"/>
    <m/>
  </r>
  <r>
    <x v="0"/>
    <x v="20"/>
    <x v="0"/>
    <x v="9"/>
    <x v="0"/>
    <x v="0"/>
    <m/>
  </r>
  <r>
    <x v="0"/>
    <x v="20"/>
    <x v="0"/>
    <x v="9"/>
    <x v="1"/>
    <x v="0"/>
    <m/>
  </r>
  <r>
    <x v="0"/>
    <x v="20"/>
    <x v="0"/>
    <x v="10"/>
    <x v="0"/>
    <x v="0"/>
    <s v="c"/>
  </r>
  <r>
    <x v="0"/>
    <x v="20"/>
    <x v="0"/>
    <x v="10"/>
    <x v="1"/>
    <x v="0"/>
    <s v="c"/>
  </r>
  <r>
    <x v="0"/>
    <x v="20"/>
    <x v="0"/>
    <x v="11"/>
    <x v="0"/>
    <x v="3"/>
    <m/>
  </r>
  <r>
    <x v="0"/>
    <x v="20"/>
    <x v="0"/>
    <x v="11"/>
    <x v="1"/>
    <x v="3"/>
    <m/>
  </r>
  <r>
    <x v="0"/>
    <x v="20"/>
    <x v="0"/>
    <x v="12"/>
    <x v="0"/>
    <x v="0"/>
    <m/>
  </r>
  <r>
    <x v="0"/>
    <x v="20"/>
    <x v="0"/>
    <x v="12"/>
    <x v="1"/>
    <x v="0"/>
    <m/>
  </r>
  <r>
    <x v="0"/>
    <x v="20"/>
    <x v="0"/>
    <x v="13"/>
    <x v="0"/>
    <x v="262"/>
    <m/>
  </r>
  <r>
    <x v="0"/>
    <x v="20"/>
    <x v="0"/>
    <x v="13"/>
    <x v="1"/>
    <x v="263"/>
    <m/>
  </r>
  <r>
    <x v="0"/>
    <x v="20"/>
    <x v="0"/>
    <x v="14"/>
    <x v="0"/>
    <x v="264"/>
    <m/>
  </r>
  <r>
    <x v="0"/>
    <x v="20"/>
    <x v="0"/>
    <x v="14"/>
    <x v="1"/>
    <x v="265"/>
    <m/>
  </r>
  <r>
    <x v="0"/>
    <x v="20"/>
    <x v="0"/>
    <x v="15"/>
    <x v="0"/>
    <x v="3"/>
    <m/>
  </r>
  <r>
    <x v="0"/>
    <x v="20"/>
    <x v="0"/>
    <x v="15"/>
    <x v="1"/>
    <x v="3"/>
    <m/>
  </r>
  <r>
    <x v="0"/>
    <x v="20"/>
    <x v="0"/>
    <x v="16"/>
    <x v="0"/>
    <x v="3"/>
    <m/>
  </r>
  <r>
    <x v="0"/>
    <x v="20"/>
    <x v="0"/>
    <x v="16"/>
    <x v="1"/>
    <x v="3"/>
    <m/>
  </r>
  <r>
    <x v="0"/>
    <x v="20"/>
    <x v="0"/>
    <x v="17"/>
    <x v="0"/>
    <x v="0"/>
    <m/>
  </r>
  <r>
    <x v="0"/>
    <x v="20"/>
    <x v="0"/>
    <x v="17"/>
    <x v="1"/>
    <x v="0"/>
    <m/>
  </r>
  <r>
    <x v="0"/>
    <x v="20"/>
    <x v="0"/>
    <x v="18"/>
    <x v="0"/>
    <x v="0"/>
    <s v="c"/>
  </r>
  <r>
    <x v="0"/>
    <x v="20"/>
    <x v="0"/>
    <x v="18"/>
    <x v="1"/>
    <x v="0"/>
    <s v="c"/>
  </r>
  <r>
    <x v="0"/>
    <x v="20"/>
    <x v="0"/>
    <x v="19"/>
    <x v="0"/>
    <x v="3"/>
    <m/>
  </r>
  <r>
    <x v="0"/>
    <x v="20"/>
    <x v="0"/>
    <x v="19"/>
    <x v="1"/>
    <x v="3"/>
    <m/>
  </r>
  <r>
    <x v="0"/>
    <x v="20"/>
    <x v="0"/>
    <x v="20"/>
    <x v="0"/>
    <x v="266"/>
    <m/>
  </r>
  <r>
    <x v="0"/>
    <x v="20"/>
    <x v="0"/>
    <x v="20"/>
    <x v="1"/>
    <x v="267"/>
    <m/>
  </r>
  <r>
    <x v="0"/>
    <x v="20"/>
    <x v="0"/>
    <x v="21"/>
    <x v="0"/>
    <x v="268"/>
    <m/>
  </r>
  <r>
    <x v="0"/>
    <x v="20"/>
    <x v="0"/>
    <x v="21"/>
    <x v="1"/>
    <x v="269"/>
    <m/>
  </r>
  <r>
    <x v="0"/>
    <x v="20"/>
    <x v="0"/>
    <x v="22"/>
    <x v="0"/>
    <x v="105"/>
    <m/>
  </r>
  <r>
    <x v="0"/>
    <x v="20"/>
    <x v="0"/>
    <x v="22"/>
    <x v="1"/>
    <x v="270"/>
    <m/>
  </r>
  <r>
    <x v="0"/>
    <x v="20"/>
    <x v="0"/>
    <x v="23"/>
    <x v="0"/>
    <x v="3"/>
    <m/>
  </r>
  <r>
    <x v="0"/>
    <x v="20"/>
    <x v="0"/>
    <x v="23"/>
    <x v="1"/>
    <x v="3"/>
    <m/>
  </r>
  <r>
    <x v="0"/>
    <x v="20"/>
    <x v="0"/>
    <x v="24"/>
    <x v="0"/>
    <x v="3"/>
    <m/>
  </r>
  <r>
    <x v="0"/>
    <x v="20"/>
    <x v="0"/>
    <x v="24"/>
    <x v="1"/>
    <x v="3"/>
    <m/>
  </r>
  <r>
    <x v="0"/>
    <x v="20"/>
    <x v="0"/>
    <x v="25"/>
    <x v="0"/>
    <x v="0"/>
    <m/>
  </r>
  <r>
    <x v="0"/>
    <x v="20"/>
    <x v="0"/>
    <x v="25"/>
    <x v="1"/>
    <x v="0"/>
    <m/>
  </r>
  <r>
    <x v="0"/>
    <x v="20"/>
    <x v="0"/>
    <x v="26"/>
    <x v="0"/>
    <x v="3"/>
    <m/>
  </r>
  <r>
    <x v="0"/>
    <x v="20"/>
    <x v="0"/>
    <x v="26"/>
    <x v="1"/>
    <x v="3"/>
    <m/>
  </r>
  <r>
    <x v="0"/>
    <x v="20"/>
    <x v="0"/>
    <x v="27"/>
    <x v="0"/>
    <x v="271"/>
    <m/>
  </r>
  <r>
    <x v="0"/>
    <x v="20"/>
    <x v="0"/>
    <x v="27"/>
    <x v="1"/>
    <x v="272"/>
    <m/>
  </r>
  <r>
    <x v="0"/>
    <x v="20"/>
    <x v="0"/>
    <x v="28"/>
    <x v="0"/>
    <x v="0"/>
    <s v="c"/>
  </r>
  <r>
    <x v="0"/>
    <x v="20"/>
    <x v="0"/>
    <x v="28"/>
    <x v="1"/>
    <x v="0"/>
    <s v="c"/>
  </r>
  <r>
    <x v="0"/>
    <x v="20"/>
    <x v="0"/>
    <x v="29"/>
    <x v="0"/>
    <x v="273"/>
    <m/>
  </r>
  <r>
    <x v="0"/>
    <x v="20"/>
    <x v="0"/>
    <x v="29"/>
    <x v="1"/>
    <x v="274"/>
    <m/>
  </r>
  <r>
    <x v="0"/>
    <x v="20"/>
    <x v="0"/>
    <x v="30"/>
    <x v="0"/>
    <x v="275"/>
    <m/>
  </r>
  <r>
    <x v="0"/>
    <x v="20"/>
    <x v="0"/>
    <x v="30"/>
    <x v="1"/>
    <x v="276"/>
    <m/>
  </r>
  <r>
    <x v="0"/>
    <x v="21"/>
    <x v="0"/>
    <x v="0"/>
    <x v="0"/>
    <x v="0"/>
    <m/>
  </r>
  <r>
    <x v="0"/>
    <x v="21"/>
    <x v="0"/>
    <x v="0"/>
    <x v="1"/>
    <x v="0"/>
    <m/>
  </r>
  <r>
    <x v="0"/>
    <x v="21"/>
    <x v="0"/>
    <x v="1"/>
    <x v="0"/>
    <x v="0"/>
    <m/>
  </r>
  <r>
    <x v="0"/>
    <x v="21"/>
    <x v="0"/>
    <x v="1"/>
    <x v="1"/>
    <x v="0"/>
    <m/>
  </r>
  <r>
    <x v="0"/>
    <x v="21"/>
    <x v="0"/>
    <x v="2"/>
    <x v="0"/>
    <x v="277"/>
    <m/>
  </r>
  <r>
    <x v="0"/>
    <x v="21"/>
    <x v="0"/>
    <x v="2"/>
    <x v="1"/>
    <x v="278"/>
    <m/>
  </r>
  <r>
    <x v="0"/>
    <x v="21"/>
    <x v="0"/>
    <x v="3"/>
    <x v="0"/>
    <x v="279"/>
    <m/>
  </r>
  <r>
    <x v="0"/>
    <x v="21"/>
    <x v="0"/>
    <x v="3"/>
    <x v="1"/>
    <x v="280"/>
    <m/>
  </r>
  <r>
    <x v="0"/>
    <x v="21"/>
    <x v="0"/>
    <x v="4"/>
    <x v="0"/>
    <x v="281"/>
    <m/>
  </r>
  <r>
    <x v="0"/>
    <x v="21"/>
    <x v="0"/>
    <x v="4"/>
    <x v="1"/>
    <x v="282"/>
    <m/>
  </r>
  <r>
    <x v="0"/>
    <x v="21"/>
    <x v="0"/>
    <x v="5"/>
    <x v="0"/>
    <x v="3"/>
    <m/>
  </r>
  <r>
    <x v="0"/>
    <x v="21"/>
    <x v="0"/>
    <x v="5"/>
    <x v="1"/>
    <x v="3"/>
    <m/>
  </r>
  <r>
    <x v="0"/>
    <x v="21"/>
    <x v="0"/>
    <x v="6"/>
    <x v="0"/>
    <x v="3"/>
    <m/>
  </r>
  <r>
    <x v="0"/>
    <x v="21"/>
    <x v="0"/>
    <x v="6"/>
    <x v="1"/>
    <x v="3"/>
    <m/>
  </r>
  <r>
    <x v="0"/>
    <x v="21"/>
    <x v="0"/>
    <x v="7"/>
    <x v="0"/>
    <x v="0"/>
    <m/>
  </r>
  <r>
    <x v="0"/>
    <x v="21"/>
    <x v="0"/>
    <x v="7"/>
    <x v="1"/>
    <x v="0"/>
    <m/>
  </r>
  <r>
    <x v="0"/>
    <x v="21"/>
    <x v="0"/>
    <x v="8"/>
    <x v="0"/>
    <x v="283"/>
    <m/>
  </r>
  <r>
    <x v="0"/>
    <x v="21"/>
    <x v="0"/>
    <x v="8"/>
    <x v="1"/>
    <x v="284"/>
    <m/>
  </r>
  <r>
    <x v="0"/>
    <x v="21"/>
    <x v="0"/>
    <x v="9"/>
    <x v="0"/>
    <x v="0"/>
    <m/>
  </r>
  <r>
    <x v="0"/>
    <x v="21"/>
    <x v="0"/>
    <x v="9"/>
    <x v="1"/>
    <x v="0"/>
    <m/>
  </r>
  <r>
    <x v="0"/>
    <x v="21"/>
    <x v="0"/>
    <x v="10"/>
    <x v="0"/>
    <x v="3"/>
    <m/>
  </r>
  <r>
    <x v="0"/>
    <x v="21"/>
    <x v="0"/>
    <x v="10"/>
    <x v="1"/>
    <x v="3"/>
    <m/>
  </r>
  <r>
    <x v="0"/>
    <x v="21"/>
    <x v="0"/>
    <x v="11"/>
    <x v="0"/>
    <x v="3"/>
    <m/>
  </r>
  <r>
    <x v="0"/>
    <x v="21"/>
    <x v="0"/>
    <x v="11"/>
    <x v="1"/>
    <x v="3"/>
    <m/>
  </r>
  <r>
    <x v="0"/>
    <x v="21"/>
    <x v="0"/>
    <x v="12"/>
    <x v="0"/>
    <x v="0"/>
    <m/>
  </r>
  <r>
    <x v="0"/>
    <x v="21"/>
    <x v="0"/>
    <x v="12"/>
    <x v="1"/>
    <x v="0"/>
    <m/>
  </r>
  <r>
    <x v="0"/>
    <x v="21"/>
    <x v="0"/>
    <x v="13"/>
    <x v="0"/>
    <x v="20"/>
    <m/>
  </r>
  <r>
    <x v="0"/>
    <x v="21"/>
    <x v="0"/>
    <x v="13"/>
    <x v="1"/>
    <x v="285"/>
    <m/>
  </r>
  <r>
    <x v="0"/>
    <x v="21"/>
    <x v="0"/>
    <x v="14"/>
    <x v="0"/>
    <x v="286"/>
    <m/>
  </r>
  <r>
    <x v="0"/>
    <x v="21"/>
    <x v="0"/>
    <x v="14"/>
    <x v="1"/>
    <x v="287"/>
    <m/>
  </r>
  <r>
    <x v="0"/>
    <x v="21"/>
    <x v="0"/>
    <x v="15"/>
    <x v="0"/>
    <x v="3"/>
    <m/>
  </r>
  <r>
    <x v="0"/>
    <x v="21"/>
    <x v="0"/>
    <x v="15"/>
    <x v="1"/>
    <x v="3"/>
    <m/>
  </r>
  <r>
    <x v="0"/>
    <x v="21"/>
    <x v="0"/>
    <x v="16"/>
    <x v="0"/>
    <x v="3"/>
    <m/>
  </r>
  <r>
    <x v="0"/>
    <x v="21"/>
    <x v="0"/>
    <x v="16"/>
    <x v="1"/>
    <x v="3"/>
    <m/>
  </r>
  <r>
    <x v="0"/>
    <x v="21"/>
    <x v="0"/>
    <x v="17"/>
    <x v="0"/>
    <x v="0"/>
    <m/>
  </r>
  <r>
    <x v="0"/>
    <x v="21"/>
    <x v="0"/>
    <x v="17"/>
    <x v="1"/>
    <x v="0"/>
    <m/>
  </r>
  <r>
    <x v="0"/>
    <x v="21"/>
    <x v="0"/>
    <x v="18"/>
    <x v="0"/>
    <x v="151"/>
    <m/>
  </r>
  <r>
    <x v="0"/>
    <x v="21"/>
    <x v="0"/>
    <x v="18"/>
    <x v="1"/>
    <x v="288"/>
    <m/>
  </r>
  <r>
    <x v="0"/>
    <x v="21"/>
    <x v="0"/>
    <x v="19"/>
    <x v="0"/>
    <x v="186"/>
    <m/>
  </r>
  <r>
    <x v="0"/>
    <x v="21"/>
    <x v="0"/>
    <x v="19"/>
    <x v="1"/>
    <x v="210"/>
    <m/>
  </r>
  <r>
    <x v="0"/>
    <x v="21"/>
    <x v="0"/>
    <x v="20"/>
    <x v="0"/>
    <x v="289"/>
    <m/>
  </r>
  <r>
    <x v="0"/>
    <x v="21"/>
    <x v="0"/>
    <x v="20"/>
    <x v="1"/>
    <x v="290"/>
    <m/>
  </r>
  <r>
    <x v="0"/>
    <x v="21"/>
    <x v="0"/>
    <x v="21"/>
    <x v="0"/>
    <x v="3"/>
    <m/>
  </r>
  <r>
    <x v="0"/>
    <x v="21"/>
    <x v="0"/>
    <x v="21"/>
    <x v="1"/>
    <x v="3"/>
    <m/>
  </r>
  <r>
    <x v="0"/>
    <x v="21"/>
    <x v="0"/>
    <x v="22"/>
    <x v="0"/>
    <x v="3"/>
    <m/>
  </r>
  <r>
    <x v="0"/>
    <x v="21"/>
    <x v="0"/>
    <x v="22"/>
    <x v="1"/>
    <x v="3"/>
    <m/>
  </r>
  <r>
    <x v="0"/>
    <x v="21"/>
    <x v="0"/>
    <x v="23"/>
    <x v="0"/>
    <x v="3"/>
    <m/>
  </r>
  <r>
    <x v="0"/>
    <x v="21"/>
    <x v="0"/>
    <x v="23"/>
    <x v="1"/>
    <x v="3"/>
    <m/>
  </r>
  <r>
    <x v="0"/>
    <x v="21"/>
    <x v="0"/>
    <x v="24"/>
    <x v="0"/>
    <x v="3"/>
    <m/>
  </r>
  <r>
    <x v="0"/>
    <x v="21"/>
    <x v="0"/>
    <x v="24"/>
    <x v="1"/>
    <x v="3"/>
    <m/>
  </r>
  <r>
    <x v="0"/>
    <x v="21"/>
    <x v="0"/>
    <x v="25"/>
    <x v="0"/>
    <x v="0"/>
    <m/>
  </r>
  <r>
    <x v="0"/>
    <x v="21"/>
    <x v="0"/>
    <x v="25"/>
    <x v="1"/>
    <x v="0"/>
    <m/>
  </r>
  <r>
    <x v="0"/>
    <x v="21"/>
    <x v="0"/>
    <x v="26"/>
    <x v="0"/>
    <x v="291"/>
    <m/>
  </r>
  <r>
    <x v="0"/>
    <x v="21"/>
    <x v="0"/>
    <x v="26"/>
    <x v="1"/>
    <x v="126"/>
    <m/>
  </r>
  <r>
    <x v="0"/>
    <x v="21"/>
    <x v="0"/>
    <x v="27"/>
    <x v="0"/>
    <x v="292"/>
    <m/>
  </r>
  <r>
    <x v="0"/>
    <x v="21"/>
    <x v="0"/>
    <x v="27"/>
    <x v="1"/>
    <x v="293"/>
    <m/>
  </r>
  <r>
    <x v="0"/>
    <x v="21"/>
    <x v="0"/>
    <x v="28"/>
    <x v="0"/>
    <x v="3"/>
    <m/>
  </r>
  <r>
    <x v="0"/>
    <x v="21"/>
    <x v="0"/>
    <x v="28"/>
    <x v="1"/>
    <x v="3"/>
    <m/>
  </r>
  <r>
    <x v="0"/>
    <x v="21"/>
    <x v="0"/>
    <x v="29"/>
    <x v="0"/>
    <x v="294"/>
    <m/>
  </r>
  <r>
    <x v="0"/>
    <x v="21"/>
    <x v="0"/>
    <x v="29"/>
    <x v="1"/>
    <x v="295"/>
    <m/>
  </r>
  <r>
    <x v="0"/>
    <x v="21"/>
    <x v="0"/>
    <x v="30"/>
    <x v="0"/>
    <x v="296"/>
    <m/>
  </r>
  <r>
    <x v="0"/>
    <x v="21"/>
    <x v="0"/>
    <x v="30"/>
    <x v="1"/>
    <x v="297"/>
    <m/>
  </r>
  <r>
    <x v="0"/>
    <x v="22"/>
    <x v="0"/>
    <x v="0"/>
    <x v="0"/>
    <x v="0"/>
    <m/>
  </r>
  <r>
    <x v="0"/>
    <x v="22"/>
    <x v="0"/>
    <x v="0"/>
    <x v="1"/>
    <x v="0"/>
    <m/>
  </r>
  <r>
    <x v="0"/>
    <x v="22"/>
    <x v="0"/>
    <x v="1"/>
    <x v="0"/>
    <x v="0"/>
    <m/>
  </r>
  <r>
    <x v="0"/>
    <x v="22"/>
    <x v="0"/>
    <x v="1"/>
    <x v="1"/>
    <x v="0"/>
    <m/>
  </r>
  <r>
    <x v="0"/>
    <x v="22"/>
    <x v="0"/>
    <x v="2"/>
    <x v="0"/>
    <x v="298"/>
    <m/>
  </r>
  <r>
    <x v="0"/>
    <x v="22"/>
    <x v="0"/>
    <x v="2"/>
    <x v="1"/>
    <x v="299"/>
    <m/>
  </r>
  <r>
    <x v="0"/>
    <x v="22"/>
    <x v="0"/>
    <x v="3"/>
    <x v="0"/>
    <x v="0"/>
    <m/>
  </r>
  <r>
    <x v="0"/>
    <x v="22"/>
    <x v="0"/>
    <x v="3"/>
    <x v="1"/>
    <x v="0"/>
    <m/>
  </r>
  <r>
    <x v="0"/>
    <x v="22"/>
    <x v="0"/>
    <x v="4"/>
    <x v="0"/>
    <x v="0"/>
    <s v="c"/>
  </r>
  <r>
    <x v="0"/>
    <x v="22"/>
    <x v="0"/>
    <x v="4"/>
    <x v="1"/>
    <x v="0"/>
    <s v="c"/>
  </r>
  <r>
    <x v="0"/>
    <x v="22"/>
    <x v="0"/>
    <x v="5"/>
    <x v="0"/>
    <x v="3"/>
    <m/>
  </r>
  <r>
    <x v="0"/>
    <x v="22"/>
    <x v="0"/>
    <x v="5"/>
    <x v="1"/>
    <x v="3"/>
    <m/>
  </r>
  <r>
    <x v="0"/>
    <x v="22"/>
    <x v="0"/>
    <x v="6"/>
    <x v="0"/>
    <x v="3"/>
    <m/>
  </r>
  <r>
    <x v="0"/>
    <x v="22"/>
    <x v="0"/>
    <x v="6"/>
    <x v="1"/>
    <x v="3"/>
    <m/>
  </r>
  <r>
    <x v="0"/>
    <x v="22"/>
    <x v="0"/>
    <x v="7"/>
    <x v="0"/>
    <x v="0"/>
    <m/>
  </r>
  <r>
    <x v="0"/>
    <x v="22"/>
    <x v="0"/>
    <x v="7"/>
    <x v="1"/>
    <x v="0"/>
    <m/>
  </r>
  <r>
    <x v="0"/>
    <x v="22"/>
    <x v="0"/>
    <x v="8"/>
    <x v="0"/>
    <x v="300"/>
    <m/>
  </r>
  <r>
    <x v="0"/>
    <x v="22"/>
    <x v="0"/>
    <x v="8"/>
    <x v="1"/>
    <x v="301"/>
    <m/>
  </r>
  <r>
    <x v="0"/>
    <x v="22"/>
    <x v="0"/>
    <x v="9"/>
    <x v="0"/>
    <x v="0"/>
    <m/>
  </r>
  <r>
    <x v="0"/>
    <x v="22"/>
    <x v="0"/>
    <x v="9"/>
    <x v="1"/>
    <x v="0"/>
    <m/>
  </r>
  <r>
    <x v="0"/>
    <x v="22"/>
    <x v="0"/>
    <x v="10"/>
    <x v="0"/>
    <x v="3"/>
    <m/>
  </r>
  <r>
    <x v="0"/>
    <x v="22"/>
    <x v="0"/>
    <x v="10"/>
    <x v="1"/>
    <x v="3"/>
    <m/>
  </r>
  <r>
    <x v="0"/>
    <x v="22"/>
    <x v="0"/>
    <x v="11"/>
    <x v="0"/>
    <x v="3"/>
    <m/>
  </r>
  <r>
    <x v="0"/>
    <x v="22"/>
    <x v="0"/>
    <x v="11"/>
    <x v="1"/>
    <x v="3"/>
    <m/>
  </r>
  <r>
    <x v="0"/>
    <x v="22"/>
    <x v="0"/>
    <x v="12"/>
    <x v="0"/>
    <x v="0"/>
    <m/>
  </r>
  <r>
    <x v="0"/>
    <x v="22"/>
    <x v="0"/>
    <x v="12"/>
    <x v="1"/>
    <x v="0"/>
    <m/>
  </r>
  <r>
    <x v="0"/>
    <x v="22"/>
    <x v="0"/>
    <x v="13"/>
    <x v="0"/>
    <x v="0"/>
    <s v="c"/>
  </r>
  <r>
    <x v="0"/>
    <x v="22"/>
    <x v="0"/>
    <x v="13"/>
    <x v="1"/>
    <x v="0"/>
    <s v="c"/>
  </r>
  <r>
    <x v="0"/>
    <x v="22"/>
    <x v="0"/>
    <x v="14"/>
    <x v="0"/>
    <x v="302"/>
    <m/>
  </r>
  <r>
    <x v="0"/>
    <x v="22"/>
    <x v="0"/>
    <x v="14"/>
    <x v="1"/>
    <x v="303"/>
    <m/>
  </r>
  <r>
    <x v="0"/>
    <x v="22"/>
    <x v="0"/>
    <x v="15"/>
    <x v="0"/>
    <x v="3"/>
    <m/>
  </r>
  <r>
    <x v="0"/>
    <x v="22"/>
    <x v="0"/>
    <x v="15"/>
    <x v="1"/>
    <x v="3"/>
    <m/>
  </r>
  <r>
    <x v="0"/>
    <x v="22"/>
    <x v="0"/>
    <x v="16"/>
    <x v="0"/>
    <x v="3"/>
    <m/>
  </r>
  <r>
    <x v="0"/>
    <x v="22"/>
    <x v="0"/>
    <x v="16"/>
    <x v="1"/>
    <x v="3"/>
    <m/>
  </r>
  <r>
    <x v="0"/>
    <x v="22"/>
    <x v="0"/>
    <x v="17"/>
    <x v="0"/>
    <x v="0"/>
    <m/>
  </r>
  <r>
    <x v="0"/>
    <x v="22"/>
    <x v="0"/>
    <x v="17"/>
    <x v="1"/>
    <x v="0"/>
    <m/>
  </r>
  <r>
    <x v="0"/>
    <x v="22"/>
    <x v="0"/>
    <x v="18"/>
    <x v="0"/>
    <x v="304"/>
    <m/>
  </r>
  <r>
    <x v="0"/>
    <x v="22"/>
    <x v="0"/>
    <x v="18"/>
    <x v="1"/>
    <x v="305"/>
    <m/>
  </r>
  <r>
    <x v="0"/>
    <x v="22"/>
    <x v="0"/>
    <x v="19"/>
    <x v="0"/>
    <x v="3"/>
    <m/>
  </r>
  <r>
    <x v="0"/>
    <x v="22"/>
    <x v="0"/>
    <x v="19"/>
    <x v="1"/>
    <x v="3"/>
    <m/>
  </r>
  <r>
    <x v="0"/>
    <x v="22"/>
    <x v="0"/>
    <x v="20"/>
    <x v="0"/>
    <x v="0"/>
    <s v="c"/>
  </r>
  <r>
    <x v="0"/>
    <x v="22"/>
    <x v="0"/>
    <x v="20"/>
    <x v="1"/>
    <x v="0"/>
    <s v="c"/>
  </r>
  <r>
    <x v="0"/>
    <x v="22"/>
    <x v="0"/>
    <x v="21"/>
    <x v="0"/>
    <x v="0"/>
    <s v="c"/>
  </r>
  <r>
    <x v="0"/>
    <x v="22"/>
    <x v="0"/>
    <x v="21"/>
    <x v="1"/>
    <x v="306"/>
    <m/>
  </r>
  <r>
    <x v="0"/>
    <x v="22"/>
    <x v="0"/>
    <x v="22"/>
    <x v="0"/>
    <x v="3"/>
    <m/>
  </r>
  <r>
    <x v="0"/>
    <x v="22"/>
    <x v="0"/>
    <x v="22"/>
    <x v="1"/>
    <x v="3"/>
    <m/>
  </r>
  <r>
    <x v="0"/>
    <x v="22"/>
    <x v="0"/>
    <x v="23"/>
    <x v="0"/>
    <x v="3"/>
    <m/>
  </r>
  <r>
    <x v="0"/>
    <x v="22"/>
    <x v="0"/>
    <x v="23"/>
    <x v="1"/>
    <x v="3"/>
    <m/>
  </r>
  <r>
    <x v="0"/>
    <x v="22"/>
    <x v="0"/>
    <x v="24"/>
    <x v="0"/>
    <x v="3"/>
    <m/>
  </r>
  <r>
    <x v="0"/>
    <x v="22"/>
    <x v="0"/>
    <x v="24"/>
    <x v="1"/>
    <x v="3"/>
    <m/>
  </r>
  <r>
    <x v="0"/>
    <x v="22"/>
    <x v="0"/>
    <x v="25"/>
    <x v="0"/>
    <x v="0"/>
    <m/>
  </r>
  <r>
    <x v="0"/>
    <x v="22"/>
    <x v="0"/>
    <x v="25"/>
    <x v="1"/>
    <x v="0"/>
    <m/>
  </r>
  <r>
    <x v="0"/>
    <x v="22"/>
    <x v="0"/>
    <x v="26"/>
    <x v="0"/>
    <x v="0"/>
    <s v="c"/>
  </r>
  <r>
    <x v="0"/>
    <x v="22"/>
    <x v="0"/>
    <x v="26"/>
    <x v="1"/>
    <x v="0"/>
    <s v="c"/>
  </r>
  <r>
    <x v="0"/>
    <x v="22"/>
    <x v="0"/>
    <x v="27"/>
    <x v="0"/>
    <x v="307"/>
    <m/>
  </r>
  <r>
    <x v="0"/>
    <x v="22"/>
    <x v="0"/>
    <x v="27"/>
    <x v="1"/>
    <x v="308"/>
    <m/>
  </r>
  <r>
    <x v="0"/>
    <x v="22"/>
    <x v="0"/>
    <x v="28"/>
    <x v="0"/>
    <x v="129"/>
    <m/>
  </r>
  <r>
    <x v="0"/>
    <x v="22"/>
    <x v="0"/>
    <x v="28"/>
    <x v="1"/>
    <x v="209"/>
    <m/>
  </r>
  <r>
    <x v="0"/>
    <x v="22"/>
    <x v="0"/>
    <x v="29"/>
    <x v="0"/>
    <x v="309"/>
    <m/>
  </r>
  <r>
    <x v="0"/>
    <x v="22"/>
    <x v="0"/>
    <x v="29"/>
    <x v="1"/>
    <x v="310"/>
    <m/>
  </r>
  <r>
    <x v="0"/>
    <x v="22"/>
    <x v="0"/>
    <x v="30"/>
    <x v="0"/>
    <x v="311"/>
    <m/>
  </r>
  <r>
    <x v="0"/>
    <x v="22"/>
    <x v="0"/>
    <x v="30"/>
    <x v="1"/>
    <x v="312"/>
    <m/>
  </r>
  <r>
    <x v="1"/>
    <x v="0"/>
    <x v="0"/>
    <x v="0"/>
    <x v="0"/>
    <x v="0"/>
    <m/>
  </r>
  <r>
    <x v="1"/>
    <x v="0"/>
    <x v="0"/>
    <x v="0"/>
    <x v="1"/>
    <x v="0"/>
    <m/>
  </r>
  <r>
    <x v="1"/>
    <x v="0"/>
    <x v="0"/>
    <x v="1"/>
    <x v="0"/>
    <x v="34"/>
    <m/>
  </r>
  <r>
    <x v="1"/>
    <x v="0"/>
    <x v="0"/>
    <x v="1"/>
    <x v="1"/>
    <x v="6"/>
    <m/>
  </r>
  <r>
    <x v="1"/>
    <x v="0"/>
    <x v="0"/>
    <x v="2"/>
    <x v="0"/>
    <x v="0"/>
    <m/>
  </r>
  <r>
    <x v="1"/>
    <x v="0"/>
    <x v="0"/>
    <x v="2"/>
    <x v="1"/>
    <x v="0"/>
    <m/>
  </r>
  <r>
    <x v="1"/>
    <x v="0"/>
    <x v="0"/>
    <x v="3"/>
    <x v="0"/>
    <x v="3"/>
    <m/>
  </r>
  <r>
    <x v="1"/>
    <x v="0"/>
    <x v="0"/>
    <x v="3"/>
    <x v="1"/>
    <x v="3"/>
    <m/>
  </r>
  <r>
    <x v="1"/>
    <x v="0"/>
    <x v="0"/>
    <x v="4"/>
    <x v="0"/>
    <x v="3"/>
    <m/>
  </r>
  <r>
    <x v="1"/>
    <x v="0"/>
    <x v="0"/>
    <x v="4"/>
    <x v="1"/>
    <x v="3"/>
    <m/>
  </r>
  <r>
    <x v="1"/>
    <x v="0"/>
    <x v="0"/>
    <x v="5"/>
    <x v="0"/>
    <x v="3"/>
    <m/>
  </r>
  <r>
    <x v="1"/>
    <x v="0"/>
    <x v="0"/>
    <x v="5"/>
    <x v="1"/>
    <x v="3"/>
    <m/>
  </r>
  <r>
    <x v="1"/>
    <x v="0"/>
    <x v="0"/>
    <x v="6"/>
    <x v="0"/>
    <x v="3"/>
    <m/>
  </r>
  <r>
    <x v="1"/>
    <x v="0"/>
    <x v="0"/>
    <x v="6"/>
    <x v="1"/>
    <x v="3"/>
    <m/>
  </r>
  <r>
    <x v="1"/>
    <x v="0"/>
    <x v="0"/>
    <x v="7"/>
    <x v="0"/>
    <x v="3"/>
    <m/>
  </r>
  <r>
    <x v="1"/>
    <x v="0"/>
    <x v="0"/>
    <x v="7"/>
    <x v="1"/>
    <x v="3"/>
    <m/>
  </r>
  <r>
    <x v="1"/>
    <x v="0"/>
    <x v="0"/>
    <x v="8"/>
    <x v="0"/>
    <x v="0"/>
    <m/>
  </r>
  <r>
    <x v="1"/>
    <x v="0"/>
    <x v="0"/>
    <x v="8"/>
    <x v="1"/>
    <x v="0"/>
    <m/>
  </r>
  <r>
    <x v="1"/>
    <x v="0"/>
    <x v="0"/>
    <x v="9"/>
    <x v="0"/>
    <x v="0"/>
    <m/>
  </r>
  <r>
    <x v="1"/>
    <x v="0"/>
    <x v="0"/>
    <x v="9"/>
    <x v="1"/>
    <x v="0"/>
    <m/>
  </r>
  <r>
    <x v="1"/>
    <x v="0"/>
    <x v="0"/>
    <x v="10"/>
    <x v="0"/>
    <x v="3"/>
    <m/>
  </r>
  <r>
    <x v="1"/>
    <x v="0"/>
    <x v="0"/>
    <x v="10"/>
    <x v="1"/>
    <x v="3"/>
    <m/>
  </r>
  <r>
    <x v="1"/>
    <x v="0"/>
    <x v="0"/>
    <x v="11"/>
    <x v="0"/>
    <x v="3"/>
    <m/>
  </r>
  <r>
    <x v="1"/>
    <x v="0"/>
    <x v="0"/>
    <x v="11"/>
    <x v="1"/>
    <x v="3"/>
    <m/>
  </r>
  <r>
    <x v="1"/>
    <x v="0"/>
    <x v="0"/>
    <x v="12"/>
    <x v="0"/>
    <x v="0"/>
    <m/>
  </r>
  <r>
    <x v="1"/>
    <x v="0"/>
    <x v="0"/>
    <x v="12"/>
    <x v="1"/>
    <x v="0"/>
    <m/>
  </r>
  <r>
    <x v="1"/>
    <x v="0"/>
    <x v="0"/>
    <x v="13"/>
    <x v="0"/>
    <x v="3"/>
    <m/>
  </r>
  <r>
    <x v="1"/>
    <x v="0"/>
    <x v="0"/>
    <x v="13"/>
    <x v="1"/>
    <x v="3"/>
    <m/>
  </r>
  <r>
    <x v="1"/>
    <x v="0"/>
    <x v="0"/>
    <x v="14"/>
    <x v="0"/>
    <x v="3"/>
    <m/>
  </r>
  <r>
    <x v="1"/>
    <x v="0"/>
    <x v="0"/>
    <x v="14"/>
    <x v="1"/>
    <x v="3"/>
    <m/>
  </r>
  <r>
    <x v="1"/>
    <x v="0"/>
    <x v="0"/>
    <x v="15"/>
    <x v="0"/>
    <x v="3"/>
    <m/>
  </r>
  <r>
    <x v="1"/>
    <x v="0"/>
    <x v="0"/>
    <x v="15"/>
    <x v="1"/>
    <x v="3"/>
    <m/>
  </r>
  <r>
    <x v="1"/>
    <x v="0"/>
    <x v="0"/>
    <x v="16"/>
    <x v="0"/>
    <x v="3"/>
    <m/>
  </r>
  <r>
    <x v="1"/>
    <x v="0"/>
    <x v="0"/>
    <x v="16"/>
    <x v="1"/>
    <x v="3"/>
    <m/>
  </r>
  <r>
    <x v="1"/>
    <x v="0"/>
    <x v="0"/>
    <x v="17"/>
    <x v="0"/>
    <x v="0"/>
    <m/>
  </r>
  <r>
    <x v="1"/>
    <x v="0"/>
    <x v="0"/>
    <x v="17"/>
    <x v="1"/>
    <x v="0"/>
    <m/>
  </r>
  <r>
    <x v="1"/>
    <x v="0"/>
    <x v="0"/>
    <x v="18"/>
    <x v="0"/>
    <x v="3"/>
    <m/>
  </r>
  <r>
    <x v="1"/>
    <x v="0"/>
    <x v="0"/>
    <x v="18"/>
    <x v="1"/>
    <x v="3"/>
    <m/>
  </r>
  <r>
    <x v="1"/>
    <x v="0"/>
    <x v="0"/>
    <x v="19"/>
    <x v="0"/>
    <x v="3"/>
    <m/>
  </r>
  <r>
    <x v="1"/>
    <x v="0"/>
    <x v="0"/>
    <x v="19"/>
    <x v="1"/>
    <x v="3"/>
    <m/>
  </r>
  <r>
    <x v="1"/>
    <x v="0"/>
    <x v="0"/>
    <x v="20"/>
    <x v="0"/>
    <x v="3"/>
    <m/>
  </r>
  <r>
    <x v="1"/>
    <x v="0"/>
    <x v="0"/>
    <x v="20"/>
    <x v="1"/>
    <x v="3"/>
    <m/>
  </r>
  <r>
    <x v="1"/>
    <x v="0"/>
    <x v="0"/>
    <x v="21"/>
    <x v="0"/>
    <x v="3"/>
    <m/>
  </r>
  <r>
    <x v="1"/>
    <x v="0"/>
    <x v="0"/>
    <x v="21"/>
    <x v="1"/>
    <x v="3"/>
    <m/>
  </r>
  <r>
    <x v="1"/>
    <x v="0"/>
    <x v="0"/>
    <x v="22"/>
    <x v="0"/>
    <x v="3"/>
    <m/>
  </r>
  <r>
    <x v="1"/>
    <x v="0"/>
    <x v="0"/>
    <x v="22"/>
    <x v="1"/>
    <x v="3"/>
    <m/>
  </r>
  <r>
    <x v="1"/>
    <x v="0"/>
    <x v="0"/>
    <x v="23"/>
    <x v="0"/>
    <x v="3"/>
    <m/>
  </r>
  <r>
    <x v="1"/>
    <x v="0"/>
    <x v="0"/>
    <x v="23"/>
    <x v="1"/>
    <x v="3"/>
    <m/>
  </r>
  <r>
    <x v="1"/>
    <x v="0"/>
    <x v="0"/>
    <x v="24"/>
    <x v="0"/>
    <x v="3"/>
    <m/>
  </r>
  <r>
    <x v="1"/>
    <x v="0"/>
    <x v="0"/>
    <x v="24"/>
    <x v="1"/>
    <x v="3"/>
    <m/>
  </r>
  <r>
    <x v="1"/>
    <x v="0"/>
    <x v="0"/>
    <x v="25"/>
    <x v="0"/>
    <x v="0"/>
    <m/>
  </r>
  <r>
    <x v="1"/>
    <x v="0"/>
    <x v="0"/>
    <x v="25"/>
    <x v="1"/>
    <x v="0"/>
    <m/>
  </r>
  <r>
    <x v="1"/>
    <x v="0"/>
    <x v="0"/>
    <x v="26"/>
    <x v="0"/>
    <x v="3"/>
    <m/>
  </r>
  <r>
    <x v="1"/>
    <x v="0"/>
    <x v="0"/>
    <x v="26"/>
    <x v="1"/>
    <x v="3"/>
    <m/>
  </r>
  <r>
    <x v="1"/>
    <x v="0"/>
    <x v="0"/>
    <x v="27"/>
    <x v="0"/>
    <x v="0"/>
    <m/>
  </r>
  <r>
    <x v="1"/>
    <x v="0"/>
    <x v="0"/>
    <x v="27"/>
    <x v="1"/>
    <x v="0"/>
    <m/>
  </r>
  <r>
    <x v="1"/>
    <x v="0"/>
    <x v="0"/>
    <x v="28"/>
    <x v="0"/>
    <x v="3"/>
    <m/>
  </r>
  <r>
    <x v="1"/>
    <x v="0"/>
    <x v="0"/>
    <x v="28"/>
    <x v="1"/>
    <x v="3"/>
    <m/>
  </r>
  <r>
    <x v="1"/>
    <x v="0"/>
    <x v="0"/>
    <x v="29"/>
    <x v="0"/>
    <x v="0"/>
    <m/>
  </r>
  <r>
    <x v="1"/>
    <x v="0"/>
    <x v="0"/>
    <x v="29"/>
    <x v="1"/>
    <x v="0"/>
    <m/>
  </r>
  <r>
    <x v="1"/>
    <x v="0"/>
    <x v="0"/>
    <x v="30"/>
    <x v="0"/>
    <x v="34"/>
    <m/>
  </r>
  <r>
    <x v="1"/>
    <x v="0"/>
    <x v="0"/>
    <x v="30"/>
    <x v="1"/>
    <x v="6"/>
    <m/>
  </r>
  <r>
    <x v="1"/>
    <x v="1"/>
    <x v="0"/>
    <x v="0"/>
    <x v="0"/>
    <x v="0"/>
    <m/>
  </r>
  <r>
    <x v="1"/>
    <x v="1"/>
    <x v="0"/>
    <x v="0"/>
    <x v="1"/>
    <x v="0"/>
    <m/>
  </r>
  <r>
    <x v="1"/>
    <x v="1"/>
    <x v="0"/>
    <x v="1"/>
    <x v="0"/>
    <x v="117"/>
    <m/>
  </r>
  <r>
    <x v="1"/>
    <x v="1"/>
    <x v="0"/>
    <x v="1"/>
    <x v="1"/>
    <x v="313"/>
    <m/>
  </r>
  <r>
    <x v="1"/>
    <x v="1"/>
    <x v="0"/>
    <x v="2"/>
    <x v="0"/>
    <x v="0"/>
    <m/>
  </r>
  <r>
    <x v="1"/>
    <x v="1"/>
    <x v="0"/>
    <x v="2"/>
    <x v="1"/>
    <x v="0"/>
    <m/>
  </r>
  <r>
    <x v="1"/>
    <x v="1"/>
    <x v="0"/>
    <x v="3"/>
    <x v="0"/>
    <x v="3"/>
    <m/>
  </r>
  <r>
    <x v="1"/>
    <x v="1"/>
    <x v="0"/>
    <x v="3"/>
    <x v="1"/>
    <x v="3"/>
    <m/>
  </r>
  <r>
    <x v="1"/>
    <x v="1"/>
    <x v="0"/>
    <x v="4"/>
    <x v="0"/>
    <x v="0"/>
    <s v="c"/>
  </r>
  <r>
    <x v="1"/>
    <x v="1"/>
    <x v="0"/>
    <x v="4"/>
    <x v="1"/>
    <x v="0"/>
    <s v="c"/>
  </r>
  <r>
    <x v="1"/>
    <x v="1"/>
    <x v="0"/>
    <x v="5"/>
    <x v="0"/>
    <x v="0"/>
    <s v="c"/>
  </r>
  <r>
    <x v="1"/>
    <x v="1"/>
    <x v="0"/>
    <x v="5"/>
    <x v="1"/>
    <x v="0"/>
    <s v="c"/>
  </r>
  <r>
    <x v="1"/>
    <x v="1"/>
    <x v="0"/>
    <x v="6"/>
    <x v="0"/>
    <x v="0"/>
    <s v="c"/>
  </r>
  <r>
    <x v="1"/>
    <x v="1"/>
    <x v="0"/>
    <x v="6"/>
    <x v="1"/>
    <x v="0"/>
    <s v="c"/>
  </r>
  <r>
    <x v="1"/>
    <x v="1"/>
    <x v="0"/>
    <x v="7"/>
    <x v="0"/>
    <x v="230"/>
    <m/>
  </r>
  <r>
    <x v="1"/>
    <x v="1"/>
    <x v="0"/>
    <x v="7"/>
    <x v="1"/>
    <x v="314"/>
    <m/>
  </r>
  <r>
    <x v="1"/>
    <x v="1"/>
    <x v="0"/>
    <x v="8"/>
    <x v="0"/>
    <x v="0"/>
    <m/>
  </r>
  <r>
    <x v="1"/>
    <x v="1"/>
    <x v="0"/>
    <x v="8"/>
    <x v="1"/>
    <x v="0"/>
    <m/>
  </r>
  <r>
    <x v="1"/>
    <x v="1"/>
    <x v="0"/>
    <x v="9"/>
    <x v="0"/>
    <x v="0"/>
    <m/>
  </r>
  <r>
    <x v="1"/>
    <x v="1"/>
    <x v="0"/>
    <x v="9"/>
    <x v="1"/>
    <x v="0"/>
    <m/>
  </r>
  <r>
    <x v="1"/>
    <x v="1"/>
    <x v="0"/>
    <x v="10"/>
    <x v="0"/>
    <x v="3"/>
    <m/>
  </r>
  <r>
    <x v="1"/>
    <x v="1"/>
    <x v="0"/>
    <x v="10"/>
    <x v="1"/>
    <x v="3"/>
    <m/>
  </r>
  <r>
    <x v="1"/>
    <x v="1"/>
    <x v="0"/>
    <x v="11"/>
    <x v="0"/>
    <x v="3"/>
    <m/>
  </r>
  <r>
    <x v="1"/>
    <x v="1"/>
    <x v="0"/>
    <x v="11"/>
    <x v="1"/>
    <x v="3"/>
    <m/>
  </r>
  <r>
    <x v="1"/>
    <x v="1"/>
    <x v="0"/>
    <x v="12"/>
    <x v="0"/>
    <x v="0"/>
    <m/>
  </r>
  <r>
    <x v="1"/>
    <x v="1"/>
    <x v="0"/>
    <x v="12"/>
    <x v="1"/>
    <x v="0"/>
    <m/>
  </r>
  <r>
    <x v="1"/>
    <x v="1"/>
    <x v="0"/>
    <x v="13"/>
    <x v="0"/>
    <x v="0"/>
    <s v="c"/>
  </r>
  <r>
    <x v="1"/>
    <x v="1"/>
    <x v="0"/>
    <x v="13"/>
    <x v="1"/>
    <x v="0"/>
    <s v="c"/>
  </r>
  <r>
    <x v="1"/>
    <x v="1"/>
    <x v="0"/>
    <x v="14"/>
    <x v="0"/>
    <x v="0"/>
    <s v="c"/>
  </r>
  <r>
    <x v="1"/>
    <x v="1"/>
    <x v="0"/>
    <x v="14"/>
    <x v="1"/>
    <x v="0"/>
    <s v="c"/>
  </r>
  <r>
    <x v="1"/>
    <x v="1"/>
    <x v="0"/>
    <x v="15"/>
    <x v="0"/>
    <x v="3"/>
    <m/>
  </r>
  <r>
    <x v="1"/>
    <x v="1"/>
    <x v="0"/>
    <x v="15"/>
    <x v="1"/>
    <x v="3"/>
    <m/>
  </r>
  <r>
    <x v="1"/>
    <x v="1"/>
    <x v="0"/>
    <x v="16"/>
    <x v="0"/>
    <x v="3"/>
    <m/>
  </r>
  <r>
    <x v="1"/>
    <x v="1"/>
    <x v="0"/>
    <x v="16"/>
    <x v="1"/>
    <x v="3"/>
    <m/>
  </r>
  <r>
    <x v="1"/>
    <x v="1"/>
    <x v="0"/>
    <x v="17"/>
    <x v="0"/>
    <x v="0"/>
    <m/>
  </r>
  <r>
    <x v="1"/>
    <x v="1"/>
    <x v="0"/>
    <x v="17"/>
    <x v="1"/>
    <x v="0"/>
    <m/>
  </r>
  <r>
    <x v="1"/>
    <x v="1"/>
    <x v="0"/>
    <x v="18"/>
    <x v="0"/>
    <x v="3"/>
    <m/>
  </r>
  <r>
    <x v="1"/>
    <x v="1"/>
    <x v="0"/>
    <x v="18"/>
    <x v="1"/>
    <x v="3"/>
    <m/>
  </r>
  <r>
    <x v="1"/>
    <x v="1"/>
    <x v="0"/>
    <x v="19"/>
    <x v="0"/>
    <x v="3"/>
    <m/>
  </r>
  <r>
    <x v="1"/>
    <x v="1"/>
    <x v="0"/>
    <x v="19"/>
    <x v="1"/>
    <x v="3"/>
    <m/>
  </r>
  <r>
    <x v="1"/>
    <x v="1"/>
    <x v="0"/>
    <x v="20"/>
    <x v="0"/>
    <x v="0"/>
    <s v="c"/>
  </r>
  <r>
    <x v="1"/>
    <x v="1"/>
    <x v="0"/>
    <x v="20"/>
    <x v="1"/>
    <x v="0"/>
    <s v="c"/>
  </r>
  <r>
    <x v="1"/>
    <x v="1"/>
    <x v="0"/>
    <x v="21"/>
    <x v="0"/>
    <x v="0"/>
    <s v="c"/>
  </r>
  <r>
    <x v="1"/>
    <x v="1"/>
    <x v="0"/>
    <x v="21"/>
    <x v="1"/>
    <x v="0"/>
    <s v="c"/>
  </r>
  <r>
    <x v="1"/>
    <x v="1"/>
    <x v="0"/>
    <x v="22"/>
    <x v="0"/>
    <x v="3"/>
    <m/>
  </r>
  <r>
    <x v="1"/>
    <x v="1"/>
    <x v="0"/>
    <x v="22"/>
    <x v="1"/>
    <x v="3"/>
    <m/>
  </r>
  <r>
    <x v="1"/>
    <x v="1"/>
    <x v="0"/>
    <x v="23"/>
    <x v="0"/>
    <x v="3"/>
    <m/>
  </r>
  <r>
    <x v="1"/>
    <x v="1"/>
    <x v="0"/>
    <x v="23"/>
    <x v="1"/>
    <x v="3"/>
    <m/>
  </r>
  <r>
    <x v="1"/>
    <x v="1"/>
    <x v="0"/>
    <x v="24"/>
    <x v="0"/>
    <x v="3"/>
    <m/>
  </r>
  <r>
    <x v="1"/>
    <x v="1"/>
    <x v="0"/>
    <x v="24"/>
    <x v="1"/>
    <x v="3"/>
    <m/>
  </r>
  <r>
    <x v="1"/>
    <x v="1"/>
    <x v="0"/>
    <x v="25"/>
    <x v="0"/>
    <x v="0"/>
    <m/>
  </r>
  <r>
    <x v="1"/>
    <x v="1"/>
    <x v="0"/>
    <x v="25"/>
    <x v="1"/>
    <x v="0"/>
    <m/>
  </r>
  <r>
    <x v="1"/>
    <x v="1"/>
    <x v="0"/>
    <x v="26"/>
    <x v="0"/>
    <x v="3"/>
    <m/>
  </r>
  <r>
    <x v="1"/>
    <x v="1"/>
    <x v="0"/>
    <x v="26"/>
    <x v="1"/>
    <x v="3"/>
    <m/>
  </r>
  <r>
    <x v="1"/>
    <x v="1"/>
    <x v="0"/>
    <x v="27"/>
    <x v="0"/>
    <x v="315"/>
    <m/>
  </r>
  <r>
    <x v="1"/>
    <x v="1"/>
    <x v="0"/>
    <x v="27"/>
    <x v="1"/>
    <x v="316"/>
    <m/>
  </r>
  <r>
    <x v="1"/>
    <x v="1"/>
    <x v="0"/>
    <x v="28"/>
    <x v="0"/>
    <x v="0"/>
    <s v="c"/>
  </r>
  <r>
    <x v="1"/>
    <x v="1"/>
    <x v="0"/>
    <x v="28"/>
    <x v="1"/>
    <x v="0"/>
    <s v="c"/>
  </r>
  <r>
    <x v="1"/>
    <x v="1"/>
    <x v="0"/>
    <x v="29"/>
    <x v="0"/>
    <x v="317"/>
    <m/>
  </r>
  <r>
    <x v="1"/>
    <x v="1"/>
    <x v="0"/>
    <x v="29"/>
    <x v="1"/>
    <x v="318"/>
    <m/>
  </r>
  <r>
    <x v="1"/>
    <x v="1"/>
    <x v="0"/>
    <x v="30"/>
    <x v="0"/>
    <x v="319"/>
    <m/>
  </r>
  <r>
    <x v="1"/>
    <x v="1"/>
    <x v="0"/>
    <x v="30"/>
    <x v="1"/>
    <x v="320"/>
    <m/>
  </r>
  <r>
    <x v="1"/>
    <x v="2"/>
    <x v="0"/>
    <x v="0"/>
    <x v="0"/>
    <x v="0"/>
    <m/>
  </r>
  <r>
    <x v="1"/>
    <x v="2"/>
    <x v="0"/>
    <x v="0"/>
    <x v="1"/>
    <x v="0"/>
    <m/>
  </r>
  <r>
    <x v="1"/>
    <x v="2"/>
    <x v="0"/>
    <x v="1"/>
    <x v="0"/>
    <x v="321"/>
    <m/>
  </r>
  <r>
    <x v="1"/>
    <x v="2"/>
    <x v="0"/>
    <x v="1"/>
    <x v="1"/>
    <x v="322"/>
    <m/>
  </r>
  <r>
    <x v="1"/>
    <x v="2"/>
    <x v="0"/>
    <x v="2"/>
    <x v="0"/>
    <x v="0"/>
    <m/>
  </r>
  <r>
    <x v="1"/>
    <x v="2"/>
    <x v="0"/>
    <x v="2"/>
    <x v="1"/>
    <x v="0"/>
    <m/>
  </r>
  <r>
    <x v="1"/>
    <x v="2"/>
    <x v="0"/>
    <x v="3"/>
    <x v="0"/>
    <x v="105"/>
    <m/>
  </r>
  <r>
    <x v="1"/>
    <x v="2"/>
    <x v="0"/>
    <x v="3"/>
    <x v="1"/>
    <x v="39"/>
    <m/>
  </r>
  <r>
    <x v="1"/>
    <x v="2"/>
    <x v="0"/>
    <x v="4"/>
    <x v="0"/>
    <x v="323"/>
    <m/>
  </r>
  <r>
    <x v="1"/>
    <x v="2"/>
    <x v="0"/>
    <x v="4"/>
    <x v="1"/>
    <x v="324"/>
    <m/>
  </r>
  <r>
    <x v="1"/>
    <x v="2"/>
    <x v="0"/>
    <x v="5"/>
    <x v="0"/>
    <x v="3"/>
    <m/>
  </r>
  <r>
    <x v="1"/>
    <x v="2"/>
    <x v="0"/>
    <x v="5"/>
    <x v="1"/>
    <x v="3"/>
    <m/>
  </r>
  <r>
    <x v="1"/>
    <x v="2"/>
    <x v="0"/>
    <x v="6"/>
    <x v="0"/>
    <x v="325"/>
    <m/>
  </r>
  <r>
    <x v="1"/>
    <x v="2"/>
    <x v="0"/>
    <x v="6"/>
    <x v="1"/>
    <x v="326"/>
    <m/>
  </r>
  <r>
    <x v="1"/>
    <x v="2"/>
    <x v="0"/>
    <x v="7"/>
    <x v="0"/>
    <x v="327"/>
    <m/>
  </r>
  <r>
    <x v="1"/>
    <x v="2"/>
    <x v="0"/>
    <x v="7"/>
    <x v="1"/>
    <x v="328"/>
    <m/>
  </r>
  <r>
    <x v="1"/>
    <x v="2"/>
    <x v="0"/>
    <x v="8"/>
    <x v="0"/>
    <x v="0"/>
    <m/>
  </r>
  <r>
    <x v="1"/>
    <x v="2"/>
    <x v="0"/>
    <x v="8"/>
    <x v="1"/>
    <x v="0"/>
    <m/>
  </r>
  <r>
    <x v="1"/>
    <x v="2"/>
    <x v="0"/>
    <x v="9"/>
    <x v="0"/>
    <x v="0"/>
    <m/>
  </r>
  <r>
    <x v="1"/>
    <x v="2"/>
    <x v="0"/>
    <x v="9"/>
    <x v="1"/>
    <x v="0"/>
    <m/>
  </r>
  <r>
    <x v="1"/>
    <x v="2"/>
    <x v="0"/>
    <x v="10"/>
    <x v="0"/>
    <x v="22"/>
    <m/>
  </r>
  <r>
    <x v="1"/>
    <x v="2"/>
    <x v="0"/>
    <x v="10"/>
    <x v="1"/>
    <x v="29"/>
    <m/>
  </r>
  <r>
    <x v="1"/>
    <x v="2"/>
    <x v="0"/>
    <x v="11"/>
    <x v="0"/>
    <x v="0"/>
    <s v="c"/>
  </r>
  <r>
    <x v="1"/>
    <x v="2"/>
    <x v="0"/>
    <x v="11"/>
    <x v="1"/>
    <x v="0"/>
    <s v="c"/>
  </r>
  <r>
    <x v="1"/>
    <x v="2"/>
    <x v="0"/>
    <x v="12"/>
    <x v="0"/>
    <x v="0"/>
    <m/>
  </r>
  <r>
    <x v="1"/>
    <x v="2"/>
    <x v="0"/>
    <x v="12"/>
    <x v="1"/>
    <x v="0"/>
    <m/>
  </r>
  <r>
    <x v="1"/>
    <x v="2"/>
    <x v="0"/>
    <x v="13"/>
    <x v="0"/>
    <x v="329"/>
    <m/>
  </r>
  <r>
    <x v="1"/>
    <x v="2"/>
    <x v="0"/>
    <x v="13"/>
    <x v="1"/>
    <x v="330"/>
    <m/>
  </r>
  <r>
    <x v="1"/>
    <x v="2"/>
    <x v="0"/>
    <x v="14"/>
    <x v="0"/>
    <x v="331"/>
    <m/>
  </r>
  <r>
    <x v="1"/>
    <x v="2"/>
    <x v="0"/>
    <x v="14"/>
    <x v="1"/>
    <x v="332"/>
    <m/>
  </r>
  <r>
    <x v="1"/>
    <x v="2"/>
    <x v="0"/>
    <x v="15"/>
    <x v="0"/>
    <x v="22"/>
    <m/>
  </r>
  <r>
    <x v="1"/>
    <x v="2"/>
    <x v="0"/>
    <x v="15"/>
    <x v="1"/>
    <x v="149"/>
    <m/>
  </r>
  <r>
    <x v="1"/>
    <x v="2"/>
    <x v="0"/>
    <x v="16"/>
    <x v="0"/>
    <x v="99"/>
    <m/>
  </r>
  <r>
    <x v="1"/>
    <x v="2"/>
    <x v="0"/>
    <x v="16"/>
    <x v="1"/>
    <x v="0"/>
    <s v="c"/>
  </r>
  <r>
    <x v="1"/>
    <x v="2"/>
    <x v="0"/>
    <x v="17"/>
    <x v="0"/>
    <x v="0"/>
    <m/>
  </r>
  <r>
    <x v="1"/>
    <x v="2"/>
    <x v="0"/>
    <x v="17"/>
    <x v="1"/>
    <x v="0"/>
    <m/>
  </r>
  <r>
    <x v="1"/>
    <x v="2"/>
    <x v="0"/>
    <x v="18"/>
    <x v="0"/>
    <x v="0"/>
    <s v="c"/>
  </r>
  <r>
    <x v="1"/>
    <x v="2"/>
    <x v="0"/>
    <x v="18"/>
    <x v="1"/>
    <x v="0"/>
    <s v="c"/>
  </r>
  <r>
    <x v="1"/>
    <x v="2"/>
    <x v="0"/>
    <x v="19"/>
    <x v="0"/>
    <x v="208"/>
    <m/>
  </r>
  <r>
    <x v="1"/>
    <x v="2"/>
    <x v="0"/>
    <x v="19"/>
    <x v="1"/>
    <x v="6"/>
    <m/>
  </r>
  <r>
    <x v="1"/>
    <x v="2"/>
    <x v="0"/>
    <x v="20"/>
    <x v="0"/>
    <x v="333"/>
    <m/>
  </r>
  <r>
    <x v="1"/>
    <x v="2"/>
    <x v="0"/>
    <x v="20"/>
    <x v="1"/>
    <x v="334"/>
    <m/>
  </r>
  <r>
    <x v="1"/>
    <x v="2"/>
    <x v="0"/>
    <x v="21"/>
    <x v="0"/>
    <x v="335"/>
    <m/>
  </r>
  <r>
    <x v="1"/>
    <x v="2"/>
    <x v="0"/>
    <x v="21"/>
    <x v="1"/>
    <x v="336"/>
    <m/>
  </r>
  <r>
    <x v="1"/>
    <x v="2"/>
    <x v="0"/>
    <x v="22"/>
    <x v="0"/>
    <x v="23"/>
    <m/>
  </r>
  <r>
    <x v="1"/>
    <x v="2"/>
    <x v="0"/>
    <x v="22"/>
    <x v="1"/>
    <x v="337"/>
    <m/>
  </r>
  <r>
    <x v="1"/>
    <x v="2"/>
    <x v="0"/>
    <x v="23"/>
    <x v="0"/>
    <x v="0"/>
    <s v="c"/>
  </r>
  <r>
    <x v="1"/>
    <x v="2"/>
    <x v="0"/>
    <x v="23"/>
    <x v="1"/>
    <x v="3"/>
    <m/>
  </r>
  <r>
    <x v="1"/>
    <x v="2"/>
    <x v="0"/>
    <x v="24"/>
    <x v="0"/>
    <x v="3"/>
    <m/>
  </r>
  <r>
    <x v="1"/>
    <x v="2"/>
    <x v="0"/>
    <x v="24"/>
    <x v="1"/>
    <x v="3"/>
    <m/>
  </r>
  <r>
    <x v="1"/>
    <x v="2"/>
    <x v="0"/>
    <x v="25"/>
    <x v="0"/>
    <x v="0"/>
    <m/>
  </r>
  <r>
    <x v="1"/>
    <x v="2"/>
    <x v="0"/>
    <x v="25"/>
    <x v="1"/>
    <x v="0"/>
    <m/>
  </r>
  <r>
    <x v="1"/>
    <x v="2"/>
    <x v="0"/>
    <x v="26"/>
    <x v="0"/>
    <x v="22"/>
    <m/>
  </r>
  <r>
    <x v="1"/>
    <x v="2"/>
    <x v="0"/>
    <x v="26"/>
    <x v="1"/>
    <x v="210"/>
    <m/>
  </r>
  <r>
    <x v="1"/>
    <x v="2"/>
    <x v="0"/>
    <x v="27"/>
    <x v="0"/>
    <x v="338"/>
    <m/>
  </r>
  <r>
    <x v="1"/>
    <x v="2"/>
    <x v="0"/>
    <x v="27"/>
    <x v="1"/>
    <x v="339"/>
    <m/>
  </r>
  <r>
    <x v="1"/>
    <x v="2"/>
    <x v="0"/>
    <x v="28"/>
    <x v="0"/>
    <x v="340"/>
    <m/>
  </r>
  <r>
    <x v="1"/>
    <x v="2"/>
    <x v="0"/>
    <x v="28"/>
    <x v="1"/>
    <x v="341"/>
    <m/>
  </r>
  <r>
    <x v="1"/>
    <x v="2"/>
    <x v="0"/>
    <x v="29"/>
    <x v="0"/>
    <x v="342"/>
    <m/>
  </r>
  <r>
    <x v="1"/>
    <x v="2"/>
    <x v="0"/>
    <x v="29"/>
    <x v="1"/>
    <x v="343"/>
    <m/>
  </r>
  <r>
    <x v="1"/>
    <x v="2"/>
    <x v="0"/>
    <x v="30"/>
    <x v="0"/>
    <x v="344"/>
    <m/>
  </r>
  <r>
    <x v="1"/>
    <x v="2"/>
    <x v="0"/>
    <x v="30"/>
    <x v="1"/>
    <x v="345"/>
    <m/>
  </r>
  <r>
    <x v="1"/>
    <x v="3"/>
    <x v="0"/>
    <x v="0"/>
    <x v="0"/>
    <x v="0"/>
    <m/>
  </r>
  <r>
    <x v="1"/>
    <x v="3"/>
    <x v="0"/>
    <x v="0"/>
    <x v="1"/>
    <x v="0"/>
    <m/>
  </r>
  <r>
    <x v="1"/>
    <x v="3"/>
    <x v="0"/>
    <x v="1"/>
    <x v="0"/>
    <x v="346"/>
    <m/>
  </r>
  <r>
    <x v="1"/>
    <x v="3"/>
    <x v="0"/>
    <x v="1"/>
    <x v="1"/>
    <x v="347"/>
    <m/>
  </r>
  <r>
    <x v="1"/>
    <x v="3"/>
    <x v="0"/>
    <x v="2"/>
    <x v="0"/>
    <x v="0"/>
    <m/>
  </r>
  <r>
    <x v="1"/>
    <x v="3"/>
    <x v="0"/>
    <x v="2"/>
    <x v="1"/>
    <x v="0"/>
    <m/>
  </r>
  <r>
    <x v="1"/>
    <x v="3"/>
    <x v="0"/>
    <x v="3"/>
    <x v="0"/>
    <x v="64"/>
    <m/>
  </r>
  <r>
    <x v="1"/>
    <x v="3"/>
    <x v="0"/>
    <x v="3"/>
    <x v="1"/>
    <x v="203"/>
    <m/>
  </r>
  <r>
    <x v="1"/>
    <x v="3"/>
    <x v="0"/>
    <x v="4"/>
    <x v="0"/>
    <x v="348"/>
    <m/>
  </r>
  <r>
    <x v="1"/>
    <x v="3"/>
    <x v="0"/>
    <x v="4"/>
    <x v="1"/>
    <x v="349"/>
    <m/>
  </r>
  <r>
    <x v="1"/>
    <x v="3"/>
    <x v="0"/>
    <x v="5"/>
    <x v="0"/>
    <x v="3"/>
    <m/>
  </r>
  <r>
    <x v="1"/>
    <x v="3"/>
    <x v="0"/>
    <x v="5"/>
    <x v="1"/>
    <x v="3"/>
    <m/>
  </r>
  <r>
    <x v="1"/>
    <x v="3"/>
    <x v="0"/>
    <x v="6"/>
    <x v="0"/>
    <x v="0"/>
    <s v="c"/>
  </r>
  <r>
    <x v="1"/>
    <x v="3"/>
    <x v="0"/>
    <x v="6"/>
    <x v="1"/>
    <x v="0"/>
    <s v="c"/>
  </r>
  <r>
    <x v="1"/>
    <x v="3"/>
    <x v="0"/>
    <x v="7"/>
    <x v="0"/>
    <x v="350"/>
    <m/>
  </r>
  <r>
    <x v="1"/>
    <x v="3"/>
    <x v="0"/>
    <x v="7"/>
    <x v="1"/>
    <x v="351"/>
    <m/>
  </r>
  <r>
    <x v="1"/>
    <x v="3"/>
    <x v="0"/>
    <x v="8"/>
    <x v="0"/>
    <x v="0"/>
    <m/>
  </r>
  <r>
    <x v="1"/>
    <x v="3"/>
    <x v="0"/>
    <x v="8"/>
    <x v="1"/>
    <x v="0"/>
    <m/>
  </r>
  <r>
    <x v="1"/>
    <x v="3"/>
    <x v="0"/>
    <x v="9"/>
    <x v="0"/>
    <x v="0"/>
    <m/>
  </r>
  <r>
    <x v="1"/>
    <x v="3"/>
    <x v="0"/>
    <x v="9"/>
    <x v="1"/>
    <x v="0"/>
    <m/>
  </r>
  <r>
    <x v="1"/>
    <x v="3"/>
    <x v="0"/>
    <x v="10"/>
    <x v="0"/>
    <x v="3"/>
    <m/>
  </r>
  <r>
    <x v="1"/>
    <x v="3"/>
    <x v="0"/>
    <x v="10"/>
    <x v="1"/>
    <x v="3"/>
    <m/>
  </r>
  <r>
    <x v="1"/>
    <x v="3"/>
    <x v="0"/>
    <x v="11"/>
    <x v="0"/>
    <x v="3"/>
    <m/>
  </r>
  <r>
    <x v="1"/>
    <x v="3"/>
    <x v="0"/>
    <x v="11"/>
    <x v="1"/>
    <x v="3"/>
    <m/>
  </r>
  <r>
    <x v="1"/>
    <x v="3"/>
    <x v="0"/>
    <x v="12"/>
    <x v="0"/>
    <x v="0"/>
    <m/>
  </r>
  <r>
    <x v="1"/>
    <x v="3"/>
    <x v="0"/>
    <x v="12"/>
    <x v="1"/>
    <x v="0"/>
    <m/>
  </r>
  <r>
    <x v="1"/>
    <x v="3"/>
    <x v="0"/>
    <x v="13"/>
    <x v="0"/>
    <x v="14"/>
    <m/>
  </r>
  <r>
    <x v="1"/>
    <x v="3"/>
    <x v="0"/>
    <x v="13"/>
    <x v="1"/>
    <x v="117"/>
    <m/>
  </r>
  <r>
    <x v="1"/>
    <x v="3"/>
    <x v="0"/>
    <x v="14"/>
    <x v="0"/>
    <x v="352"/>
    <m/>
  </r>
  <r>
    <x v="1"/>
    <x v="3"/>
    <x v="0"/>
    <x v="14"/>
    <x v="1"/>
    <x v="353"/>
    <m/>
  </r>
  <r>
    <x v="1"/>
    <x v="3"/>
    <x v="0"/>
    <x v="15"/>
    <x v="0"/>
    <x v="0"/>
    <s v="c"/>
  </r>
  <r>
    <x v="1"/>
    <x v="3"/>
    <x v="0"/>
    <x v="15"/>
    <x v="1"/>
    <x v="0"/>
    <s v="c"/>
  </r>
  <r>
    <x v="1"/>
    <x v="3"/>
    <x v="0"/>
    <x v="16"/>
    <x v="0"/>
    <x v="0"/>
    <s v="c"/>
  </r>
  <r>
    <x v="1"/>
    <x v="3"/>
    <x v="0"/>
    <x v="16"/>
    <x v="1"/>
    <x v="0"/>
    <s v="c"/>
  </r>
  <r>
    <x v="1"/>
    <x v="3"/>
    <x v="0"/>
    <x v="17"/>
    <x v="0"/>
    <x v="0"/>
    <m/>
  </r>
  <r>
    <x v="1"/>
    <x v="3"/>
    <x v="0"/>
    <x v="17"/>
    <x v="1"/>
    <x v="0"/>
    <m/>
  </r>
  <r>
    <x v="1"/>
    <x v="3"/>
    <x v="0"/>
    <x v="18"/>
    <x v="0"/>
    <x v="0"/>
    <s v="c"/>
  </r>
  <r>
    <x v="1"/>
    <x v="3"/>
    <x v="0"/>
    <x v="18"/>
    <x v="1"/>
    <x v="0"/>
    <s v="c"/>
  </r>
  <r>
    <x v="1"/>
    <x v="3"/>
    <x v="0"/>
    <x v="19"/>
    <x v="0"/>
    <x v="0"/>
    <s v="c"/>
  </r>
  <r>
    <x v="1"/>
    <x v="3"/>
    <x v="0"/>
    <x v="19"/>
    <x v="1"/>
    <x v="0"/>
    <s v="c"/>
  </r>
  <r>
    <x v="1"/>
    <x v="3"/>
    <x v="0"/>
    <x v="20"/>
    <x v="0"/>
    <x v="354"/>
    <m/>
  </r>
  <r>
    <x v="1"/>
    <x v="3"/>
    <x v="0"/>
    <x v="20"/>
    <x v="1"/>
    <x v="355"/>
    <m/>
  </r>
  <r>
    <x v="1"/>
    <x v="3"/>
    <x v="0"/>
    <x v="21"/>
    <x v="0"/>
    <x v="3"/>
    <m/>
  </r>
  <r>
    <x v="1"/>
    <x v="3"/>
    <x v="0"/>
    <x v="21"/>
    <x v="1"/>
    <x v="3"/>
    <m/>
  </r>
  <r>
    <x v="1"/>
    <x v="3"/>
    <x v="0"/>
    <x v="22"/>
    <x v="0"/>
    <x v="22"/>
    <m/>
  </r>
  <r>
    <x v="1"/>
    <x v="3"/>
    <x v="0"/>
    <x v="22"/>
    <x v="1"/>
    <x v="23"/>
    <m/>
  </r>
  <r>
    <x v="1"/>
    <x v="3"/>
    <x v="0"/>
    <x v="23"/>
    <x v="0"/>
    <x v="0"/>
    <s v="c"/>
  </r>
  <r>
    <x v="1"/>
    <x v="3"/>
    <x v="0"/>
    <x v="23"/>
    <x v="1"/>
    <x v="0"/>
    <s v="c"/>
  </r>
  <r>
    <x v="1"/>
    <x v="3"/>
    <x v="0"/>
    <x v="24"/>
    <x v="0"/>
    <x v="3"/>
    <m/>
  </r>
  <r>
    <x v="1"/>
    <x v="3"/>
    <x v="0"/>
    <x v="24"/>
    <x v="1"/>
    <x v="3"/>
    <m/>
  </r>
  <r>
    <x v="1"/>
    <x v="3"/>
    <x v="0"/>
    <x v="25"/>
    <x v="0"/>
    <x v="0"/>
    <m/>
  </r>
  <r>
    <x v="1"/>
    <x v="3"/>
    <x v="0"/>
    <x v="25"/>
    <x v="1"/>
    <x v="0"/>
    <m/>
  </r>
  <r>
    <x v="1"/>
    <x v="3"/>
    <x v="0"/>
    <x v="26"/>
    <x v="0"/>
    <x v="0"/>
    <s v="c"/>
  </r>
  <r>
    <x v="1"/>
    <x v="3"/>
    <x v="0"/>
    <x v="26"/>
    <x v="1"/>
    <x v="0"/>
    <s v="c"/>
  </r>
  <r>
    <x v="1"/>
    <x v="3"/>
    <x v="0"/>
    <x v="27"/>
    <x v="0"/>
    <x v="356"/>
    <m/>
  </r>
  <r>
    <x v="1"/>
    <x v="3"/>
    <x v="0"/>
    <x v="27"/>
    <x v="1"/>
    <x v="357"/>
    <m/>
  </r>
  <r>
    <x v="1"/>
    <x v="3"/>
    <x v="0"/>
    <x v="28"/>
    <x v="0"/>
    <x v="358"/>
    <m/>
  </r>
  <r>
    <x v="1"/>
    <x v="3"/>
    <x v="0"/>
    <x v="28"/>
    <x v="1"/>
    <x v="306"/>
    <m/>
  </r>
  <r>
    <x v="1"/>
    <x v="3"/>
    <x v="0"/>
    <x v="29"/>
    <x v="0"/>
    <x v="359"/>
    <m/>
  </r>
  <r>
    <x v="1"/>
    <x v="3"/>
    <x v="0"/>
    <x v="29"/>
    <x v="1"/>
    <x v="360"/>
    <m/>
  </r>
  <r>
    <x v="1"/>
    <x v="3"/>
    <x v="0"/>
    <x v="30"/>
    <x v="0"/>
    <x v="361"/>
    <m/>
  </r>
  <r>
    <x v="1"/>
    <x v="3"/>
    <x v="0"/>
    <x v="30"/>
    <x v="1"/>
    <x v="362"/>
    <m/>
  </r>
  <r>
    <x v="1"/>
    <x v="4"/>
    <x v="0"/>
    <x v="0"/>
    <x v="0"/>
    <x v="0"/>
    <m/>
  </r>
  <r>
    <x v="1"/>
    <x v="4"/>
    <x v="0"/>
    <x v="0"/>
    <x v="1"/>
    <x v="0"/>
    <m/>
  </r>
  <r>
    <x v="1"/>
    <x v="4"/>
    <x v="0"/>
    <x v="1"/>
    <x v="0"/>
    <x v="363"/>
    <m/>
  </r>
  <r>
    <x v="1"/>
    <x v="4"/>
    <x v="0"/>
    <x v="1"/>
    <x v="1"/>
    <x v="364"/>
    <m/>
  </r>
  <r>
    <x v="1"/>
    <x v="4"/>
    <x v="0"/>
    <x v="2"/>
    <x v="0"/>
    <x v="0"/>
    <m/>
  </r>
  <r>
    <x v="1"/>
    <x v="4"/>
    <x v="0"/>
    <x v="2"/>
    <x v="1"/>
    <x v="0"/>
    <m/>
  </r>
  <r>
    <x v="1"/>
    <x v="4"/>
    <x v="0"/>
    <x v="3"/>
    <x v="0"/>
    <x v="365"/>
    <m/>
  </r>
  <r>
    <x v="1"/>
    <x v="4"/>
    <x v="0"/>
    <x v="3"/>
    <x v="1"/>
    <x v="366"/>
    <m/>
  </r>
  <r>
    <x v="1"/>
    <x v="4"/>
    <x v="0"/>
    <x v="4"/>
    <x v="0"/>
    <x v="367"/>
    <m/>
  </r>
  <r>
    <x v="1"/>
    <x v="4"/>
    <x v="0"/>
    <x v="4"/>
    <x v="1"/>
    <x v="368"/>
    <m/>
  </r>
  <r>
    <x v="1"/>
    <x v="4"/>
    <x v="0"/>
    <x v="5"/>
    <x v="0"/>
    <x v="369"/>
    <m/>
  </r>
  <r>
    <x v="1"/>
    <x v="4"/>
    <x v="0"/>
    <x v="5"/>
    <x v="1"/>
    <x v="370"/>
    <m/>
  </r>
  <r>
    <x v="1"/>
    <x v="4"/>
    <x v="0"/>
    <x v="6"/>
    <x v="0"/>
    <x v="233"/>
    <m/>
  </r>
  <r>
    <x v="1"/>
    <x v="4"/>
    <x v="0"/>
    <x v="6"/>
    <x v="1"/>
    <x v="371"/>
    <m/>
  </r>
  <r>
    <x v="1"/>
    <x v="4"/>
    <x v="0"/>
    <x v="7"/>
    <x v="0"/>
    <x v="372"/>
    <m/>
  </r>
  <r>
    <x v="1"/>
    <x v="4"/>
    <x v="0"/>
    <x v="7"/>
    <x v="1"/>
    <x v="373"/>
    <m/>
  </r>
  <r>
    <x v="1"/>
    <x v="4"/>
    <x v="0"/>
    <x v="8"/>
    <x v="0"/>
    <x v="0"/>
    <m/>
  </r>
  <r>
    <x v="1"/>
    <x v="4"/>
    <x v="0"/>
    <x v="8"/>
    <x v="1"/>
    <x v="0"/>
    <m/>
  </r>
  <r>
    <x v="1"/>
    <x v="4"/>
    <x v="0"/>
    <x v="9"/>
    <x v="0"/>
    <x v="0"/>
    <m/>
  </r>
  <r>
    <x v="1"/>
    <x v="4"/>
    <x v="0"/>
    <x v="9"/>
    <x v="1"/>
    <x v="0"/>
    <m/>
  </r>
  <r>
    <x v="1"/>
    <x v="4"/>
    <x v="0"/>
    <x v="10"/>
    <x v="0"/>
    <x v="280"/>
    <m/>
  </r>
  <r>
    <x v="1"/>
    <x v="4"/>
    <x v="0"/>
    <x v="10"/>
    <x v="1"/>
    <x v="374"/>
    <m/>
  </r>
  <r>
    <x v="1"/>
    <x v="4"/>
    <x v="0"/>
    <x v="11"/>
    <x v="0"/>
    <x v="3"/>
    <m/>
  </r>
  <r>
    <x v="1"/>
    <x v="4"/>
    <x v="0"/>
    <x v="11"/>
    <x v="1"/>
    <x v="3"/>
    <m/>
  </r>
  <r>
    <x v="1"/>
    <x v="4"/>
    <x v="0"/>
    <x v="12"/>
    <x v="0"/>
    <x v="0"/>
    <m/>
  </r>
  <r>
    <x v="1"/>
    <x v="4"/>
    <x v="0"/>
    <x v="12"/>
    <x v="1"/>
    <x v="0"/>
    <m/>
  </r>
  <r>
    <x v="1"/>
    <x v="4"/>
    <x v="0"/>
    <x v="13"/>
    <x v="0"/>
    <x v="375"/>
    <m/>
  </r>
  <r>
    <x v="1"/>
    <x v="4"/>
    <x v="0"/>
    <x v="13"/>
    <x v="1"/>
    <x v="376"/>
    <m/>
  </r>
  <r>
    <x v="1"/>
    <x v="4"/>
    <x v="0"/>
    <x v="14"/>
    <x v="0"/>
    <x v="377"/>
    <m/>
  </r>
  <r>
    <x v="1"/>
    <x v="4"/>
    <x v="0"/>
    <x v="14"/>
    <x v="1"/>
    <x v="378"/>
    <m/>
  </r>
  <r>
    <x v="1"/>
    <x v="4"/>
    <x v="0"/>
    <x v="15"/>
    <x v="0"/>
    <x v="379"/>
    <m/>
  </r>
  <r>
    <x v="1"/>
    <x v="4"/>
    <x v="0"/>
    <x v="15"/>
    <x v="1"/>
    <x v="0"/>
    <s v="c"/>
  </r>
  <r>
    <x v="1"/>
    <x v="4"/>
    <x v="0"/>
    <x v="16"/>
    <x v="0"/>
    <x v="380"/>
    <m/>
  </r>
  <r>
    <x v="1"/>
    <x v="4"/>
    <x v="0"/>
    <x v="16"/>
    <x v="1"/>
    <x v="381"/>
    <m/>
  </r>
  <r>
    <x v="1"/>
    <x v="4"/>
    <x v="0"/>
    <x v="17"/>
    <x v="0"/>
    <x v="0"/>
    <m/>
  </r>
  <r>
    <x v="1"/>
    <x v="4"/>
    <x v="0"/>
    <x v="17"/>
    <x v="1"/>
    <x v="0"/>
    <m/>
  </r>
  <r>
    <x v="1"/>
    <x v="4"/>
    <x v="0"/>
    <x v="18"/>
    <x v="0"/>
    <x v="382"/>
    <m/>
  </r>
  <r>
    <x v="1"/>
    <x v="4"/>
    <x v="0"/>
    <x v="18"/>
    <x v="1"/>
    <x v="383"/>
    <m/>
  </r>
  <r>
    <x v="1"/>
    <x v="4"/>
    <x v="0"/>
    <x v="19"/>
    <x v="0"/>
    <x v="150"/>
    <m/>
  </r>
  <r>
    <x v="1"/>
    <x v="4"/>
    <x v="0"/>
    <x v="19"/>
    <x v="1"/>
    <x v="384"/>
    <m/>
  </r>
  <r>
    <x v="1"/>
    <x v="4"/>
    <x v="0"/>
    <x v="20"/>
    <x v="0"/>
    <x v="385"/>
    <m/>
  </r>
  <r>
    <x v="1"/>
    <x v="4"/>
    <x v="0"/>
    <x v="20"/>
    <x v="1"/>
    <x v="386"/>
    <m/>
  </r>
  <r>
    <x v="1"/>
    <x v="4"/>
    <x v="0"/>
    <x v="21"/>
    <x v="0"/>
    <x v="168"/>
    <m/>
  </r>
  <r>
    <x v="1"/>
    <x v="4"/>
    <x v="0"/>
    <x v="21"/>
    <x v="1"/>
    <x v="387"/>
    <m/>
  </r>
  <r>
    <x v="1"/>
    <x v="4"/>
    <x v="0"/>
    <x v="22"/>
    <x v="0"/>
    <x v="388"/>
    <m/>
  </r>
  <r>
    <x v="1"/>
    <x v="4"/>
    <x v="0"/>
    <x v="22"/>
    <x v="1"/>
    <x v="389"/>
    <m/>
  </r>
  <r>
    <x v="1"/>
    <x v="4"/>
    <x v="0"/>
    <x v="23"/>
    <x v="0"/>
    <x v="390"/>
    <m/>
  </r>
  <r>
    <x v="1"/>
    <x v="4"/>
    <x v="0"/>
    <x v="23"/>
    <x v="1"/>
    <x v="391"/>
    <m/>
  </r>
  <r>
    <x v="1"/>
    <x v="4"/>
    <x v="0"/>
    <x v="24"/>
    <x v="0"/>
    <x v="0"/>
    <s v="c"/>
  </r>
  <r>
    <x v="1"/>
    <x v="4"/>
    <x v="0"/>
    <x v="24"/>
    <x v="1"/>
    <x v="0"/>
    <s v="c"/>
  </r>
  <r>
    <x v="1"/>
    <x v="4"/>
    <x v="0"/>
    <x v="25"/>
    <x v="0"/>
    <x v="0"/>
    <m/>
  </r>
  <r>
    <x v="1"/>
    <x v="4"/>
    <x v="0"/>
    <x v="25"/>
    <x v="1"/>
    <x v="0"/>
    <m/>
  </r>
  <r>
    <x v="1"/>
    <x v="4"/>
    <x v="0"/>
    <x v="26"/>
    <x v="0"/>
    <x v="392"/>
    <m/>
  </r>
  <r>
    <x v="1"/>
    <x v="4"/>
    <x v="0"/>
    <x v="26"/>
    <x v="1"/>
    <x v="393"/>
    <m/>
  </r>
  <r>
    <x v="1"/>
    <x v="4"/>
    <x v="0"/>
    <x v="27"/>
    <x v="0"/>
    <x v="394"/>
    <m/>
  </r>
  <r>
    <x v="1"/>
    <x v="4"/>
    <x v="0"/>
    <x v="27"/>
    <x v="1"/>
    <x v="395"/>
    <m/>
  </r>
  <r>
    <x v="1"/>
    <x v="4"/>
    <x v="0"/>
    <x v="28"/>
    <x v="0"/>
    <x v="396"/>
    <m/>
  </r>
  <r>
    <x v="1"/>
    <x v="4"/>
    <x v="0"/>
    <x v="28"/>
    <x v="1"/>
    <x v="397"/>
    <m/>
  </r>
  <r>
    <x v="1"/>
    <x v="4"/>
    <x v="0"/>
    <x v="29"/>
    <x v="0"/>
    <x v="398"/>
    <m/>
  </r>
  <r>
    <x v="1"/>
    <x v="4"/>
    <x v="0"/>
    <x v="29"/>
    <x v="1"/>
    <x v="399"/>
    <m/>
  </r>
  <r>
    <x v="1"/>
    <x v="4"/>
    <x v="0"/>
    <x v="30"/>
    <x v="0"/>
    <x v="400"/>
    <m/>
  </r>
  <r>
    <x v="1"/>
    <x v="4"/>
    <x v="0"/>
    <x v="30"/>
    <x v="1"/>
    <x v="401"/>
    <m/>
  </r>
  <r>
    <x v="1"/>
    <x v="5"/>
    <x v="0"/>
    <x v="0"/>
    <x v="0"/>
    <x v="6"/>
    <s v="d"/>
  </r>
  <r>
    <x v="1"/>
    <x v="5"/>
    <x v="0"/>
    <x v="0"/>
    <x v="1"/>
    <x v="3"/>
    <s v="d"/>
  </r>
  <r>
    <x v="1"/>
    <x v="5"/>
    <x v="0"/>
    <x v="1"/>
    <x v="0"/>
    <x v="0"/>
    <s v="cd"/>
  </r>
  <r>
    <x v="1"/>
    <x v="5"/>
    <x v="0"/>
    <x v="1"/>
    <x v="1"/>
    <x v="0"/>
    <s v="cd"/>
  </r>
  <r>
    <x v="1"/>
    <x v="5"/>
    <x v="0"/>
    <x v="2"/>
    <x v="0"/>
    <x v="0"/>
    <m/>
  </r>
  <r>
    <x v="1"/>
    <x v="5"/>
    <x v="0"/>
    <x v="2"/>
    <x v="1"/>
    <x v="0"/>
    <m/>
  </r>
  <r>
    <x v="1"/>
    <x v="5"/>
    <x v="0"/>
    <x v="3"/>
    <x v="0"/>
    <x v="14"/>
    <s v="d"/>
  </r>
  <r>
    <x v="1"/>
    <x v="5"/>
    <x v="0"/>
    <x v="3"/>
    <x v="1"/>
    <x v="3"/>
    <s v="d"/>
  </r>
  <r>
    <x v="1"/>
    <x v="5"/>
    <x v="0"/>
    <x v="4"/>
    <x v="0"/>
    <x v="208"/>
    <s v="d"/>
  </r>
  <r>
    <x v="1"/>
    <x v="5"/>
    <x v="0"/>
    <x v="4"/>
    <x v="1"/>
    <x v="3"/>
    <s v="d"/>
  </r>
  <r>
    <x v="1"/>
    <x v="5"/>
    <x v="0"/>
    <x v="5"/>
    <x v="0"/>
    <x v="3"/>
    <s v="d"/>
  </r>
  <r>
    <x v="1"/>
    <x v="5"/>
    <x v="0"/>
    <x v="5"/>
    <x v="1"/>
    <x v="3"/>
    <s v="d"/>
  </r>
  <r>
    <x v="1"/>
    <x v="5"/>
    <x v="0"/>
    <x v="6"/>
    <x v="0"/>
    <x v="0"/>
    <s v="cd"/>
  </r>
  <r>
    <x v="1"/>
    <x v="5"/>
    <x v="0"/>
    <x v="6"/>
    <x v="1"/>
    <x v="0"/>
    <s v="cd"/>
  </r>
  <r>
    <x v="1"/>
    <x v="5"/>
    <x v="0"/>
    <x v="7"/>
    <x v="0"/>
    <x v="402"/>
    <s v="d"/>
  </r>
  <r>
    <x v="1"/>
    <x v="5"/>
    <x v="0"/>
    <x v="7"/>
    <x v="1"/>
    <x v="3"/>
    <s v="d"/>
  </r>
  <r>
    <x v="1"/>
    <x v="5"/>
    <x v="0"/>
    <x v="8"/>
    <x v="0"/>
    <x v="0"/>
    <m/>
  </r>
  <r>
    <x v="1"/>
    <x v="5"/>
    <x v="0"/>
    <x v="8"/>
    <x v="1"/>
    <x v="0"/>
    <m/>
  </r>
  <r>
    <x v="1"/>
    <x v="5"/>
    <x v="0"/>
    <x v="9"/>
    <x v="0"/>
    <x v="0"/>
    <s v="cd"/>
  </r>
  <r>
    <x v="1"/>
    <x v="5"/>
    <x v="0"/>
    <x v="9"/>
    <x v="1"/>
    <x v="0"/>
    <s v="cd"/>
  </r>
  <r>
    <x v="1"/>
    <x v="5"/>
    <x v="0"/>
    <x v="10"/>
    <x v="0"/>
    <x v="0"/>
    <s v="cd"/>
  </r>
  <r>
    <x v="1"/>
    <x v="5"/>
    <x v="0"/>
    <x v="10"/>
    <x v="1"/>
    <x v="0"/>
    <s v="cd"/>
  </r>
  <r>
    <x v="1"/>
    <x v="5"/>
    <x v="0"/>
    <x v="11"/>
    <x v="0"/>
    <x v="3"/>
    <s v="d"/>
  </r>
  <r>
    <x v="1"/>
    <x v="5"/>
    <x v="0"/>
    <x v="11"/>
    <x v="1"/>
    <x v="3"/>
    <s v="d"/>
  </r>
  <r>
    <x v="1"/>
    <x v="5"/>
    <x v="0"/>
    <x v="12"/>
    <x v="0"/>
    <x v="10"/>
    <s v="d"/>
  </r>
  <r>
    <x v="1"/>
    <x v="5"/>
    <x v="0"/>
    <x v="12"/>
    <x v="1"/>
    <x v="3"/>
    <s v="d"/>
  </r>
  <r>
    <x v="1"/>
    <x v="5"/>
    <x v="0"/>
    <x v="13"/>
    <x v="0"/>
    <x v="0"/>
    <s v="cd"/>
  </r>
  <r>
    <x v="1"/>
    <x v="5"/>
    <x v="0"/>
    <x v="13"/>
    <x v="1"/>
    <x v="0"/>
    <s v="cd"/>
  </r>
  <r>
    <x v="1"/>
    <x v="5"/>
    <x v="0"/>
    <x v="14"/>
    <x v="0"/>
    <x v="0"/>
    <s v="cd"/>
  </r>
  <r>
    <x v="1"/>
    <x v="5"/>
    <x v="0"/>
    <x v="14"/>
    <x v="1"/>
    <x v="0"/>
    <s v="cd"/>
  </r>
  <r>
    <x v="1"/>
    <x v="5"/>
    <x v="0"/>
    <x v="15"/>
    <x v="0"/>
    <x v="3"/>
    <s v="d"/>
  </r>
  <r>
    <x v="1"/>
    <x v="5"/>
    <x v="0"/>
    <x v="15"/>
    <x v="1"/>
    <x v="3"/>
    <s v="d"/>
  </r>
  <r>
    <x v="1"/>
    <x v="5"/>
    <x v="0"/>
    <x v="16"/>
    <x v="0"/>
    <x v="3"/>
    <s v="d"/>
  </r>
  <r>
    <x v="1"/>
    <x v="5"/>
    <x v="0"/>
    <x v="16"/>
    <x v="1"/>
    <x v="3"/>
    <s v="d"/>
  </r>
  <r>
    <x v="1"/>
    <x v="5"/>
    <x v="0"/>
    <x v="17"/>
    <x v="0"/>
    <x v="3"/>
    <s v="d"/>
  </r>
  <r>
    <x v="1"/>
    <x v="5"/>
    <x v="0"/>
    <x v="17"/>
    <x v="1"/>
    <x v="3"/>
    <s v="d"/>
  </r>
  <r>
    <x v="1"/>
    <x v="5"/>
    <x v="0"/>
    <x v="18"/>
    <x v="0"/>
    <x v="3"/>
    <s v="d"/>
  </r>
  <r>
    <x v="1"/>
    <x v="5"/>
    <x v="0"/>
    <x v="18"/>
    <x v="1"/>
    <x v="3"/>
    <s v="d"/>
  </r>
  <r>
    <x v="1"/>
    <x v="5"/>
    <x v="0"/>
    <x v="19"/>
    <x v="0"/>
    <x v="3"/>
    <s v="d"/>
  </r>
  <r>
    <x v="1"/>
    <x v="5"/>
    <x v="0"/>
    <x v="19"/>
    <x v="1"/>
    <x v="3"/>
    <s v="d"/>
  </r>
  <r>
    <x v="1"/>
    <x v="5"/>
    <x v="0"/>
    <x v="20"/>
    <x v="0"/>
    <x v="0"/>
    <s v="cd"/>
  </r>
  <r>
    <x v="1"/>
    <x v="5"/>
    <x v="0"/>
    <x v="20"/>
    <x v="1"/>
    <x v="0"/>
    <s v="cd"/>
  </r>
  <r>
    <x v="1"/>
    <x v="5"/>
    <x v="0"/>
    <x v="21"/>
    <x v="0"/>
    <x v="3"/>
    <s v="d"/>
  </r>
  <r>
    <x v="1"/>
    <x v="5"/>
    <x v="0"/>
    <x v="21"/>
    <x v="1"/>
    <x v="3"/>
    <s v="d"/>
  </r>
  <r>
    <x v="1"/>
    <x v="5"/>
    <x v="0"/>
    <x v="22"/>
    <x v="0"/>
    <x v="3"/>
    <s v="d"/>
  </r>
  <r>
    <x v="1"/>
    <x v="5"/>
    <x v="0"/>
    <x v="22"/>
    <x v="1"/>
    <x v="3"/>
    <s v="d"/>
  </r>
  <r>
    <x v="1"/>
    <x v="5"/>
    <x v="0"/>
    <x v="23"/>
    <x v="0"/>
    <x v="0"/>
    <s v="cd"/>
  </r>
  <r>
    <x v="1"/>
    <x v="5"/>
    <x v="0"/>
    <x v="23"/>
    <x v="1"/>
    <x v="0"/>
    <s v="cd"/>
  </r>
  <r>
    <x v="1"/>
    <x v="5"/>
    <x v="0"/>
    <x v="24"/>
    <x v="0"/>
    <x v="3"/>
    <s v="d"/>
  </r>
  <r>
    <x v="1"/>
    <x v="5"/>
    <x v="0"/>
    <x v="24"/>
    <x v="1"/>
    <x v="3"/>
    <s v="d"/>
  </r>
  <r>
    <x v="1"/>
    <x v="5"/>
    <x v="0"/>
    <x v="25"/>
    <x v="0"/>
    <x v="0"/>
    <s v="cd"/>
  </r>
  <r>
    <x v="1"/>
    <x v="5"/>
    <x v="0"/>
    <x v="25"/>
    <x v="1"/>
    <x v="0"/>
    <s v="cd"/>
  </r>
  <r>
    <x v="1"/>
    <x v="5"/>
    <x v="0"/>
    <x v="26"/>
    <x v="0"/>
    <x v="0"/>
    <s v="cd"/>
  </r>
  <r>
    <x v="1"/>
    <x v="5"/>
    <x v="0"/>
    <x v="26"/>
    <x v="1"/>
    <x v="0"/>
    <s v="cd"/>
  </r>
  <r>
    <x v="1"/>
    <x v="5"/>
    <x v="0"/>
    <x v="27"/>
    <x v="0"/>
    <x v="0"/>
    <s v="cd"/>
  </r>
  <r>
    <x v="1"/>
    <x v="5"/>
    <x v="0"/>
    <x v="27"/>
    <x v="1"/>
    <x v="0"/>
    <s v="cd"/>
  </r>
  <r>
    <x v="1"/>
    <x v="5"/>
    <x v="0"/>
    <x v="28"/>
    <x v="0"/>
    <x v="0"/>
    <s v="cd"/>
  </r>
  <r>
    <x v="1"/>
    <x v="5"/>
    <x v="0"/>
    <x v="28"/>
    <x v="1"/>
    <x v="0"/>
    <s v="cd"/>
  </r>
  <r>
    <x v="1"/>
    <x v="5"/>
    <x v="0"/>
    <x v="29"/>
    <x v="0"/>
    <x v="403"/>
    <s v="d"/>
  </r>
  <r>
    <x v="1"/>
    <x v="5"/>
    <x v="0"/>
    <x v="29"/>
    <x v="1"/>
    <x v="149"/>
    <s v="d"/>
  </r>
  <r>
    <x v="1"/>
    <x v="5"/>
    <x v="0"/>
    <x v="30"/>
    <x v="0"/>
    <x v="0"/>
    <s v="cd"/>
  </r>
  <r>
    <x v="1"/>
    <x v="5"/>
    <x v="0"/>
    <x v="30"/>
    <x v="1"/>
    <x v="0"/>
    <s v="cd"/>
  </r>
  <r>
    <x v="1"/>
    <x v="6"/>
    <x v="0"/>
    <x v="0"/>
    <x v="0"/>
    <x v="0"/>
    <m/>
  </r>
  <r>
    <x v="1"/>
    <x v="6"/>
    <x v="0"/>
    <x v="0"/>
    <x v="1"/>
    <x v="0"/>
    <m/>
  </r>
  <r>
    <x v="1"/>
    <x v="6"/>
    <x v="0"/>
    <x v="1"/>
    <x v="0"/>
    <x v="0"/>
    <s v="cp"/>
  </r>
  <r>
    <x v="1"/>
    <x v="6"/>
    <x v="0"/>
    <x v="1"/>
    <x v="1"/>
    <x v="0"/>
    <s v="cp"/>
  </r>
  <r>
    <x v="1"/>
    <x v="6"/>
    <x v="0"/>
    <x v="2"/>
    <x v="0"/>
    <x v="0"/>
    <m/>
  </r>
  <r>
    <x v="1"/>
    <x v="6"/>
    <x v="0"/>
    <x v="2"/>
    <x v="1"/>
    <x v="0"/>
    <m/>
  </r>
  <r>
    <x v="1"/>
    <x v="6"/>
    <x v="0"/>
    <x v="3"/>
    <x v="0"/>
    <x v="0"/>
    <s v="cp"/>
  </r>
  <r>
    <x v="1"/>
    <x v="6"/>
    <x v="0"/>
    <x v="3"/>
    <x v="1"/>
    <x v="0"/>
    <s v="cp"/>
  </r>
  <r>
    <x v="1"/>
    <x v="6"/>
    <x v="0"/>
    <x v="4"/>
    <x v="0"/>
    <x v="3"/>
    <s v="p"/>
  </r>
  <r>
    <x v="1"/>
    <x v="6"/>
    <x v="0"/>
    <x v="4"/>
    <x v="1"/>
    <x v="3"/>
    <s v="p"/>
  </r>
  <r>
    <x v="1"/>
    <x v="6"/>
    <x v="0"/>
    <x v="5"/>
    <x v="0"/>
    <x v="0"/>
    <s v="cp"/>
  </r>
  <r>
    <x v="1"/>
    <x v="6"/>
    <x v="0"/>
    <x v="5"/>
    <x v="1"/>
    <x v="0"/>
    <s v="cp"/>
  </r>
  <r>
    <x v="1"/>
    <x v="6"/>
    <x v="0"/>
    <x v="6"/>
    <x v="0"/>
    <x v="3"/>
    <s v="p"/>
  </r>
  <r>
    <x v="1"/>
    <x v="6"/>
    <x v="0"/>
    <x v="6"/>
    <x v="1"/>
    <x v="3"/>
    <s v="p"/>
  </r>
  <r>
    <x v="1"/>
    <x v="6"/>
    <x v="0"/>
    <x v="7"/>
    <x v="0"/>
    <x v="0"/>
    <s v="cp"/>
  </r>
  <r>
    <x v="1"/>
    <x v="6"/>
    <x v="0"/>
    <x v="7"/>
    <x v="1"/>
    <x v="0"/>
    <s v="cp"/>
  </r>
  <r>
    <x v="1"/>
    <x v="6"/>
    <x v="0"/>
    <x v="8"/>
    <x v="0"/>
    <x v="0"/>
    <m/>
  </r>
  <r>
    <x v="1"/>
    <x v="6"/>
    <x v="0"/>
    <x v="8"/>
    <x v="1"/>
    <x v="0"/>
    <m/>
  </r>
  <r>
    <x v="1"/>
    <x v="6"/>
    <x v="0"/>
    <x v="9"/>
    <x v="0"/>
    <x v="0"/>
    <m/>
  </r>
  <r>
    <x v="1"/>
    <x v="6"/>
    <x v="0"/>
    <x v="9"/>
    <x v="1"/>
    <x v="0"/>
    <m/>
  </r>
  <r>
    <x v="1"/>
    <x v="6"/>
    <x v="0"/>
    <x v="10"/>
    <x v="0"/>
    <x v="3"/>
    <s v="p"/>
  </r>
  <r>
    <x v="1"/>
    <x v="6"/>
    <x v="0"/>
    <x v="10"/>
    <x v="1"/>
    <x v="3"/>
    <s v="p"/>
  </r>
  <r>
    <x v="1"/>
    <x v="6"/>
    <x v="0"/>
    <x v="11"/>
    <x v="0"/>
    <x v="3"/>
    <s v="p"/>
  </r>
  <r>
    <x v="1"/>
    <x v="6"/>
    <x v="0"/>
    <x v="11"/>
    <x v="1"/>
    <x v="3"/>
    <s v="p"/>
  </r>
  <r>
    <x v="1"/>
    <x v="6"/>
    <x v="0"/>
    <x v="12"/>
    <x v="0"/>
    <x v="0"/>
    <m/>
  </r>
  <r>
    <x v="1"/>
    <x v="6"/>
    <x v="0"/>
    <x v="12"/>
    <x v="1"/>
    <x v="0"/>
    <m/>
  </r>
  <r>
    <x v="1"/>
    <x v="6"/>
    <x v="0"/>
    <x v="13"/>
    <x v="0"/>
    <x v="24"/>
    <s v="p"/>
  </r>
  <r>
    <x v="1"/>
    <x v="6"/>
    <x v="0"/>
    <x v="13"/>
    <x v="1"/>
    <x v="329"/>
    <s v="p"/>
  </r>
  <r>
    <x v="1"/>
    <x v="6"/>
    <x v="0"/>
    <x v="14"/>
    <x v="0"/>
    <x v="3"/>
    <s v="p"/>
  </r>
  <r>
    <x v="1"/>
    <x v="6"/>
    <x v="0"/>
    <x v="14"/>
    <x v="1"/>
    <x v="3"/>
    <s v="p"/>
  </r>
  <r>
    <x v="1"/>
    <x v="6"/>
    <x v="0"/>
    <x v="15"/>
    <x v="0"/>
    <x v="3"/>
    <s v="p"/>
  </r>
  <r>
    <x v="1"/>
    <x v="6"/>
    <x v="0"/>
    <x v="15"/>
    <x v="1"/>
    <x v="3"/>
    <s v="p"/>
  </r>
  <r>
    <x v="1"/>
    <x v="6"/>
    <x v="0"/>
    <x v="16"/>
    <x v="0"/>
    <x v="3"/>
    <s v="p"/>
  </r>
  <r>
    <x v="1"/>
    <x v="6"/>
    <x v="0"/>
    <x v="16"/>
    <x v="1"/>
    <x v="3"/>
    <s v="p"/>
  </r>
  <r>
    <x v="1"/>
    <x v="6"/>
    <x v="0"/>
    <x v="17"/>
    <x v="0"/>
    <x v="0"/>
    <m/>
  </r>
  <r>
    <x v="1"/>
    <x v="6"/>
    <x v="0"/>
    <x v="17"/>
    <x v="1"/>
    <x v="0"/>
    <m/>
  </r>
  <r>
    <x v="1"/>
    <x v="6"/>
    <x v="0"/>
    <x v="18"/>
    <x v="0"/>
    <x v="0"/>
    <s v="cp"/>
  </r>
  <r>
    <x v="1"/>
    <x v="6"/>
    <x v="0"/>
    <x v="18"/>
    <x v="1"/>
    <x v="0"/>
    <s v="cp"/>
  </r>
  <r>
    <x v="1"/>
    <x v="6"/>
    <x v="0"/>
    <x v="19"/>
    <x v="0"/>
    <x v="0"/>
    <s v="cp"/>
  </r>
  <r>
    <x v="1"/>
    <x v="6"/>
    <x v="0"/>
    <x v="19"/>
    <x v="1"/>
    <x v="0"/>
    <s v="cp"/>
  </r>
  <r>
    <x v="1"/>
    <x v="6"/>
    <x v="0"/>
    <x v="20"/>
    <x v="0"/>
    <x v="0"/>
    <s v="cp"/>
  </r>
  <r>
    <x v="1"/>
    <x v="6"/>
    <x v="0"/>
    <x v="20"/>
    <x v="1"/>
    <x v="0"/>
    <s v="cp"/>
  </r>
  <r>
    <x v="1"/>
    <x v="6"/>
    <x v="0"/>
    <x v="21"/>
    <x v="0"/>
    <x v="3"/>
    <s v="p"/>
  </r>
  <r>
    <x v="1"/>
    <x v="6"/>
    <x v="0"/>
    <x v="21"/>
    <x v="1"/>
    <x v="3"/>
    <s v="p"/>
  </r>
  <r>
    <x v="1"/>
    <x v="6"/>
    <x v="0"/>
    <x v="22"/>
    <x v="0"/>
    <x v="3"/>
    <s v="p"/>
  </r>
  <r>
    <x v="1"/>
    <x v="6"/>
    <x v="0"/>
    <x v="22"/>
    <x v="1"/>
    <x v="3"/>
    <s v="p"/>
  </r>
  <r>
    <x v="1"/>
    <x v="6"/>
    <x v="0"/>
    <x v="23"/>
    <x v="0"/>
    <x v="3"/>
    <s v="p"/>
  </r>
  <r>
    <x v="1"/>
    <x v="6"/>
    <x v="0"/>
    <x v="23"/>
    <x v="1"/>
    <x v="3"/>
    <s v="p"/>
  </r>
  <r>
    <x v="1"/>
    <x v="6"/>
    <x v="0"/>
    <x v="24"/>
    <x v="0"/>
    <x v="3"/>
    <s v="p"/>
  </r>
  <r>
    <x v="1"/>
    <x v="6"/>
    <x v="0"/>
    <x v="24"/>
    <x v="1"/>
    <x v="3"/>
    <s v="p"/>
  </r>
  <r>
    <x v="1"/>
    <x v="6"/>
    <x v="0"/>
    <x v="25"/>
    <x v="0"/>
    <x v="0"/>
    <m/>
  </r>
  <r>
    <x v="1"/>
    <x v="6"/>
    <x v="0"/>
    <x v="25"/>
    <x v="1"/>
    <x v="0"/>
    <m/>
  </r>
  <r>
    <x v="1"/>
    <x v="6"/>
    <x v="0"/>
    <x v="26"/>
    <x v="0"/>
    <x v="3"/>
    <s v="p"/>
  </r>
  <r>
    <x v="1"/>
    <x v="6"/>
    <x v="0"/>
    <x v="26"/>
    <x v="1"/>
    <x v="3"/>
    <s v="p"/>
  </r>
  <r>
    <x v="1"/>
    <x v="6"/>
    <x v="0"/>
    <x v="27"/>
    <x v="0"/>
    <x v="0"/>
    <s v="cp"/>
  </r>
  <r>
    <x v="1"/>
    <x v="6"/>
    <x v="0"/>
    <x v="27"/>
    <x v="1"/>
    <x v="0"/>
    <s v="cp"/>
  </r>
  <r>
    <x v="1"/>
    <x v="6"/>
    <x v="0"/>
    <x v="28"/>
    <x v="0"/>
    <x v="0"/>
    <s v="cp"/>
  </r>
  <r>
    <x v="1"/>
    <x v="6"/>
    <x v="0"/>
    <x v="28"/>
    <x v="1"/>
    <x v="0"/>
    <s v="cp"/>
  </r>
  <r>
    <x v="1"/>
    <x v="6"/>
    <x v="0"/>
    <x v="29"/>
    <x v="0"/>
    <x v="404"/>
    <s v="p"/>
  </r>
  <r>
    <x v="1"/>
    <x v="6"/>
    <x v="0"/>
    <x v="29"/>
    <x v="1"/>
    <x v="405"/>
    <s v="p"/>
  </r>
  <r>
    <x v="1"/>
    <x v="6"/>
    <x v="0"/>
    <x v="30"/>
    <x v="0"/>
    <x v="0"/>
    <s v="cp"/>
  </r>
  <r>
    <x v="1"/>
    <x v="6"/>
    <x v="0"/>
    <x v="30"/>
    <x v="1"/>
    <x v="0"/>
    <s v="cp"/>
  </r>
  <r>
    <x v="1"/>
    <x v="7"/>
    <x v="0"/>
    <x v="0"/>
    <x v="0"/>
    <x v="0"/>
    <m/>
  </r>
  <r>
    <x v="1"/>
    <x v="7"/>
    <x v="0"/>
    <x v="0"/>
    <x v="1"/>
    <x v="0"/>
    <m/>
  </r>
  <r>
    <x v="1"/>
    <x v="7"/>
    <x v="0"/>
    <x v="1"/>
    <x v="0"/>
    <x v="406"/>
    <m/>
  </r>
  <r>
    <x v="1"/>
    <x v="7"/>
    <x v="0"/>
    <x v="1"/>
    <x v="1"/>
    <x v="407"/>
    <m/>
  </r>
  <r>
    <x v="1"/>
    <x v="7"/>
    <x v="0"/>
    <x v="2"/>
    <x v="0"/>
    <x v="0"/>
    <m/>
  </r>
  <r>
    <x v="1"/>
    <x v="7"/>
    <x v="0"/>
    <x v="2"/>
    <x v="1"/>
    <x v="0"/>
    <m/>
  </r>
  <r>
    <x v="1"/>
    <x v="7"/>
    <x v="0"/>
    <x v="3"/>
    <x v="0"/>
    <x v="232"/>
    <m/>
  </r>
  <r>
    <x v="1"/>
    <x v="7"/>
    <x v="0"/>
    <x v="3"/>
    <x v="1"/>
    <x v="408"/>
    <m/>
  </r>
  <r>
    <x v="1"/>
    <x v="7"/>
    <x v="0"/>
    <x v="4"/>
    <x v="0"/>
    <x v="409"/>
    <m/>
  </r>
  <r>
    <x v="1"/>
    <x v="7"/>
    <x v="0"/>
    <x v="4"/>
    <x v="1"/>
    <x v="410"/>
    <m/>
  </r>
  <r>
    <x v="1"/>
    <x v="7"/>
    <x v="0"/>
    <x v="5"/>
    <x v="0"/>
    <x v="0"/>
    <s v="c"/>
  </r>
  <r>
    <x v="1"/>
    <x v="7"/>
    <x v="0"/>
    <x v="5"/>
    <x v="1"/>
    <x v="0"/>
    <s v="c"/>
  </r>
  <r>
    <x v="1"/>
    <x v="7"/>
    <x v="0"/>
    <x v="6"/>
    <x v="0"/>
    <x v="3"/>
    <m/>
  </r>
  <r>
    <x v="1"/>
    <x v="7"/>
    <x v="0"/>
    <x v="6"/>
    <x v="1"/>
    <x v="3"/>
    <m/>
  </r>
  <r>
    <x v="1"/>
    <x v="7"/>
    <x v="0"/>
    <x v="7"/>
    <x v="0"/>
    <x v="411"/>
    <m/>
  </r>
  <r>
    <x v="1"/>
    <x v="7"/>
    <x v="0"/>
    <x v="7"/>
    <x v="1"/>
    <x v="412"/>
    <m/>
  </r>
  <r>
    <x v="1"/>
    <x v="7"/>
    <x v="0"/>
    <x v="8"/>
    <x v="0"/>
    <x v="0"/>
    <m/>
  </r>
  <r>
    <x v="1"/>
    <x v="7"/>
    <x v="0"/>
    <x v="8"/>
    <x v="1"/>
    <x v="0"/>
    <m/>
  </r>
  <r>
    <x v="1"/>
    <x v="7"/>
    <x v="0"/>
    <x v="9"/>
    <x v="0"/>
    <x v="0"/>
    <m/>
  </r>
  <r>
    <x v="1"/>
    <x v="7"/>
    <x v="0"/>
    <x v="9"/>
    <x v="1"/>
    <x v="0"/>
    <m/>
  </r>
  <r>
    <x v="1"/>
    <x v="7"/>
    <x v="0"/>
    <x v="10"/>
    <x v="0"/>
    <x v="3"/>
    <m/>
  </r>
  <r>
    <x v="1"/>
    <x v="7"/>
    <x v="0"/>
    <x v="10"/>
    <x v="1"/>
    <x v="3"/>
    <m/>
  </r>
  <r>
    <x v="1"/>
    <x v="7"/>
    <x v="0"/>
    <x v="11"/>
    <x v="0"/>
    <x v="3"/>
    <m/>
  </r>
  <r>
    <x v="1"/>
    <x v="7"/>
    <x v="0"/>
    <x v="11"/>
    <x v="1"/>
    <x v="3"/>
    <m/>
  </r>
  <r>
    <x v="1"/>
    <x v="7"/>
    <x v="0"/>
    <x v="12"/>
    <x v="0"/>
    <x v="0"/>
    <m/>
  </r>
  <r>
    <x v="1"/>
    <x v="7"/>
    <x v="0"/>
    <x v="12"/>
    <x v="1"/>
    <x v="0"/>
    <m/>
  </r>
  <r>
    <x v="1"/>
    <x v="7"/>
    <x v="0"/>
    <x v="13"/>
    <x v="0"/>
    <x v="413"/>
    <m/>
  </r>
  <r>
    <x v="1"/>
    <x v="7"/>
    <x v="0"/>
    <x v="13"/>
    <x v="1"/>
    <x v="414"/>
    <m/>
  </r>
  <r>
    <x v="1"/>
    <x v="7"/>
    <x v="0"/>
    <x v="14"/>
    <x v="0"/>
    <x v="0"/>
    <s v="c"/>
  </r>
  <r>
    <x v="1"/>
    <x v="7"/>
    <x v="0"/>
    <x v="14"/>
    <x v="1"/>
    <x v="0"/>
    <s v="c"/>
  </r>
  <r>
    <x v="1"/>
    <x v="7"/>
    <x v="0"/>
    <x v="15"/>
    <x v="0"/>
    <x v="125"/>
    <m/>
  </r>
  <r>
    <x v="1"/>
    <x v="7"/>
    <x v="0"/>
    <x v="15"/>
    <x v="1"/>
    <x v="415"/>
    <m/>
  </r>
  <r>
    <x v="1"/>
    <x v="7"/>
    <x v="0"/>
    <x v="16"/>
    <x v="0"/>
    <x v="416"/>
    <m/>
  </r>
  <r>
    <x v="1"/>
    <x v="7"/>
    <x v="0"/>
    <x v="16"/>
    <x v="1"/>
    <x v="220"/>
    <m/>
  </r>
  <r>
    <x v="1"/>
    <x v="7"/>
    <x v="0"/>
    <x v="17"/>
    <x v="0"/>
    <x v="0"/>
    <m/>
  </r>
  <r>
    <x v="1"/>
    <x v="7"/>
    <x v="0"/>
    <x v="17"/>
    <x v="1"/>
    <x v="0"/>
    <m/>
  </r>
  <r>
    <x v="1"/>
    <x v="7"/>
    <x v="0"/>
    <x v="18"/>
    <x v="0"/>
    <x v="4"/>
    <m/>
  </r>
  <r>
    <x v="1"/>
    <x v="7"/>
    <x v="0"/>
    <x v="18"/>
    <x v="1"/>
    <x v="323"/>
    <m/>
  </r>
  <r>
    <x v="1"/>
    <x v="7"/>
    <x v="0"/>
    <x v="19"/>
    <x v="0"/>
    <x v="3"/>
    <m/>
  </r>
  <r>
    <x v="1"/>
    <x v="7"/>
    <x v="0"/>
    <x v="19"/>
    <x v="1"/>
    <x v="3"/>
    <m/>
  </r>
  <r>
    <x v="1"/>
    <x v="7"/>
    <x v="0"/>
    <x v="20"/>
    <x v="0"/>
    <x v="417"/>
    <m/>
  </r>
  <r>
    <x v="1"/>
    <x v="7"/>
    <x v="0"/>
    <x v="20"/>
    <x v="1"/>
    <x v="418"/>
    <m/>
  </r>
  <r>
    <x v="1"/>
    <x v="7"/>
    <x v="0"/>
    <x v="21"/>
    <x v="0"/>
    <x v="22"/>
    <m/>
  </r>
  <r>
    <x v="1"/>
    <x v="7"/>
    <x v="0"/>
    <x v="21"/>
    <x v="1"/>
    <x v="68"/>
    <m/>
  </r>
  <r>
    <x v="1"/>
    <x v="7"/>
    <x v="0"/>
    <x v="22"/>
    <x v="0"/>
    <x v="419"/>
    <m/>
  </r>
  <r>
    <x v="1"/>
    <x v="7"/>
    <x v="0"/>
    <x v="22"/>
    <x v="1"/>
    <x v="420"/>
    <m/>
  </r>
  <r>
    <x v="1"/>
    <x v="7"/>
    <x v="0"/>
    <x v="23"/>
    <x v="0"/>
    <x v="3"/>
    <m/>
  </r>
  <r>
    <x v="1"/>
    <x v="7"/>
    <x v="0"/>
    <x v="23"/>
    <x v="1"/>
    <x v="3"/>
    <m/>
  </r>
  <r>
    <x v="1"/>
    <x v="7"/>
    <x v="0"/>
    <x v="24"/>
    <x v="0"/>
    <x v="319"/>
    <m/>
  </r>
  <r>
    <x v="1"/>
    <x v="7"/>
    <x v="0"/>
    <x v="24"/>
    <x v="1"/>
    <x v="421"/>
    <m/>
  </r>
  <r>
    <x v="1"/>
    <x v="7"/>
    <x v="0"/>
    <x v="25"/>
    <x v="0"/>
    <x v="0"/>
    <m/>
  </r>
  <r>
    <x v="1"/>
    <x v="7"/>
    <x v="0"/>
    <x v="25"/>
    <x v="1"/>
    <x v="0"/>
    <m/>
  </r>
  <r>
    <x v="1"/>
    <x v="7"/>
    <x v="0"/>
    <x v="26"/>
    <x v="0"/>
    <x v="0"/>
    <s v="c"/>
  </r>
  <r>
    <x v="1"/>
    <x v="7"/>
    <x v="0"/>
    <x v="26"/>
    <x v="1"/>
    <x v="0"/>
    <s v="c"/>
  </r>
  <r>
    <x v="1"/>
    <x v="7"/>
    <x v="0"/>
    <x v="27"/>
    <x v="0"/>
    <x v="422"/>
    <m/>
  </r>
  <r>
    <x v="1"/>
    <x v="7"/>
    <x v="0"/>
    <x v="27"/>
    <x v="1"/>
    <x v="423"/>
    <m/>
  </r>
  <r>
    <x v="1"/>
    <x v="7"/>
    <x v="0"/>
    <x v="28"/>
    <x v="0"/>
    <x v="10"/>
    <m/>
  </r>
  <r>
    <x v="1"/>
    <x v="7"/>
    <x v="0"/>
    <x v="28"/>
    <x v="1"/>
    <x v="424"/>
    <m/>
  </r>
  <r>
    <x v="1"/>
    <x v="7"/>
    <x v="0"/>
    <x v="29"/>
    <x v="0"/>
    <x v="425"/>
    <m/>
  </r>
  <r>
    <x v="1"/>
    <x v="7"/>
    <x v="0"/>
    <x v="29"/>
    <x v="1"/>
    <x v="426"/>
    <m/>
  </r>
  <r>
    <x v="1"/>
    <x v="7"/>
    <x v="0"/>
    <x v="30"/>
    <x v="0"/>
    <x v="427"/>
    <m/>
  </r>
  <r>
    <x v="1"/>
    <x v="7"/>
    <x v="0"/>
    <x v="30"/>
    <x v="1"/>
    <x v="428"/>
    <m/>
  </r>
  <r>
    <x v="1"/>
    <x v="8"/>
    <x v="0"/>
    <x v="0"/>
    <x v="0"/>
    <x v="0"/>
    <m/>
  </r>
  <r>
    <x v="1"/>
    <x v="8"/>
    <x v="0"/>
    <x v="0"/>
    <x v="1"/>
    <x v="0"/>
    <m/>
  </r>
  <r>
    <x v="1"/>
    <x v="8"/>
    <x v="0"/>
    <x v="1"/>
    <x v="0"/>
    <x v="429"/>
    <m/>
  </r>
  <r>
    <x v="1"/>
    <x v="8"/>
    <x v="0"/>
    <x v="1"/>
    <x v="1"/>
    <x v="430"/>
    <m/>
  </r>
  <r>
    <x v="1"/>
    <x v="8"/>
    <x v="0"/>
    <x v="2"/>
    <x v="0"/>
    <x v="0"/>
    <m/>
  </r>
  <r>
    <x v="1"/>
    <x v="8"/>
    <x v="0"/>
    <x v="2"/>
    <x v="1"/>
    <x v="0"/>
    <m/>
  </r>
  <r>
    <x v="1"/>
    <x v="8"/>
    <x v="0"/>
    <x v="3"/>
    <x v="0"/>
    <x v="431"/>
    <m/>
  </r>
  <r>
    <x v="1"/>
    <x v="8"/>
    <x v="0"/>
    <x v="3"/>
    <x v="1"/>
    <x v="432"/>
    <m/>
  </r>
  <r>
    <x v="1"/>
    <x v="8"/>
    <x v="0"/>
    <x v="4"/>
    <x v="0"/>
    <x v="433"/>
    <m/>
  </r>
  <r>
    <x v="1"/>
    <x v="8"/>
    <x v="0"/>
    <x v="4"/>
    <x v="1"/>
    <x v="434"/>
    <m/>
  </r>
  <r>
    <x v="1"/>
    <x v="8"/>
    <x v="0"/>
    <x v="5"/>
    <x v="0"/>
    <x v="3"/>
    <m/>
  </r>
  <r>
    <x v="1"/>
    <x v="8"/>
    <x v="0"/>
    <x v="5"/>
    <x v="1"/>
    <x v="3"/>
    <m/>
  </r>
  <r>
    <x v="1"/>
    <x v="8"/>
    <x v="0"/>
    <x v="6"/>
    <x v="0"/>
    <x v="3"/>
    <m/>
  </r>
  <r>
    <x v="1"/>
    <x v="8"/>
    <x v="0"/>
    <x v="6"/>
    <x v="1"/>
    <x v="3"/>
    <m/>
  </r>
  <r>
    <x v="1"/>
    <x v="8"/>
    <x v="0"/>
    <x v="7"/>
    <x v="0"/>
    <x v="435"/>
    <m/>
  </r>
  <r>
    <x v="1"/>
    <x v="8"/>
    <x v="0"/>
    <x v="7"/>
    <x v="1"/>
    <x v="436"/>
    <m/>
  </r>
  <r>
    <x v="1"/>
    <x v="8"/>
    <x v="0"/>
    <x v="8"/>
    <x v="0"/>
    <x v="0"/>
    <m/>
  </r>
  <r>
    <x v="1"/>
    <x v="8"/>
    <x v="0"/>
    <x v="8"/>
    <x v="1"/>
    <x v="0"/>
    <m/>
  </r>
  <r>
    <x v="1"/>
    <x v="8"/>
    <x v="0"/>
    <x v="9"/>
    <x v="0"/>
    <x v="0"/>
    <m/>
  </r>
  <r>
    <x v="1"/>
    <x v="8"/>
    <x v="0"/>
    <x v="9"/>
    <x v="1"/>
    <x v="0"/>
    <m/>
  </r>
  <r>
    <x v="1"/>
    <x v="8"/>
    <x v="0"/>
    <x v="10"/>
    <x v="0"/>
    <x v="3"/>
    <m/>
  </r>
  <r>
    <x v="1"/>
    <x v="8"/>
    <x v="0"/>
    <x v="10"/>
    <x v="1"/>
    <x v="3"/>
    <m/>
  </r>
  <r>
    <x v="1"/>
    <x v="8"/>
    <x v="0"/>
    <x v="11"/>
    <x v="0"/>
    <x v="3"/>
    <m/>
  </r>
  <r>
    <x v="1"/>
    <x v="8"/>
    <x v="0"/>
    <x v="11"/>
    <x v="1"/>
    <x v="3"/>
    <m/>
  </r>
  <r>
    <x v="1"/>
    <x v="8"/>
    <x v="0"/>
    <x v="12"/>
    <x v="0"/>
    <x v="0"/>
    <m/>
  </r>
  <r>
    <x v="1"/>
    <x v="8"/>
    <x v="0"/>
    <x v="12"/>
    <x v="1"/>
    <x v="0"/>
    <m/>
  </r>
  <r>
    <x v="1"/>
    <x v="8"/>
    <x v="0"/>
    <x v="13"/>
    <x v="0"/>
    <x v="437"/>
    <m/>
  </r>
  <r>
    <x v="1"/>
    <x v="8"/>
    <x v="0"/>
    <x v="13"/>
    <x v="1"/>
    <x v="438"/>
    <m/>
  </r>
  <r>
    <x v="1"/>
    <x v="8"/>
    <x v="0"/>
    <x v="14"/>
    <x v="0"/>
    <x v="439"/>
    <m/>
  </r>
  <r>
    <x v="1"/>
    <x v="8"/>
    <x v="0"/>
    <x v="14"/>
    <x v="1"/>
    <x v="440"/>
    <m/>
  </r>
  <r>
    <x v="1"/>
    <x v="8"/>
    <x v="0"/>
    <x v="15"/>
    <x v="0"/>
    <x v="3"/>
    <m/>
  </r>
  <r>
    <x v="1"/>
    <x v="8"/>
    <x v="0"/>
    <x v="15"/>
    <x v="1"/>
    <x v="3"/>
    <m/>
  </r>
  <r>
    <x v="1"/>
    <x v="8"/>
    <x v="0"/>
    <x v="16"/>
    <x v="0"/>
    <x v="3"/>
    <m/>
  </r>
  <r>
    <x v="1"/>
    <x v="8"/>
    <x v="0"/>
    <x v="16"/>
    <x v="1"/>
    <x v="3"/>
    <m/>
  </r>
  <r>
    <x v="1"/>
    <x v="8"/>
    <x v="0"/>
    <x v="17"/>
    <x v="0"/>
    <x v="0"/>
    <m/>
  </r>
  <r>
    <x v="1"/>
    <x v="8"/>
    <x v="0"/>
    <x v="17"/>
    <x v="1"/>
    <x v="0"/>
    <m/>
  </r>
  <r>
    <x v="1"/>
    <x v="8"/>
    <x v="0"/>
    <x v="18"/>
    <x v="0"/>
    <x v="0"/>
    <s v="c"/>
  </r>
  <r>
    <x v="1"/>
    <x v="8"/>
    <x v="0"/>
    <x v="18"/>
    <x v="1"/>
    <x v="0"/>
    <s v="c"/>
  </r>
  <r>
    <x v="1"/>
    <x v="8"/>
    <x v="0"/>
    <x v="19"/>
    <x v="0"/>
    <x v="18"/>
    <m/>
  </r>
  <r>
    <x v="1"/>
    <x v="8"/>
    <x v="0"/>
    <x v="19"/>
    <x v="1"/>
    <x v="102"/>
    <m/>
  </r>
  <r>
    <x v="1"/>
    <x v="8"/>
    <x v="0"/>
    <x v="20"/>
    <x v="0"/>
    <x v="441"/>
    <m/>
  </r>
  <r>
    <x v="1"/>
    <x v="8"/>
    <x v="0"/>
    <x v="20"/>
    <x v="1"/>
    <x v="442"/>
    <m/>
  </r>
  <r>
    <x v="1"/>
    <x v="8"/>
    <x v="0"/>
    <x v="21"/>
    <x v="0"/>
    <x v="0"/>
    <s v="c"/>
  </r>
  <r>
    <x v="1"/>
    <x v="8"/>
    <x v="0"/>
    <x v="21"/>
    <x v="1"/>
    <x v="0"/>
    <s v="c"/>
  </r>
  <r>
    <x v="1"/>
    <x v="8"/>
    <x v="0"/>
    <x v="22"/>
    <x v="0"/>
    <x v="443"/>
    <m/>
  </r>
  <r>
    <x v="1"/>
    <x v="8"/>
    <x v="0"/>
    <x v="22"/>
    <x v="1"/>
    <x v="444"/>
    <m/>
  </r>
  <r>
    <x v="1"/>
    <x v="8"/>
    <x v="0"/>
    <x v="23"/>
    <x v="0"/>
    <x v="0"/>
    <s v="c"/>
  </r>
  <r>
    <x v="1"/>
    <x v="8"/>
    <x v="0"/>
    <x v="23"/>
    <x v="1"/>
    <x v="0"/>
    <s v="c"/>
  </r>
  <r>
    <x v="1"/>
    <x v="8"/>
    <x v="0"/>
    <x v="24"/>
    <x v="0"/>
    <x v="0"/>
    <s v="c"/>
  </r>
  <r>
    <x v="1"/>
    <x v="8"/>
    <x v="0"/>
    <x v="24"/>
    <x v="1"/>
    <x v="0"/>
    <s v="c"/>
  </r>
  <r>
    <x v="1"/>
    <x v="8"/>
    <x v="0"/>
    <x v="25"/>
    <x v="0"/>
    <x v="0"/>
    <m/>
  </r>
  <r>
    <x v="1"/>
    <x v="8"/>
    <x v="0"/>
    <x v="25"/>
    <x v="1"/>
    <x v="0"/>
    <m/>
  </r>
  <r>
    <x v="1"/>
    <x v="8"/>
    <x v="0"/>
    <x v="26"/>
    <x v="0"/>
    <x v="445"/>
    <m/>
  </r>
  <r>
    <x v="1"/>
    <x v="8"/>
    <x v="0"/>
    <x v="26"/>
    <x v="1"/>
    <x v="446"/>
    <m/>
  </r>
  <r>
    <x v="1"/>
    <x v="8"/>
    <x v="0"/>
    <x v="27"/>
    <x v="0"/>
    <x v="447"/>
    <m/>
  </r>
  <r>
    <x v="1"/>
    <x v="8"/>
    <x v="0"/>
    <x v="27"/>
    <x v="1"/>
    <x v="448"/>
    <m/>
  </r>
  <r>
    <x v="1"/>
    <x v="8"/>
    <x v="0"/>
    <x v="28"/>
    <x v="0"/>
    <x v="0"/>
    <s v="c"/>
  </r>
  <r>
    <x v="1"/>
    <x v="8"/>
    <x v="0"/>
    <x v="28"/>
    <x v="1"/>
    <x v="449"/>
    <m/>
  </r>
  <r>
    <x v="1"/>
    <x v="8"/>
    <x v="0"/>
    <x v="29"/>
    <x v="0"/>
    <x v="450"/>
    <m/>
  </r>
  <r>
    <x v="1"/>
    <x v="8"/>
    <x v="0"/>
    <x v="29"/>
    <x v="1"/>
    <x v="451"/>
    <m/>
  </r>
  <r>
    <x v="1"/>
    <x v="8"/>
    <x v="0"/>
    <x v="30"/>
    <x v="0"/>
    <x v="452"/>
    <m/>
  </r>
  <r>
    <x v="1"/>
    <x v="8"/>
    <x v="0"/>
    <x v="30"/>
    <x v="1"/>
    <x v="453"/>
    <m/>
  </r>
  <r>
    <x v="1"/>
    <x v="9"/>
    <x v="0"/>
    <x v="0"/>
    <x v="0"/>
    <x v="0"/>
    <m/>
  </r>
  <r>
    <x v="1"/>
    <x v="9"/>
    <x v="0"/>
    <x v="0"/>
    <x v="1"/>
    <x v="0"/>
    <m/>
  </r>
  <r>
    <x v="1"/>
    <x v="9"/>
    <x v="0"/>
    <x v="1"/>
    <x v="0"/>
    <x v="454"/>
    <m/>
  </r>
  <r>
    <x v="1"/>
    <x v="9"/>
    <x v="0"/>
    <x v="1"/>
    <x v="1"/>
    <x v="455"/>
    <m/>
  </r>
  <r>
    <x v="1"/>
    <x v="9"/>
    <x v="0"/>
    <x v="2"/>
    <x v="0"/>
    <x v="0"/>
    <m/>
  </r>
  <r>
    <x v="1"/>
    <x v="9"/>
    <x v="0"/>
    <x v="2"/>
    <x v="1"/>
    <x v="0"/>
    <m/>
  </r>
  <r>
    <x v="1"/>
    <x v="9"/>
    <x v="0"/>
    <x v="3"/>
    <x v="0"/>
    <x v="3"/>
    <m/>
  </r>
  <r>
    <x v="1"/>
    <x v="9"/>
    <x v="0"/>
    <x v="3"/>
    <x v="1"/>
    <x v="3"/>
    <m/>
  </r>
  <r>
    <x v="1"/>
    <x v="9"/>
    <x v="0"/>
    <x v="4"/>
    <x v="0"/>
    <x v="22"/>
    <m/>
  </r>
  <r>
    <x v="1"/>
    <x v="9"/>
    <x v="0"/>
    <x v="4"/>
    <x v="1"/>
    <x v="23"/>
    <m/>
  </r>
  <r>
    <x v="1"/>
    <x v="9"/>
    <x v="0"/>
    <x v="5"/>
    <x v="0"/>
    <x v="3"/>
    <m/>
  </r>
  <r>
    <x v="1"/>
    <x v="9"/>
    <x v="0"/>
    <x v="5"/>
    <x v="1"/>
    <x v="3"/>
    <m/>
  </r>
  <r>
    <x v="1"/>
    <x v="9"/>
    <x v="0"/>
    <x v="6"/>
    <x v="0"/>
    <x v="3"/>
    <m/>
  </r>
  <r>
    <x v="1"/>
    <x v="9"/>
    <x v="0"/>
    <x v="6"/>
    <x v="1"/>
    <x v="3"/>
    <m/>
  </r>
  <r>
    <x v="1"/>
    <x v="9"/>
    <x v="0"/>
    <x v="7"/>
    <x v="0"/>
    <x v="99"/>
    <m/>
  </r>
  <r>
    <x v="1"/>
    <x v="9"/>
    <x v="0"/>
    <x v="7"/>
    <x v="1"/>
    <x v="456"/>
    <m/>
  </r>
  <r>
    <x v="1"/>
    <x v="9"/>
    <x v="0"/>
    <x v="8"/>
    <x v="0"/>
    <x v="0"/>
    <m/>
  </r>
  <r>
    <x v="1"/>
    <x v="9"/>
    <x v="0"/>
    <x v="8"/>
    <x v="1"/>
    <x v="0"/>
    <m/>
  </r>
  <r>
    <x v="1"/>
    <x v="9"/>
    <x v="0"/>
    <x v="9"/>
    <x v="0"/>
    <x v="0"/>
    <m/>
  </r>
  <r>
    <x v="1"/>
    <x v="9"/>
    <x v="0"/>
    <x v="9"/>
    <x v="1"/>
    <x v="0"/>
    <m/>
  </r>
  <r>
    <x v="1"/>
    <x v="9"/>
    <x v="0"/>
    <x v="10"/>
    <x v="0"/>
    <x v="3"/>
    <m/>
  </r>
  <r>
    <x v="1"/>
    <x v="9"/>
    <x v="0"/>
    <x v="10"/>
    <x v="1"/>
    <x v="3"/>
    <m/>
  </r>
  <r>
    <x v="1"/>
    <x v="9"/>
    <x v="0"/>
    <x v="11"/>
    <x v="0"/>
    <x v="3"/>
    <m/>
  </r>
  <r>
    <x v="1"/>
    <x v="9"/>
    <x v="0"/>
    <x v="11"/>
    <x v="1"/>
    <x v="3"/>
    <m/>
  </r>
  <r>
    <x v="1"/>
    <x v="9"/>
    <x v="0"/>
    <x v="12"/>
    <x v="0"/>
    <x v="0"/>
    <m/>
  </r>
  <r>
    <x v="1"/>
    <x v="9"/>
    <x v="0"/>
    <x v="12"/>
    <x v="1"/>
    <x v="0"/>
    <m/>
  </r>
  <r>
    <x v="1"/>
    <x v="9"/>
    <x v="0"/>
    <x v="13"/>
    <x v="0"/>
    <x v="3"/>
    <m/>
  </r>
  <r>
    <x v="1"/>
    <x v="9"/>
    <x v="0"/>
    <x v="13"/>
    <x v="1"/>
    <x v="3"/>
    <m/>
  </r>
  <r>
    <x v="1"/>
    <x v="9"/>
    <x v="0"/>
    <x v="14"/>
    <x v="0"/>
    <x v="3"/>
    <m/>
  </r>
  <r>
    <x v="1"/>
    <x v="9"/>
    <x v="0"/>
    <x v="14"/>
    <x v="1"/>
    <x v="3"/>
    <m/>
  </r>
  <r>
    <x v="1"/>
    <x v="9"/>
    <x v="0"/>
    <x v="15"/>
    <x v="0"/>
    <x v="3"/>
    <m/>
  </r>
  <r>
    <x v="1"/>
    <x v="9"/>
    <x v="0"/>
    <x v="15"/>
    <x v="1"/>
    <x v="3"/>
    <m/>
  </r>
  <r>
    <x v="1"/>
    <x v="9"/>
    <x v="0"/>
    <x v="16"/>
    <x v="0"/>
    <x v="3"/>
    <m/>
  </r>
  <r>
    <x v="1"/>
    <x v="9"/>
    <x v="0"/>
    <x v="16"/>
    <x v="1"/>
    <x v="3"/>
    <m/>
  </r>
  <r>
    <x v="1"/>
    <x v="9"/>
    <x v="0"/>
    <x v="17"/>
    <x v="0"/>
    <x v="0"/>
    <m/>
  </r>
  <r>
    <x v="1"/>
    <x v="9"/>
    <x v="0"/>
    <x v="17"/>
    <x v="1"/>
    <x v="0"/>
    <m/>
  </r>
  <r>
    <x v="1"/>
    <x v="9"/>
    <x v="0"/>
    <x v="18"/>
    <x v="0"/>
    <x v="3"/>
    <m/>
  </r>
  <r>
    <x v="1"/>
    <x v="9"/>
    <x v="0"/>
    <x v="18"/>
    <x v="1"/>
    <x v="3"/>
    <m/>
  </r>
  <r>
    <x v="1"/>
    <x v="9"/>
    <x v="0"/>
    <x v="19"/>
    <x v="0"/>
    <x v="3"/>
    <m/>
  </r>
  <r>
    <x v="1"/>
    <x v="9"/>
    <x v="0"/>
    <x v="19"/>
    <x v="1"/>
    <x v="3"/>
    <m/>
  </r>
  <r>
    <x v="1"/>
    <x v="9"/>
    <x v="0"/>
    <x v="20"/>
    <x v="0"/>
    <x v="3"/>
    <m/>
  </r>
  <r>
    <x v="1"/>
    <x v="9"/>
    <x v="0"/>
    <x v="20"/>
    <x v="1"/>
    <x v="3"/>
    <m/>
  </r>
  <r>
    <x v="1"/>
    <x v="9"/>
    <x v="0"/>
    <x v="21"/>
    <x v="0"/>
    <x v="3"/>
    <m/>
  </r>
  <r>
    <x v="1"/>
    <x v="9"/>
    <x v="0"/>
    <x v="21"/>
    <x v="1"/>
    <x v="3"/>
    <m/>
  </r>
  <r>
    <x v="1"/>
    <x v="9"/>
    <x v="0"/>
    <x v="22"/>
    <x v="0"/>
    <x v="3"/>
    <m/>
  </r>
  <r>
    <x v="1"/>
    <x v="9"/>
    <x v="0"/>
    <x v="22"/>
    <x v="1"/>
    <x v="3"/>
    <m/>
  </r>
  <r>
    <x v="1"/>
    <x v="9"/>
    <x v="0"/>
    <x v="23"/>
    <x v="0"/>
    <x v="3"/>
    <m/>
  </r>
  <r>
    <x v="1"/>
    <x v="9"/>
    <x v="0"/>
    <x v="23"/>
    <x v="1"/>
    <x v="3"/>
    <m/>
  </r>
  <r>
    <x v="1"/>
    <x v="9"/>
    <x v="0"/>
    <x v="24"/>
    <x v="0"/>
    <x v="3"/>
    <m/>
  </r>
  <r>
    <x v="1"/>
    <x v="9"/>
    <x v="0"/>
    <x v="24"/>
    <x v="1"/>
    <x v="3"/>
    <m/>
  </r>
  <r>
    <x v="1"/>
    <x v="9"/>
    <x v="0"/>
    <x v="25"/>
    <x v="0"/>
    <x v="0"/>
    <m/>
  </r>
  <r>
    <x v="1"/>
    <x v="9"/>
    <x v="0"/>
    <x v="25"/>
    <x v="1"/>
    <x v="0"/>
    <m/>
  </r>
  <r>
    <x v="1"/>
    <x v="9"/>
    <x v="0"/>
    <x v="26"/>
    <x v="0"/>
    <x v="3"/>
    <m/>
  </r>
  <r>
    <x v="1"/>
    <x v="9"/>
    <x v="0"/>
    <x v="26"/>
    <x v="1"/>
    <x v="3"/>
    <m/>
  </r>
  <r>
    <x v="1"/>
    <x v="9"/>
    <x v="0"/>
    <x v="27"/>
    <x v="0"/>
    <x v="457"/>
    <m/>
  </r>
  <r>
    <x v="1"/>
    <x v="9"/>
    <x v="0"/>
    <x v="27"/>
    <x v="1"/>
    <x v="458"/>
    <m/>
  </r>
  <r>
    <x v="1"/>
    <x v="9"/>
    <x v="0"/>
    <x v="28"/>
    <x v="0"/>
    <x v="3"/>
    <m/>
  </r>
  <r>
    <x v="1"/>
    <x v="9"/>
    <x v="0"/>
    <x v="28"/>
    <x v="1"/>
    <x v="3"/>
    <m/>
  </r>
  <r>
    <x v="1"/>
    <x v="9"/>
    <x v="0"/>
    <x v="29"/>
    <x v="0"/>
    <x v="459"/>
    <m/>
  </r>
  <r>
    <x v="1"/>
    <x v="9"/>
    <x v="0"/>
    <x v="29"/>
    <x v="1"/>
    <x v="460"/>
    <m/>
  </r>
  <r>
    <x v="1"/>
    <x v="9"/>
    <x v="0"/>
    <x v="30"/>
    <x v="0"/>
    <x v="461"/>
    <m/>
  </r>
  <r>
    <x v="1"/>
    <x v="9"/>
    <x v="0"/>
    <x v="30"/>
    <x v="1"/>
    <x v="462"/>
    <m/>
  </r>
  <r>
    <x v="1"/>
    <x v="10"/>
    <x v="0"/>
    <x v="0"/>
    <x v="0"/>
    <x v="0"/>
    <m/>
  </r>
  <r>
    <x v="1"/>
    <x v="10"/>
    <x v="0"/>
    <x v="0"/>
    <x v="1"/>
    <x v="0"/>
    <m/>
  </r>
  <r>
    <x v="1"/>
    <x v="10"/>
    <x v="0"/>
    <x v="1"/>
    <x v="0"/>
    <x v="463"/>
    <m/>
  </r>
  <r>
    <x v="1"/>
    <x v="10"/>
    <x v="0"/>
    <x v="1"/>
    <x v="1"/>
    <x v="464"/>
    <m/>
  </r>
  <r>
    <x v="1"/>
    <x v="10"/>
    <x v="0"/>
    <x v="2"/>
    <x v="0"/>
    <x v="0"/>
    <m/>
  </r>
  <r>
    <x v="1"/>
    <x v="10"/>
    <x v="0"/>
    <x v="2"/>
    <x v="1"/>
    <x v="0"/>
    <m/>
  </r>
  <r>
    <x v="1"/>
    <x v="10"/>
    <x v="0"/>
    <x v="3"/>
    <x v="0"/>
    <x v="0"/>
    <s v="c"/>
  </r>
  <r>
    <x v="1"/>
    <x v="10"/>
    <x v="0"/>
    <x v="3"/>
    <x v="1"/>
    <x v="0"/>
    <s v="c"/>
  </r>
  <r>
    <x v="1"/>
    <x v="10"/>
    <x v="0"/>
    <x v="4"/>
    <x v="0"/>
    <x v="465"/>
    <m/>
  </r>
  <r>
    <x v="1"/>
    <x v="10"/>
    <x v="0"/>
    <x v="4"/>
    <x v="1"/>
    <x v="466"/>
    <m/>
  </r>
  <r>
    <x v="1"/>
    <x v="10"/>
    <x v="0"/>
    <x v="5"/>
    <x v="0"/>
    <x v="0"/>
    <s v="c"/>
  </r>
  <r>
    <x v="1"/>
    <x v="10"/>
    <x v="0"/>
    <x v="5"/>
    <x v="1"/>
    <x v="0"/>
    <s v="c"/>
  </r>
  <r>
    <x v="1"/>
    <x v="10"/>
    <x v="0"/>
    <x v="6"/>
    <x v="0"/>
    <x v="0"/>
    <s v="c"/>
  </r>
  <r>
    <x v="1"/>
    <x v="10"/>
    <x v="0"/>
    <x v="6"/>
    <x v="1"/>
    <x v="0"/>
    <s v="c"/>
  </r>
  <r>
    <x v="1"/>
    <x v="10"/>
    <x v="0"/>
    <x v="7"/>
    <x v="0"/>
    <x v="467"/>
    <m/>
  </r>
  <r>
    <x v="1"/>
    <x v="10"/>
    <x v="0"/>
    <x v="7"/>
    <x v="1"/>
    <x v="468"/>
    <m/>
  </r>
  <r>
    <x v="1"/>
    <x v="10"/>
    <x v="0"/>
    <x v="8"/>
    <x v="0"/>
    <x v="0"/>
    <m/>
  </r>
  <r>
    <x v="1"/>
    <x v="10"/>
    <x v="0"/>
    <x v="8"/>
    <x v="1"/>
    <x v="0"/>
    <m/>
  </r>
  <r>
    <x v="1"/>
    <x v="10"/>
    <x v="0"/>
    <x v="9"/>
    <x v="0"/>
    <x v="0"/>
    <m/>
  </r>
  <r>
    <x v="1"/>
    <x v="10"/>
    <x v="0"/>
    <x v="9"/>
    <x v="1"/>
    <x v="0"/>
    <m/>
  </r>
  <r>
    <x v="1"/>
    <x v="10"/>
    <x v="0"/>
    <x v="10"/>
    <x v="0"/>
    <x v="0"/>
    <s v="c"/>
  </r>
  <r>
    <x v="1"/>
    <x v="10"/>
    <x v="0"/>
    <x v="10"/>
    <x v="1"/>
    <x v="0"/>
    <s v="c"/>
  </r>
  <r>
    <x v="1"/>
    <x v="10"/>
    <x v="0"/>
    <x v="11"/>
    <x v="0"/>
    <x v="3"/>
    <m/>
  </r>
  <r>
    <x v="1"/>
    <x v="10"/>
    <x v="0"/>
    <x v="11"/>
    <x v="1"/>
    <x v="3"/>
    <m/>
  </r>
  <r>
    <x v="1"/>
    <x v="10"/>
    <x v="0"/>
    <x v="12"/>
    <x v="0"/>
    <x v="0"/>
    <m/>
  </r>
  <r>
    <x v="1"/>
    <x v="10"/>
    <x v="0"/>
    <x v="12"/>
    <x v="1"/>
    <x v="0"/>
    <m/>
  </r>
  <r>
    <x v="1"/>
    <x v="10"/>
    <x v="0"/>
    <x v="13"/>
    <x v="0"/>
    <x v="469"/>
    <m/>
  </r>
  <r>
    <x v="1"/>
    <x v="10"/>
    <x v="0"/>
    <x v="13"/>
    <x v="1"/>
    <x v="220"/>
    <m/>
  </r>
  <r>
    <x v="1"/>
    <x v="10"/>
    <x v="0"/>
    <x v="14"/>
    <x v="0"/>
    <x v="470"/>
    <m/>
  </r>
  <r>
    <x v="1"/>
    <x v="10"/>
    <x v="0"/>
    <x v="14"/>
    <x v="1"/>
    <x v="471"/>
    <m/>
  </r>
  <r>
    <x v="1"/>
    <x v="10"/>
    <x v="0"/>
    <x v="15"/>
    <x v="0"/>
    <x v="38"/>
    <m/>
  </r>
  <r>
    <x v="1"/>
    <x v="10"/>
    <x v="0"/>
    <x v="15"/>
    <x v="1"/>
    <x v="29"/>
    <m/>
  </r>
  <r>
    <x v="1"/>
    <x v="10"/>
    <x v="0"/>
    <x v="16"/>
    <x v="0"/>
    <x v="0"/>
    <s v="c"/>
  </r>
  <r>
    <x v="1"/>
    <x v="10"/>
    <x v="0"/>
    <x v="16"/>
    <x v="1"/>
    <x v="0"/>
    <s v="c"/>
  </r>
  <r>
    <x v="1"/>
    <x v="10"/>
    <x v="0"/>
    <x v="17"/>
    <x v="0"/>
    <x v="0"/>
    <m/>
  </r>
  <r>
    <x v="1"/>
    <x v="10"/>
    <x v="0"/>
    <x v="17"/>
    <x v="1"/>
    <x v="0"/>
    <m/>
  </r>
  <r>
    <x v="1"/>
    <x v="10"/>
    <x v="0"/>
    <x v="18"/>
    <x v="0"/>
    <x v="369"/>
    <m/>
  </r>
  <r>
    <x v="1"/>
    <x v="10"/>
    <x v="0"/>
    <x v="18"/>
    <x v="1"/>
    <x v="472"/>
    <m/>
  </r>
  <r>
    <x v="1"/>
    <x v="10"/>
    <x v="0"/>
    <x v="19"/>
    <x v="0"/>
    <x v="0"/>
    <s v="c"/>
  </r>
  <r>
    <x v="1"/>
    <x v="10"/>
    <x v="0"/>
    <x v="19"/>
    <x v="1"/>
    <x v="0"/>
    <s v="c"/>
  </r>
  <r>
    <x v="1"/>
    <x v="10"/>
    <x v="0"/>
    <x v="20"/>
    <x v="0"/>
    <x v="473"/>
    <m/>
  </r>
  <r>
    <x v="1"/>
    <x v="10"/>
    <x v="0"/>
    <x v="20"/>
    <x v="1"/>
    <x v="474"/>
    <m/>
  </r>
  <r>
    <x v="1"/>
    <x v="10"/>
    <x v="0"/>
    <x v="21"/>
    <x v="0"/>
    <x v="0"/>
    <s v="c"/>
  </r>
  <r>
    <x v="1"/>
    <x v="10"/>
    <x v="0"/>
    <x v="21"/>
    <x v="1"/>
    <x v="0"/>
    <s v="c"/>
  </r>
  <r>
    <x v="1"/>
    <x v="10"/>
    <x v="0"/>
    <x v="22"/>
    <x v="0"/>
    <x v="475"/>
    <m/>
  </r>
  <r>
    <x v="1"/>
    <x v="10"/>
    <x v="0"/>
    <x v="22"/>
    <x v="1"/>
    <x v="476"/>
    <m/>
  </r>
  <r>
    <x v="1"/>
    <x v="10"/>
    <x v="0"/>
    <x v="23"/>
    <x v="0"/>
    <x v="3"/>
    <m/>
  </r>
  <r>
    <x v="1"/>
    <x v="10"/>
    <x v="0"/>
    <x v="23"/>
    <x v="1"/>
    <x v="3"/>
    <m/>
  </r>
  <r>
    <x v="1"/>
    <x v="10"/>
    <x v="0"/>
    <x v="24"/>
    <x v="0"/>
    <x v="3"/>
    <m/>
  </r>
  <r>
    <x v="1"/>
    <x v="10"/>
    <x v="0"/>
    <x v="24"/>
    <x v="1"/>
    <x v="3"/>
    <m/>
  </r>
  <r>
    <x v="1"/>
    <x v="10"/>
    <x v="0"/>
    <x v="25"/>
    <x v="0"/>
    <x v="0"/>
    <m/>
  </r>
  <r>
    <x v="1"/>
    <x v="10"/>
    <x v="0"/>
    <x v="25"/>
    <x v="1"/>
    <x v="0"/>
    <m/>
  </r>
  <r>
    <x v="1"/>
    <x v="10"/>
    <x v="0"/>
    <x v="26"/>
    <x v="0"/>
    <x v="0"/>
    <s v="c"/>
  </r>
  <r>
    <x v="1"/>
    <x v="10"/>
    <x v="0"/>
    <x v="26"/>
    <x v="1"/>
    <x v="0"/>
    <s v="c"/>
  </r>
  <r>
    <x v="1"/>
    <x v="10"/>
    <x v="0"/>
    <x v="27"/>
    <x v="0"/>
    <x v="477"/>
    <m/>
  </r>
  <r>
    <x v="1"/>
    <x v="10"/>
    <x v="0"/>
    <x v="27"/>
    <x v="1"/>
    <x v="478"/>
    <m/>
  </r>
  <r>
    <x v="1"/>
    <x v="10"/>
    <x v="0"/>
    <x v="28"/>
    <x v="0"/>
    <x v="288"/>
    <m/>
  </r>
  <r>
    <x v="1"/>
    <x v="10"/>
    <x v="0"/>
    <x v="28"/>
    <x v="1"/>
    <x v="479"/>
    <m/>
  </r>
  <r>
    <x v="1"/>
    <x v="10"/>
    <x v="0"/>
    <x v="29"/>
    <x v="0"/>
    <x v="480"/>
    <m/>
  </r>
  <r>
    <x v="1"/>
    <x v="10"/>
    <x v="0"/>
    <x v="29"/>
    <x v="1"/>
    <x v="481"/>
    <m/>
  </r>
  <r>
    <x v="1"/>
    <x v="10"/>
    <x v="0"/>
    <x v="30"/>
    <x v="0"/>
    <x v="482"/>
    <m/>
  </r>
  <r>
    <x v="1"/>
    <x v="10"/>
    <x v="0"/>
    <x v="30"/>
    <x v="1"/>
    <x v="483"/>
    <m/>
  </r>
  <r>
    <x v="1"/>
    <x v="11"/>
    <x v="0"/>
    <x v="0"/>
    <x v="0"/>
    <x v="0"/>
    <m/>
  </r>
  <r>
    <x v="1"/>
    <x v="11"/>
    <x v="0"/>
    <x v="0"/>
    <x v="1"/>
    <x v="0"/>
    <m/>
  </r>
  <r>
    <x v="1"/>
    <x v="11"/>
    <x v="0"/>
    <x v="1"/>
    <x v="0"/>
    <x v="0"/>
    <m/>
  </r>
  <r>
    <x v="1"/>
    <x v="11"/>
    <x v="0"/>
    <x v="1"/>
    <x v="1"/>
    <x v="0"/>
    <m/>
  </r>
  <r>
    <x v="1"/>
    <x v="11"/>
    <x v="0"/>
    <x v="2"/>
    <x v="0"/>
    <x v="0"/>
    <m/>
  </r>
  <r>
    <x v="1"/>
    <x v="11"/>
    <x v="0"/>
    <x v="2"/>
    <x v="1"/>
    <x v="0"/>
    <m/>
  </r>
  <r>
    <x v="1"/>
    <x v="11"/>
    <x v="0"/>
    <x v="3"/>
    <x v="0"/>
    <x v="0"/>
    <m/>
  </r>
  <r>
    <x v="1"/>
    <x v="11"/>
    <x v="0"/>
    <x v="3"/>
    <x v="1"/>
    <x v="0"/>
    <m/>
  </r>
  <r>
    <x v="1"/>
    <x v="11"/>
    <x v="0"/>
    <x v="4"/>
    <x v="0"/>
    <x v="0"/>
    <m/>
  </r>
  <r>
    <x v="1"/>
    <x v="11"/>
    <x v="0"/>
    <x v="4"/>
    <x v="1"/>
    <x v="0"/>
    <m/>
  </r>
  <r>
    <x v="1"/>
    <x v="11"/>
    <x v="0"/>
    <x v="5"/>
    <x v="0"/>
    <x v="0"/>
    <m/>
  </r>
  <r>
    <x v="1"/>
    <x v="11"/>
    <x v="0"/>
    <x v="5"/>
    <x v="1"/>
    <x v="0"/>
    <m/>
  </r>
  <r>
    <x v="1"/>
    <x v="11"/>
    <x v="0"/>
    <x v="6"/>
    <x v="0"/>
    <x v="0"/>
    <m/>
  </r>
  <r>
    <x v="1"/>
    <x v="11"/>
    <x v="0"/>
    <x v="6"/>
    <x v="1"/>
    <x v="0"/>
    <m/>
  </r>
  <r>
    <x v="1"/>
    <x v="11"/>
    <x v="0"/>
    <x v="7"/>
    <x v="0"/>
    <x v="0"/>
    <m/>
  </r>
  <r>
    <x v="1"/>
    <x v="11"/>
    <x v="0"/>
    <x v="7"/>
    <x v="1"/>
    <x v="0"/>
    <m/>
  </r>
  <r>
    <x v="1"/>
    <x v="11"/>
    <x v="0"/>
    <x v="8"/>
    <x v="0"/>
    <x v="0"/>
    <m/>
  </r>
  <r>
    <x v="1"/>
    <x v="11"/>
    <x v="0"/>
    <x v="8"/>
    <x v="1"/>
    <x v="0"/>
    <m/>
  </r>
  <r>
    <x v="1"/>
    <x v="11"/>
    <x v="0"/>
    <x v="9"/>
    <x v="0"/>
    <x v="0"/>
    <m/>
  </r>
  <r>
    <x v="1"/>
    <x v="11"/>
    <x v="0"/>
    <x v="9"/>
    <x v="1"/>
    <x v="0"/>
    <m/>
  </r>
  <r>
    <x v="1"/>
    <x v="11"/>
    <x v="0"/>
    <x v="10"/>
    <x v="0"/>
    <x v="0"/>
    <m/>
  </r>
  <r>
    <x v="1"/>
    <x v="11"/>
    <x v="0"/>
    <x v="10"/>
    <x v="1"/>
    <x v="0"/>
    <m/>
  </r>
  <r>
    <x v="1"/>
    <x v="11"/>
    <x v="0"/>
    <x v="11"/>
    <x v="0"/>
    <x v="0"/>
    <m/>
  </r>
  <r>
    <x v="1"/>
    <x v="11"/>
    <x v="0"/>
    <x v="11"/>
    <x v="1"/>
    <x v="0"/>
    <m/>
  </r>
  <r>
    <x v="1"/>
    <x v="11"/>
    <x v="0"/>
    <x v="12"/>
    <x v="0"/>
    <x v="0"/>
    <m/>
  </r>
  <r>
    <x v="1"/>
    <x v="11"/>
    <x v="0"/>
    <x v="12"/>
    <x v="1"/>
    <x v="0"/>
    <m/>
  </r>
  <r>
    <x v="1"/>
    <x v="11"/>
    <x v="0"/>
    <x v="13"/>
    <x v="0"/>
    <x v="0"/>
    <m/>
  </r>
  <r>
    <x v="1"/>
    <x v="11"/>
    <x v="0"/>
    <x v="13"/>
    <x v="1"/>
    <x v="0"/>
    <m/>
  </r>
  <r>
    <x v="1"/>
    <x v="11"/>
    <x v="0"/>
    <x v="14"/>
    <x v="0"/>
    <x v="0"/>
    <m/>
  </r>
  <r>
    <x v="1"/>
    <x v="11"/>
    <x v="0"/>
    <x v="14"/>
    <x v="1"/>
    <x v="0"/>
    <m/>
  </r>
  <r>
    <x v="1"/>
    <x v="11"/>
    <x v="0"/>
    <x v="15"/>
    <x v="0"/>
    <x v="0"/>
    <m/>
  </r>
  <r>
    <x v="1"/>
    <x v="11"/>
    <x v="0"/>
    <x v="15"/>
    <x v="1"/>
    <x v="0"/>
    <m/>
  </r>
  <r>
    <x v="1"/>
    <x v="11"/>
    <x v="0"/>
    <x v="16"/>
    <x v="0"/>
    <x v="0"/>
    <m/>
  </r>
  <r>
    <x v="1"/>
    <x v="11"/>
    <x v="0"/>
    <x v="16"/>
    <x v="1"/>
    <x v="0"/>
    <m/>
  </r>
  <r>
    <x v="1"/>
    <x v="11"/>
    <x v="0"/>
    <x v="17"/>
    <x v="0"/>
    <x v="0"/>
    <m/>
  </r>
  <r>
    <x v="1"/>
    <x v="11"/>
    <x v="0"/>
    <x v="17"/>
    <x v="1"/>
    <x v="0"/>
    <m/>
  </r>
  <r>
    <x v="1"/>
    <x v="11"/>
    <x v="0"/>
    <x v="18"/>
    <x v="0"/>
    <x v="0"/>
    <m/>
  </r>
  <r>
    <x v="1"/>
    <x v="11"/>
    <x v="0"/>
    <x v="18"/>
    <x v="1"/>
    <x v="0"/>
    <m/>
  </r>
  <r>
    <x v="1"/>
    <x v="11"/>
    <x v="0"/>
    <x v="19"/>
    <x v="0"/>
    <x v="0"/>
    <m/>
  </r>
  <r>
    <x v="1"/>
    <x v="11"/>
    <x v="0"/>
    <x v="19"/>
    <x v="1"/>
    <x v="0"/>
    <m/>
  </r>
  <r>
    <x v="1"/>
    <x v="11"/>
    <x v="0"/>
    <x v="20"/>
    <x v="0"/>
    <x v="0"/>
    <m/>
  </r>
  <r>
    <x v="1"/>
    <x v="11"/>
    <x v="0"/>
    <x v="20"/>
    <x v="1"/>
    <x v="0"/>
    <m/>
  </r>
  <r>
    <x v="1"/>
    <x v="11"/>
    <x v="0"/>
    <x v="21"/>
    <x v="0"/>
    <x v="0"/>
    <m/>
  </r>
  <r>
    <x v="1"/>
    <x v="11"/>
    <x v="0"/>
    <x v="21"/>
    <x v="1"/>
    <x v="0"/>
    <m/>
  </r>
  <r>
    <x v="1"/>
    <x v="11"/>
    <x v="0"/>
    <x v="22"/>
    <x v="0"/>
    <x v="0"/>
    <m/>
  </r>
  <r>
    <x v="1"/>
    <x v="11"/>
    <x v="0"/>
    <x v="22"/>
    <x v="1"/>
    <x v="0"/>
    <m/>
  </r>
  <r>
    <x v="1"/>
    <x v="11"/>
    <x v="0"/>
    <x v="23"/>
    <x v="0"/>
    <x v="0"/>
    <m/>
  </r>
  <r>
    <x v="1"/>
    <x v="11"/>
    <x v="0"/>
    <x v="23"/>
    <x v="1"/>
    <x v="0"/>
    <m/>
  </r>
  <r>
    <x v="1"/>
    <x v="11"/>
    <x v="0"/>
    <x v="24"/>
    <x v="0"/>
    <x v="0"/>
    <m/>
  </r>
  <r>
    <x v="1"/>
    <x v="11"/>
    <x v="0"/>
    <x v="24"/>
    <x v="1"/>
    <x v="0"/>
    <m/>
  </r>
  <r>
    <x v="1"/>
    <x v="11"/>
    <x v="0"/>
    <x v="25"/>
    <x v="0"/>
    <x v="0"/>
    <m/>
  </r>
  <r>
    <x v="1"/>
    <x v="11"/>
    <x v="0"/>
    <x v="25"/>
    <x v="1"/>
    <x v="0"/>
    <m/>
  </r>
  <r>
    <x v="1"/>
    <x v="11"/>
    <x v="0"/>
    <x v="26"/>
    <x v="0"/>
    <x v="0"/>
    <m/>
  </r>
  <r>
    <x v="1"/>
    <x v="11"/>
    <x v="0"/>
    <x v="26"/>
    <x v="1"/>
    <x v="0"/>
    <m/>
  </r>
  <r>
    <x v="1"/>
    <x v="11"/>
    <x v="0"/>
    <x v="27"/>
    <x v="0"/>
    <x v="0"/>
    <m/>
  </r>
  <r>
    <x v="1"/>
    <x v="11"/>
    <x v="0"/>
    <x v="27"/>
    <x v="1"/>
    <x v="0"/>
    <m/>
  </r>
  <r>
    <x v="1"/>
    <x v="11"/>
    <x v="0"/>
    <x v="28"/>
    <x v="0"/>
    <x v="0"/>
    <m/>
  </r>
  <r>
    <x v="1"/>
    <x v="11"/>
    <x v="0"/>
    <x v="28"/>
    <x v="1"/>
    <x v="0"/>
    <m/>
  </r>
  <r>
    <x v="1"/>
    <x v="11"/>
    <x v="0"/>
    <x v="29"/>
    <x v="0"/>
    <x v="0"/>
    <m/>
  </r>
  <r>
    <x v="1"/>
    <x v="11"/>
    <x v="0"/>
    <x v="29"/>
    <x v="1"/>
    <x v="0"/>
    <m/>
  </r>
  <r>
    <x v="1"/>
    <x v="11"/>
    <x v="0"/>
    <x v="30"/>
    <x v="0"/>
    <x v="0"/>
    <m/>
  </r>
  <r>
    <x v="1"/>
    <x v="11"/>
    <x v="0"/>
    <x v="30"/>
    <x v="1"/>
    <x v="0"/>
    <m/>
  </r>
  <r>
    <x v="1"/>
    <x v="12"/>
    <x v="0"/>
    <x v="0"/>
    <x v="0"/>
    <x v="484"/>
    <m/>
  </r>
  <r>
    <x v="1"/>
    <x v="12"/>
    <x v="0"/>
    <x v="0"/>
    <x v="1"/>
    <x v="485"/>
    <m/>
  </r>
  <r>
    <x v="1"/>
    <x v="12"/>
    <x v="0"/>
    <x v="1"/>
    <x v="0"/>
    <x v="486"/>
    <m/>
  </r>
  <r>
    <x v="1"/>
    <x v="12"/>
    <x v="0"/>
    <x v="1"/>
    <x v="1"/>
    <x v="487"/>
    <m/>
  </r>
  <r>
    <x v="1"/>
    <x v="12"/>
    <x v="0"/>
    <x v="2"/>
    <x v="0"/>
    <x v="0"/>
    <m/>
  </r>
  <r>
    <x v="1"/>
    <x v="12"/>
    <x v="0"/>
    <x v="2"/>
    <x v="1"/>
    <x v="0"/>
    <m/>
  </r>
  <r>
    <x v="1"/>
    <x v="12"/>
    <x v="0"/>
    <x v="3"/>
    <x v="0"/>
    <x v="38"/>
    <m/>
  </r>
  <r>
    <x v="1"/>
    <x v="12"/>
    <x v="0"/>
    <x v="3"/>
    <x v="1"/>
    <x v="488"/>
    <m/>
  </r>
  <r>
    <x v="1"/>
    <x v="12"/>
    <x v="0"/>
    <x v="4"/>
    <x v="0"/>
    <x v="416"/>
    <m/>
  </r>
  <r>
    <x v="1"/>
    <x v="12"/>
    <x v="0"/>
    <x v="4"/>
    <x v="1"/>
    <x v="489"/>
    <m/>
  </r>
  <r>
    <x v="1"/>
    <x v="12"/>
    <x v="0"/>
    <x v="5"/>
    <x v="0"/>
    <x v="3"/>
    <m/>
  </r>
  <r>
    <x v="1"/>
    <x v="12"/>
    <x v="0"/>
    <x v="5"/>
    <x v="1"/>
    <x v="3"/>
    <m/>
  </r>
  <r>
    <x v="1"/>
    <x v="12"/>
    <x v="0"/>
    <x v="6"/>
    <x v="0"/>
    <x v="208"/>
    <m/>
  </r>
  <r>
    <x v="1"/>
    <x v="12"/>
    <x v="0"/>
    <x v="6"/>
    <x v="1"/>
    <x v="306"/>
    <m/>
  </r>
  <r>
    <x v="1"/>
    <x v="12"/>
    <x v="0"/>
    <x v="7"/>
    <x v="0"/>
    <x v="490"/>
    <m/>
  </r>
  <r>
    <x v="1"/>
    <x v="12"/>
    <x v="0"/>
    <x v="7"/>
    <x v="1"/>
    <x v="491"/>
    <m/>
  </r>
  <r>
    <x v="1"/>
    <x v="12"/>
    <x v="0"/>
    <x v="8"/>
    <x v="0"/>
    <x v="0"/>
    <m/>
  </r>
  <r>
    <x v="1"/>
    <x v="12"/>
    <x v="0"/>
    <x v="8"/>
    <x v="1"/>
    <x v="0"/>
    <m/>
  </r>
  <r>
    <x v="1"/>
    <x v="12"/>
    <x v="0"/>
    <x v="9"/>
    <x v="0"/>
    <x v="3"/>
    <m/>
  </r>
  <r>
    <x v="1"/>
    <x v="12"/>
    <x v="0"/>
    <x v="9"/>
    <x v="1"/>
    <x v="3"/>
    <m/>
  </r>
  <r>
    <x v="1"/>
    <x v="12"/>
    <x v="0"/>
    <x v="10"/>
    <x v="0"/>
    <x v="0"/>
    <s v="c"/>
  </r>
  <r>
    <x v="1"/>
    <x v="12"/>
    <x v="0"/>
    <x v="10"/>
    <x v="1"/>
    <x v="0"/>
    <s v="c"/>
  </r>
  <r>
    <x v="1"/>
    <x v="12"/>
    <x v="0"/>
    <x v="11"/>
    <x v="0"/>
    <x v="3"/>
    <m/>
  </r>
  <r>
    <x v="1"/>
    <x v="12"/>
    <x v="0"/>
    <x v="11"/>
    <x v="1"/>
    <x v="3"/>
    <m/>
  </r>
  <r>
    <x v="1"/>
    <x v="12"/>
    <x v="0"/>
    <x v="12"/>
    <x v="0"/>
    <x v="492"/>
    <m/>
  </r>
  <r>
    <x v="1"/>
    <x v="12"/>
    <x v="0"/>
    <x v="12"/>
    <x v="1"/>
    <x v="493"/>
    <m/>
  </r>
  <r>
    <x v="1"/>
    <x v="12"/>
    <x v="0"/>
    <x v="13"/>
    <x v="0"/>
    <x v="38"/>
    <m/>
  </r>
  <r>
    <x v="1"/>
    <x v="12"/>
    <x v="0"/>
    <x v="13"/>
    <x v="1"/>
    <x v="337"/>
    <m/>
  </r>
  <r>
    <x v="1"/>
    <x v="12"/>
    <x v="0"/>
    <x v="14"/>
    <x v="0"/>
    <x v="494"/>
    <m/>
  </r>
  <r>
    <x v="1"/>
    <x v="12"/>
    <x v="0"/>
    <x v="14"/>
    <x v="1"/>
    <x v="495"/>
    <m/>
  </r>
  <r>
    <x v="1"/>
    <x v="12"/>
    <x v="0"/>
    <x v="15"/>
    <x v="0"/>
    <x v="14"/>
    <m/>
  </r>
  <r>
    <x v="1"/>
    <x v="12"/>
    <x v="0"/>
    <x v="15"/>
    <x v="1"/>
    <x v="68"/>
    <m/>
  </r>
  <r>
    <x v="1"/>
    <x v="12"/>
    <x v="0"/>
    <x v="16"/>
    <x v="0"/>
    <x v="3"/>
    <m/>
  </r>
  <r>
    <x v="1"/>
    <x v="12"/>
    <x v="0"/>
    <x v="16"/>
    <x v="1"/>
    <x v="149"/>
    <m/>
  </r>
  <r>
    <x v="1"/>
    <x v="12"/>
    <x v="0"/>
    <x v="17"/>
    <x v="0"/>
    <x v="496"/>
    <m/>
  </r>
  <r>
    <x v="1"/>
    <x v="12"/>
    <x v="0"/>
    <x v="17"/>
    <x v="1"/>
    <x v="497"/>
    <m/>
  </r>
  <r>
    <x v="1"/>
    <x v="12"/>
    <x v="0"/>
    <x v="18"/>
    <x v="0"/>
    <x v="29"/>
    <m/>
  </r>
  <r>
    <x v="1"/>
    <x v="12"/>
    <x v="0"/>
    <x v="18"/>
    <x v="1"/>
    <x v="498"/>
    <m/>
  </r>
  <r>
    <x v="1"/>
    <x v="12"/>
    <x v="0"/>
    <x v="19"/>
    <x v="0"/>
    <x v="22"/>
    <m/>
  </r>
  <r>
    <x v="1"/>
    <x v="12"/>
    <x v="0"/>
    <x v="19"/>
    <x v="1"/>
    <x v="35"/>
    <m/>
  </r>
  <r>
    <x v="1"/>
    <x v="12"/>
    <x v="0"/>
    <x v="20"/>
    <x v="0"/>
    <x v="499"/>
    <m/>
  </r>
  <r>
    <x v="1"/>
    <x v="12"/>
    <x v="0"/>
    <x v="20"/>
    <x v="1"/>
    <x v="500"/>
    <m/>
  </r>
  <r>
    <x v="1"/>
    <x v="12"/>
    <x v="0"/>
    <x v="21"/>
    <x v="0"/>
    <x v="3"/>
    <m/>
  </r>
  <r>
    <x v="1"/>
    <x v="12"/>
    <x v="0"/>
    <x v="21"/>
    <x v="1"/>
    <x v="3"/>
    <m/>
  </r>
  <r>
    <x v="1"/>
    <x v="12"/>
    <x v="0"/>
    <x v="22"/>
    <x v="0"/>
    <x v="99"/>
    <m/>
  </r>
  <r>
    <x v="1"/>
    <x v="12"/>
    <x v="0"/>
    <x v="22"/>
    <x v="1"/>
    <x v="501"/>
    <m/>
  </r>
  <r>
    <x v="1"/>
    <x v="12"/>
    <x v="0"/>
    <x v="23"/>
    <x v="0"/>
    <x v="502"/>
    <m/>
  </r>
  <r>
    <x v="1"/>
    <x v="12"/>
    <x v="0"/>
    <x v="23"/>
    <x v="1"/>
    <x v="189"/>
    <m/>
  </r>
  <r>
    <x v="1"/>
    <x v="12"/>
    <x v="0"/>
    <x v="24"/>
    <x v="0"/>
    <x v="3"/>
    <m/>
  </r>
  <r>
    <x v="1"/>
    <x v="12"/>
    <x v="0"/>
    <x v="24"/>
    <x v="1"/>
    <x v="3"/>
    <m/>
  </r>
  <r>
    <x v="1"/>
    <x v="12"/>
    <x v="0"/>
    <x v="25"/>
    <x v="0"/>
    <x v="3"/>
    <m/>
  </r>
  <r>
    <x v="1"/>
    <x v="12"/>
    <x v="0"/>
    <x v="25"/>
    <x v="1"/>
    <x v="3"/>
    <m/>
  </r>
  <r>
    <x v="1"/>
    <x v="12"/>
    <x v="0"/>
    <x v="26"/>
    <x v="0"/>
    <x v="3"/>
    <m/>
  </r>
  <r>
    <x v="1"/>
    <x v="12"/>
    <x v="0"/>
    <x v="26"/>
    <x v="1"/>
    <x v="3"/>
    <m/>
  </r>
  <r>
    <x v="1"/>
    <x v="12"/>
    <x v="0"/>
    <x v="27"/>
    <x v="0"/>
    <x v="503"/>
    <m/>
  </r>
  <r>
    <x v="1"/>
    <x v="12"/>
    <x v="0"/>
    <x v="27"/>
    <x v="1"/>
    <x v="504"/>
    <m/>
  </r>
  <r>
    <x v="1"/>
    <x v="12"/>
    <x v="0"/>
    <x v="28"/>
    <x v="0"/>
    <x v="505"/>
    <m/>
  </r>
  <r>
    <x v="1"/>
    <x v="12"/>
    <x v="0"/>
    <x v="28"/>
    <x v="1"/>
    <x v="280"/>
    <m/>
  </r>
  <r>
    <x v="1"/>
    <x v="12"/>
    <x v="0"/>
    <x v="29"/>
    <x v="0"/>
    <x v="506"/>
    <m/>
  </r>
  <r>
    <x v="1"/>
    <x v="12"/>
    <x v="0"/>
    <x v="29"/>
    <x v="1"/>
    <x v="507"/>
    <m/>
  </r>
  <r>
    <x v="1"/>
    <x v="12"/>
    <x v="0"/>
    <x v="30"/>
    <x v="0"/>
    <x v="508"/>
    <m/>
  </r>
  <r>
    <x v="1"/>
    <x v="12"/>
    <x v="0"/>
    <x v="30"/>
    <x v="1"/>
    <x v="509"/>
    <m/>
  </r>
  <r>
    <x v="1"/>
    <x v="13"/>
    <x v="0"/>
    <x v="0"/>
    <x v="0"/>
    <x v="0"/>
    <s v="c"/>
  </r>
  <r>
    <x v="1"/>
    <x v="13"/>
    <x v="0"/>
    <x v="0"/>
    <x v="1"/>
    <x v="0"/>
    <s v="c"/>
  </r>
  <r>
    <x v="1"/>
    <x v="13"/>
    <x v="0"/>
    <x v="1"/>
    <x v="0"/>
    <x v="510"/>
    <m/>
  </r>
  <r>
    <x v="1"/>
    <x v="13"/>
    <x v="0"/>
    <x v="1"/>
    <x v="1"/>
    <x v="511"/>
    <m/>
  </r>
  <r>
    <x v="1"/>
    <x v="13"/>
    <x v="0"/>
    <x v="2"/>
    <x v="0"/>
    <x v="0"/>
    <m/>
  </r>
  <r>
    <x v="1"/>
    <x v="13"/>
    <x v="0"/>
    <x v="2"/>
    <x v="1"/>
    <x v="0"/>
    <m/>
  </r>
  <r>
    <x v="1"/>
    <x v="13"/>
    <x v="0"/>
    <x v="3"/>
    <x v="0"/>
    <x v="0"/>
    <s v="c"/>
  </r>
  <r>
    <x v="1"/>
    <x v="13"/>
    <x v="0"/>
    <x v="3"/>
    <x v="1"/>
    <x v="0"/>
    <s v="c"/>
  </r>
  <r>
    <x v="1"/>
    <x v="13"/>
    <x v="0"/>
    <x v="4"/>
    <x v="0"/>
    <x v="512"/>
    <m/>
  </r>
  <r>
    <x v="1"/>
    <x v="13"/>
    <x v="0"/>
    <x v="4"/>
    <x v="1"/>
    <x v="513"/>
    <m/>
  </r>
  <r>
    <x v="1"/>
    <x v="13"/>
    <x v="0"/>
    <x v="5"/>
    <x v="0"/>
    <x v="3"/>
    <m/>
  </r>
  <r>
    <x v="1"/>
    <x v="13"/>
    <x v="0"/>
    <x v="5"/>
    <x v="1"/>
    <x v="3"/>
    <m/>
  </r>
  <r>
    <x v="1"/>
    <x v="13"/>
    <x v="0"/>
    <x v="6"/>
    <x v="0"/>
    <x v="3"/>
    <m/>
  </r>
  <r>
    <x v="1"/>
    <x v="13"/>
    <x v="0"/>
    <x v="6"/>
    <x v="1"/>
    <x v="3"/>
    <m/>
  </r>
  <r>
    <x v="1"/>
    <x v="13"/>
    <x v="0"/>
    <x v="7"/>
    <x v="0"/>
    <x v="514"/>
    <m/>
  </r>
  <r>
    <x v="1"/>
    <x v="13"/>
    <x v="0"/>
    <x v="7"/>
    <x v="1"/>
    <x v="515"/>
    <m/>
  </r>
  <r>
    <x v="1"/>
    <x v="13"/>
    <x v="0"/>
    <x v="8"/>
    <x v="0"/>
    <x v="0"/>
    <m/>
  </r>
  <r>
    <x v="1"/>
    <x v="13"/>
    <x v="0"/>
    <x v="8"/>
    <x v="1"/>
    <x v="0"/>
    <m/>
  </r>
  <r>
    <x v="1"/>
    <x v="13"/>
    <x v="0"/>
    <x v="9"/>
    <x v="0"/>
    <x v="0"/>
    <s v="c"/>
  </r>
  <r>
    <x v="1"/>
    <x v="13"/>
    <x v="0"/>
    <x v="9"/>
    <x v="1"/>
    <x v="0"/>
    <s v="c"/>
  </r>
  <r>
    <x v="1"/>
    <x v="13"/>
    <x v="0"/>
    <x v="10"/>
    <x v="0"/>
    <x v="0"/>
    <s v="c"/>
  </r>
  <r>
    <x v="1"/>
    <x v="13"/>
    <x v="0"/>
    <x v="10"/>
    <x v="1"/>
    <x v="0"/>
    <s v="c"/>
  </r>
  <r>
    <x v="1"/>
    <x v="13"/>
    <x v="0"/>
    <x v="11"/>
    <x v="0"/>
    <x v="3"/>
    <m/>
  </r>
  <r>
    <x v="1"/>
    <x v="13"/>
    <x v="0"/>
    <x v="11"/>
    <x v="1"/>
    <x v="3"/>
    <m/>
  </r>
  <r>
    <x v="1"/>
    <x v="13"/>
    <x v="0"/>
    <x v="12"/>
    <x v="0"/>
    <x v="516"/>
    <m/>
  </r>
  <r>
    <x v="1"/>
    <x v="13"/>
    <x v="0"/>
    <x v="12"/>
    <x v="1"/>
    <x v="517"/>
    <m/>
  </r>
  <r>
    <x v="1"/>
    <x v="13"/>
    <x v="0"/>
    <x v="13"/>
    <x v="0"/>
    <x v="413"/>
    <m/>
  </r>
  <r>
    <x v="1"/>
    <x v="13"/>
    <x v="0"/>
    <x v="13"/>
    <x v="1"/>
    <x v="126"/>
    <m/>
  </r>
  <r>
    <x v="1"/>
    <x v="13"/>
    <x v="0"/>
    <x v="14"/>
    <x v="0"/>
    <x v="518"/>
    <m/>
  </r>
  <r>
    <x v="1"/>
    <x v="13"/>
    <x v="0"/>
    <x v="14"/>
    <x v="1"/>
    <x v="519"/>
    <m/>
  </r>
  <r>
    <x v="1"/>
    <x v="13"/>
    <x v="0"/>
    <x v="15"/>
    <x v="0"/>
    <x v="0"/>
    <s v="c"/>
  </r>
  <r>
    <x v="1"/>
    <x v="13"/>
    <x v="0"/>
    <x v="15"/>
    <x v="1"/>
    <x v="0"/>
    <s v="c"/>
  </r>
  <r>
    <x v="1"/>
    <x v="13"/>
    <x v="0"/>
    <x v="16"/>
    <x v="0"/>
    <x v="0"/>
    <s v="c"/>
  </r>
  <r>
    <x v="1"/>
    <x v="13"/>
    <x v="0"/>
    <x v="16"/>
    <x v="1"/>
    <x v="0"/>
    <s v="c"/>
  </r>
  <r>
    <x v="1"/>
    <x v="13"/>
    <x v="0"/>
    <x v="17"/>
    <x v="0"/>
    <x v="520"/>
    <m/>
  </r>
  <r>
    <x v="1"/>
    <x v="13"/>
    <x v="0"/>
    <x v="17"/>
    <x v="1"/>
    <x v="521"/>
    <m/>
  </r>
  <r>
    <x v="1"/>
    <x v="13"/>
    <x v="0"/>
    <x v="18"/>
    <x v="0"/>
    <x v="223"/>
    <m/>
  </r>
  <r>
    <x v="1"/>
    <x v="13"/>
    <x v="0"/>
    <x v="18"/>
    <x v="1"/>
    <x v="522"/>
    <m/>
  </r>
  <r>
    <x v="1"/>
    <x v="13"/>
    <x v="0"/>
    <x v="19"/>
    <x v="0"/>
    <x v="0"/>
    <s v="c"/>
  </r>
  <r>
    <x v="1"/>
    <x v="13"/>
    <x v="0"/>
    <x v="19"/>
    <x v="1"/>
    <x v="0"/>
    <s v="c"/>
  </r>
  <r>
    <x v="1"/>
    <x v="13"/>
    <x v="0"/>
    <x v="20"/>
    <x v="0"/>
    <x v="523"/>
    <m/>
  </r>
  <r>
    <x v="1"/>
    <x v="13"/>
    <x v="0"/>
    <x v="20"/>
    <x v="1"/>
    <x v="524"/>
    <m/>
  </r>
  <r>
    <x v="1"/>
    <x v="13"/>
    <x v="0"/>
    <x v="21"/>
    <x v="0"/>
    <x v="0"/>
    <s v="c"/>
  </r>
  <r>
    <x v="1"/>
    <x v="13"/>
    <x v="0"/>
    <x v="21"/>
    <x v="1"/>
    <x v="0"/>
    <s v="c"/>
  </r>
  <r>
    <x v="1"/>
    <x v="13"/>
    <x v="0"/>
    <x v="22"/>
    <x v="0"/>
    <x v="525"/>
    <m/>
  </r>
  <r>
    <x v="1"/>
    <x v="13"/>
    <x v="0"/>
    <x v="22"/>
    <x v="1"/>
    <x v="526"/>
    <m/>
  </r>
  <r>
    <x v="1"/>
    <x v="13"/>
    <x v="0"/>
    <x v="23"/>
    <x v="0"/>
    <x v="0"/>
    <s v="c"/>
  </r>
  <r>
    <x v="1"/>
    <x v="13"/>
    <x v="0"/>
    <x v="23"/>
    <x v="1"/>
    <x v="0"/>
    <s v="c"/>
  </r>
  <r>
    <x v="1"/>
    <x v="13"/>
    <x v="0"/>
    <x v="24"/>
    <x v="0"/>
    <x v="0"/>
    <s v="c"/>
  </r>
  <r>
    <x v="1"/>
    <x v="13"/>
    <x v="0"/>
    <x v="24"/>
    <x v="1"/>
    <x v="0"/>
    <s v="c"/>
  </r>
  <r>
    <x v="1"/>
    <x v="13"/>
    <x v="0"/>
    <x v="25"/>
    <x v="0"/>
    <x v="0"/>
    <s v="c"/>
  </r>
  <r>
    <x v="1"/>
    <x v="13"/>
    <x v="0"/>
    <x v="25"/>
    <x v="1"/>
    <x v="0"/>
    <s v="c"/>
  </r>
  <r>
    <x v="1"/>
    <x v="13"/>
    <x v="0"/>
    <x v="26"/>
    <x v="0"/>
    <x v="3"/>
    <m/>
  </r>
  <r>
    <x v="1"/>
    <x v="13"/>
    <x v="0"/>
    <x v="26"/>
    <x v="1"/>
    <x v="3"/>
    <m/>
  </r>
  <r>
    <x v="1"/>
    <x v="13"/>
    <x v="0"/>
    <x v="27"/>
    <x v="0"/>
    <x v="527"/>
    <m/>
  </r>
  <r>
    <x v="1"/>
    <x v="13"/>
    <x v="0"/>
    <x v="27"/>
    <x v="1"/>
    <x v="528"/>
    <m/>
  </r>
  <r>
    <x v="1"/>
    <x v="13"/>
    <x v="0"/>
    <x v="28"/>
    <x v="0"/>
    <x v="529"/>
    <m/>
  </r>
  <r>
    <x v="1"/>
    <x v="13"/>
    <x v="0"/>
    <x v="28"/>
    <x v="1"/>
    <x v="530"/>
    <m/>
  </r>
  <r>
    <x v="1"/>
    <x v="13"/>
    <x v="0"/>
    <x v="29"/>
    <x v="0"/>
    <x v="531"/>
    <m/>
  </r>
  <r>
    <x v="1"/>
    <x v="13"/>
    <x v="0"/>
    <x v="29"/>
    <x v="1"/>
    <x v="532"/>
    <m/>
  </r>
  <r>
    <x v="1"/>
    <x v="13"/>
    <x v="0"/>
    <x v="30"/>
    <x v="0"/>
    <x v="533"/>
    <m/>
  </r>
  <r>
    <x v="1"/>
    <x v="13"/>
    <x v="0"/>
    <x v="30"/>
    <x v="1"/>
    <x v="534"/>
    <m/>
  </r>
  <r>
    <x v="1"/>
    <x v="14"/>
    <x v="0"/>
    <x v="0"/>
    <x v="0"/>
    <x v="535"/>
    <m/>
  </r>
  <r>
    <x v="1"/>
    <x v="14"/>
    <x v="0"/>
    <x v="0"/>
    <x v="1"/>
    <x v="536"/>
    <m/>
  </r>
  <r>
    <x v="1"/>
    <x v="14"/>
    <x v="0"/>
    <x v="1"/>
    <x v="0"/>
    <x v="537"/>
    <m/>
  </r>
  <r>
    <x v="1"/>
    <x v="14"/>
    <x v="0"/>
    <x v="1"/>
    <x v="1"/>
    <x v="538"/>
    <m/>
  </r>
  <r>
    <x v="1"/>
    <x v="14"/>
    <x v="0"/>
    <x v="2"/>
    <x v="0"/>
    <x v="0"/>
    <m/>
  </r>
  <r>
    <x v="1"/>
    <x v="14"/>
    <x v="0"/>
    <x v="2"/>
    <x v="1"/>
    <x v="0"/>
    <m/>
  </r>
  <r>
    <x v="1"/>
    <x v="14"/>
    <x v="0"/>
    <x v="3"/>
    <x v="0"/>
    <x v="34"/>
    <m/>
  </r>
  <r>
    <x v="1"/>
    <x v="14"/>
    <x v="0"/>
    <x v="3"/>
    <x v="1"/>
    <x v="539"/>
    <m/>
  </r>
  <r>
    <x v="1"/>
    <x v="14"/>
    <x v="0"/>
    <x v="4"/>
    <x v="0"/>
    <x v="540"/>
    <m/>
  </r>
  <r>
    <x v="1"/>
    <x v="14"/>
    <x v="0"/>
    <x v="4"/>
    <x v="1"/>
    <x v="541"/>
    <m/>
  </r>
  <r>
    <x v="1"/>
    <x v="14"/>
    <x v="0"/>
    <x v="5"/>
    <x v="0"/>
    <x v="3"/>
    <m/>
  </r>
  <r>
    <x v="1"/>
    <x v="14"/>
    <x v="0"/>
    <x v="5"/>
    <x v="1"/>
    <x v="3"/>
    <m/>
  </r>
  <r>
    <x v="1"/>
    <x v="14"/>
    <x v="0"/>
    <x v="6"/>
    <x v="0"/>
    <x v="120"/>
    <m/>
  </r>
  <r>
    <x v="1"/>
    <x v="14"/>
    <x v="0"/>
    <x v="6"/>
    <x v="1"/>
    <x v="87"/>
    <m/>
  </r>
  <r>
    <x v="1"/>
    <x v="14"/>
    <x v="0"/>
    <x v="7"/>
    <x v="0"/>
    <x v="542"/>
    <m/>
  </r>
  <r>
    <x v="1"/>
    <x v="14"/>
    <x v="0"/>
    <x v="7"/>
    <x v="1"/>
    <x v="543"/>
    <m/>
  </r>
  <r>
    <x v="1"/>
    <x v="14"/>
    <x v="0"/>
    <x v="8"/>
    <x v="0"/>
    <x v="0"/>
    <m/>
  </r>
  <r>
    <x v="1"/>
    <x v="14"/>
    <x v="0"/>
    <x v="8"/>
    <x v="1"/>
    <x v="0"/>
    <m/>
  </r>
  <r>
    <x v="1"/>
    <x v="14"/>
    <x v="0"/>
    <x v="9"/>
    <x v="0"/>
    <x v="0"/>
    <s v="c"/>
  </r>
  <r>
    <x v="1"/>
    <x v="14"/>
    <x v="0"/>
    <x v="9"/>
    <x v="1"/>
    <x v="0"/>
    <s v="c"/>
  </r>
  <r>
    <x v="1"/>
    <x v="14"/>
    <x v="0"/>
    <x v="10"/>
    <x v="0"/>
    <x v="3"/>
    <m/>
  </r>
  <r>
    <x v="1"/>
    <x v="14"/>
    <x v="0"/>
    <x v="10"/>
    <x v="1"/>
    <x v="3"/>
    <m/>
  </r>
  <r>
    <x v="1"/>
    <x v="14"/>
    <x v="0"/>
    <x v="11"/>
    <x v="0"/>
    <x v="3"/>
    <m/>
  </r>
  <r>
    <x v="1"/>
    <x v="14"/>
    <x v="0"/>
    <x v="11"/>
    <x v="1"/>
    <x v="3"/>
    <m/>
  </r>
  <r>
    <x v="1"/>
    <x v="14"/>
    <x v="0"/>
    <x v="12"/>
    <x v="0"/>
    <x v="544"/>
    <m/>
  </r>
  <r>
    <x v="1"/>
    <x v="14"/>
    <x v="0"/>
    <x v="12"/>
    <x v="1"/>
    <x v="545"/>
    <m/>
  </r>
  <r>
    <x v="1"/>
    <x v="14"/>
    <x v="0"/>
    <x v="13"/>
    <x v="0"/>
    <x v="546"/>
    <m/>
  </r>
  <r>
    <x v="1"/>
    <x v="14"/>
    <x v="0"/>
    <x v="13"/>
    <x v="1"/>
    <x v="547"/>
    <m/>
  </r>
  <r>
    <x v="1"/>
    <x v="14"/>
    <x v="0"/>
    <x v="14"/>
    <x v="0"/>
    <x v="548"/>
    <m/>
  </r>
  <r>
    <x v="1"/>
    <x v="14"/>
    <x v="0"/>
    <x v="14"/>
    <x v="1"/>
    <x v="549"/>
    <m/>
  </r>
  <r>
    <x v="1"/>
    <x v="14"/>
    <x v="0"/>
    <x v="15"/>
    <x v="0"/>
    <x v="86"/>
    <m/>
  </r>
  <r>
    <x v="1"/>
    <x v="14"/>
    <x v="0"/>
    <x v="15"/>
    <x v="1"/>
    <x v="173"/>
    <m/>
  </r>
  <r>
    <x v="1"/>
    <x v="14"/>
    <x v="0"/>
    <x v="16"/>
    <x v="0"/>
    <x v="22"/>
    <m/>
  </r>
  <r>
    <x v="1"/>
    <x v="14"/>
    <x v="0"/>
    <x v="16"/>
    <x v="1"/>
    <x v="270"/>
    <m/>
  </r>
  <r>
    <x v="1"/>
    <x v="14"/>
    <x v="0"/>
    <x v="17"/>
    <x v="0"/>
    <x v="550"/>
    <m/>
  </r>
  <r>
    <x v="1"/>
    <x v="14"/>
    <x v="0"/>
    <x v="17"/>
    <x v="1"/>
    <x v="551"/>
    <m/>
  </r>
  <r>
    <x v="1"/>
    <x v="14"/>
    <x v="0"/>
    <x v="18"/>
    <x v="0"/>
    <x v="552"/>
    <m/>
  </r>
  <r>
    <x v="1"/>
    <x v="14"/>
    <x v="0"/>
    <x v="18"/>
    <x v="1"/>
    <x v="553"/>
    <m/>
  </r>
  <r>
    <x v="1"/>
    <x v="14"/>
    <x v="0"/>
    <x v="19"/>
    <x v="0"/>
    <x v="3"/>
    <m/>
  </r>
  <r>
    <x v="1"/>
    <x v="14"/>
    <x v="0"/>
    <x v="19"/>
    <x v="1"/>
    <x v="3"/>
    <m/>
  </r>
  <r>
    <x v="1"/>
    <x v="14"/>
    <x v="0"/>
    <x v="20"/>
    <x v="0"/>
    <x v="223"/>
    <m/>
  </r>
  <r>
    <x v="1"/>
    <x v="14"/>
    <x v="0"/>
    <x v="20"/>
    <x v="1"/>
    <x v="554"/>
    <m/>
  </r>
  <r>
    <x v="1"/>
    <x v="14"/>
    <x v="0"/>
    <x v="21"/>
    <x v="0"/>
    <x v="3"/>
    <m/>
  </r>
  <r>
    <x v="1"/>
    <x v="14"/>
    <x v="0"/>
    <x v="21"/>
    <x v="1"/>
    <x v="3"/>
    <m/>
  </r>
  <r>
    <x v="1"/>
    <x v="14"/>
    <x v="0"/>
    <x v="22"/>
    <x v="0"/>
    <x v="105"/>
    <m/>
  </r>
  <r>
    <x v="1"/>
    <x v="14"/>
    <x v="0"/>
    <x v="22"/>
    <x v="1"/>
    <x v="117"/>
    <m/>
  </r>
  <r>
    <x v="1"/>
    <x v="14"/>
    <x v="0"/>
    <x v="23"/>
    <x v="0"/>
    <x v="555"/>
    <m/>
  </r>
  <r>
    <x v="1"/>
    <x v="14"/>
    <x v="0"/>
    <x v="23"/>
    <x v="1"/>
    <x v="96"/>
    <m/>
  </r>
  <r>
    <x v="1"/>
    <x v="14"/>
    <x v="0"/>
    <x v="24"/>
    <x v="0"/>
    <x v="3"/>
    <m/>
  </r>
  <r>
    <x v="1"/>
    <x v="14"/>
    <x v="0"/>
    <x v="24"/>
    <x v="1"/>
    <x v="3"/>
    <m/>
  </r>
  <r>
    <x v="1"/>
    <x v="14"/>
    <x v="0"/>
    <x v="25"/>
    <x v="0"/>
    <x v="0"/>
    <s v="c"/>
  </r>
  <r>
    <x v="1"/>
    <x v="14"/>
    <x v="0"/>
    <x v="25"/>
    <x v="1"/>
    <x v="0"/>
    <s v="c"/>
  </r>
  <r>
    <x v="1"/>
    <x v="14"/>
    <x v="0"/>
    <x v="26"/>
    <x v="0"/>
    <x v="0"/>
    <s v="c"/>
  </r>
  <r>
    <x v="1"/>
    <x v="14"/>
    <x v="0"/>
    <x v="26"/>
    <x v="1"/>
    <x v="0"/>
    <s v="c"/>
  </r>
  <r>
    <x v="1"/>
    <x v="14"/>
    <x v="0"/>
    <x v="27"/>
    <x v="0"/>
    <x v="556"/>
    <m/>
  </r>
  <r>
    <x v="1"/>
    <x v="14"/>
    <x v="0"/>
    <x v="27"/>
    <x v="1"/>
    <x v="557"/>
    <m/>
  </r>
  <r>
    <x v="1"/>
    <x v="14"/>
    <x v="0"/>
    <x v="28"/>
    <x v="0"/>
    <x v="558"/>
    <m/>
  </r>
  <r>
    <x v="1"/>
    <x v="14"/>
    <x v="0"/>
    <x v="28"/>
    <x v="1"/>
    <x v="559"/>
    <m/>
  </r>
  <r>
    <x v="1"/>
    <x v="14"/>
    <x v="0"/>
    <x v="29"/>
    <x v="0"/>
    <x v="560"/>
    <m/>
  </r>
  <r>
    <x v="1"/>
    <x v="14"/>
    <x v="0"/>
    <x v="29"/>
    <x v="1"/>
    <x v="561"/>
    <m/>
  </r>
  <r>
    <x v="1"/>
    <x v="14"/>
    <x v="0"/>
    <x v="30"/>
    <x v="0"/>
    <x v="562"/>
    <m/>
  </r>
  <r>
    <x v="1"/>
    <x v="14"/>
    <x v="0"/>
    <x v="30"/>
    <x v="1"/>
    <x v="563"/>
    <m/>
  </r>
  <r>
    <x v="1"/>
    <x v="15"/>
    <x v="0"/>
    <x v="0"/>
    <x v="0"/>
    <x v="0"/>
    <m/>
  </r>
  <r>
    <x v="1"/>
    <x v="15"/>
    <x v="0"/>
    <x v="0"/>
    <x v="1"/>
    <x v="0"/>
    <m/>
  </r>
  <r>
    <x v="1"/>
    <x v="15"/>
    <x v="0"/>
    <x v="1"/>
    <x v="0"/>
    <x v="564"/>
    <s v="d"/>
  </r>
  <r>
    <x v="1"/>
    <x v="15"/>
    <x v="0"/>
    <x v="1"/>
    <x v="1"/>
    <x v="565"/>
    <s v="d"/>
  </r>
  <r>
    <x v="1"/>
    <x v="15"/>
    <x v="0"/>
    <x v="2"/>
    <x v="0"/>
    <x v="0"/>
    <m/>
  </r>
  <r>
    <x v="1"/>
    <x v="15"/>
    <x v="0"/>
    <x v="2"/>
    <x v="1"/>
    <x v="0"/>
    <m/>
  </r>
  <r>
    <x v="1"/>
    <x v="15"/>
    <x v="0"/>
    <x v="3"/>
    <x v="0"/>
    <x v="86"/>
    <s v="d"/>
  </r>
  <r>
    <x v="1"/>
    <x v="15"/>
    <x v="0"/>
    <x v="3"/>
    <x v="1"/>
    <x v="566"/>
    <s v="d"/>
  </r>
  <r>
    <x v="1"/>
    <x v="15"/>
    <x v="0"/>
    <x v="4"/>
    <x v="0"/>
    <x v="567"/>
    <s v="d"/>
  </r>
  <r>
    <x v="1"/>
    <x v="15"/>
    <x v="0"/>
    <x v="4"/>
    <x v="1"/>
    <x v="568"/>
    <s v="d"/>
  </r>
  <r>
    <x v="1"/>
    <x v="15"/>
    <x v="0"/>
    <x v="5"/>
    <x v="0"/>
    <x v="0"/>
    <s v="cd"/>
  </r>
  <r>
    <x v="1"/>
    <x v="15"/>
    <x v="0"/>
    <x v="5"/>
    <x v="1"/>
    <x v="0"/>
    <s v="cd"/>
  </r>
  <r>
    <x v="1"/>
    <x v="15"/>
    <x v="0"/>
    <x v="6"/>
    <x v="0"/>
    <x v="0"/>
    <s v="cd"/>
  </r>
  <r>
    <x v="1"/>
    <x v="15"/>
    <x v="0"/>
    <x v="6"/>
    <x v="1"/>
    <x v="0"/>
    <s v="cd"/>
  </r>
  <r>
    <x v="1"/>
    <x v="15"/>
    <x v="0"/>
    <x v="7"/>
    <x v="0"/>
    <x v="569"/>
    <s v="d"/>
  </r>
  <r>
    <x v="1"/>
    <x v="15"/>
    <x v="0"/>
    <x v="7"/>
    <x v="1"/>
    <x v="570"/>
    <s v="d"/>
  </r>
  <r>
    <x v="1"/>
    <x v="15"/>
    <x v="0"/>
    <x v="8"/>
    <x v="0"/>
    <x v="0"/>
    <m/>
  </r>
  <r>
    <x v="1"/>
    <x v="15"/>
    <x v="0"/>
    <x v="8"/>
    <x v="1"/>
    <x v="0"/>
    <m/>
  </r>
  <r>
    <x v="1"/>
    <x v="15"/>
    <x v="0"/>
    <x v="9"/>
    <x v="0"/>
    <x v="0"/>
    <m/>
  </r>
  <r>
    <x v="1"/>
    <x v="15"/>
    <x v="0"/>
    <x v="9"/>
    <x v="1"/>
    <x v="0"/>
    <m/>
  </r>
  <r>
    <x v="1"/>
    <x v="15"/>
    <x v="0"/>
    <x v="10"/>
    <x v="0"/>
    <x v="3"/>
    <s v="d"/>
  </r>
  <r>
    <x v="1"/>
    <x v="15"/>
    <x v="0"/>
    <x v="10"/>
    <x v="1"/>
    <x v="3"/>
    <s v="d"/>
  </r>
  <r>
    <x v="1"/>
    <x v="15"/>
    <x v="0"/>
    <x v="11"/>
    <x v="0"/>
    <x v="3"/>
    <s v="d"/>
  </r>
  <r>
    <x v="1"/>
    <x v="15"/>
    <x v="0"/>
    <x v="11"/>
    <x v="1"/>
    <x v="3"/>
    <s v="d"/>
  </r>
  <r>
    <x v="1"/>
    <x v="15"/>
    <x v="0"/>
    <x v="12"/>
    <x v="0"/>
    <x v="0"/>
    <m/>
  </r>
  <r>
    <x v="1"/>
    <x v="15"/>
    <x v="0"/>
    <x v="12"/>
    <x v="1"/>
    <x v="0"/>
    <m/>
  </r>
  <r>
    <x v="1"/>
    <x v="15"/>
    <x v="0"/>
    <x v="13"/>
    <x v="0"/>
    <x v="0"/>
    <s v="cd"/>
  </r>
  <r>
    <x v="1"/>
    <x v="15"/>
    <x v="0"/>
    <x v="13"/>
    <x v="1"/>
    <x v="0"/>
    <s v="cd"/>
  </r>
  <r>
    <x v="1"/>
    <x v="15"/>
    <x v="0"/>
    <x v="14"/>
    <x v="0"/>
    <x v="571"/>
    <s v="d"/>
  </r>
  <r>
    <x v="1"/>
    <x v="15"/>
    <x v="0"/>
    <x v="14"/>
    <x v="1"/>
    <x v="572"/>
    <s v="d"/>
  </r>
  <r>
    <x v="1"/>
    <x v="15"/>
    <x v="0"/>
    <x v="15"/>
    <x v="0"/>
    <x v="120"/>
    <s v="d"/>
  </r>
  <r>
    <x v="1"/>
    <x v="15"/>
    <x v="0"/>
    <x v="15"/>
    <x v="1"/>
    <x v="573"/>
    <s v="d"/>
  </r>
  <r>
    <x v="1"/>
    <x v="15"/>
    <x v="0"/>
    <x v="16"/>
    <x v="0"/>
    <x v="0"/>
    <s v="cd"/>
  </r>
  <r>
    <x v="1"/>
    <x v="15"/>
    <x v="0"/>
    <x v="16"/>
    <x v="1"/>
    <x v="0"/>
    <s v="cd"/>
  </r>
  <r>
    <x v="1"/>
    <x v="15"/>
    <x v="0"/>
    <x v="17"/>
    <x v="0"/>
    <x v="0"/>
    <m/>
  </r>
  <r>
    <x v="1"/>
    <x v="15"/>
    <x v="0"/>
    <x v="17"/>
    <x v="1"/>
    <x v="0"/>
    <m/>
  </r>
  <r>
    <x v="1"/>
    <x v="15"/>
    <x v="0"/>
    <x v="18"/>
    <x v="0"/>
    <x v="574"/>
    <s v="d"/>
  </r>
  <r>
    <x v="1"/>
    <x v="15"/>
    <x v="0"/>
    <x v="18"/>
    <x v="1"/>
    <x v="11"/>
    <s v="d"/>
  </r>
  <r>
    <x v="1"/>
    <x v="15"/>
    <x v="0"/>
    <x v="19"/>
    <x v="0"/>
    <x v="0"/>
    <s v="cd"/>
  </r>
  <r>
    <x v="1"/>
    <x v="15"/>
    <x v="0"/>
    <x v="19"/>
    <x v="1"/>
    <x v="0"/>
    <s v="cd"/>
  </r>
  <r>
    <x v="1"/>
    <x v="15"/>
    <x v="0"/>
    <x v="20"/>
    <x v="0"/>
    <x v="0"/>
    <s v="cd"/>
  </r>
  <r>
    <x v="1"/>
    <x v="15"/>
    <x v="0"/>
    <x v="20"/>
    <x v="1"/>
    <x v="0"/>
    <s v="cd"/>
  </r>
  <r>
    <x v="1"/>
    <x v="15"/>
    <x v="0"/>
    <x v="21"/>
    <x v="0"/>
    <x v="206"/>
    <s v="d"/>
  </r>
  <r>
    <x v="1"/>
    <x v="15"/>
    <x v="0"/>
    <x v="21"/>
    <x v="1"/>
    <x v="263"/>
    <s v="d"/>
  </r>
  <r>
    <x v="1"/>
    <x v="15"/>
    <x v="0"/>
    <x v="22"/>
    <x v="0"/>
    <x v="3"/>
    <s v="d"/>
  </r>
  <r>
    <x v="1"/>
    <x v="15"/>
    <x v="0"/>
    <x v="22"/>
    <x v="1"/>
    <x v="3"/>
    <s v="d"/>
  </r>
  <r>
    <x v="1"/>
    <x v="15"/>
    <x v="0"/>
    <x v="23"/>
    <x v="0"/>
    <x v="0"/>
    <s v="cd"/>
  </r>
  <r>
    <x v="1"/>
    <x v="15"/>
    <x v="0"/>
    <x v="23"/>
    <x v="1"/>
    <x v="0"/>
    <s v="cd"/>
  </r>
  <r>
    <x v="1"/>
    <x v="15"/>
    <x v="0"/>
    <x v="24"/>
    <x v="0"/>
    <x v="0"/>
    <s v="cd"/>
  </r>
  <r>
    <x v="1"/>
    <x v="15"/>
    <x v="0"/>
    <x v="24"/>
    <x v="1"/>
    <x v="0"/>
    <s v="cd"/>
  </r>
  <r>
    <x v="1"/>
    <x v="15"/>
    <x v="0"/>
    <x v="25"/>
    <x v="0"/>
    <x v="0"/>
    <m/>
  </r>
  <r>
    <x v="1"/>
    <x v="15"/>
    <x v="0"/>
    <x v="25"/>
    <x v="1"/>
    <x v="0"/>
    <m/>
  </r>
  <r>
    <x v="1"/>
    <x v="15"/>
    <x v="0"/>
    <x v="26"/>
    <x v="0"/>
    <x v="14"/>
    <s v="d"/>
  </r>
  <r>
    <x v="1"/>
    <x v="15"/>
    <x v="0"/>
    <x v="26"/>
    <x v="1"/>
    <x v="270"/>
    <s v="d"/>
  </r>
  <r>
    <x v="1"/>
    <x v="15"/>
    <x v="0"/>
    <x v="27"/>
    <x v="0"/>
    <x v="575"/>
    <s v="d"/>
  </r>
  <r>
    <x v="1"/>
    <x v="15"/>
    <x v="0"/>
    <x v="27"/>
    <x v="1"/>
    <x v="576"/>
    <s v="d"/>
  </r>
  <r>
    <x v="1"/>
    <x v="15"/>
    <x v="0"/>
    <x v="28"/>
    <x v="0"/>
    <x v="122"/>
    <s v="d"/>
  </r>
  <r>
    <x v="1"/>
    <x v="15"/>
    <x v="0"/>
    <x v="28"/>
    <x v="1"/>
    <x v="96"/>
    <s v="d"/>
  </r>
  <r>
    <x v="1"/>
    <x v="15"/>
    <x v="0"/>
    <x v="29"/>
    <x v="0"/>
    <x v="577"/>
    <s v="d"/>
  </r>
  <r>
    <x v="1"/>
    <x v="15"/>
    <x v="0"/>
    <x v="29"/>
    <x v="1"/>
    <x v="578"/>
    <s v="d"/>
  </r>
  <r>
    <x v="1"/>
    <x v="15"/>
    <x v="0"/>
    <x v="30"/>
    <x v="0"/>
    <x v="579"/>
    <s v="d"/>
  </r>
  <r>
    <x v="1"/>
    <x v="15"/>
    <x v="0"/>
    <x v="30"/>
    <x v="1"/>
    <x v="580"/>
    <s v="d"/>
  </r>
  <r>
    <x v="1"/>
    <x v="16"/>
    <x v="0"/>
    <x v="0"/>
    <x v="0"/>
    <x v="38"/>
    <m/>
  </r>
  <r>
    <x v="1"/>
    <x v="16"/>
    <x v="0"/>
    <x v="0"/>
    <x v="1"/>
    <x v="581"/>
    <m/>
  </r>
  <r>
    <x v="1"/>
    <x v="16"/>
    <x v="0"/>
    <x v="1"/>
    <x v="0"/>
    <x v="38"/>
    <m/>
  </r>
  <r>
    <x v="1"/>
    <x v="16"/>
    <x v="0"/>
    <x v="1"/>
    <x v="1"/>
    <x v="582"/>
    <m/>
  </r>
  <r>
    <x v="1"/>
    <x v="16"/>
    <x v="0"/>
    <x v="2"/>
    <x v="0"/>
    <x v="0"/>
    <m/>
  </r>
  <r>
    <x v="1"/>
    <x v="16"/>
    <x v="0"/>
    <x v="2"/>
    <x v="1"/>
    <x v="0"/>
    <m/>
  </r>
  <r>
    <x v="1"/>
    <x v="16"/>
    <x v="0"/>
    <x v="3"/>
    <x v="0"/>
    <x v="3"/>
    <m/>
  </r>
  <r>
    <x v="1"/>
    <x v="16"/>
    <x v="0"/>
    <x v="3"/>
    <x v="1"/>
    <x v="29"/>
    <m/>
  </r>
  <r>
    <x v="1"/>
    <x v="16"/>
    <x v="0"/>
    <x v="4"/>
    <x v="0"/>
    <x v="3"/>
    <m/>
  </r>
  <r>
    <x v="1"/>
    <x v="16"/>
    <x v="0"/>
    <x v="4"/>
    <x v="1"/>
    <x v="68"/>
    <m/>
  </r>
  <r>
    <x v="1"/>
    <x v="16"/>
    <x v="0"/>
    <x v="5"/>
    <x v="0"/>
    <x v="3"/>
    <m/>
  </r>
  <r>
    <x v="1"/>
    <x v="16"/>
    <x v="0"/>
    <x v="5"/>
    <x v="1"/>
    <x v="3"/>
    <m/>
  </r>
  <r>
    <x v="1"/>
    <x v="16"/>
    <x v="0"/>
    <x v="6"/>
    <x v="0"/>
    <x v="3"/>
    <m/>
  </r>
  <r>
    <x v="1"/>
    <x v="16"/>
    <x v="0"/>
    <x v="6"/>
    <x v="1"/>
    <x v="3"/>
    <m/>
  </r>
  <r>
    <x v="1"/>
    <x v="16"/>
    <x v="0"/>
    <x v="7"/>
    <x v="0"/>
    <x v="3"/>
    <m/>
  </r>
  <r>
    <x v="1"/>
    <x v="16"/>
    <x v="0"/>
    <x v="7"/>
    <x v="1"/>
    <x v="583"/>
    <m/>
  </r>
  <r>
    <x v="1"/>
    <x v="16"/>
    <x v="0"/>
    <x v="8"/>
    <x v="0"/>
    <x v="0"/>
    <m/>
  </r>
  <r>
    <x v="1"/>
    <x v="16"/>
    <x v="0"/>
    <x v="8"/>
    <x v="1"/>
    <x v="0"/>
    <m/>
  </r>
  <r>
    <x v="1"/>
    <x v="16"/>
    <x v="0"/>
    <x v="9"/>
    <x v="0"/>
    <x v="3"/>
    <m/>
  </r>
  <r>
    <x v="1"/>
    <x v="16"/>
    <x v="0"/>
    <x v="9"/>
    <x v="1"/>
    <x v="231"/>
    <m/>
  </r>
  <r>
    <x v="1"/>
    <x v="16"/>
    <x v="0"/>
    <x v="10"/>
    <x v="0"/>
    <x v="0"/>
    <s v="c"/>
  </r>
  <r>
    <x v="1"/>
    <x v="16"/>
    <x v="0"/>
    <x v="10"/>
    <x v="1"/>
    <x v="0"/>
    <s v="c"/>
  </r>
  <r>
    <x v="1"/>
    <x v="16"/>
    <x v="0"/>
    <x v="11"/>
    <x v="0"/>
    <x v="3"/>
    <m/>
  </r>
  <r>
    <x v="1"/>
    <x v="16"/>
    <x v="0"/>
    <x v="11"/>
    <x v="1"/>
    <x v="3"/>
    <m/>
  </r>
  <r>
    <x v="1"/>
    <x v="16"/>
    <x v="0"/>
    <x v="12"/>
    <x v="0"/>
    <x v="3"/>
    <m/>
  </r>
  <r>
    <x v="1"/>
    <x v="16"/>
    <x v="0"/>
    <x v="12"/>
    <x v="1"/>
    <x v="355"/>
    <m/>
  </r>
  <r>
    <x v="1"/>
    <x v="16"/>
    <x v="0"/>
    <x v="13"/>
    <x v="0"/>
    <x v="0"/>
    <s v="c"/>
  </r>
  <r>
    <x v="1"/>
    <x v="16"/>
    <x v="0"/>
    <x v="13"/>
    <x v="1"/>
    <x v="0"/>
    <s v="c"/>
  </r>
  <r>
    <x v="1"/>
    <x v="16"/>
    <x v="0"/>
    <x v="14"/>
    <x v="0"/>
    <x v="3"/>
    <m/>
  </r>
  <r>
    <x v="1"/>
    <x v="16"/>
    <x v="0"/>
    <x v="14"/>
    <x v="1"/>
    <x v="240"/>
    <m/>
  </r>
  <r>
    <x v="1"/>
    <x v="16"/>
    <x v="0"/>
    <x v="15"/>
    <x v="0"/>
    <x v="0"/>
    <s v="c"/>
  </r>
  <r>
    <x v="1"/>
    <x v="16"/>
    <x v="0"/>
    <x v="15"/>
    <x v="1"/>
    <x v="0"/>
    <s v="c"/>
  </r>
  <r>
    <x v="1"/>
    <x v="16"/>
    <x v="0"/>
    <x v="16"/>
    <x v="0"/>
    <x v="3"/>
    <m/>
  </r>
  <r>
    <x v="1"/>
    <x v="16"/>
    <x v="0"/>
    <x v="16"/>
    <x v="1"/>
    <x v="559"/>
    <m/>
  </r>
  <r>
    <x v="1"/>
    <x v="16"/>
    <x v="0"/>
    <x v="17"/>
    <x v="0"/>
    <x v="3"/>
    <m/>
  </r>
  <r>
    <x v="1"/>
    <x v="16"/>
    <x v="0"/>
    <x v="17"/>
    <x v="1"/>
    <x v="584"/>
    <m/>
  </r>
  <r>
    <x v="1"/>
    <x v="16"/>
    <x v="0"/>
    <x v="18"/>
    <x v="0"/>
    <x v="3"/>
    <m/>
  </r>
  <r>
    <x v="1"/>
    <x v="16"/>
    <x v="0"/>
    <x v="18"/>
    <x v="1"/>
    <x v="3"/>
    <m/>
  </r>
  <r>
    <x v="1"/>
    <x v="16"/>
    <x v="0"/>
    <x v="19"/>
    <x v="0"/>
    <x v="3"/>
    <m/>
  </r>
  <r>
    <x v="1"/>
    <x v="16"/>
    <x v="0"/>
    <x v="19"/>
    <x v="1"/>
    <x v="585"/>
    <m/>
  </r>
  <r>
    <x v="1"/>
    <x v="16"/>
    <x v="0"/>
    <x v="20"/>
    <x v="0"/>
    <x v="3"/>
    <m/>
  </r>
  <r>
    <x v="1"/>
    <x v="16"/>
    <x v="0"/>
    <x v="20"/>
    <x v="1"/>
    <x v="197"/>
    <m/>
  </r>
  <r>
    <x v="1"/>
    <x v="16"/>
    <x v="0"/>
    <x v="21"/>
    <x v="0"/>
    <x v="0"/>
    <s v="c"/>
  </r>
  <r>
    <x v="1"/>
    <x v="16"/>
    <x v="0"/>
    <x v="21"/>
    <x v="1"/>
    <x v="0"/>
    <s v="c"/>
  </r>
  <r>
    <x v="1"/>
    <x v="16"/>
    <x v="0"/>
    <x v="22"/>
    <x v="0"/>
    <x v="3"/>
    <m/>
  </r>
  <r>
    <x v="1"/>
    <x v="16"/>
    <x v="0"/>
    <x v="22"/>
    <x v="1"/>
    <x v="173"/>
    <m/>
  </r>
  <r>
    <x v="1"/>
    <x v="16"/>
    <x v="0"/>
    <x v="23"/>
    <x v="0"/>
    <x v="3"/>
    <m/>
  </r>
  <r>
    <x v="1"/>
    <x v="16"/>
    <x v="0"/>
    <x v="23"/>
    <x v="1"/>
    <x v="3"/>
    <m/>
  </r>
  <r>
    <x v="1"/>
    <x v="16"/>
    <x v="0"/>
    <x v="24"/>
    <x v="0"/>
    <x v="3"/>
    <m/>
  </r>
  <r>
    <x v="1"/>
    <x v="16"/>
    <x v="0"/>
    <x v="24"/>
    <x v="1"/>
    <x v="3"/>
    <m/>
  </r>
  <r>
    <x v="1"/>
    <x v="16"/>
    <x v="0"/>
    <x v="25"/>
    <x v="0"/>
    <x v="3"/>
    <m/>
  </r>
  <r>
    <x v="1"/>
    <x v="16"/>
    <x v="0"/>
    <x v="25"/>
    <x v="1"/>
    <x v="586"/>
    <m/>
  </r>
  <r>
    <x v="1"/>
    <x v="16"/>
    <x v="0"/>
    <x v="26"/>
    <x v="0"/>
    <x v="3"/>
    <m/>
  </r>
  <r>
    <x v="1"/>
    <x v="16"/>
    <x v="0"/>
    <x v="26"/>
    <x v="1"/>
    <x v="586"/>
    <m/>
  </r>
  <r>
    <x v="1"/>
    <x v="16"/>
    <x v="0"/>
    <x v="27"/>
    <x v="0"/>
    <x v="587"/>
    <m/>
  </r>
  <r>
    <x v="1"/>
    <x v="16"/>
    <x v="0"/>
    <x v="27"/>
    <x v="1"/>
    <x v="588"/>
    <m/>
  </r>
  <r>
    <x v="1"/>
    <x v="16"/>
    <x v="0"/>
    <x v="28"/>
    <x v="0"/>
    <x v="0"/>
    <s v="c"/>
  </r>
  <r>
    <x v="1"/>
    <x v="16"/>
    <x v="0"/>
    <x v="28"/>
    <x v="1"/>
    <x v="0"/>
    <s v="c"/>
  </r>
  <r>
    <x v="1"/>
    <x v="16"/>
    <x v="0"/>
    <x v="29"/>
    <x v="0"/>
    <x v="589"/>
    <m/>
  </r>
  <r>
    <x v="1"/>
    <x v="16"/>
    <x v="0"/>
    <x v="29"/>
    <x v="1"/>
    <x v="590"/>
    <m/>
  </r>
  <r>
    <x v="1"/>
    <x v="16"/>
    <x v="0"/>
    <x v="30"/>
    <x v="0"/>
    <x v="38"/>
    <m/>
  </r>
  <r>
    <x v="1"/>
    <x v="16"/>
    <x v="0"/>
    <x v="30"/>
    <x v="1"/>
    <x v="591"/>
    <m/>
  </r>
  <r>
    <x v="1"/>
    <x v="17"/>
    <x v="0"/>
    <x v="0"/>
    <x v="0"/>
    <x v="189"/>
    <m/>
  </r>
  <r>
    <x v="1"/>
    <x v="17"/>
    <x v="0"/>
    <x v="0"/>
    <x v="1"/>
    <x v="592"/>
    <m/>
  </r>
  <r>
    <x v="1"/>
    <x v="17"/>
    <x v="0"/>
    <x v="1"/>
    <x v="0"/>
    <x v="593"/>
    <m/>
  </r>
  <r>
    <x v="1"/>
    <x v="17"/>
    <x v="0"/>
    <x v="1"/>
    <x v="1"/>
    <x v="594"/>
    <m/>
  </r>
  <r>
    <x v="1"/>
    <x v="17"/>
    <x v="0"/>
    <x v="2"/>
    <x v="0"/>
    <x v="0"/>
    <m/>
  </r>
  <r>
    <x v="1"/>
    <x v="17"/>
    <x v="0"/>
    <x v="2"/>
    <x v="1"/>
    <x v="0"/>
    <m/>
  </r>
  <r>
    <x v="1"/>
    <x v="17"/>
    <x v="0"/>
    <x v="3"/>
    <x v="0"/>
    <x v="3"/>
    <m/>
  </r>
  <r>
    <x v="1"/>
    <x v="17"/>
    <x v="0"/>
    <x v="3"/>
    <x v="1"/>
    <x v="3"/>
    <m/>
  </r>
  <r>
    <x v="1"/>
    <x v="17"/>
    <x v="0"/>
    <x v="4"/>
    <x v="0"/>
    <x v="4"/>
    <m/>
  </r>
  <r>
    <x v="1"/>
    <x v="17"/>
    <x v="0"/>
    <x v="4"/>
    <x v="1"/>
    <x v="190"/>
    <m/>
  </r>
  <r>
    <x v="1"/>
    <x v="17"/>
    <x v="0"/>
    <x v="5"/>
    <x v="0"/>
    <x v="187"/>
    <m/>
  </r>
  <r>
    <x v="1"/>
    <x v="17"/>
    <x v="0"/>
    <x v="5"/>
    <x v="1"/>
    <x v="595"/>
    <m/>
  </r>
  <r>
    <x v="1"/>
    <x v="17"/>
    <x v="0"/>
    <x v="6"/>
    <x v="0"/>
    <x v="3"/>
    <m/>
  </r>
  <r>
    <x v="1"/>
    <x v="17"/>
    <x v="0"/>
    <x v="6"/>
    <x v="1"/>
    <x v="3"/>
    <m/>
  </r>
  <r>
    <x v="1"/>
    <x v="17"/>
    <x v="0"/>
    <x v="7"/>
    <x v="0"/>
    <x v="596"/>
    <m/>
  </r>
  <r>
    <x v="1"/>
    <x v="17"/>
    <x v="0"/>
    <x v="7"/>
    <x v="1"/>
    <x v="597"/>
    <m/>
  </r>
  <r>
    <x v="1"/>
    <x v="17"/>
    <x v="0"/>
    <x v="8"/>
    <x v="0"/>
    <x v="0"/>
    <m/>
  </r>
  <r>
    <x v="1"/>
    <x v="17"/>
    <x v="0"/>
    <x v="8"/>
    <x v="1"/>
    <x v="0"/>
    <m/>
  </r>
  <r>
    <x v="1"/>
    <x v="17"/>
    <x v="0"/>
    <x v="9"/>
    <x v="0"/>
    <x v="3"/>
    <m/>
  </r>
  <r>
    <x v="1"/>
    <x v="17"/>
    <x v="0"/>
    <x v="9"/>
    <x v="1"/>
    <x v="117"/>
    <m/>
  </r>
  <r>
    <x v="1"/>
    <x v="17"/>
    <x v="0"/>
    <x v="10"/>
    <x v="0"/>
    <x v="3"/>
    <m/>
  </r>
  <r>
    <x v="1"/>
    <x v="17"/>
    <x v="0"/>
    <x v="10"/>
    <x v="1"/>
    <x v="3"/>
    <m/>
  </r>
  <r>
    <x v="1"/>
    <x v="17"/>
    <x v="0"/>
    <x v="11"/>
    <x v="0"/>
    <x v="3"/>
    <m/>
  </r>
  <r>
    <x v="1"/>
    <x v="17"/>
    <x v="0"/>
    <x v="11"/>
    <x v="1"/>
    <x v="3"/>
    <m/>
  </r>
  <r>
    <x v="1"/>
    <x v="17"/>
    <x v="0"/>
    <x v="12"/>
    <x v="0"/>
    <x v="14"/>
    <m/>
  </r>
  <r>
    <x v="1"/>
    <x v="17"/>
    <x v="0"/>
    <x v="12"/>
    <x v="1"/>
    <x v="323"/>
    <m/>
  </r>
  <r>
    <x v="1"/>
    <x v="17"/>
    <x v="0"/>
    <x v="13"/>
    <x v="0"/>
    <x v="0"/>
    <s v="c"/>
  </r>
  <r>
    <x v="1"/>
    <x v="17"/>
    <x v="0"/>
    <x v="13"/>
    <x v="1"/>
    <x v="0"/>
    <s v="c"/>
  </r>
  <r>
    <x v="1"/>
    <x v="17"/>
    <x v="0"/>
    <x v="14"/>
    <x v="0"/>
    <x v="0"/>
    <s v="c"/>
  </r>
  <r>
    <x v="1"/>
    <x v="17"/>
    <x v="0"/>
    <x v="14"/>
    <x v="1"/>
    <x v="0"/>
    <s v="c"/>
  </r>
  <r>
    <x v="1"/>
    <x v="17"/>
    <x v="0"/>
    <x v="15"/>
    <x v="0"/>
    <x v="3"/>
    <m/>
  </r>
  <r>
    <x v="1"/>
    <x v="17"/>
    <x v="0"/>
    <x v="15"/>
    <x v="1"/>
    <x v="3"/>
    <m/>
  </r>
  <r>
    <x v="1"/>
    <x v="17"/>
    <x v="0"/>
    <x v="16"/>
    <x v="0"/>
    <x v="3"/>
    <m/>
  </r>
  <r>
    <x v="1"/>
    <x v="17"/>
    <x v="0"/>
    <x v="16"/>
    <x v="1"/>
    <x v="3"/>
    <m/>
  </r>
  <r>
    <x v="1"/>
    <x v="17"/>
    <x v="0"/>
    <x v="17"/>
    <x v="0"/>
    <x v="598"/>
    <m/>
  </r>
  <r>
    <x v="1"/>
    <x v="17"/>
    <x v="0"/>
    <x v="17"/>
    <x v="1"/>
    <x v="599"/>
    <m/>
  </r>
  <r>
    <x v="1"/>
    <x v="17"/>
    <x v="0"/>
    <x v="18"/>
    <x v="0"/>
    <x v="3"/>
    <m/>
  </r>
  <r>
    <x v="1"/>
    <x v="17"/>
    <x v="0"/>
    <x v="18"/>
    <x v="1"/>
    <x v="3"/>
    <m/>
  </r>
  <r>
    <x v="1"/>
    <x v="17"/>
    <x v="0"/>
    <x v="19"/>
    <x v="0"/>
    <x v="3"/>
    <m/>
  </r>
  <r>
    <x v="1"/>
    <x v="17"/>
    <x v="0"/>
    <x v="19"/>
    <x v="1"/>
    <x v="3"/>
    <m/>
  </r>
  <r>
    <x v="1"/>
    <x v="17"/>
    <x v="0"/>
    <x v="20"/>
    <x v="0"/>
    <x v="600"/>
    <m/>
  </r>
  <r>
    <x v="1"/>
    <x v="17"/>
    <x v="0"/>
    <x v="20"/>
    <x v="1"/>
    <x v="601"/>
    <m/>
  </r>
  <r>
    <x v="1"/>
    <x v="17"/>
    <x v="0"/>
    <x v="21"/>
    <x v="0"/>
    <x v="3"/>
    <m/>
  </r>
  <r>
    <x v="1"/>
    <x v="17"/>
    <x v="0"/>
    <x v="21"/>
    <x v="1"/>
    <x v="3"/>
    <m/>
  </r>
  <r>
    <x v="1"/>
    <x v="17"/>
    <x v="0"/>
    <x v="22"/>
    <x v="0"/>
    <x v="3"/>
    <m/>
  </r>
  <r>
    <x v="1"/>
    <x v="17"/>
    <x v="0"/>
    <x v="22"/>
    <x v="1"/>
    <x v="3"/>
    <m/>
  </r>
  <r>
    <x v="1"/>
    <x v="17"/>
    <x v="0"/>
    <x v="23"/>
    <x v="0"/>
    <x v="3"/>
    <m/>
  </r>
  <r>
    <x v="1"/>
    <x v="17"/>
    <x v="0"/>
    <x v="23"/>
    <x v="1"/>
    <x v="3"/>
    <m/>
  </r>
  <r>
    <x v="1"/>
    <x v="17"/>
    <x v="0"/>
    <x v="24"/>
    <x v="0"/>
    <x v="3"/>
    <m/>
  </r>
  <r>
    <x v="1"/>
    <x v="17"/>
    <x v="0"/>
    <x v="24"/>
    <x v="1"/>
    <x v="3"/>
    <m/>
  </r>
  <r>
    <x v="1"/>
    <x v="17"/>
    <x v="0"/>
    <x v="25"/>
    <x v="0"/>
    <x v="3"/>
    <m/>
  </r>
  <r>
    <x v="1"/>
    <x v="17"/>
    <x v="0"/>
    <x v="25"/>
    <x v="1"/>
    <x v="3"/>
    <m/>
  </r>
  <r>
    <x v="1"/>
    <x v="17"/>
    <x v="0"/>
    <x v="26"/>
    <x v="0"/>
    <x v="3"/>
    <m/>
  </r>
  <r>
    <x v="1"/>
    <x v="17"/>
    <x v="0"/>
    <x v="26"/>
    <x v="1"/>
    <x v="3"/>
    <m/>
  </r>
  <r>
    <x v="1"/>
    <x v="17"/>
    <x v="0"/>
    <x v="27"/>
    <x v="0"/>
    <x v="3"/>
    <m/>
  </r>
  <r>
    <x v="1"/>
    <x v="17"/>
    <x v="0"/>
    <x v="27"/>
    <x v="1"/>
    <x v="3"/>
    <m/>
  </r>
  <r>
    <x v="1"/>
    <x v="17"/>
    <x v="0"/>
    <x v="28"/>
    <x v="0"/>
    <x v="34"/>
    <m/>
  </r>
  <r>
    <x v="1"/>
    <x v="17"/>
    <x v="0"/>
    <x v="28"/>
    <x v="1"/>
    <x v="15"/>
    <m/>
  </r>
  <r>
    <x v="1"/>
    <x v="17"/>
    <x v="0"/>
    <x v="29"/>
    <x v="0"/>
    <x v="602"/>
    <m/>
  </r>
  <r>
    <x v="1"/>
    <x v="17"/>
    <x v="0"/>
    <x v="29"/>
    <x v="1"/>
    <x v="603"/>
    <m/>
  </r>
  <r>
    <x v="1"/>
    <x v="17"/>
    <x v="0"/>
    <x v="30"/>
    <x v="0"/>
    <x v="602"/>
    <m/>
  </r>
  <r>
    <x v="1"/>
    <x v="17"/>
    <x v="0"/>
    <x v="30"/>
    <x v="1"/>
    <x v="603"/>
    <m/>
  </r>
  <r>
    <x v="1"/>
    <x v="18"/>
    <x v="0"/>
    <x v="0"/>
    <x v="0"/>
    <x v="604"/>
    <m/>
  </r>
  <r>
    <x v="1"/>
    <x v="18"/>
    <x v="0"/>
    <x v="0"/>
    <x v="1"/>
    <x v="605"/>
    <m/>
  </r>
  <r>
    <x v="1"/>
    <x v="18"/>
    <x v="0"/>
    <x v="1"/>
    <x v="0"/>
    <x v="0"/>
    <s v="c"/>
  </r>
  <r>
    <x v="1"/>
    <x v="18"/>
    <x v="0"/>
    <x v="1"/>
    <x v="1"/>
    <x v="0"/>
    <s v="c"/>
  </r>
  <r>
    <x v="1"/>
    <x v="18"/>
    <x v="0"/>
    <x v="2"/>
    <x v="0"/>
    <x v="0"/>
    <m/>
  </r>
  <r>
    <x v="1"/>
    <x v="18"/>
    <x v="0"/>
    <x v="2"/>
    <x v="1"/>
    <x v="0"/>
    <m/>
  </r>
  <r>
    <x v="1"/>
    <x v="18"/>
    <x v="0"/>
    <x v="3"/>
    <x v="0"/>
    <x v="3"/>
    <m/>
  </r>
  <r>
    <x v="1"/>
    <x v="18"/>
    <x v="0"/>
    <x v="3"/>
    <x v="1"/>
    <x v="3"/>
    <m/>
  </r>
  <r>
    <x v="1"/>
    <x v="18"/>
    <x v="0"/>
    <x v="4"/>
    <x v="0"/>
    <x v="606"/>
    <m/>
  </r>
  <r>
    <x v="1"/>
    <x v="18"/>
    <x v="0"/>
    <x v="4"/>
    <x v="1"/>
    <x v="607"/>
    <m/>
  </r>
  <r>
    <x v="1"/>
    <x v="18"/>
    <x v="0"/>
    <x v="5"/>
    <x v="0"/>
    <x v="0"/>
    <s v="c"/>
  </r>
  <r>
    <x v="1"/>
    <x v="18"/>
    <x v="0"/>
    <x v="5"/>
    <x v="1"/>
    <x v="0"/>
    <s v="c"/>
  </r>
  <r>
    <x v="1"/>
    <x v="18"/>
    <x v="0"/>
    <x v="6"/>
    <x v="0"/>
    <x v="0"/>
    <s v="c"/>
  </r>
  <r>
    <x v="1"/>
    <x v="18"/>
    <x v="0"/>
    <x v="6"/>
    <x v="1"/>
    <x v="0"/>
    <s v="c"/>
  </r>
  <r>
    <x v="1"/>
    <x v="18"/>
    <x v="0"/>
    <x v="7"/>
    <x v="0"/>
    <x v="0"/>
    <s v="c"/>
  </r>
  <r>
    <x v="1"/>
    <x v="18"/>
    <x v="0"/>
    <x v="7"/>
    <x v="1"/>
    <x v="0"/>
    <s v="c"/>
  </r>
  <r>
    <x v="1"/>
    <x v="18"/>
    <x v="0"/>
    <x v="8"/>
    <x v="0"/>
    <x v="0"/>
    <m/>
  </r>
  <r>
    <x v="1"/>
    <x v="18"/>
    <x v="0"/>
    <x v="8"/>
    <x v="1"/>
    <x v="0"/>
    <m/>
  </r>
  <r>
    <x v="1"/>
    <x v="18"/>
    <x v="0"/>
    <x v="9"/>
    <x v="0"/>
    <x v="0"/>
    <s v="c"/>
  </r>
  <r>
    <x v="1"/>
    <x v="18"/>
    <x v="0"/>
    <x v="9"/>
    <x v="1"/>
    <x v="0"/>
    <s v="c"/>
  </r>
  <r>
    <x v="1"/>
    <x v="18"/>
    <x v="0"/>
    <x v="10"/>
    <x v="0"/>
    <x v="3"/>
    <m/>
  </r>
  <r>
    <x v="1"/>
    <x v="18"/>
    <x v="0"/>
    <x v="10"/>
    <x v="1"/>
    <x v="3"/>
    <m/>
  </r>
  <r>
    <x v="1"/>
    <x v="18"/>
    <x v="0"/>
    <x v="11"/>
    <x v="0"/>
    <x v="3"/>
    <m/>
  </r>
  <r>
    <x v="1"/>
    <x v="18"/>
    <x v="0"/>
    <x v="11"/>
    <x v="1"/>
    <x v="3"/>
    <m/>
  </r>
  <r>
    <x v="1"/>
    <x v="18"/>
    <x v="0"/>
    <x v="12"/>
    <x v="0"/>
    <x v="0"/>
    <s v="c"/>
  </r>
  <r>
    <x v="1"/>
    <x v="18"/>
    <x v="0"/>
    <x v="12"/>
    <x v="1"/>
    <x v="0"/>
    <s v="c"/>
  </r>
  <r>
    <x v="1"/>
    <x v="18"/>
    <x v="0"/>
    <x v="13"/>
    <x v="0"/>
    <x v="0"/>
    <s v="c"/>
  </r>
  <r>
    <x v="1"/>
    <x v="18"/>
    <x v="0"/>
    <x v="13"/>
    <x v="1"/>
    <x v="0"/>
    <s v="c"/>
  </r>
  <r>
    <x v="1"/>
    <x v="18"/>
    <x v="0"/>
    <x v="14"/>
    <x v="0"/>
    <x v="0"/>
    <s v="c"/>
  </r>
  <r>
    <x v="1"/>
    <x v="18"/>
    <x v="0"/>
    <x v="14"/>
    <x v="1"/>
    <x v="0"/>
    <s v="c"/>
  </r>
  <r>
    <x v="1"/>
    <x v="18"/>
    <x v="0"/>
    <x v="15"/>
    <x v="0"/>
    <x v="3"/>
    <m/>
  </r>
  <r>
    <x v="1"/>
    <x v="18"/>
    <x v="0"/>
    <x v="15"/>
    <x v="1"/>
    <x v="3"/>
    <m/>
  </r>
  <r>
    <x v="1"/>
    <x v="18"/>
    <x v="0"/>
    <x v="16"/>
    <x v="0"/>
    <x v="3"/>
    <m/>
  </r>
  <r>
    <x v="1"/>
    <x v="18"/>
    <x v="0"/>
    <x v="16"/>
    <x v="1"/>
    <x v="3"/>
    <m/>
  </r>
  <r>
    <x v="1"/>
    <x v="18"/>
    <x v="0"/>
    <x v="17"/>
    <x v="0"/>
    <x v="0"/>
    <s v="c"/>
  </r>
  <r>
    <x v="1"/>
    <x v="18"/>
    <x v="0"/>
    <x v="17"/>
    <x v="1"/>
    <x v="0"/>
    <s v="c"/>
  </r>
  <r>
    <x v="1"/>
    <x v="18"/>
    <x v="0"/>
    <x v="18"/>
    <x v="0"/>
    <x v="3"/>
    <m/>
  </r>
  <r>
    <x v="1"/>
    <x v="18"/>
    <x v="0"/>
    <x v="18"/>
    <x v="1"/>
    <x v="3"/>
    <m/>
  </r>
  <r>
    <x v="1"/>
    <x v="18"/>
    <x v="0"/>
    <x v="19"/>
    <x v="0"/>
    <x v="3"/>
    <m/>
  </r>
  <r>
    <x v="1"/>
    <x v="18"/>
    <x v="0"/>
    <x v="19"/>
    <x v="1"/>
    <x v="3"/>
    <m/>
  </r>
  <r>
    <x v="1"/>
    <x v="18"/>
    <x v="0"/>
    <x v="20"/>
    <x v="0"/>
    <x v="0"/>
    <s v="c"/>
  </r>
  <r>
    <x v="1"/>
    <x v="18"/>
    <x v="0"/>
    <x v="20"/>
    <x v="1"/>
    <x v="0"/>
    <s v="c"/>
  </r>
  <r>
    <x v="1"/>
    <x v="18"/>
    <x v="0"/>
    <x v="21"/>
    <x v="0"/>
    <x v="3"/>
    <m/>
  </r>
  <r>
    <x v="1"/>
    <x v="18"/>
    <x v="0"/>
    <x v="21"/>
    <x v="1"/>
    <x v="3"/>
    <m/>
  </r>
  <r>
    <x v="1"/>
    <x v="18"/>
    <x v="0"/>
    <x v="22"/>
    <x v="0"/>
    <x v="3"/>
    <m/>
  </r>
  <r>
    <x v="1"/>
    <x v="18"/>
    <x v="0"/>
    <x v="22"/>
    <x v="1"/>
    <x v="3"/>
    <m/>
  </r>
  <r>
    <x v="1"/>
    <x v="18"/>
    <x v="0"/>
    <x v="23"/>
    <x v="0"/>
    <x v="0"/>
    <s v="c"/>
  </r>
  <r>
    <x v="1"/>
    <x v="18"/>
    <x v="0"/>
    <x v="23"/>
    <x v="1"/>
    <x v="0"/>
    <s v="c"/>
  </r>
  <r>
    <x v="1"/>
    <x v="18"/>
    <x v="0"/>
    <x v="24"/>
    <x v="0"/>
    <x v="3"/>
    <m/>
  </r>
  <r>
    <x v="1"/>
    <x v="18"/>
    <x v="0"/>
    <x v="24"/>
    <x v="1"/>
    <x v="3"/>
    <m/>
  </r>
  <r>
    <x v="1"/>
    <x v="18"/>
    <x v="0"/>
    <x v="25"/>
    <x v="0"/>
    <x v="0"/>
    <s v="c"/>
  </r>
  <r>
    <x v="1"/>
    <x v="18"/>
    <x v="0"/>
    <x v="25"/>
    <x v="1"/>
    <x v="0"/>
    <s v="c"/>
  </r>
  <r>
    <x v="1"/>
    <x v="18"/>
    <x v="0"/>
    <x v="26"/>
    <x v="0"/>
    <x v="0"/>
    <s v="c"/>
  </r>
  <r>
    <x v="1"/>
    <x v="18"/>
    <x v="0"/>
    <x v="26"/>
    <x v="1"/>
    <x v="0"/>
    <s v="c"/>
  </r>
  <r>
    <x v="1"/>
    <x v="18"/>
    <x v="0"/>
    <x v="27"/>
    <x v="0"/>
    <x v="0"/>
    <s v="c"/>
  </r>
  <r>
    <x v="1"/>
    <x v="18"/>
    <x v="0"/>
    <x v="27"/>
    <x v="1"/>
    <x v="0"/>
    <s v="c"/>
  </r>
  <r>
    <x v="1"/>
    <x v="18"/>
    <x v="0"/>
    <x v="28"/>
    <x v="0"/>
    <x v="0"/>
    <s v="c"/>
  </r>
  <r>
    <x v="1"/>
    <x v="18"/>
    <x v="0"/>
    <x v="28"/>
    <x v="1"/>
    <x v="0"/>
    <s v="c"/>
  </r>
  <r>
    <x v="1"/>
    <x v="18"/>
    <x v="0"/>
    <x v="29"/>
    <x v="0"/>
    <x v="608"/>
    <m/>
  </r>
  <r>
    <x v="1"/>
    <x v="18"/>
    <x v="0"/>
    <x v="29"/>
    <x v="1"/>
    <x v="609"/>
    <m/>
  </r>
  <r>
    <x v="1"/>
    <x v="18"/>
    <x v="0"/>
    <x v="30"/>
    <x v="0"/>
    <x v="0"/>
    <s v="c"/>
  </r>
  <r>
    <x v="1"/>
    <x v="18"/>
    <x v="0"/>
    <x v="30"/>
    <x v="1"/>
    <x v="0"/>
    <s v="c"/>
  </r>
  <r>
    <x v="1"/>
    <x v="19"/>
    <x v="0"/>
    <x v="0"/>
    <x v="0"/>
    <x v="610"/>
    <m/>
  </r>
  <r>
    <x v="1"/>
    <x v="19"/>
    <x v="0"/>
    <x v="0"/>
    <x v="1"/>
    <x v="611"/>
    <m/>
  </r>
  <r>
    <x v="1"/>
    <x v="19"/>
    <x v="0"/>
    <x v="1"/>
    <x v="0"/>
    <x v="0"/>
    <s v="c"/>
  </r>
  <r>
    <x v="1"/>
    <x v="19"/>
    <x v="0"/>
    <x v="1"/>
    <x v="1"/>
    <x v="0"/>
    <s v="c"/>
  </r>
  <r>
    <x v="1"/>
    <x v="19"/>
    <x v="0"/>
    <x v="2"/>
    <x v="0"/>
    <x v="0"/>
    <m/>
  </r>
  <r>
    <x v="1"/>
    <x v="19"/>
    <x v="0"/>
    <x v="2"/>
    <x v="1"/>
    <x v="0"/>
    <m/>
  </r>
  <r>
    <x v="1"/>
    <x v="19"/>
    <x v="0"/>
    <x v="3"/>
    <x v="0"/>
    <x v="3"/>
    <m/>
  </r>
  <r>
    <x v="1"/>
    <x v="19"/>
    <x v="0"/>
    <x v="3"/>
    <x v="1"/>
    <x v="3"/>
    <m/>
  </r>
  <r>
    <x v="1"/>
    <x v="19"/>
    <x v="0"/>
    <x v="4"/>
    <x v="0"/>
    <x v="0"/>
    <s v="c"/>
  </r>
  <r>
    <x v="1"/>
    <x v="19"/>
    <x v="0"/>
    <x v="4"/>
    <x v="1"/>
    <x v="0"/>
    <s v="c"/>
  </r>
  <r>
    <x v="1"/>
    <x v="19"/>
    <x v="0"/>
    <x v="5"/>
    <x v="0"/>
    <x v="3"/>
    <m/>
  </r>
  <r>
    <x v="1"/>
    <x v="19"/>
    <x v="0"/>
    <x v="5"/>
    <x v="1"/>
    <x v="3"/>
    <m/>
  </r>
  <r>
    <x v="1"/>
    <x v="19"/>
    <x v="0"/>
    <x v="6"/>
    <x v="0"/>
    <x v="3"/>
    <m/>
  </r>
  <r>
    <x v="1"/>
    <x v="19"/>
    <x v="0"/>
    <x v="6"/>
    <x v="1"/>
    <x v="3"/>
    <m/>
  </r>
  <r>
    <x v="1"/>
    <x v="19"/>
    <x v="0"/>
    <x v="7"/>
    <x v="0"/>
    <x v="0"/>
    <s v="c"/>
  </r>
  <r>
    <x v="1"/>
    <x v="19"/>
    <x v="0"/>
    <x v="7"/>
    <x v="1"/>
    <x v="0"/>
    <s v="c"/>
  </r>
  <r>
    <x v="1"/>
    <x v="19"/>
    <x v="0"/>
    <x v="8"/>
    <x v="0"/>
    <x v="0"/>
    <m/>
  </r>
  <r>
    <x v="1"/>
    <x v="19"/>
    <x v="0"/>
    <x v="8"/>
    <x v="1"/>
    <x v="0"/>
    <m/>
  </r>
  <r>
    <x v="1"/>
    <x v="19"/>
    <x v="0"/>
    <x v="9"/>
    <x v="0"/>
    <x v="3"/>
    <m/>
  </r>
  <r>
    <x v="1"/>
    <x v="19"/>
    <x v="0"/>
    <x v="9"/>
    <x v="1"/>
    <x v="3"/>
    <m/>
  </r>
  <r>
    <x v="1"/>
    <x v="19"/>
    <x v="0"/>
    <x v="10"/>
    <x v="0"/>
    <x v="3"/>
    <m/>
  </r>
  <r>
    <x v="1"/>
    <x v="19"/>
    <x v="0"/>
    <x v="10"/>
    <x v="1"/>
    <x v="3"/>
    <m/>
  </r>
  <r>
    <x v="1"/>
    <x v="19"/>
    <x v="0"/>
    <x v="11"/>
    <x v="0"/>
    <x v="3"/>
    <m/>
  </r>
  <r>
    <x v="1"/>
    <x v="19"/>
    <x v="0"/>
    <x v="11"/>
    <x v="1"/>
    <x v="3"/>
    <m/>
  </r>
  <r>
    <x v="1"/>
    <x v="19"/>
    <x v="0"/>
    <x v="12"/>
    <x v="0"/>
    <x v="0"/>
    <s v="c"/>
  </r>
  <r>
    <x v="1"/>
    <x v="19"/>
    <x v="0"/>
    <x v="12"/>
    <x v="1"/>
    <x v="0"/>
    <s v="c"/>
  </r>
  <r>
    <x v="1"/>
    <x v="19"/>
    <x v="0"/>
    <x v="13"/>
    <x v="0"/>
    <x v="3"/>
    <m/>
  </r>
  <r>
    <x v="1"/>
    <x v="19"/>
    <x v="0"/>
    <x v="13"/>
    <x v="1"/>
    <x v="3"/>
    <m/>
  </r>
  <r>
    <x v="1"/>
    <x v="19"/>
    <x v="0"/>
    <x v="14"/>
    <x v="0"/>
    <x v="0"/>
    <s v="c"/>
  </r>
  <r>
    <x v="1"/>
    <x v="19"/>
    <x v="0"/>
    <x v="14"/>
    <x v="1"/>
    <x v="0"/>
    <s v="c"/>
  </r>
  <r>
    <x v="1"/>
    <x v="19"/>
    <x v="0"/>
    <x v="15"/>
    <x v="0"/>
    <x v="3"/>
    <m/>
  </r>
  <r>
    <x v="1"/>
    <x v="19"/>
    <x v="0"/>
    <x v="15"/>
    <x v="1"/>
    <x v="3"/>
    <m/>
  </r>
  <r>
    <x v="1"/>
    <x v="19"/>
    <x v="0"/>
    <x v="16"/>
    <x v="0"/>
    <x v="3"/>
    <m/>
  </r>
  <r>
    <x v="1"/>
    <x v="19"/>
    <x v="0"/>
    <x v="16"/>
    <x v="1"/>
    <x v="3"/>
    <m/>
  </r>
  <r>
    <x v="1"/>
    <x v="19"/>
    <x v="0"/>
    <x v="17"/>
    <x v="0"/>
    <x v="0"/>
    <s v="c"/>
  </r>
  <r>
    <x v="1"/>
    <x v="19"/>
    <x v="0"/>
    <x v="17"/>
    <x v="1"/>
    <x v="0"/>
    <s v="c"/>
  </r>
  <r>
    <x v="1"/>
    <x v="19"/>
    <x v="0"/>
    <x v="18"/>
    <x v="0"/>
    <x v="0"/>
    <s v="c"/>
  </r>
  <r>
    <x v="1"/>
    <x v="19"/>
    <x v="0"/>
    <x v="18"/>
    <x v="1"/>
    <x v="0"/>
    <s v="c"/>
  </r>
  <r>
    <x v="1"/>
    <x v="19"/>
    <x v="0"/>
    <x v="19"/>
    <x v="0"/>
    <x v="3"/>
    <m/>
  </r>
  <r>
    <x v="1"/>
    <x v="19"/>
    <x v="0"/>
    <x v="19"/>
    <x v="1"/>
    <x v="3"/>
    <m/>
  </r>
  <r>
    <x v="1"/>
    <x v="19"/>
    <x v="0"/>
    <x v="20"/>
    <x v="0"/>
    <x v="3"/>
    <m/>
  </r>
  <r>
    <x v="1"/>
    <x v="19"/>
    <x v="0"/>
    <x v="20"/>
    <x v="1"/>
    <x v="3"/>
    <m/>
  </r>
  <r>
    <x v="1"/>
    <x v="19"/>
    <x v="0"/>
    <x v="21"/>
    <x v="0"/>
    <x v="3"/>
    <m/>
  </r>
  <r>
    <x v="1"/>
    <x v="19"/>
    <x v="0"/>
    <x v="21"/>
    <x v="1"/>
    <x v="3"/>
    <m/>
  </r>
  <r>
    <x v="1"/>
    <x v="19"/>
    <x v="0"/>
    <x v="22"/>
    <x v="0"/>
    <x v="3"/>
    <m/>
  </r>
  <r>
    <x v="1"/>
    <x v="19"/>
    <x v="0"/>
    <x v="22"/>
    <x v="1"/>
    <x v="3"/>
    <m/>
  </r>
  <r>
    <x v="1"/>
    <x v="19"/>
    <x v="0"/>
    <x v="23"/>
    <x v="0"/>
    <x v="3"/>
    <m/>
  </r>
  <r>
    <x v="1"/>
    <x v="19"/>
    <x v="0"/>
    <x v="23"/>
    <x v="1"/>
    <x v="3"/>
    <m/>
  </r>
  <r>
    <x v="1"/>
    <x v="19"/>
    <x v="0"/>
    <x v="24"/>
    <x v="0"/>
    <x v="3"/>
    <m/>
  </r>
  <r>
    <x v="1"/>
    <x v="19"/>
    <x v="0"/>
    <x v="24"/>
    <x v="1"/>
    <x v="3"/>
    <m/>
  </r>
  <r>
    <x v="1"/>
    <x v="19"/>
    <x v="0"/>
    <x v="25"/>
    <x v="0"/>
    <x v="3"/>
    <m/>
  </r>
  <r>
    <x v="1"/>
    <x v="19"/>
    <x v="0"/>
    <x v="25"/>
    <x v="1"/>
    <x v="3"/>
    <m/>
  </r>
  <r>
    <x v="1"/>
    <x v="19"/>
    <x v="0"/>
    <x v="26"/>
    <x v="0"/>
    <x v="3"/>
    <m/>
  </r>
  <r>
    <x v="1"/>
    <x v="19"/>
    <x v="0"/>
    <x v="26"/>
    <x v="1"/>
    <x v="3"/>
    <m/>
  </r>
  <r>
    <x v="1"/>
    <x v="19"/>
    <x v="0"/>
    <x v="27"/>
    <x v="0"/>
    <x v="612"/>
    <m/>
  </r>
  <r>
    <x v="1"/>
    <x v="19"/>
    <x v="0"/>
    <x v="27"/>
    <x v="1"/>
    <x v="613"/>
    <m/>
  </r>
  <r>
    <x v="1"/>
    <x v="19"/>
    <x v="0"/>
    <x v="28"/>
    <x v="0"/>
    <x v="3"/>
    <m/>
  </r>
  <r>
    <x v="1"/>
    <x v="19"/>
    <x v="0"/>
    <x v="28"/>
    <x v="1"/>
    <x v="3"/>
    <m/>
  </r>
  <r>
    <x v="1"/>
    <x v="19"/>
    <x v="0"/>
    <x v="29"/>
    <x v="0"/>
    <x v="614"/>
    <m/>
  </r>
  <r>
    <x v="1"/>
    <x v="19"/>
    <x v="0"/>
    <x v="29"/>
    <x v="1"/>
    <x v="615"/>
    <m/>
  </r>
  <r>
    <x v="1"/>
    <x v="19"/>
    <x v="0"/>
    <x v="30"/>
    <x v="0"/>
    <x v="616"/>
    <m/>
  </r>
  <r>
    <x v="1"/>
    <x v="19"/>
    <x v="0"/>
    <x v="30"/>
    <x v="1"/>
    <x v="605"/>
    <m/>
  </r>
  <r>
    <x v="1"/>
    <x v="20"/>
    <x v="0"/>
    <x v="0"/>
    <x v="0"/>
    <x v="0"/>
    <m/>
  </r>
  <r>
    <x v="1"/>
    <x v="20"/>
    <x v="0"/>
    <x v="0"/>
    <x v="1"/>
    <x v="0"/>
    <m/>
  </r>
  <r>
    <x v="1"/>
    <x v="20"/>
    <x v="0"/>
    <x v="1"/>
    <x v="0"/>
    <x v="617"/>
    <m/>
  </r>
  <r>
    <x v="1"/>
    <x v="20"/>
    <x v="0"/>
    <x v="1"/>
    <x v="1"/>
    <x v="618"/>
    <m/>
  </r>
  <r>
    <x v="1"/>
    <x v="20"/>
    <x v="0"/>
    <x v="2"/>
    <x v="0"/>
    <x v="0"/>
    <m/>
  </r>
  <r>
    <x v="1"/>
    <x v="20"/>
    <x v="0"/>
    <x v="2"/>
    <x v="1"/>
    <x v="0"/>
    <m/>
  </r>
  <r>
    <x v="1"/>
    <x v="20"/>
    <x v="0"/>
    <x v="3"/>
    <x v="0"/>
    <x v="29"/>
    <m/>
  </r>
  <r>
    <x v="1"/>
    <x v="20"/>
    <x v="0"/>
    <x v="3"/>
    <x v="1"/>
    <x v="35"/>
    <m/>
  </r>
  <r>
    <x v="1"/>
    <x v="20"/>
    <x v="0"/>
    <x v="4"/>
    <x v="0"/>
    <x v="269"/>
    <m/>
  </r>
  <r>
    <x v="1"/>
    <x v="20"/>
    <x v="0"/>
    <x v="4"/>
    <x v="1"/>
    <x v="619"/>
    <m/>
  </r>
  <r>
    <x v="1"/>
    <x v="20"/>
    <x v="0"/>
    <x v="5"/>
    <x v="0"/>
    <x v="3"/>
    <m/>
  </r>
  <r>
    <x v="1"/>
    <x v="20"/>
    <x v="0"/>
    <x v="5"/>
    <x v="1"/>
    <x v="3"/>
    <m/>
  </r>
  <r>
    <x v="1"/>
    <x v="20"/>
    <x v="0"/>
    <x v="6"/>
    <x v="0"/>
    <x v="0"/>
    <s v="c"/>
  </r>
  <r>
    <x v="1"/>
    <x v="20"/>
    <x v="0"/>
    <x v="6"/>
    <x v="1"/>
    <x v="0"/>
    <s v="c"/>
  </r>
  <r>
    <x v="1"/>
    <x v="20"/>
    <x v="0"/>
    <x v="7"/>
    <x v="0"/>
    <x v="620"/>
    <m/>
  </r>
  <r>
    <x v="1"/>
    <x v="20"/>
    <x v="0"/>
    <x v="7"/>
    <x v="1"/>
    <x v="621"/>
    <m/>
  </r>
  <r>
    <x v="1"/>
    <x v="20"/>
    <x v="0"/>
    <x v="8"/>
    <x v="0"/>
    <x v="0"/>
    <m/>
  </r>
  <r>
    <x v="1"/>
    <x v="20"/>
    <x v="0"/>
    <x v="8"/>
    <x v="1"/>
    <x v="0"/>
    <m/>
  </r>
  <r>
    <x v="1"/>
    <x v="20"/>
    <x v="0"/>
    <x v="9"/>
    <x v="0"/>
    <x v="0"/>
    <m/>
  </r>
  <r>
    <x v="1"/>
    <x v="20"/>
    <x v="0"/>
    <x v="9"/>
    <x v="1"/>
    <x v="0"/>
    <m/>
  </r>
  <r>
    <x v="1"/>
    <x v="20"/>
    <x v="0"/>
    <x v="10"/>
    <x v="0"/>
    <x v="0"/>
    <s v="c"/>
  </r>
  <r>
    <x v="1"/>
    <x v="20"/>
    <x v="0"/>
    <x v="10"/>
    <x v="1"/>
    <x v="0"/>
    <s v="c"/>
  </r>
  <r>
    <x v="1"/>
    <x v="20"/>
    <x v="0"/>
    <x v="11"/>
    <x v="0"/>
    <x v="3"/>
    <m/>
  </r>
  <r>
    <x v="1"/>
    <x v="20"/>
    <x v="0"/>
    <x v="11"/>
    <x v="1"/>
    <x v="3"/>
    <m/>
  </r>
  <r>
    <x v="1"/>
    <x v="20"/>
    <x v="0"/>
    <x v="12"/>
    <x v="0"/>
    <x v="0"/>
    <m/>
  </r>
  <r>
    <x v="1"/>
    <x v="20"/>
    <x v="0"/>
    <x v="12"/>
    <x v="1"/>
    <x v="0"/>
    <m/>
  </r>
  <r>
    <x v="1"/>
    <x v="20"/>
    <x v="0"/>
    <x v="13"/>
    <x v="0"/>
    <x v="390"/>
    <m/>
  </r>
  <r>
    <x v="1"/>
    <x v="20"/>
    <x v="0"/>
    <x v="13"/>
    <x v="1"/>
    <x v="622"/>
    <m/>
  </r>
  <r>
    <x v="1"/>
    <x v="20"/>
    <x v="0"/>
    <x v="14"/>
    <x v="0"/>
    <x v="623"/>
    <m/>
  </r>
  <r>
    <x v="1"/>
    <x v="20"/>
    <x v="0"/>
    <x v="14"/>
    <x v="1"/>
    <x v="624"/>
    <m/>
  </r>
  <r>
    <x v="1"/>
    <x v="20"/>
    <x v="0"/>
    <x v="15"/>
    <x v="0"/>
    <x v="0"/>
    <s v="c"/>
  </r>
  <r>
    <x v="1"/>
    <x v="20"/>
    <x v="0"/>
    <x v="15"/>
    <x v="1"/>
    <x v="0"/>
    <s v="c"/>
  </r>
  <r>
    <x v="1"/>
    <x v="20"/>
    <x v="0"/>
    <x v="16"/>
    <x v="0"/>
    <x v="3"/>
    <m/>
  </r>
  <r>
    <x v="1"/>
    <x v="20"/>
    <x v="0"/>
    <x v="16"/>
    <x v="1"/>
    <x v="3"/>
    <m/>
  </r>
  <r>
    <x v="1"/>
    <x v="20"/>
    <x v="0"/>
    <x v="17"/>
    <x v="0"/>
    <x v="0"/>
    <m/>
  </r>
  <r>
    <x v="1"/>
    <x v="20"/>
    <x v="0"/>
    <x v="17"/>
    <x v="1"/>
    <x v="0"/>
    <m/>
  </r>
  <r>
    <x v="1"/>
    <x v="20"/>
    <x v="0"/>
    <x v="18"/>
    <x v="0"/>
    <x v="0"/>
    <s v="c"/>
  </r>
  <r>
    <x v="1"/>
    <x v="20"/>
    <x v="0"/>
    <x v="18"/>
    <x v="1"/>
    <x v="0"/>
    <s v="c"/>
  </r>
  <r>
    <x v="1"/>
    <x v="20"/>
    <x v="0"/>
    <x v="19"/>
    <x v="0"/>
    <x v="3"/>
    <m/>
  </r>
  <r>
    <x v="1"/>
    <x v="20"/>
    <x v="0"/>
    <x v="19"/>
    <x v="1"/>
    <x v="3"/>
    <m/>
  </r>
  <r>
    <x v="1"/>
    <x v="20"/>
    <x v="0"/>
    <x v="20"/>
    <x v="0"/>
    <x v="221"/>
    <m/>
  </r>
  <r>
    <x v="1"/>
    <x v="20"/>
    <x v="0"/>
    <x v="20"/>
    <x v="1"/>
    <x v="472"/>
    <m/>
  </r>
  <r>
    <x v="1"/>
    <x v="20"/>
    <x v="0"/>
    <x v="21"/>
    <x v="0"/>
    <x v="150"/>
    <m/>
  </r>
  <r>
    <x v="1"/>
    <x v="20"/>
    <x v="0"/>
    <x v="21"/>
    <x v="1"/>
    <x v="625"/>
    <m/>
  </r>
  <r>
    <x v="1"/>
    <x v="20"/>
    <x v="0"/>
    <x v="22"/>
    <x v="0"/>
    <x v="0"/>
    <s v="c"/>
  </r>
  <r>
    <x v="1"/>
    <x v="20"/>
    <x v="0"/>
    <x v="22"/>
    <x v="1"/>
    <x v="0"/>
    <s v="c"/>
  </r>
  <r>
    <x v="1"/>
    <x v="20"/>
    <x v="0"/>
    <x v="23"/>
    <x v="0"/>
    <x v="3"/>
    <m/>
  </r>
  <r>
    <x v="1"/>
    <x v="20"/>
    <x v="0"/>
    <x v="23"/>
    <x v="1"/>
    <x v="3"/>
    <m/>
  </r>
  <r>
    <x v="1"/>
    <x v="20"/>
    <x v="0"/>
    <x v="24"/>
    <x v="0"/>
    <x v="3"/>
    <m/>
  </r>
  <r>
    <x v="1"/>
    <x v="20"/>
    <x v="0"/>
    <x v="24"/>
    <x v="1"/>
    <x v="3"/>
    <m/>
  </r>
  <r>
    <x v="1"/>
    <x v="20"/>
    <x v="0"/>
    <x v="25"/>
    <x v="0"/>
    <x v="0"/>
    <m/>
  </r>
  <r>
    <x v="1"/>
    <x v="20"/>
    <x v="0"/>
    <x v="25"/>
    <x v="1"/>
    <x v="0"/>
    <m/>
  </r>
  <r>
    <x v="1"/>
    <x v="20"/>
    <x v="0"/>
    <x v="26"/>
    <x v="0"/>
    <x v="3"/>
    <m/>
  </r>
  <r>
    <x v="1"/>
    <x v="20"/>
    <x v="0"/>
    <x v="26"/>
    <x v="1"/>
    <x v="3"/>
    <m/>
  </r>
  <r>
    <x v="1"/>
    <x v="20"/>
    <x v="0"/>
    <x v="27"/>
    <x v="0"/>
    <x v="626"/>
    <m/>
  </r>
  <r>
    <x v="1"/>
    <x v="20"/>
    <x v="0"/>
    <x v="27"/>
    <x v="1"/>
    <x v="627"/>
    <m/>
  </r>
  <r>
    <x v="1"/>
    <x v="20"/>
    <x v="0"/>
    <x v="28"/>
    <x v="0"/>
    <x v="149"/>
    <m/>
  </r>
  <r>
    <x v="1"/>
    <x v="20"/>
    <x v="0"/>
    <x v="28"/>
    <x v="1"/>
    <x v="329"/>
    <m/>
  </r>
  <r>
    <x v="1"/>
    <x v="20"/>
    <x v="0"/>
    <x v="29"/>
    <x v="0"/>
    <x v="628"/>
    <m/>
  </r>
  <r>
    <x v="1"/>
    <x v="20"/>
    <x v="0"/>
    <x v="29"/>
    <x v="1"/>
    <x v="629"/>
    <m/>
  </r>
  <r>
    <x v="1"/>
    <x v="20"/>
    <x v="0"/>
    <x v="30"/>
    <x v="0"/>
    <x v="630"/>
    <m/>
  </r>
  <r>
    <x v="1"/>
    <x v="20"/>
    <x v="0"/>
    <x v="30"/>
    <x v="1"/>
    <x v="631"/>
    <m/>
  </r>
  <r>
    <x v="1"/>
    <x v="21"/>
    <x v="0"/>
    <x v="0"/>
    <x v="0"/>
    <x v="0"/>
    <m/>
  </r>
  <r>
    <x v="1"/>
    <x v="21"/>
    <x v="0"/>
    <x v="0"/>
    <x v="1"/>
    <x v="0"/>
    <m/>
  </r>
  <r>
    <x v="1"/>
    <x v="21"/>
    <x v="0"/>
    <x v="1"/>
    <x v="0"/>
    <x v="0"/>
    <m/>
  </r>
  <r>
    <x v="1"/>
    <x v="21"/>
    <x v="0"/>
    <x v="1"/>
    <x v="1"/>
    <x v="0"/>
    <m/>
  </r>
  <r>
    <x v="1"/>
    <x v="21"/>
    <x v="0"/>
    <x v="2"/>
    <x v="0"/>
    <x v="0"/>
    <m/>
  </r>
  <r>
    <x v="1"/>
    <x v="21"/>
    <x v="0"/>
    <x v="2"/>
    <x v="1"/>
    <x v="0"/>
    <m/>
  </r>
  <r>
    <x v="1"/>
    <x v="21"/>
    <x v="0"/>
    <x v="3"/>
    <x v="0"/>
    <x v="0"/>
    <m/>
  </r>
  <r>
    <x v="1"/>
    <x v="21"/>
    <x v="0"/>
    <x v="3"/>
    <x v="1"/>
    <x v="0"/>
    <m/>
  </r>
  <r>
    <x v="1"/>
    <x v="21"/>
    <x v="0"/>
    <x v="4"/>
    <x v="0"/>
    <x v="0"/>
    <m/>
  </r>
  <r>
    <x v="1"/>
    <x v="21"/>
    <x v="0"/>
    <x v="4"/>
    <x v="1"/>
    <x v="0"/>
    <m/>
  </r>
  <r>
    <x v="1"/>
    <x v="21"/>
    <x v="0"/>
    <x v="5"/>
    <x v="0"/>
    <x v="0"/>
    <m/>
  </r>
  <r>
    <x v="1"/>
    <x v="21"/>
    <x v="0"/>
    <x v="5"/>
    <x v="1"/>
    <x v="0"/>
    <m/>
  </r>
  <r>
    <x v="1"/>
    <x v="21"/>
    <x v="0"/>
    <x v="6"/>
    <x v="0"/>
    <x v="0"/>
    <m/>
  </r>
  <r>
    <x v="1"/>
    <x v="21"/>
    <x v="0"/>
    <x v="6"/>
    <x v="1"/>
    <x v="0"/>
    <m/>
  </r>
  <r>
    <x v="1"/>
    <x v="21"/>
    <x v="0"/>
    <x v="7"/>
    <x v="0"/>
    <x v="0"/>
    <m/>
  </r>
  <r>
    <x v="1"/>
    <x v="21"/>
    <x v="0"/>
    <x v="7"/>
    <x v="1"/>
    <x v="0"/>
    <m/>
  </r>
  <r>
    <x v="1"/>
    <x v="21"/>
    <x v="0"/>
    <x v="8"/>
    <x v="0"/>
    <x v="0"/>
    <m/>
  </r>
  <r>
    <x v="1"/>
    <x v="21"/>
    <x v="0"/>
    <x v="8"/>
    <x v="1"/>
    <x v="0"/>
    <m/>
  </r>
  <r>
    <x v="1"/>
    <x v="21"/>
    <x v="0"/>
    <x v="9"/>
    <x v="0"/>
    <x v="0"/>
    <m/>
  </r>
  <r>
    <x v="1"/>
    <x v="21"/>
    <x v="0"/>
    <x v="9"/>
    <x v="1"/>
    <x v="0"/>
    <m/>
  </r>
  <r>
    <x v="1"/>
    <x v="21"/>
    <x v="0"/>
    <x v="10"/>
    <x v="0"/>
    <x v="0"/>
    <m/>
  </r>
  <r>
    <x v="1"/>
    <x v="21"/>
    <x v="0"/>
    <x v="10"/>
    <x v="1"/>
    <x v="0"/>
    <m/>
  </r>
  <r>
    <x v="1"/>
    <x v="21"/>
    <x v="0"/>
    <x v="11"/>
    <x v="0"/>
    <x v="0"/>
    <m/>
  </r>
  <r>
    <x v="1"/>
    <x v="21"/>
    <x v="0"/>
    <x v="11"/>
    <x v="1"/>
    <x v="0"/>
    <m/>
  </r>
  <r>
    <x v="1"/>
    <x v="21"/>
    <x v="0"/>
    <x v="12"/>
    <x v="0"/>
    <x v="0"/>
    <m/>
  </r>
  <r>
    <x v="1"/>
    <x v="21"/>
    <x v="0"/>
    <x v="12"/>
    <x v="1"/>
    <x v="0"/>
    <m/>
  </r>
  <r>
    <x v="1"/>
    <x v="21"/>
    <x v="0"/>
    <x v="13"/>
    <x v="0"/>
    <x v="0"/>
    <m/>
  </r>
  <r>
    <x v="1"/>
    <x v="21"/>
    <x v="0"/>
    <x v="13"/>
    <x v="1"/>
    <x v="0"/>
    <m/>
  </r>
  <r>
    <x v="1"/>
    <x v="21"/>
    <x v="0"/>
    <x v="14"/>
    <x v="0"/>
    <x v="0"/>
    <m/>
  </r>
  <r>
    <x v="1"/>
    <x v="21"/>
    <x v="0"/>
    <x v="14"/>
    <x v="1"/>
    <x v="0"/>
    <m/>
  </r>
  <r>
    <x v="1"/>
    <x v="21"/>
    <x v="0"/>
    <x v="15"/>
    <x v="0"/>
    <x v="0"/>
    <m/>
  </r>
  <r>
    <x v="1"/>
    <x v="21"/>
    <x v="0"/>
    <x v="15"/>
    <x v="1"/>
    <x v="0"/>
    <m/>
  </r>
  <r>
    <x v="1"/>
    <x v="21"/>
    <x v="0"/>
    <x v="16"/>
    <x v="0"/>
    <x v="0"/>
    <m/>
  </r>
  <r>
    <x v="1"/>
    <x v="21"/>
    <x v="0"/>
    <x v="16"/>
    <x v="1"/>
    <x v="0"/>
    <m/>
  </r>
  <r>
    <x v="1"/>
    <x v="21"/>
    <x v="0"/>
    <x v="17"/>
    <x v="0"/>
    <x v="0"/>
    <m/>
  </r>
  <r>
    <x v="1"/>
    <x v="21"/>
    <x v="0"/>
    <x v="17"/>
    <x v="1"/>
    <x v="0"/>
    <m/>
  </r>
  <r>
    <x v="1"/>
    <x v="21"/>
    <x v="0"/>
    <x v="18"/>
    <x v="0"/>
    <x v="0"/>
    <m/>
  </r>
  <r>
    <x v="1"/>
    <x v="21"/>
    <x v="0"/>
    <x v="18"/>
    <x v="1"/>
    <x v="0"/>
    <m/>
  </r>
  <r>
    <x v="1"/>
    <x v="21"/>
    <x v="0"/>
    <x v="19"/>
    <x v="0"/>
    <x v="0"/>
    <m/>
  </r>
  <r>
    <x v="1"/>
    <x v="21"/>
    <x v="0"/>
    <x v="19"/>
    <x v="1"/>
    <x v="0"/>
    <m/>
  </r>
  <r>
    <x v="1"/>
    <x v="21"/>
    <x v="0"/>
    <x v="20"/>
    <x v="0"/>
    <x v="0"/>
    <m/>
  </r>
  <r>
    <x v="1"/>
    <x v="21"/>
    <x v="0"/>
    <x v="20"/>
    <x v="1"/>
    <x v="0"/>
    <m/>
  </r>
  <r>
    <x v="1"/>
    <x v="21"/>
    <x v="0"/>
    <x v="21"/>
    <x v="0"/>
    <x v="0"/>
    <m/>
  </r>
  <r>
    <x v="1"/>
    <x v="21"/>
    <x v="0"/>
    <x v="21"/>
    <x v="1"/>
    <x v="0"/>
    <m/>
  </r>
  <r>
    <x v="1"/>
    <x v="21"/>
    <x v="0"/>
    <x v="22"/>
    <x v="0"/>
    <x v="0"/>
    <m/>
  </r>
  <r>
    <x v="1"/>
    <x v="21"/>
    <x v="0"/>
    <x v="22"/>
    <x v="1"/>
    <x v="0"/>
    <m/>
  </r>
  <r>
    <x v="1"/>
    <x v="21"/>
    <x v="0"/>
    <x v="23"/>
    <x v="0"/>
    <x v="0"/>
    <m/>
  </r>
  <r>
    <x v="1"/>
    <x v="21"/>
    <x v="0"/>
    <x v="23"/>
    <x v="1"/>
    <x v="0"/>
    <m/>
  </r>
  <r>
    <x v="1"/>
    <x v="21"/>
    <x v="0"/>
    <x v="24"/>
    <x v="0"/>
    <x v="0"/>
    <m/>
  </r>
  <r>
    <x v="1"/>
    <x v="21"/>
    <x v="0"/>
    <x v="24"/>
    <x v="1"/>
    <x v="0"/>
    <m/>
  </r>
  <r>
    <x v="1"/>
    <x v="21"/>
    <x v="0"/>
    <x v="25"/>
    <x v="0"/>
    <x v="0"/>
    <m/>
  </r>
  <r>
    <x v="1"/>
    <x v="21"/>
    <x v="0"/>
    <x v="25"/>
    <x v="1"/>
    <x v="0"/>
    <m/>
  </r>
  <r>
    <x v="1"/>
    <x v="21"/>
    <x v="0"/>
    <x v="26"/>
    <x v="0"/>
    <x v="0"/>
    <m/>
  </r>
  <r>
    <x v="1"/>
    <x v="21"/>
    <x v="0"/>
    <x v="26"/>
    <x v="1"/>
    <x v="0"/>
    <m/>
  </r>
  <r>
    <x v="1"/>
    <x v="21"/>
    <x v="0"/>
    <x v="27"/>
    <x v="0"/>
    <x v="0"/>
    <m/>
  </r>
  <r>
    <x v="1"/>
    <x v="21"/>
    <x v="0"/>
    <x v="27"/>
    <x v="1"/>
    <x v="0"/>
    <m/>
  </r>
  <r>
    <x v="1"/>
    <x v="21"/>
    <x v="0"/>
    <x v="28"/>
    <x v="0"/>
    <x v="0"/>
    <m/>
  </r>
  <r>
    <x v="1"/>
    <x v="21"/>
    <x v="0"/>
    <x v="28"/>
    <x v="1"/>
    <x v="0"/>
    <m/>
  </r>
  <r>
    <x v="1"/>
    <x v="21"/>
    <x v="0"/>
    <x v="29"/>
    <x v="0"/>
    <x v="0"/>
    <m/>
  </r>
  <r>
    <x v="1"/>
    <x v="21"/>
    <x v="0"/>
    <x v="29"/>
    <x v="1"/>
    <x v="0"/>
    <m/>
  </r>
  <r>
    <x v="1"/>
    <x v="21"/>
    <x v="0"/>
    <x v="30"/>
    <x v="0"/>
    <x v="0"/>
    <m/>
  </r>
  <r>
    <x v="1"/>
    <x v="21"/>
    <x v="0"/>
    <x v="30"/>
    <x v="1"/>
    <x v="0"/>
    <m/>
  </r>
  <r>
    <x v="1"/>
    <x v="22"/>
    <x v="0"/>
    <x v="0"/>
    <x v="0"/>
    <x v="632"/>
    <m/>
  </r>
  <r>
    <x v="1"/>
    <x v="22"/>
    <x v="0"/>
    <x v="0"/>
    <x v="1"/>
    <x v="633"/>
    <m/>
  </r>
  <r>
    <x v="1"/>
    <x v="22"/>
    <x v="0"/>
    <x v="1"/>
    <x v="0"/>
    <x v="634"/>
    <m/>
  </r>
  <r>
    <x v="1"/>
    <x v="22"/>
    <x v="0"/>
    <x v="1"/>
    <x v="1"/>
    <x v="635"/>
    <m/>
  </r>
  <r>
    <x v="1"/>
    <x v="22"/>
    <x v="0"/>
    <x v="2"/>
    <x v="0"/>
    <x v="0"/>
    <m/>
  </r>
  <r>
    <x v="1"/>
    <x v="22"/>
    <x v="0"/>
    <x v="2"/>
    <x v="1"/>
    <x v="0"/>
    <m/>
  </r>
  <r>
    <x v="1"/>
    <x v="22"/>
    <x v="0"/>
    <x v="3"/>
    <x v="0"/>
    <x v="0"/>
    <m/>
  </r>
  <r>
    <x v="1"/>
    <x v="22"/>
    <x v="0"/>
    <x v="3"/>
    <x v="1"/>
    <x v="0"/>
    <m/>
  </r>
  <r>
    <x v="1"/>
    <x v="22"/>
    <x v="0"/>
    <x v="4"/>
    <x v="0"/>
    <x v="636"/>
    <m/>
  </r>
  <r>
    <x v="1"/>
    <x v="22"/>
    <x v="0"/>
    <x v="4"/>
    <x v="1"/>
    <x v="637"/>
    <m/>
  </r>
  <r>
    <x v="1"/>
    <x v="22"/>
    <x v="0"/>
    <x v="5"/>
    <x v="0"/>
    <x v="3"/>
    <m/>
  </r>
  <r>
    <x v="1"/>
    <x v="22"/>
    <x v="0"/>
    <x v="5"/>
    <x v="1"/>
    <x v="3"/>
    <m/>
  </r>
  <r>
    <x v="1"/>
    <x v="22"/>
    <x v="0"/>
    <x v="6"/>
    <x v="0"/>
    <x v="3"/>
    <m/>
  </r>
  <r>
    <x v="1"/>
    <x v="22"/>
    <x v="0"/>
    <x v="6"/>
    <x v="1"/>
    <x v="3"/>
    <m/>
  </r>
  <r>
    <x v="1"/>
    <x v="22"/>
    <x v="0"/>
    <x v="7"/>
    <x v="0"/>
    <x v="638"/>
    <m/>
  </r>
  <r>
    <x v="1"/>
    <x v="22"/>
    <x v="0"/>
    <x v="7"/>
    <x v="1"/>
    <x v="639"/>
    <m/>
  </r>
  <r>
    <x v="1"/>
    <x v="22"/>
    <x v="0"/>
    <x v="8"/>
    <x v="0"/>
    <x v="0"/>
    <m/>
  </r>
  <r>
    <x v="1"/>
    <x v="22"/>
    <x v="0"/>
    <x v="8"/>
    <x v="1"/>
    <x v="0"/>
    <m/>
  </r>
  <r>
    <x v="1"/>
    <x v="22"/>
    <x v="0"/>
    <x v="9"/>
    <x v="0"/>
    <x v="3"/>
    <m/>
  </r>
  <r>
    <x v="1"/>
    <x v="22"/>
    <x v="0"/>
    <x v="9"/>
    <x v="1"/>
    <x v="3"/>
    <m/>
  </r>
  <r>
    <x v="1"/>
    <x v="22"/>
    <x v="0"/>
    <x v="10"/>
    <x v="0"/>
    <x v="3"/>
    <m/>
  </r>
  <r>
    <x v="1"/>
    <x v="22"/>
    <x v="0"/>
    <x v="10"/>
    <x v="1"/>
    <x v="3"/>
    <m/>
  </r>
  <r>
    <x v="1"/>
    <x v="22"/>
    <x v="0"/>
    <x v="11"/>
    <x v="0"/>
    <x v="3"/>
    <m/>
  </r>
  <r>
    <x v="1"/>
    <x v="22"/>
    <x v="0"/>
    <x v="11"/>
    <x v="1"/>
    <x v="3"/>
    <m/>
  </r>
  <r>
    <x v="1"/>
    <x v="22"/>
    <x v="0"/>
    <x v="12"/>
    <x v="0"/>
    <x v="640"/>
    <m/>
  </r>
  <r>
    <x v="1"/>
    <x v="22"/>
    <x v="0"/>
    <x v="12"/>
    <x v="1"/>
    <x v="641"/>
    <m/>
  </r>
  <r>
    <x v="1"/>
    <x v="22"/>
    <x v="0"/>
    <x v="13"/>
    <x v="0"/>
    <x v="3"/>
    <m/>
  </r>
  <r>
    <x v="1"/>
    <x v="22"/>
    <x v="0"/>
    <x v="13"/>
    <x v="1"/>
    <x v="3"/>
    <m/>
  </r>
  <r>
    <x v="1"/>
    <x v="22"/>
    <x v="0"/>
    <x v="14"/>
    <x v="0"/>
    <x v="642"/>
    <m/>
  </r>
  <r>
    <x v="1"/>
    <x v="22"/>
    <x v="0"/>
    <x v="14"/>
    <x v="1"/>
    <x v="217"/>
    <m/>
  </r>
  <r>
    <x v="1"/>
    <x v="22"/>
    <x v="0"/>
    <x v="15"/>
    <x v="0"/>
    <x v="3"/>
    <m/>
  </r>
  <r>
    <x v="1"/>
    <x v="22"/>
    <x v="0"/>
    <x v="15"/>
    <x v="1"/>
    <x v="3"/>
    <m/>
  </r>
  <r>
    <x v="1"/>
    <x v="22"/>
    <x v="0"/>
    <x v="16"/>
    <x v="0"/>
    <x v="3"/>
    <m/>
  </r>
  <r>
    <x v="1"/>
    <x v="22"/>
    <x v="0"/>
    <x v="16"/>
    <x v="1"/>
    <x v="3"/>
    <m/>
  </r>
  <r>
    <x v="1"/>
    <x v="22"/>
    <x v="0"/>
    <x v="17"/>
    <x v="0"/>
    <x v="643"/>
    <m/>
  </r>
  <r>
    <x v="1"/>
    <x v="22"/>
    <x v="0"/>
    <x v="17"/>
    <x v="1"/>
    <x v="644"/>
    <m/>
  </r>
  <r>
    <x v="1"/>
    <x v="22"/>
    <x v="0"/>
    <x v="18"/>
    <x v="0"/>
    <x v="0"/>
    <s v="c"/>
  </r>
  <r>
    <x v="1"/>
    <x v="22"/>
    <x v="0"/>
    <x v="18"/>
    <x v="1"/>
    <x v="0"/>
    <s v="c"/>
  </r>
  <r>
    <x v="1"/>
    <x v="22"/>
    <x v="0"/>
    <x v="19"/>
    <x v="0"/>
    <x v="3"/>
    <m/>
  </r>
  <r>
    <x v="1"/>
    <x v="22"/>
    <x v="0"/>
    <x v="19"/>
    <x v="1"/>
    <x v="3"/>
    <m/>
  </r>
  <r>
    <x v="1"/>
    <x v="22"/>
    <x v="0"/>
    <x v="20"/>
    <x v="0"/>
    <x v="0"/>
    <s v="c"/>
  </r>
  <r>
    <x v="1"/>
    <x v="22"/>
    <x v="0"/>
    <x v="20"/>
    <x v="1"/>
    <x v="0"/>
    <s v="c"/>
  </r>
  <r>
    <x v="1"/>
    <x v="22"/>
    <x v="0"/>
    <x v="21"/>
    <x v="0"/>
    <x v="0"/>
    <s v="c"/>
  </r>
  <r>
    <x v="1"/>
    <x v="22"/>
    <x v="0"/>
    <x v="21"/>
    <x v="1"/>
    <x v="150"/>
    <m/>
  </r>
  <r>
    <x v="1"/>
    <x v="22"/>
    <x v="0"/>
    <x v="22"/>
    <x v="0"/>
    <x v="3"/>
    <m/>
  </r>
  <r>
    <x v="1"/>
    <x v="22"/>
    <x v="0"/>
    <x v="22"/>
    <x v="1"/>
    <x v="3"/>
    <m/>
  </r>
  <r>
    <x v="1"/>
    <x v="22"/>
    <x v="0"/>
    <x v="23"/>
    <x v="0"/>
    <x v="0"/>
    <s v="c"/>
  </r>
  <r>
    <x v="1"/>
    <x v="22"/>
    <x v="0"/>
    <x v="23"/>
    <x v="1"/>
    <x v="270"/>
    <m/>
  </r>
  <r>
    <x v="1"/>
    <x v="22"/>
    <x v="0"/>
    <x v="24"/>
    <x v="0"/>
    <x v="3"/>
    <m/>
  </r>
  <r>
    <x v="1"/>
    <x v="22"/>
    <x v="0"/>
    <x v="24"/>
    <x v="1"/>
    <x v="3"/>
    <m/>
  </r>
  <r>
    <x v="1"/>
    <x v="22"/>
    <x v="0"/>
    <x v="25"/>
    <x v="0"/>
    <x v="3"/>
    <m/>
  </r>
  <r>
    <x v="1"/>
    <x v="22"/>
    <x v="0"/>
    <x v="25"/>
    <x v="1"/>
    <x v="3"/>
    <m/>
  </r>
  <r>
    <x v="1"/>
    <x v="22"/>
    <x v="0"/>
    <x v="26"/>
    <x v="0"/>
    <x v="3"/>
    <m/>
  </r>
  <r>
    <x v="1"/>
    <x v="22"/>
    <x v="0"/>
    <x v="26"/>
    <x v="1"/>
    <x v="3"/>
    <m/>
  </r>
  <r>
    <x v="1"/>
    <x v="22"/>
    <x v="0"/>
    <x v="27"/>
    <x v="0"/>
    <x v="645"/>
    <m/>
  </r>
  <r>
    <x v="1"/>
    <x v="22"/>
    <x v="0"/>
    <x v="27"/>
    <x v="1"/>
    <x v="646"/>
    <m/>
  </r>
  <r>
    <x v="1"/>
    <x v="22"/>
    <x v="0"/>
    <x v="28"/>
    <x v="0"/>
    <x v="0"/>
    <s v="c"/>
  </r>
  <r>
    <x v="1"/>
    <x v="22"/>
    <x v="0"/>
    <x v="28"/>
    <x v="1"/>
    <x v="622"/>
    <m/>
  </r>
  <r>
    <x v="1"/>
    <x v="22"/>
    <x v="0"/>
    <x v="29"/>
    <x v="0"/>
    <x v="647"/>
    <m/>
  </r>
  <r>
    <x v="1"/>
    <x v="22"/>
    <x v="0"/>
    <x v="29"/>
    <x v="1"/>
    <x v="648"/>
    <m/>
  </r>
  <r>
    <x v="1"/>
    <x v="22"/>
    <x v="0"/>
    <x v="30"/>
    <x v="0"/>
    <x v="649"/>
    <m/>
  </r>
  <r>
    <x v="1"/>
    <x v="22"/>
    <x v="0"/>
    <x v="30"/>
    <x v="1"/>
    <x v="650"/>
    <m/>
  </r>
  <r>
    <x v="2"/>
    <x v="23"/>
    <x v="1"/>
    <x v="31"/>
    <x v="2"/>
    <x v="651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showMissing="1" preserveFormatting="1" rowGrandTotals="0" colGrandTotals="0" itemPrintTitles="1" compactData="0" createdVersion="4" updatedVersion="4" indent="0" multipleFieldFilters="0" showMemberPropertyTips="1">
  <location ref="O6:Y31" firstHeaderRow="1" firstDataRow="3" firstDataCol="1" rowPageCount="2" colPageCount="1"/>
  <pivotFields count="7">
    <pivotField axis="axisPage" showAll="0">
      <items count="4">
        <item x="0"/>
        <item x="1"/>
        <item x="2"/>
        <item t="default"/>
      </items>
    </pivotField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33">
        <item h="1" x="4"/>
        <item h="1" x="3"/>
        <item h="1" x="6"/>
        <item h="1" x="5"/>
        <item h="1" x="22"/>
        <item h="1" x="20"/>
        <item h="1" x="21"/>
        <item h="1" x="16"/>
        <item h="1" x="9"/>
        <item h="1" x="12"/>
        <item h="1" x="17"/>
        <item h="1" x="26"/>
        <item h="1" x="13"/>
        <item h="1" x="18"/>
        <item x="27"/>
        <item h="1" x="0"/>
        <item h="1" x="8"/>
        <item x="7"/>
        <item h="1" x="19"/>
        <item h="1" x="2"/>
        <item x="1"/>
        <item h="1" x="15"/>
        <item h="1" x="11"/>
        <item h="1" x="25"/>
        <item h="1" x="28"/>
        <item h="1" x="24"/>
        <item h="1" x="23"/>
        <item h="1" x="14"/>
        <item x="29"/>
        <item x="30"/>
        <item h="1" x="10"/>
        <item h="1" x="31"/>
        <item t="default"/>
      </items>
    </pivotField>
    <pivotField axis="axisCol" showAll="0" defaultSubtotal="0">
      <items count="3">
        <item x="0"/>
        <item x="1"/>
        <item x="2"/>
      </items>
    </pivotField>
    <pivotField dataField="1" showAll="0"/>
    <pivotField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2">
    <field x="4"/>
    <field x="3"/>
  </colFields>
  <colItems count="10">
    <i>
      <x/>
      <x v="14"/>
    </i>
    <i r="1">
      <x v="17"/>
    </i>
    <i r="1">
      <x v="20"/>
    </i>
    <i r="1">
      <x v="28"/>
    </i>
    <i r="1">
      <x v="29"/>
    </i>
    <i>
      <x v="1"/>
      <x v="14"/>
    </i>
    <i r="1">
      <x v="17"/>
    </i>
    <i r="1">
      <x v="20"/>
    </i>
    <i r="1">
      <x v="28"/>
    </i>
    <i r="1">
      <x v="29"/>
    </i>
  </colItems>
  <pageFields count="2">
    <pageField fld="0" item="1" hier="-1"/>
    <pageField fld="2" item="0" hier="-1"/>
  </pageFields>
  <dataFields count="1">
    <dataField name="Sum of Value" fld="5" baseField="1" baseItem="0" numFmtId="3"/>
  </dataFields>
  <formats count="3">
    <format dxfId="2">
      <pivotArea outline="0" fieldPosition="0" dataOnly="0" type="all"/>
    </format>
    <format dxfId="1">
      <pivotArea outline="0" fieldPosition="0" dataOnly="0" type="all"/>
    </format>
    <format dxfId="0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9"/>
  <sheetViews>
    <sheetView showGridLines="0" workbookViewId="0" topLeftCell="A13">
      <selection activeCell="C62" sqref="C62"/>
    </sheetView>
  </sheetViews>
  <sheetFormatPr defaultColWidth="16.421875" defaultRowHeight="15"/>
  <cols>
    <col min="1" max="1" width="13.7109375" style="1" customWidth="1"/>
    <col min="2" max="13" width="8.7109375" style="1" customWidth="1"/>
    <col min="14" max="14" width="14.00390625" style="1" customWidth="1"/>
    <col min="15" max="42" width="14.28125" style="1" customWidth="1"/>
    <col min="43" max="16384" width="16.421875" style="1" customWidth="1"/>
  </cols>
  <sheetData>
    <row r="1" spans="14:15" ht="15">
      <c r="N1" s="19" t="s">
        <v>81</v>
      </c>
      <c r="O1" s="2" t="s">
        <v>53</v>
      </c>
    </row>
    <row r="2" spans="1:26" ht="15">
      <c r="A2" s="5" t="s">
        <v>82</v>
      </c>
      <c r="Z2" s="2" t="s">
        <v>72</v>
      </c>
    </row>
    <row r="3" spans="1:16" ht="15">
      <c r="A3" s="58"/>
      <c r="B3" s="114" t="s">
        <v>78</v>
      </c>
      <c r="C3" s="115"/>
      <c r="D3" s="115"/>
      <c r="E3" s="115"/>
      <c r="F3" s="141" t="s">
        <v>79</v>
      </c>
      <c r="G3" s="142"/>
      <c r="H3" s="142"/>
      <c r="I3" s="143"/>
      <c r="J3" s="114" t="s">
        <v>80</v>
      </c>
      <c r="K3" s="115"/>
      <c r="L3" s="115"/>
      <c r="M3" s="115"/>
      <c r="O3" s="2" t="s">
        <v>52</v>
      </c>
      <c r="P3" s="3">
        <v>43059.473599537036</v>
      </c>
    </row>
    <row r="4" spans="1:27" ht="24" customHeight="1">
      <c r="A4" s="59"/>
      <c r="B4" s="112" t="s">
        <v>76</v>
      </c>
      <c r="C4" s="113"/>
      <c r="D4" s="113" t="s">
        <v>77</v>
      </c>
      <c r="E4" s="113"/>
      <c r="F4" s="112" t="s">
        <v>76</v>
      </c>
      <c r="G4" s="113"/>
      <c r="H4" s="113" t="s">
        <v>77</v>
      </c>
      <c r="I4" s="113"/>
      <c r="J4" s="112" t="s">
        <v>74</v>
      </c>
      <c r="K4" s="113"/>
      <c r="L4" s="113" t="s">
        <v>75</v>
      </c>
      <c r="M4" s="113"/>
      <c r="O4" s="2" t="s">
        <v>51</v>
      </c>
      <c r="P4" s="3">
        <v>43060.63727795139</v>
      </c>
      <c r="T4" s="4"/>
      <c r="U4" s="4"/>
      <c r="Z4" s="2" t="s">
        <v>52</v>
      </c>
      <c r="AA4" s="3">
        <v>43052.85181712963</v>
      </c>
    </row>
    <row r="5" spans="1:27" ht="15">
      <c r="A5" s="60"/>
      <c r="B5" s="73" t="s">
        <v>33</v>
      </c>
      <c r="C5" s="57" t="s">
        <v>32</v>
      </c>
      <c r="D5" s="57" t="s">
        <v>33</v>
      </c>
      <c r="E5" s="57" t="s">
        <v>32</v>
      </c>
      <c r="F5" s="73" t="s">
        <v>33</v>
      </c>
      <c r="G5" s="57" t="s">
        <v>32</v>
      </c>
      <c r="H5" s="57" t="s">
        <v>33</v>
      </c>
      <c r="I5" s="57" t="s">
        <v>32</v>
      </c>
      <c r="J5" s="73" t="s">
        <v>33</v>
      </c>
      <c r="K5" s="57" t="s">
        <v>32</v>
      </c>
      <c r="L5" s="57" t="s">
        <v>33</v>
      </c>
      <c r="M5" s="57" t="s">
        <v>32</v>
      </c>
      <c r="O5" s="2" t="s">
        <v>50</v>
      </c>
      <c r="P5" s="2" t="s">
        <v>49</v>
      </c>
      <c r="Z5" s="2" t="s">
        <v>51</v>
      </c>
      <c r="AA5" s="3">
        <v>43060.605152696764</v>
      </c>
    </row>
    <row r="6" spans="1:27" ht="12" customHeight="1">
      <c r="A6" s="71" t="s">
        <v>31</v>
      </c>
      <c r="B6" s="72">
        <f>_xlfn.IFERROR(P14/1000/$AC14*100,":")</f>
        <v>142.95069292726714</v>
      </c>
      <c r="C6" s="72">
        <f>_xlfn.IFERROR(Q14/1000/$AC14*100,":")</f>
        <v>51.960689530802696</v>
      </c>
      <c r="D6" s="72">
        <f>_xlfn.IFERROR(R14/1000/$AI14*100,":")</f>
        <v>297.8354070939855</v>
      </c>
      <c r="E6" s="72">
        <f>_xlfn.IFERROR(S14/1000/$AI14*100,":")</f>
        <v>92.44623525981454</v>
      </c>
      <c r="F6" s="74">
        <f>_xlfn.IFERROR(U14/1000/$AC14*100,":")</f>
        <v>107.97953107764965</v>
      </c>
      <c r="G6" s="72">
        <f>_xlfn.IFERROR(V14/1000/$AC14*100,":")</f>
        <v>32.16215330993546</v>
      </c>
      <c r="H6" s="72">
        <f>_xlfn.IFERROR(W14/1000/$AI14*100,":")</f>
        <v>280.7590584532654</v>
      </c>
      <c r="I6" s="72">
        <f>_xlfn.IFERROR(X14/1000/$AI14*100,":")</f>
        <v>150.3365700161591</v>
      </c>
      <c r="J6" s="79">
        <f>_xlfn.IFERROR(P14/U14,":")</f>
        <v>1.323868435995237</v>
      </c>
      <c r="K6" s="80">
        <f>_xlfn.IFERROR(Q14/V14,":")</f>
        <v>1.6155849090723384</v>
      </c>
      <c r="L6" s="80">
        <f>_xlfn.IFERROR(R14/W14,":")</f>
        <v>1.060822075464976</v>
      </c>
      <c r="M6" s="80">
        <f>_xlfn.IFERROR(S14/X14,":")</f>
        <v>0.6149284585239496</v>
      </c>
      <c r="Z6" s="2" t="s">
        <v>50</v>
      </c>
      <c r="AA6" s="2" t="s">
        <v>49</v>
      </c>
    </row>
    <row r="7" spans="1:21" ht="12" customHeight="1">
      <c r="A7" s="69" t="s">
        <v>30</v>
      </c>
      <c r="B7" s="61">
        <f>_xlfn.IFERROR(P15/1000/AC15*100,":")</f>
        <v>112.48525901475585</v>
      </c>
      <c r="C7" s="61">
        <f>_xlfn.IFERROR(Q15/1000/AC15*100,":")</f>
        <v>61.241142791995564</v>
      </c>
      <c r="D7" s="61">
        <f>_xlfn.IFERROR(R15/1000/AI15*100,":")</f>
        <v>73.7729210022163</v>
      </c>
      <c r="E7" s="61">
        <f>_xlfn.IFERROR(S15/1000/AI15*100,":")</f>
        <v>34.81732823710605</v>
      </c>
      <c r="F7" s="65">
        <f>_xlfn.IFERROR(U15/1000/AC15*100,":")</f>
        <v>65.75363749877849</v>
      </c>
      <c r="G7" s="61">
        <f>_xlfn.IFERROR(V15/1000/AC15*100,":")</f>
        <v>66.87923973115886</v>
      </c>
      <c r="H7" s="61">
        <f>_xlfn.IFERROR(W15/1000/AI15*100,":")</f>
        <v>173.33486777356222</v>
      </c>
      <c r="I7" s="61">
        <f>_xlfn.IFERROR(X15/1000/AI15*100,":")</f>
        <v>52.09551294091131</v>
      </c>
      <c r="J7" s="67">
        <f>_xlfn.IFERROR(P15/U15,":")</f>
        <v>1.710707776689092</v>
      </c>
      <c r="K7" s="62">
        <f>_xlfn.IFERROR(Q15/V15,":")</f>
        <v>0.9156973529928374</v>
      </c>
      <c r="L7" s="62">
        <f>_xlfn.IFERROR(R15/W15,":")</f>
        <v>0.42560923805930556</v>
      </c>
      <c r="M7" s="62">
        <f>_xlfn.IFERROR(S15/X15,":")</f>
        <v>0.6683364127078885</v>
      </c>
      <c r="O7" s="2" t="s">
        <v>45</v>
      </c>
      <c r="P7" s="2" t="s">
        <v>44</v>
      </c>
      <c r="T7" s="2" t="s">
        <v>45</v>
      </c>
      <c r="U7" s="2" t="s">
        <v>44</v>
      </c>
    </row>
    <row r="8" spans="1:39" ht="12" customHeight="1">
      <c r="A8" s="69" t="s">
        <v>29</v>
      </c>
      <c r="B8" s="61">
        <f>_xlfn.IFERROR(P16/1000/AC16*100,":")</f>
        <v>134.0290122864234</v>
      </c>
      <c r="C8" s="61">
        <f>_xlfn.IFERROR(Q16/1000/AC16*100,":")</f>
        <v>28.137976965520075</v>
      </c>
      <c r="D8" s="61">
        <f>_xlfn.IFERROR(R16/1000/AI16*100,":")</f>
        <v>85.82847428613054</v>
      </c>
      <c r="E8" s="61">
        <f>_xlfn.IFERROR(S16/1000/AI16*100,":")</f>
        <v>10.159189915986792</v>
      </c>
      <c r="F8" s="65">
        <f>_xlfn.IFERROR(U16/1000/AC16*100,":")</f>
        <v>86.85816987672554</v>
      </c>
      <c r="G8" s="61">
        <f>_xlfn.IFERROR(V16/1000/AC16*100,":")</f>
        <v>21.482983590753392</v>
      </c>
      <c r="H8" s="61">
        <f>_xlfn.IFERROR(W16/1000/AI16*100,":")</f>
        <v>181.10454290501167</v>
      </c>
      <c r="I8" s="61">
        <f>_xlfn.IFERROR(X16/1000/AI16*100,":")</f>
        <v>31.768166156759914</v>
      </c>
      <c r="J8" s="67">
        <f>_xlfn.IFERROR(P16/U16,":")</f>
        <v>1.543078935195683</v>
      </c>
      <c r="K8" s="62">
        <f>_xlfn.IFERROR(Q16/V16,":")</f>
        <v>1.3097797541320608</v>
      </c>
      <c r="L8" s="62">
        <f>_xlfn.IFERROR(R16/W16,":")</f>
        <v>0.47391673841747356</v>
      </c>
      <c r="M8" s="62">
        <f>_xlfn.IFERROR(S16/X16,":")</f>
        <v>0.31979151285775526</v>
      </c>
      <c r="O8" s="2" t="s">
        <v>43</v>
      </c>
      <c r="P8" s="2" t="s">
        <v>48</v>
      </c>
      <c r="T8" s="2" t="s">
        <v>43</v>
      </c>
      <c r="U8" s="2" t="s">
        <v>48</v>
      </c>
      <c r="Z8" s="2" t="s">
        <v>45</v>
      </c>
      <c r="AA8" s="2" t="s">
        <v>70</v>
      </c>
      <c r="AF8" s="2" t="s">
        <v>45</v>
      </c>
      <c r="AG8" s="2" t="s">
        <v>70</v>
      </c>
      <c r="AL8" s="2" t="s">
        <v>45</v>
      </c>
      <c r="AM8" s="2" t="s">
        <v>70</v>
      </c>
    </row>
    <row r="9" spans="1:39" ht="12" customHeight="1">
      <c r="A9" s="69" t="s">
        <v>28</v>
      </c>
      <c r="B9" s="61">
        <f>_xlfn.IFERROR(P17/1000/AC17*100,":")</f>
        <v>69.85439382846543</v>
      </c>
      <c r="C9" s="61">
        <f>_xlfn.IFERROR(Q17/1000/AC17*100,":")</f>
        <v>47.289597870942984</v>
      </c>
      <c r="D9" s="61">
        <f>_xlfn.IFERROR(R17/1000/AI17*100,":")</f>
        <v>56.64140236399686</v>
      </c>
      <c r="E9" s="61">
        <f>_xlfn.IFERROR(S17/1000/AI17*100,":")</f>
        <v>32.15936226913097</v>
      </c>
      <c r="F9" s="65">
        <f>_xlfn.IFERROR(U17/1000/AC17*100,":")</f>
        <v>31.212186026474313</v>
      </c>
      <c r="G9" s="61">
        <f>_xlfn.IFERROR(V17/1000/AC17*100,":")</f>
        <v>20.150003601788182</v>
      </c>
      <c r="H9" s="61">
        <f>_xlfn.IFERROR(W17/1000/AI17*100,":")</f>
        <v>105.82739851963304</v>
      </c>
      <c r="I9" s="61">
        <f>_xlfn.IFERROR(X17/1000/AI17*100,":")</f>
        <v>37.42485961377851</v>
      </c>
      <c r="J9" s="67">
        <f>_xlfn.IFERROR(P17/U17,":")</f>
        <v>2.238048747025108</v>
      </c>
      <c r="K9" s="62">
        <f>_xlfn.IFERROR(Q17/V17,":")</f>
        <v>2.3468778867486817</v>
      </c>
      <c r="L9" s="62">
        <f>_xlfn.IFERROR(R17/W17,":")</f>
        <v>0.5352243668116701</v>
      </c>
      <c r="M9" s="62">
        <f>_xlfn.IFERROR(S17/X17,":")</f>
        <v>0.8593048204058201</v>
      </c>
      <c r="O9" s="2" t="s">
        <v>41</v>
      </c>
      <c r="P9" s="2" t="s">
        <v>40</v>
      </c>
      <c r="T9" s="2" t="s">
        <v>41</v>
      </c>
      <c r="U9" s="2" t="s">
        <v>40</v>
      </c>
      <c r="Z9" s="2" t="s">
        <v>69</v>
      </c>
      <c r="AA9" s="2" t="s">
        <v>68</v>
      </c>
      <c r="AF9" s="2" t="s">
        <v>69</v>
      </c>
      <c r="AG9" s="2" t="s">
        <v>68</v>
      </c>
      <c r="AL9" s="2" t="s">
        <v>69</v>
      </c>
      <c r="AM9" s="2" t="s">
        <v>68</v>
      </c>
    </row>
    <row r="10" spans="1:39" ht="12" customHeight="1">
      <c r="A10" s="69" t="s">
        <v>73</v>
      </c>
      <c r="B10" s="61">
        <f>_xlfn.IFERROR(P18/1000/AC18*100,":")</f>
        <v>63.81599092444484</v>
      </c>
      <c r="C10" s="61">
        <f>_xlfn.IFERROR(Q18/1000/AC18*100,":")</f>
        <v>54.516850793601726</v>
      </c>
      <c r="D10" s="61">
        <f>_xlfn.IFERROR(R18/1000/AI18*100,":")</f>
        <v>41.412957237266454</v>
      </c>
      <c r="E10" s="61">
        <f>_xlfn.IFERROR(S18/1000/AI18*100,":")</f>
        <v>17.742343963200902</v>
      </c>
      <c r="F10" s="65">
        <f>_xlfn.IFERROR(U18/1000/AC18*100,":")</f>
        <v>41.77693957919999</v>
      </c>
      <c r="G10" s="61">
        <f>_xlfn.IFERROR(V18/1000/AC18*100,":")</f>
        <v>19.178681093787763</v>
      </c>
      <c r="H10" s="61">
        <f>_xlfn.IFERROR(W18/1000/AI18*100,":")</f>
        <v>74.96088083417186</v>
      </c>
      <c r="I10" s="61">
        <f>_xlfn.IFERROR(X18/1000/AI18*100,":")</f>
        <v>39.16430380633295</v>
      </c>
      <c r="J10" s="67">
        <f>_xlfn.IFERROR(P18/U18,":")</f>
        <v>1.5275410685233084</v>
      </c>
      <c r="K10" s="62">
        <f>_xlfn.IFERROR(Q18/V18,":")</f>
        <v>2.842575593545923</v>
      </c>
      <c r="L10" s="62">
        <f>_xlfn.IFERROR(R18/W18,":")</f>
        <v>0.5524609206351246</v>
      </c>
      <c r="M10" s="62">
        <f>_xlfn.IFERROR(S18/X18,":")</f>
        <v>0.4530233462322373</v>
      </c>
      <c r="O10" s="2" t="s">
        <v>39</v>
      </c>
      <c r="P10" s="2" t="s">
        <v>38</v>
      </c>
      <c r="T10" s="2" t="s">
        <v>39</v>
      </c>
      <c r="U10" s="2" t="s">
        <v>46</v>
      </c>
      <c r="Z10" s="2" t="s">
        <v>37</v>
      </c>
      <c r="AA10" s="2" t="s">
        <v>36</v>
      </c>
      <c r="AF10" s="2" t="s">
        <v>37</v>
      </c>
      <c r="AG10" s="2" t="s">
        <v>35</v>
      </c>
      <c r="AL10" s="2" t="s">
        <v>37</v>
      </c>
      <c r="AM10" s="2" t="s">
        <v>71</v>
      </c>
    </row>
    <row r="11" spans="1:13" ht="12" customHeight="1">
      <c r="A11" s="69" t="s">
        <v>26</v>
      </c>
      <c r="B11" s="61">
        <f>_xlfn.IFERROR(P19/1000/AC19*100,":")</f>
        <v>159.73361729632757</v>
      </c>
      <c r="C11" s="61">
        <f>_xlfn.IFERROR(Q19/1000/AC19*100,":")</f>
        <v>36.05581178767412</v>
      </c>
      <c r="D11" s="61">
        <f>_xlfn.IFERROR(R19/1000/AI19*100,":")</f>
        <v>102.00330050203202</v>
      </c>
      <c r="E11" s="61">
        <f>_xlfn.IFERROR(S19/1000/AI19*100,":")</f>
        <v>29.139351661486973</v>
      </c>
      <c r="F11" s="65">
        <f>_xlfn.IFERROR(U19/1000/AC19*100,":")</f>
        <v>92.90910616293793</v>
      </c>
      <c r="G11" s="61">
        <f>_xlfn.IFERROR(V19/1000/AC19*100,":")</f>
        <v>27.003920166737018</v>
      </c>
      <c r="H11" s="61">
        <f>_xlfn.IFERROR(W19/1000/AI19*100,":")</f>
        <v>284.69481472627297</v>
      </c>
      <c r="I11" s="61">
        <f>_xlfn.IFERROR(X19/1000/AI19*100,":")</f>
        <v>44.38899737030839</v>
      </c>
      <c r="J11" s="67">
        <f>_xlfn.IFERROR(P19/U19,":")</f>
        <v>1.7192460878506048</v>
      </c>
      <c r="K11" s="62">
        <f>_xlfn.IFERROR(Q19/V19,":")</f>
        <v>1.3352065761210135</v>
      </c>
      <c r="L11" s="62">
        <f>_xlfn.IFERROR(R19/W19,":")</f>
        <v>0.3582899836096617</v>
      </c>
      <c r="M11" s="62">
        <f>_xlfn.IFERROR(S19/X19,":")</f>
        <v>0.6564543780612211</v>
      </c>
    </row>
    <row r="12" spans="1:42" ht="12" customHeight="1">
      <c r="A12" s="69" t="s">
        <v>25</v>
      </c>
      <c r="B12" s="61">
        <f>_xlfn.IFERROR(P20/1000/AC20*100,":")</f>
        <v>43.44619131963008</v>
      </c>
      <c r="C12" s="61">
        <f>_xlfn.IFERROR(Q20/1000/AC20*100,":")</f>
        <v>39.129647713978684</v>
      </c>
      <c r="D12" s="61">
        <f>_xlfn.IFERROR(R20/1000/AI20*100,":")</f>
        <v>53.932770254276974</v>
      </c>
      <c r="E12" s="61">
        <f>_xlfn.IFERROR(S20/1000/AI20*100,":")</f>
        <v>32.96976929236565</v>
      </c>
      <c r="F12" s="65">
        <f>_xlfn.IFERROR(U20/1000/AC20*100,":")</f>
        <v>11.930915308428927</v>
      </c>
      <c r="G12" s="61">
        <f>_xlfn.IFERROR(V20/1000/AC20*100,":")</f>
        <v>12.181573350131544</v>
      </c>
      <c r="H12" s="61">
        <f>_xlfn.IFERROR(W20/1000/AI20*100,":")</f>
        <v>107.95373689962379</v>
      </c>
      <c r="I12" s="61">
        <f>_xlfn.IFERROR(X20/1000/AI20*100,":")</f>
        <v>20.07509138157663</v>
      </c>
      <c r="J12" s="67">
        <f>_xlfn.IFERROR(P20/U20,":")</f>
        <v>3.6414801544133266</v>
      </c>
      <c r="K12" s="62">
        <f>_xlfn.IFERROR(Q20/V20,":")</f>
        <v>3.212199819291499</v>
      </c>
      <c r="L12" s="62">
        <f>_xlfn.IFERROR(R20/W20,":")</f>
        <v>0.49959150839237815</v>
      </c>
      <c r="M12" s="62">
        <f>_xlfn.IFERROR(S20/X20,":")</f>
        <v>1.6423222522724235</v>
      </c>
      <c r="O12" s="7" t="s">
        <v>37</v>
      </c>
      <c r="P12" s="7" t="s">
        <v>36</v>
      </c>
      <c r="Q12" s="7" t="s">
        <v>36</v>
      </c>
      <c r="R12" s="7" t="s">
        <v>35</v>
      </c>
      <c r="S12" s="7" t="s">
        <v>35</v>
      </c>
      <c r="T12" s="6" t="s">
        <v>37</v>
      </c>
      <c r="U12" s="7" t="s">
        <v>36</v>
      </c>
      <c r="V12" s="7" t="s">
        <v>36</v>
      </c>
      <c r="W12" s="7" t="s">
        <v>35</v>
      </c>
      <c r="X12" s="7" t="s">
        <v>35</v>
      </c>
      <c r="Y12" s="8"/>
      <c r="Z12" s="6" t="s">
        <v>67</v>
      </c>
      <c r="AA12" s="6" t="s">
        <v>66</v>
      </c>
      <c r="AB12" s="6" t="s">
        <v>65</v>
      </c>
      <c r="AC12" s="6" t="s">
        <v>64</v>
      </c>
      <c r="AD12" s="6" t="s">
        <v>63</v>
      </c>
      <c r="AF12" s="6" t="s">
        <v>67</v>
      </c>
      <c r="AG12" s="6" t="s">
        <v>66</v>
      </c>
      <c r="AH12" s="6" t="s">
        <v>65</v>
      </c>
      <c r="AI12" s="6" t="s">
        <v>64</v>
      </c>
      <c r="AJ12" s="6" t="s">
        <v>63</v>
      </c>
      <c r="AL12" s="6" t="s">
        <v>67</v>
      </c>
      <c r="AM12" s="6" t="s">
        <v>66</v>
      </c>
      <c r="AN12" s="6" t="s">
        <v>65</v>
      </c>
      <c r="AO12" s="6" t="s">
        <v>64</v>
      </c>
      <c r="AP12" s="6" t="s">
        <v>63</v>
      </c>
    </row>
    <row r="13" spans="1:42" ht="12" customHeight="1">
      <c r="A13" s="69" t="s">
        <v>24</v>
      </c>
      <c r="B13" s="61">
        <f>_xlfn.IFERROR(P21/1000/AC21*100,":")</f>
        <v>39.53447570721324</v>
      </c>
      <c r="C13" s="61">
        <f>_xlfn.IFERROR(Q21/1000/AC21*100,":")</f>
        <v>42.83629322386613</v>
      </c>
      <c r="D13" s="61">
        <f>_xlfn.IFERROR(R21/1000/AI21*100,":")</f>
        <v>26.140960447816163</v>
      </c>
      <c r="E13" s="61">
        <f>_xlfn.IFERROR(S21/1000/AI21*100,":")</f>
        <v>10.609665917851267</v>
      </c>
      <c r="F13" s="65">
        <f>_xlfn.IFERROR(U21/1000/AC21*100,":")</f>
        <v>33.428028545093454</v>
      </c>
      <c r="G13" s="61">
        <f>_xlfn.IFERROR(V21/1000/AC21*100,":")</f>
        <v>60.04311107310166</v>
      </c>
      <c r="H13" s="61">
        <f>_xlfn.IFERROR(W21/1000/AI21*100,":")</f>
        <v>78.52954979008618</v>
      </c>
      <c r="I13" s="61">
        <f>_xlfn.IFERROR(X21/1000/AI21*100,":")</f>
        <v>30.706759041025265</v>
      </c>
      <c r="J13" s="67">
        <f>_xlfn.IFERROR(P21/U21,":")</f>
        <v>1.182674462955013</v>
      </c>
      <c r="K13" s="62">
        <f>_xlfn.IFERROR(Q21/V21,":")</f>
        <v>0.7134256113363868</v>
      </c>
      <c r="L13" s="62">
        <f>_xlfn.IFERROR(R21/W21,":")</f>
        <v>0.3328805591995929</v>
      </c>
      <c r="M13" s="62">
        <f>_xlfn.IFERROR(S21/X21,":")</f>
        <v>0.34551565353010383</v>
      </c>
      <c r="O13" s="6" t="s">
        <v>34</v>
      </c>
      <c r="P13" s="6" t="s">
        <v>33</v>
      </c>
      <c r="Q13" s="6" t="s">
        <v>32</v>
      </c>
      <c r="R13" s="6" t="s">
        <v>33</v>
      </c>
      <c r="S13" s="6" t="s">
        <v>32</v>
      </c>
      <c r="T13" s="6" t="s">
        <v>34</v>
      </c>
      <c r="U13" s="6" t="s">
        <v>33</v>
      </c>
      <c r="V13" s="6" t="s">
        <v>32</v>
      </c>
      <c r="W13" s="6" t="s">
        <v>33</v>
      </c>
      <c r="X13" s="6" t="s">
        <v>32</v>
      </c>
      <c r="Z13" s="6" t="s">
        <v>62</v>
      </c>
      <c r="AA13" s="10">
        <v>2343498.7</v>
      </c>
      <c r="AB13" s="10">
        <v>2382006.8</v>
      </c>
      <c r="AC13" s="11" t="s">
        <v>1</v>
      </c>
      <c r="AD13" s="11" t="s">
        <v>1</v>
      </c>
      <c r="AF13" s="6" t="s">
        <v>62</v>
      </c>
      <c r="AG13" s="10">
        <v>1338210</v>
      </c>
      <c r="AH13" s="10">
        <v>1392629</v>
      </c>
      <c r="AI13" s="10">
        <v>1460696.9</v>
      </c>
      <c r="AJ13" s="11" t="s">
        <v>1</v>
      </c>
      <c r="AL13" s="6" t="s">
        <v>62</v>
      </c>
      <c r="AM13" s="10">
        <v>12136432.5</v>
      </c>
      <c r="AN13" s="10">
        <v>12523496.5</v>
      </c>
      <c r="AO13" s="10">
        <v>13146344.7</v>
      </c>
      <c r="AP13" s="11" t="s">
        <v>1</v>
      </c>
    </row>
    <row r="14" spans="1:42" ht="12" customHeight="1">
      <c r="A14" s="69" t="s">
        <v>23</v>
      </c>
      <c r="B14" s="61">
        <f>_xlfn.IFERROR(P22/1000/AC22*100,":")</f>
        <v>57.38416045647197</v>
      </c>
      <c r="C14" s="61">
        <f>_xlfn.IFERROR(Q22/1000/AC22*100,":")</f>
        <v>31.142908048321665</v>
      </c>
      <c r="D14" s="61">
        <f>_xlfn.IFERROR(R22/1000/AI22*100,":")</f>
        <v>40.24960166762557</v>
      </c>
      <c r="E14" s="61">
        <f>_xlfn.IFERROR(S22/1000/AI22*100,":")</f>
        <v>16.71022427932299</v>
      </c>
      <c r="F14" s="65">
        <f>_xlfn.IFERROR(U22/1000/AC22*100,":")</f>
        <v>39.04387289499332</v>
      </c>
      <c r="G14" s="61">
        <f>_xlfn.IFERROR(V22/1000/AC22*100,":")</f>
        <v>32.90224080369891</v>
      </c>
      <c r="H14" s="61">
        <f>_xlfn.IFERROR(W22/1000/AI22*100,":")</f>
        <v>68.08812023734897</v>
      </c>
      <c r="I14" s="61">
        <f>_xlfn.IFERROR(X22/1000/AI22*100,":")</f>
        <v>34.01942077061132</v>
      </c>
      <c r="J14" s="67">
        <f>_xlfn.IFERROR(P22/U22,":")</f>
        <v>1.46973535670511</v>
      </c>
      <c r="K14" s="62">
        <f>_xlfn.IFERROR(Q22/V22,":")</f>
        <v>0.9465284821822997</v>
      </c>
      <c r="L14" s="62">
        <f>_xlfn.IFERROR(R22/W22,":")</f>
        <v>0.5911398571045746</v>
      </c>
      <c r="M14" s="62">
        <f>_xlfn.IFERROR(S22/X22,":")</f>
        <v>0.4911966136048562</v>
      </c>
      <c r="O14" s="6" t="s">
        <v>31</v>
      </c>
      <c r="P14" s="13">
        <v>88384983.93</v>
      </c>
      <c r="Q14" s="13">
        <v>32126774.73</v>
      </c>
      <c r="R14" s="13">
        <v>133812087.37</v>
      </c>
      <c r="S14" s="13">
        <v>41534429.47</v>
      </c>
      <c r="T14" s="6" t="s">
        <v>31</v>
      </c>
      <c r="U14" s="13">
        <v>66762664.27</v>
      </c>
      <c r="V14" s="13">
        <v>19885537.77</v>
      </c>
      <c r="W14" s="10">
        <v>126139991.3</v>
      </c>
      <c r="X14" s="13">
        <v>67543514.85</v>
      </c>
      <c r="Z14" s="6" t="s">
        <v>31</v>
      </c>
      <c r="AA14" s="10">
        <v>58506.3</v>
      </c>
      <c r="AB14" s="10">
        <v>59251.4</v>
      </c>
      <c r="AC14" s="10">
        <v>61829</v>
      </c>
      <c r="AD14" s="10">
        <v>63551.3</v>
      </c>
      <c r="AF14" s="6" t="s">
        <v>31</v>
      </c>
      <c r="AG14" s="10">
        <v>43373.1</v>
      </c>
      <c r="AH14" s="10">
        <v>44147.9</v>
      </c>
      <c r="AI14" s="10">
        <v>44928.2</v>
      </c>
      <c r="AJ14" s="10">
        <v>46028.2</v>
      </c>
      <c r="AL14" s="6" t="s">
        <v>31</v>
      </c>
      <c r="AM14" s="10">
        <v>350876.6</v>
      </c>
      <c r="AN14" s="10">
        <v>358051</v>
      </c>
      <c r="AO14" s="10">
        <v>367471.6</v>
      </c>
      <c r="AP14" s="10">
        <v>377635.6</v>
      </c>
    </row>
    <row r="15" spans="1:42" ht="12" customHeight="1">
      <c r="A15" s="69" t="s">
        <v>22</v>
      </c>
      <c r="B15" s="61">
        <f>_xlfn.IFERROR(P23/1000/AC23*100,":")</f>
        <v>61.702456680933714</v>
      </c>
      <c r="C15" s="61">
        <f>_xlfn.IFERROR(Q23/1000/AC23*100,":")</f>
        <v>47.36556593533072</v>
      </c>
      <c r="D15" s="61">
        <f>_xlfn.IFERROR(R23/1000/AI23*100,":")</f>
        <v>19.619895593331222</v>
      </c>
      <c r="E15" s="61">
        <f>_xlfn.IFERROR(S23/1000/AI23*100,":")</f>
        <v>11.19238751801613</v>
      </c>
      <c r="F15" s="65">
        <f>_xlfn.IFERROR(U23/1000/AC23*100,":")</f>
        <v>53.60832174585477</v>
      </c>
      <c r="G15" s="61">
        <f>_xlfn.IFERROR(V23/1000/AC23*100,":")</f>
        <v>26.191625972017405</v>
      </c>
      <c r="H15" s="61">
        <f>_xlfn.IFERROR(W23/1000/AI23*100,":")</f>
        <v>64.58239527645176</v>
      </c>
      <c r="I15" s="61">
        <f>_xlfn.IFERROR(X23/1000/AI23*100,":")</f>
        <v>29.10604993406863</v>
      </c>
      <c r="J15" s="67">
        <f>_xlfn.IFERROR(P23/U23,":")</f>
        <v>1.1509865384977256</v>
      </c>
      <c r="K15" s="62">
        <f>_xlfn.IFERROR(Q23/V23,":")</f>
        <v>1.8084240354506862</v>
      </c>
      <c r="L15" s="62">
        <f>_xlfn.IFERROR(R23/W23,":")</f>
        <v>0.30379634433418246</v>
      </c>
      <c r="M15" s="62">
        <f>_xlfn.IFERROR(S23/X23,":")</f>
        <v>0.3845381816965634</v>
      </c>
      <c r="O15" s="6" t="s">
        <v>30</v>
      </c>
      <c r="P15" s="13">
        <v>10359779.87</v>
      </c>
      <c r="Q15" s="13">
        <v>5640248.01</v>
      </c>
      <c r="R15" s="13">
        <v>3927817.86</v>
      </c>
      <c r="S15" s="13">
        <v>1853744.19</v>
      </c>
      <c r="T15" s="6" t="s">
        <v>30</v>
      </c>
      <c r="U15" s="13">
        <v>6055844.26</v>
      </c>
      <c r="V15" s="10">
        <v>6159511.1</v>
      </c>
      <c r="W15" s="13">
        <v>9228695.03</v>
      </c>
      <c r="X15" s="10">
        <v>2773669.3</v>
      </c>
      <c r="Z15" s="6" t="s">
        <v>30</v>
      </c>
      <c r="AA15" s="10">
        <v>8225.7</v>
      </c>
      <c r="AB15" s="10">
        <v>8428.2</v>
      </c>
      <c r="AC15" s="10">
        <v>9209.9</v>
      </c>
      <c r="AD15" s="10">
        <v>10130.6</v>
      </c>
      <c r="AF15" s="6" t="s">
        <v>30</v>
      </c>
      <c r="AG15" s="10">
        <v>4659.4</v>
      </c>
      <c r="AH15" s="10">
        <v>4732.7</v>
      </c>
      <c r="AI15" s="10">
        <v>5324.2</v>
      </c>
      <c r="AJ15" s="10">
        <v>5680.4</v>
      </c>
      <c r="AL15" s="6" t="s">
        <v>30</v>
      </c>
      <c r="AM15" s="10">
        <v>36185</v>
      </c>
      <c r="AN15" s="10">
        <v>37125.5</v>
      </c>
      <c r="AO15" s="10">
        <v>39138.1</v>
      </c>
      <c r="AP15" s="10">
        <v>41526.5</v>
      </c>
    </row>
    <row r="16" spans="1:42" ht="12" customHeight="1">
      <c r="A16" s="69" t="s">
        <v>21</v>
      </c>
      <c r="B16" s="61">
        <f>_xlfn.IFERROR(P24/1000/AC24*100,":")</f>
        <v>71.0727618154396</v>
      </c>
      <c r="C16" s="61">
        <f>_xlfn.IFERROR(Q24/1000/AC24*100,":")</f>
        <v>34.620866528941335</v>
      </c>
      <c r="D16" s="61">
        <f>_xlfn.IFERROR(R24/1000/AI24*100,":")</f>
        <v>25.27054910509408</v>
      </c>
      <c r="E16" s="61">
        <f>_xlfn.IFERROR(S24/1000/AI24*100,":")</f>
        <v>14.526441027994494</v>
      </c>
      <c r="F16" s="65">
        <f>_xlfn.IFERROR(U24/1000/AC24*100,":")</f>
        <v>68.51677380514822</v>
      </c>
      <c r="G16" s="61">
        <f>_xlfn.IFERROR(V24/1000/AC24*100,":")</f>
        <v>29.400299362492238</v>
      </c>
      <c r="H16" s="61">
        <f>_xlfn.IFERROR(W24/1000/AI24*100,":")</f>
        <v>165.9815142267095</v>
      </c>
      <c r="I16" s="61">
        <f>_xlfn.IFERROR(X24/1000/AI24*100,":")</f>
        <v>31.071112895823777</v>
      </c>
      <c r="J16" s="67">
        <f>_xlfn.IFERROR(P24/U24,":")</f>
        <v>1.0373045586991625</v>
      </c>
      <c r="K16" s="62">
        <f>_xlfn.IFERROR(Q24/V24,":")</f>
        <v>1.17756850371086</v>
      </c>
      <c r="L16" s="62">
        <f>_xlfn.IFERROR(R24/W24,":")</f>
        <v>0.15224917800531537</v>
      </c>
      <c r="M16" s="62">
        <f>_xlfn.IFERROR(S24/X24,":")</f>
        <v>0.46752239215567243</v>
      </c>
      <c r="O16" s="6" t="s">
        <v>29</v>
      </c>
      <c r="P16" s="13">
        <v>65343164.36</v>
      </c>
      <c r="Q16" s="13">
        <v>13718107.91</v>
      </c>
      <c r="R16" s="13">
        <v>14139039.54</v>
      </c>
      <c r="S16" s="13">
        <v>1673584.31</v>
      </c>
      <c r="T16" s="6" t="s">
        <v>29</v>
      </c>
      <c r="U16" s="13">
        <v>42345963.56</v>
      </c>
      <c r="V16" s="13">
        <v>10473598.99</v>
      </c>
      <c r="W16" s="13">
        <v>29834437.98</v>
      </c>
      <c r="X16" s="13">
        <v>5233360.62</v>
      </c>
      <c r="Z16" s="6" t="s">
        <v>29</v>
      </c>
      <c r="AA16" s="10">
        <v>43701.8</v>
      </c>
      <c r="AB16" s="10">
        <v>45855.1</v>
      </c>
      <c r="AC16" s="10">
        <v>48753</v>
      </c>
      <c r="AD16" s="10">
        <v>51038.1</v>
      </c>
      <c r="AF16" s="6" t="s">
        <v>29</v>
      </c>
      <c r="AG16" s="10">
        <v>14531.8</v>
      </c>
      <c r="AH16" s="10">
        <v>14657.6</v>
      </c>
      <c r="AI16" s="10">
        <v>16473.6</v>
      </c>
      <c r="AJ16" s="10">
        <v>17453.1</v>
      </c>
      <c r="AL16" s="6" t="s">
        <v>29</v>
      </c>
      <c r="AM16" s="10">
        <v>141198.3</v>
      </c>
      <c r="AN16" s="10">
        <v>141581.9</v>
      </c>
      <c r="AO16" s="10">
        <v>151603</v>
      </c>
      <c r="AP16" s="10">
        <v>158777.7</v>
      </c>
    </row>
    <row r="17" spans="1:42" ht="12" customHeight="1">
      <c r="A17" s="69" t="s">
        <v>20</v>
      </c>
      <c r="B17" s="61">
        <f>_xlfn.IFERROR(P25/1000/AC25*100,":")</f>
        <v>66.03353588588637</v>
      </c>
      <c r="C17" s="61">
        <f>_xlfn.IFERROR(Q25/1000/AC25*100,":")</f>
        <v>50.845864456715574</v>
      </c>
      <c r="D17" s="61">
        <f>_xlfn.IFERROR(R25/1000/AI25*100,":")</f>
        <v>18.767177038514006</v>
      </c>
      <c r="E17" s="61">
        <f>_xlfn.IFERROR(S25/1000/AI25*100,":")</f>
        <v>14.004362531079778</v>
      </c>
      <c r="F17" s="65">
        <f>_xlfn.IFERROR(U25/1000/AC25*100,":")</f>
        <v>33.71194971489881</v>
      </c>
      <c r="G17" s="61">
        <f>_xlfn.IFERROR(V25/1000/AC25*100,":")</f>
        <v>27.709195333671126</v>
      </c>
      <c r="H17" s="61">
        <f>_xlfn.IFERROR(W25/1000/AI25*100,":")</f>
        <v>56.16480656226713</v>
      </c>
      <c r="I17" s="61">
        <f>_xlfn.IFERROR(X25/1000/AI25*100,":")</f>
        <v>23.813640477671512</v>
      </c>
      <c r="J17" s="67">
        <f>_xlfn.IFERROR(P25/U25,":")</f>
        <v>1.958757545746552</v>
      </c>
      <c r="K17" s="62">
        <f>_xlfn.IFERROR(Q25/V25,":")</f>
        <v>1.8349816313478315</v>
      </c>
      <c r="L17" s="62">
        <f>_xlfn.IFERROR(R25/W25,":")</f>
        <v>0.334144781887707</v>
      </c>
      <c r="M17" s="62">
        <f>_xlfn.IFERROR(S25/X25,":")</f>
        <v>0.5880815469692989</v>
      </c>
      <c r="O17" s="6" t="s">
        <v>28</v>
      </c>
      <c r="P17" s="10">
        <v>29673378.1</v>
      </c>
      <c r="Q17" s="13">
        <v>20088100.99</v>
      </c>
      <c r="R17" s="13">
        <v>17768747.77</v>
      </c>
      <c r="S17" s="10">
        <v>10088584.9</v>
      </c>
      <c r="T17" s="6" t="s">
        <v>28</v>
      </c>
      <c r="U17" s="13">
        <v>13258593.29</v>
      </c>
      <c r="V17" s="13">
        <v>8559499.88</v>
      </c>
      <c r="W17" s="13">
        <v>33198689.88</v>
      </c>
      <c r="X17" s="13">
        <v>11740403.01</v>
      </c>
      <c r="Z17" s="6" t="s">
        <v>28</v>
      </c>
      <c r="AA17" s="10">
        <v>41763.2</v>
      </c>
      <c r="AB17" s="10">
        <v>42047.3</v>
      </c>
      <c r="AC17" s="10">
        <v>42478.9</v>
      </c>
      <c r="AD17" s="10">
        <v>44755.4</v>
      </c>
      <c r="AF17" s="6" t="s">
        <v>28</v>
      </c>
      <c r="AG17" s="10">
        <v>28748.3</v>
      </c>
      <c r="AH17" s="10">
        <v>29900.1</v>
      </c>
      <c r="AI17" s="10">
        <v>31370.6</v>
      </c>
      <c r="AJ17" s="10">
        <v>31351.7</v>
      </c>
      <c r="AL17" s="6" t="s">
        <v>28</v>
      </c>
      <c r="AM17" s="10">
        <v>223850.7</v>
      </c>
      <c r="AN17" s="10">
        <v>230586.9</v>
      </c>
      <c r="AO17" s="10">
        <v>235861.1</v>
      </c>
      <c r="AP17" s="10">
        <v>240331.6</v>
      </c>
    </row>
    <row r="18" spans="1:42" ht="12" customHeight="1">
      <c r="A18" s="69" t="s">
        <v>19</v>
      </c>
      <c r="B18" s="61">
        <f>_xlfn.IFERROR(P26/1000/AC26*100,":")</f>
        <v>20.069608094262296</v>
      </c>
      <c r="C18" s="61">
        <f>_xlfn.IFERROR(Q26/1000/AC26*100,":")</f>
        <v>32.963026810109284</v>
      </c>
      <c r="D18" s="61">
        <f>_xlfn.IFERROR(R26/1000/AI26*100,":")</f>
        <v>23.88292149521602</v>
      </c>
      <c r="E18" s="61">
        <f>_xlfn.IFERROR(S26/1000/AI26*100,":")</f>
        <v>8.517084447613954</v>
      </c>
      <c r="F18" s="65">
        <f>_xlfn.IFERROR(U26/1000/AC26*100,":")</f>
        <v>49.138738900273225</v>
      </c>
      <c r="G18" s="61">
        <f>_xlfn.IFERROR(V26/1000/AC26*100,":")</f>
        <v>23.758913934426232</v>
      </c>
      <c r="H18" s="61">
        <f>_xlfn.IFERROR(W26/1000/AI26*100,":")</f>
        <v>173.19835561894575</v>
      </c>
      <c r="I18" s="61">
        <f>_xlfn.IFERROR(X26/1000/AI26*100,":")</f>
        <v>44.69592975574969</v>
      </c>
      <c r="J18" s="67">
        <f>_xlfn.IFERROR(P26/U26,":")</f>
        <v>0.4084274147733714</v>
      </c>
      <c r="K18" s="62">
        <f>_xlfn.IFERROR(Q26/V26,":")</f>
        <v>1.387396195848265</v>
      </c>
      <c r="L18" s="62">
        <f>_xlfn.IFERROR(R26/W26,":")</f>
        <v>0.13789346561557958</v>
      </c>
      <c r="M18" s="62">
        <f>_xlfn.IFERROR(S26/X26,":")</f>
        <v>0.1905561534161467</v>
      </c>
      <c r="O18" s="6" t="s">
        <v>27</v>
      </c>
      <c r="P18" s="13">
        <v>454173302.13</v>
      </c>
      <c r="Q18" s="13">
        <v>387992065.75</v>
      </c>
      <c r="R18" s="13">
        <v>112357908.41</v>
      </c>
      <c r="S18" s="13">
        <v>48136930.83</v>
      </c>
      <c r="T18" s="6" t="s">
        <v>27</v>
      </c>
      <c r="U18" s="13">
        <v>297323136.83</v>
      </c>
      <c r="V18" s="13">
        <v>136493139.05</v>
      </c>
      <c r="W18" s="10">
        <v>203377115.4</v>
      </c>
      <c r="X18" s="10">
        <v>106257064.3</v>
      </c>
      <c r="Z18" s="6" t="s">
        <v>27</v>
      </c>
      <c r="AA18" s="10">
        <v>652498</v>
      </c>
      <c r="AB18" s="10">
        <v>684476</v>
      </c>
      <c r="AC18" s="10">
        <v>711692</v>
      </c>
      <c r="AD18" s="10">
        <v>728603</v>
      </c>
      <c r="AF18" s="6" t="s">
        <v>27</v>
      </c>
      <c r="AG18" s="10">
        <v>238384</v>
      </c>
      <c r="AH18" s="10">
        <v>256566</v>
      </c>
      <c r="AI18" s="10">
        <v>271311</v>
      </c>
      <c r="AJ18" s="10">
        <v>280158</v>
      </c>
      <c r="AL18" s="6" t="s">
        <v>27</v>
      </c>
      <c r="AM18" s="10">
        <v>2542656</v>
      </c>
      <c r="AN18" s="10">
        <v>2639816</v>
      </c>
      <c r="AO18" s="10">
        <v>2740226</v>
      </c>
      <c r="AP18" s="10">
        <v>2831942</v>
      </c>
    </row>
    <row r="19" spans="1:42" ht="12" customHeight="1">
      <c r="A19" s="69" t="s">
        <v>18</v>
      </c>
      <c r="B19" s="61">
        <f>_xlfn.IFERROR(P27/1000/AC27*100,":")</f>
        <v>90.80005698851326</v>
      </c>
      <c r="C19" s="61">
        <f>_xlfn.IFERROR(Q27/1000/AC27*100,":")</f>
        <v>35.43837285922057</v>
      </c>
      <c r="D19" s="61">
        <f>_xlfn.IFERROR(R27/1000/AI27*100,":")</f>
        <v>128.84707069740745</v>
      </c>
      <c r="E19" s="61">
        <f>_xlfn.IFERROR(S27/1000/AI27*100,":")</f>
        <v>37.11131222296628</v>
      </c>
      <c r="F19" s="65">
        <f>_xlfn.IFERROR(U27/1000/AC27*100,":")</f>
        <v>46.86326081149269</v>
      </c>
      <c r="G19" s="61">
        <f>_xlfn.IFERROR(V27/1000/AC27*100,":")</f>
        <v>27.10806951411356</v>
      </c>
      <c r="H19" s="61">
        <f>_xlfn.IFERROR(W27/1000/AI27*100,":")</f>
        <v>232.21783634682228</v>
      </c>
      <c r="I19" s="61">
        <f>_xlfn.IFERROR(X27/1000/AI27*100,":")</f>
        <v>50.216105105392394</v>
      </c>
      <c r="J19" s="67">
        <f>_xlfn.IFERROR(P27/U27,":")</f>
        <v>1.93755311551529</v>
      </c>
      <c r="K19" s="62">
        <f>_xlfn.IFERROR(Q27/V27,":")</f>
        <v>1.3072997632963095</v>
      </c>
      <c r="L19" s="62">
        <f>_xlfn.IFERROR(R27/W27,":")</f>
        <v>0.5548543243894996</v>
      </c>
      <c r="M19" s="62">
        <f>_xlfn.IFERROR(S27/X27,":")</f>
        <v>0.7390320723815185</v>
      </c>
      <c r="O19" s="6" t="s">
        <v>26</v>
      </c>
      <c r="P19" s="13">
        <v>6054543.03</v>
      </c>
      <c r="Q19" s="13">
        <v>1366659.49</v>
      </c>
      <c r="R19" s="13">
        <v>2133399.03</v>
      </c>
      <c r="S19" s="13">
        <v>609449.54</v>
      </c>
      <c r="T19" s="6" t="s">
        <v>26</v>
      </c>
      <c r="U19" s="13">
        <v>3521626.76</v>
      </c>
      <c r="V19" s="13">
        <v>1023556.59</v>
      </c>
      <c r="W19" s="13">
        <v>5954392.05</v>
      </c>
      <c r="X19" s="13">
        <v>928395.88</v>
      </c>
      <c r="Z19" s="6" t="s">
        <v>26</v>
      </c>
      <c r="AA19" s="10">
        <v>3612.5</v>
      </c>
      <c r="AB19" s="10">
        <v>3825.1</v>
      </c>
      <c r="AC19" s="10">
        <v>3790.4</v>
      </c>
      <c r="AD19" s="10">
        <v>3788</v>
      </c>
      <c r="AF19" s="6" t="s">
        <v>26</v>
      </c>
      <c r="AG19" s="10">
        <v>2051.3</v>
      </c>
      <c r="AH19" s="10">
        <v>2096.2</v>
      </c>
      <c r="AI19" s="10">
        <v>2091.5</v>
      </c>
      <c r="AJ19" s="10">
        <v>2214.9</v>
      </c>
      <c r="AL19" s="6" t="s">
        <v>26</v>
      </c>
      <c r="AM19" s="10">
        <v>16590.9</v>
      </c>
      <c r="AN19" s="10">
        <v>17201.9</v>
      </c>
      <c r="AO19" s="10">
        <v>17610.4</v>
      </c>
      <c r="AP19" s="10">
        <v>18118.1</v>
      </c>
    </row>
    <row r="20" spans="1:42" ht="12" customHeight="1">
      <c r="A20" s="69" t="s">
        <v>17</v>
      </c>
      <c r="B20" s="61">
        <f>_xlfn.IFERROR(P28/1000/AC28*100,":")</f>
        <v>101.61724580858088</v>
      </c>
      <c r="C20" s="61">
        <f>_xlfn.IFERROR(Q28/1000/AC28*100,":")</f>
        <v>42.965654521452144</v>
      </c>
      <c r="D20" s="61">
        <f>_xlfn.IFERROR(R28/1000/AI28*100,":")</f>
        <v>76.2921209085385</v>
      </c>
      <c r="E20" s="61">
        <f>_xlfn.IFERROR(S28/1000/AI28*100,":")</f>
        <v>26.32440325838822</v>
      </c>
      <c r="F20" s="65">
        <f>_xlfn.IFERROR(U28/1000/AC28*100,":")</f>
        <v>45.710682112211224</v>
      </c>
      <c r="G20" s="61">
        <f>_xlfn.IFERROR(V28/1000/AC28*100,":")</f>
        <v>69.2848600660066</v>
      </c>
      <c r="H20" s="61">
        <f>_xlfn.IFERROR(W28/1000/AI28*100,":")</f>
        <v>144.06507842138979</v>
      </c>
      <c r="I20" s="61">
        <f>_xlfn.IFERROR(X28/1000/AI28*100,":")</f>
        <v>39.31366798600733</v>
      </c>
      <c r="J20" s="67">
        <f>_xlfn.IFERROR(P28/U28,":")</f>
        <v>2.2230524926127644</v>
      </c>
      <c r="K20" s="62">
        <f>_xlfn.IFERROR(Q28/V28,":")</f>
        <v>0.6201304943175094</v>
      </c>
      <c r="L20" s="62">
        <f>_xlfn.IFERROR(R28/W28,":")</f>
        <v>0.5295670661101114</v>
      </c>
      <c r="M20" s="62">
        <f>_xlfn.IFERROR(S28/X28,":")</f>
        <v>0.669599266793363</v>
      </c>
      <c r="O20" s="6" t="s">
        <v>25</v>
      </c>
      <c r="P20" s="13">
        <v>41036882.78</v>
      </c>
      <c r="Q20" s="10">
        <v>36959713.1</v>
      </c>
      <c r="R20" s="13">
        <v>10709052.66</v>
      </c>
      <c r="S20" s="10">
        <v>6546576.3</v>
      </c>
      <c r="T20" s="6" t="s">
        <v>25</v>
      </c>
      <c r="U20" s="10">
        <v>11269286.4</v>
      </c>
      <c r="V20" s="10">
        <v>11506044.2</v>
      </c>
      <c r="W20" s="13">
        <v>21435617.86</v>
      </c>
      <c r="X20" s="13">
        <v>3986170.37</v>
      </c>
      <c r="Z20" s="6" t="s">
        <v>25</v>
      </c>
      <c r="AA20" s="10">
        <v>40866.4</v>
      </c>
      <c r="AB20" s="10">
        <v>43419.4</v>
      </c>
      <c r="AC20" s="10">
        <v>94454.5</v>
      </c>
      <c r="AD20" s="10">
        <v>93318.2</v>
      </c>
      <c r="AF20" s="6" t="s">
        <v>25</v>
      </c>
      <c r="AG20" s="10">
        <v>18873.1</v>
      </c>
      <c r="AH20" s="10">
        <v>18565.4</v>
      </c>
      <c r="AI20" s="10">
        <v>19856.3</v>
      </c>
      <c r="AJ20" s="10">
        <v>20008</v>
      </c>
      <c r="AL20" s="6" t="s">
        <v>25</v>
      </c>
      <c r="AM20" s="10">
        <v>165713.6</v>
      </c>
      <c r="AN20" s="10">
        <v>178582.6</v>
      </c>
      <c r="AO20" s="10">
        <v>243301.8</v>
      </c>
      <c r="AP20" s="10">
        <v>255269.4</v>
      </c>
    </row>
    <row r="21" spans="1:42" ht="12" customHeight="1">
      <c r="A21" s="69" t="s">
        <v>16</v>
      </c>
      <c r="B21" s="82">
        <f>_xlfn.IFERROR(P29/1000/AC29*100,":")</f>
        <v>177.83434895677647</v>
      </c>
      <c r="C21" s="61">
        <f>_xlfn.IFERROR(Q29/1000/AC29*100,":")</f>
        <v>42.728276140371854</v>
      </c>
      <c r="D21" s="61">
        <f>_xlfn.IFERROR(R29/1000/AI29*100,":")</f>
        <v>117.10504620712466</v>
      </c>
      <c r="E21" s="82">
        <f>_xlfn.IFERROR(S29/1000/AI29*100,":")</f>
        <v>12.092934298332652</v>
      </c>
      <c r="F21" s="82">
        <f>_xlfn.IFERROR(U29/1000/AC29*100,":")</f>
        <v>135.81227715669277</v>
      </c>
      <c r="G21" s="82">
        <f>_xlfn.IFERROR(V29/1000/AC29*100,":")</f>
        <v>15.57343426795002</v>
      </c>
      <c r="H21" s="61">
        <f>_xlfn.IFERROR(W29/1000/AI29*100,":")</f>
        <v>161.3043924979085</v>
      </c>
      <c r="I21" s="61">
        <f>_xlfn.IFERROR(X29/1000/AI29*100,":")</f>
        <v>73.98983501624545</v>
      </c>
      <c r="J21" s="90">
        <f>_xlfn.IFERROR(P29/U29,":")</f>
        <v>1.3094129093469284</v>
      </c>
      <c r="K21" s="90">
        <f>_xlfn.IFERROR(Q29/V29,":")</f>
        <v>2.7436643328123353</v>
      </c>
      <c r="L21" s="62">
        <f>_xlfn.IFERROR(R29/W29,":")</f>
        <v>0.7259879560232251</v>
      </c>
      <c r="M21" s="90">
        <f>_xlfn.IFERROR(S29/X29,":")</f>
        <v>0.16344048200239247</v>
      </c>
      <c r="O21" s="6" t="s">
        <v>24</v>
      </c>
      <c r="P21" s="13">
        <v>8320979.24</v>
      </c>
      <c r="Q21" s="13">
        <v>9015925.98</v>
      </c>
      <c r="R21" s="13">
        <v>4258989.84</v>
      </c>
      <c r="S21" s="13">
        <v>1728569.21</v>
      </c>
      <c r="T21" s="6" t="s">
        <v>24</v>
      </c>
      <c r="U21" s="13">
        <v>7035730.88</v>
      </c>
      <c r="V21" s="13">
        <v>12637513.76</v>
      </c>
      <c r="W21" s="13">
        <v>12794348.37</v>
      </c>
      <c r="X21" s="13">
        <v>5002868.01</v>
      </c>
      <c r="Z21" s="6" t="s">
        <v>24</v>
      </c>
      <c r="AA21" s="10">
        <v>21790.8</v>
      </c>
      <c r="AB21" s="10">
        <v>21492.5</v>
      </c>
      <c r="AC21" s="10">
        <v>21047.4</v>
      </c>
      <c r="AD21" s="10">
        <v>20971.3</v>
      </c>
      <c r="AF21" s="6" t="s">
        <v>24</v>
      </c>
      <c r="AG21" s="10">
        <v>16248.2</v>
      </c>
      <c r="AH21" s="10">
        <v>16746.1</v>
      </c>
      <c r="AI21" s="10">
        <v>16292.4</v>
      </c>
      <c r="AJ21" s="10">
        <v>15808.2</v>
      </c>
      <c r="AL21" s="6" t="s">
        <v>24</v>
      </c>
      <c r="AM21" s="10">
        <v>160236.7</v>
      </c>
      <c r="AN21" s="10">
        <v>157913</v>
      </c>
      <c r="AO21" s="10">
        <v>155707.1</v>
      </c>
      <c r="AP21" s="10">
        <v>151817.6</v>
      </c>
    </row>
    <row r="22" spans="1:42" ht="12" customHeight="1">
      <c r="A22" s="69" t="s">
        <v>15</v>
      </c>
      <c r="B22" s="61">
        <f>_xlfn.IFERROR(P30/1000/AC30*100,":")</f>
        <v>186.87623592152335</v>
      </c>
      <c r="C22" s="61">
        <f>_xlfn.IFERROR(Q30/1000/AC30*100,":")</f>
        <v>38.80157491680679</v>
      </c>
      <c r="D22" s="61">
        <f>_xlfn.IFERROR(R30/1000/AI30*100,":")</f>
        <v>230.1927852352472</v>
      </c>
      <c r="E22" s="61">
        <f>_xlfn.IFERROR(S30/1000/AI30*100,":")</f>
        <v>55.46625345951717</v>
      </c>
      <c r="F22" s="65">
        <f>_xlfn.IFERROR(U30/1000/AC30*100,":")</f>
        <v>127.17799376587304</v>
      </c>
      <c r="G22" s="61">
        <f>_xlfn.IFERROR(V30/1000/AC30*100,":")</f>
        <v>55.90727656818723</v>
      </c>
      <c r="H22" s="61">
        <f>_xlfn.IFERROR(W30/1000/AI30*100,":")</f>
        <v>273.02479947757405</v>
      </c>
      <c r="I22" s="61">
        <f>_xlfn.IFERROR(X30/1000/AI30*100,":")</f>
        <v>42.888252982699825</v>
      </c>
      <c r="J22" s="67">
        <f>_xlfn.IFERROR(P30/U30,":")</f>
        <v>1.4694070128638068</v>
      </c>
      <c r="K22" s="62">
        <f>_xlfn.IFERROR(Q30/V30,":")</f>
        <v>0.6940344316268474</v>
      </c>
      <c r="L22" s="62">
        <f>_xlfn.IFERROR(R30/W30,":")</f>
        <v>0.8431204259675867</v>
      </c>
      <c r="M22" s="62">
        <f>_xlfn.IFERROR(S30/X30,":")</f>
        <v>1.293273789489421</v>
      </c>
      <c r="O22" s="6" t="s">
        <v>23</v>
      </c>
      <c r="P22" s="13">
        <v>101273861.74</v>
      </c>
      <c r="Q22" s="13">
        <v>54962249.84</v>
      </c>
      <c r="R22" s="13">
        <v>46871868.63</v>
      </c>
      <c r="S22" s="13">
        <v>19459557.48</v>
      </c>
      <c r="T22" s="6" t="s">
        <v>23</v>
      </c>
      <c r="U22" s="13">
        <v>68906188.64</v>
      </c>
      <c r="V22" s="13">
        <v>58067190.66</v>
      </c>
      <c r="W22" s="13">
        <v>79290658.66</v>
      </c>
      <c r="X22" s="13">
        <v>39616636.07</v>
      </c>
      <c r="Z22" s="6" t="s">
        <v>23</v>
      </c>
      <c r="AA22" s="10">
        <v>163944</v>
      </c>
      <c r="AB22" s="10">
        <v>165854</v>
      </c>
      <c r="AC22" s="10">
        <v>176484</v>
      </c>
      <c r="AD22" s="10">
        <v>181210</v>
      </c>
      <c r="AF22" s="6" t="s">
        <v>23</v>
      </c>
      <c r="AG22" s="10">
        <v>112839</v>
      </c>
      <c r="AH22" s="10">
        <v>112211</v>
      </c>
      <c r="AI22" s="10">
        <v>116453</v>
      </c>
      <c r="AJ22" s="10">
        <v>121038</v>
      </c>
      <c r="AL22" s="6" t="s">
        <v>23</v>
      </c>
      <c r="AM22" s="10">
        <v>935616</v>
      </c>
      <c r="AN22" s="10">
        <v>944470</v>
      </c>
      <c r="AO22" s="10">
        <v>979874</v>
      </c>
      <c r="AP22" s="10">
        <v>1014911</v>
      </c>
    </row>
    <row r="23" spans="1:42" ht="12" customHeight="1">
      <c r="A23" s="69" t="s">
        <v>14</v>
      </c>
      <c r="B23" s="119" t="str">
        <f>_xlfn.IFERROR(P31/1000/AC31*100,":")</f>
        <v>:</v>
      </c>
      <c r="C23" s="119" t="str">
        <f>_xlfn.IFERROR(Q31/1000/AC31*100,":")</f>
        <v>:</v>
      </c>
      <c r="D23" s="61">
        <f>_xlfn.IFERROR(R31/1000/AI31*100,":")</f>
        <v>53.84304937849242</v>
      </c>
      <c r="E23" s="61">
        <f>_xlfn.IFERROR(S31/1000/AI31*100,":")</f>
        <v>31.614571786976853</v>
      </c>
      <c r="F23" s="120" t="str">
        <f>_xlfn.IFERROR(U31/1000/AC31*100,":")</f>
        <v>:</v>
      </c>
      <c r="G23" s="119" t="str">
        <f>_xlfn.IFERROR(V31/1000/AC31*100,":")</f>
        <v>:</v>
      </c>
      <c r="H23" s="61">
        <f>_xlfn.IFERROR(W31/1000/AI31*100,":")</f>
        <v>247.4418793477021</v>
      </c>
      <c r="I23" s="61">
        <f>_xlfn.IFERROR(X31/1000/AI31*100,":")</f>
        <v>53.96204698369256</v>
      </c>
      <c r="J23" s="121" t="str">
        <f>_xlfn.IFERROR(P31/U31,":")</f>
        <v>:</v>
      </c>
      <c r="K23" s="122" t="str">
        <f>_xlfn.IFERROR(Q31/V31,":")</f>
        <v>:</v>
      </c>
      <c r="L23" s="62">
        <f>_xlfn.IFERROR(R31/W31,":")</f>
        <v>0.21759877317627735</v>
      </c>
      <c r="M23" s="62">
        <f>_xlfn.IFERROR(S31/X31,":")</f>
        <v>0.5858667999850125</v>
      </c>
      <c r="O23" s="6" t="s">
        <v>22</v>
      </c>
      <c r="P23" s="13">
        <v>171551340.31</v>
      </c>
      <c r="Q23" s="13">
        <v>131690482.97</v>
      </c>
      <c r="R23" s="13">
        <v>38387895.32</v>
      </c>
      <c r="S23" s="13">
        <v>21898801.57</v>
      </c>
      <c r="T23" s="6" t="s">
        <v>22</v>
      </c>
      <c r="U23" s="13">
        <v>149047216.95</v>
      </c>
      <c r="V23" s="13">
        <v>72820577.69</v>
      </c>
      <c r="W23" s="13">
        <v>126360622.95</v>
      </c>
      <c r="X23" s="13">
        <v>56948315.18</v>
      </c>
      <c r="Z23" s="6" t="s">
        <v>22</v>
      </c>
      <c r="AA23" s="10">
        <v>263767</v>
      </c>
      <c r="AB23" s="10">
        <v>267166</v>
      </c>
      <c r="AC23" s="10">
        <v>278030</v>
      </c>
      <c r="AD23" s="10">
        <v>279973</v>
      </c>
      <c r="AF23" s="6" t="s">
        <v>22</v>
      </c>
      <c r="AG23" s="10">
        <v>194474</v>
      </c>
      <c r="AH23" s="10">
        <v>194754</v>
      </c>
      <c r="AI23" s="10">
        <v>195658</v>
      </c>
      <c r="AJ23" s="10">
        <v>196643</v>
      </c>
      <c r="AL23" s="6" t="s">
        <v>22</v>
      </c>
      <c r="AM23" s="10">
        <v>1897908</v>
      </c>
      <c r="AN23" s="10">
        <v>1925074</v>
      </c>
      <c r="AO23" s="10">
        <v>1963342</v>
      </c>
      <c r="AP23" s="10">
        <v>1992345</v>
      </c>
    </row>
    <row r="24" spans="1:42" ht="12" customHeight="1">
      <c r="A24" s="69" t="s">
        <v>13</v>
      </c>
      <c r="B24" s="61">
        <f>_xlfn.IFERROR(P32/1000/AC32*100,":")</f>
        <v>103.48620033155468</v>
      </c>
      <c r="C24" s="61">
        <f>_xlfn.IFERROR(Q32/1000/AC32*100,":")</f>
        <v>45.76156306273636</v>
      </c>
      <c r="D24" s="61">
        <f>_xlfn.IFERROR(R32/1000/AI32*100,":")</f>
        <v>120.93021141678608</v>
      </c>
      <c r="E24" s="61">
        <f>_xlfn.IFERROR(S32/1000/AI32*100,":")</f>
        <v>25.79276498759045</v>
      </c>
      <c r="F24" s="65">
        <f>_xlfn.IFERROR(U32/1000/AC32*100,":")</f>
        <v>52.8151917629384</v>
      </c>
      <c r="G24" s="61">
        <f>_xlfn.IFERROR(V32/1000/AC32*100,":")</f>
        <v>50.200089965290374</v>
      </c>
      <c r="H24" s="61">
        <f>_xlfn.IFERROR(W32/1000/AI32*100,":")</f>
        <v>107.83280230945806</v>
      </c>
      <c r="I24" s="61">
        <f>_xlfn.IFERROR(X32/1000/AI32*100,":")</f>
        <v>65.34905715384348</v>
      </c>
      <c r="J24" s="67">
        <f>_xlfn.IFERROR(P32/U32,":")</f>
        <v>1.9594021507306778</v>
      </c>
      <c r="K24" s="62">
        <f>_xlfn.IFERROR(Q32/V32,":")</f>
        <v>0.9115832878860792</v>
      </c>
      <c r="L24" s="62">
        <f>_xlfn.IFERROR(R32/W32,":")</f>
        <v>1.1214603425564436</v>
      </c>
      <c r="M24" s="62">
        <f>_xlfn.IFERROR(S32/X32,":")</f>
        <v>0.39469222833421497</v>
      </c>
      <c r="O24" s="6" t="s">
        <v>21</v>
      </c>
      <c r="P24" s="13">
        <v>5607711.98</v>
      </c>
      <c r="Q24" s="13">
        <v>2731620.99</v>
      </c>
      <c r="R24" s="13">
        <v>1101290.53</v>
      </c>
      <c r="S24" s="10">
        <v>633062.3</v>
      </c>
      <c r="T24" s="6" t="s">
        <v>21</v>
      </c>
      <c r="U24" s="13">
        <v>5406041.97</v>
      </c>
      <c r="V24" s="13">
        <v>2319713.02</v>
      </c>
      <c r="W24" s="13">
        <v>7233474.39</v>
      </c>
      <c r="X24" s="10">
        <v>1354079.1</v>
      </c>
      <c r="Z24" s="6" t="s">
        <v>21</v>
      </c>
      <c r="AA24" s="10">
        <v>7782</v>
      </c>
      <c r="AB24" s="10">
        <v>7762.7</v>
      </c>
      <c r="AC24" s="10">
        <v>7890.1</v>
      </c>
      <c r="AD24" s="11" t="s">
        <v>1</v>
      </c>
      <c r="AF24" s="6" t="s">
        <v>21</v>
      </c>
      <c r="AG24" s="10">
        <v>4180.7</v>
      </c>
      <c r="AH24" s="10">
        <v>4144.4</v>
      </c>
      <c r="AI24" s="10">
        <v>4358</v>
      </c>
      <c r="AJ24" s="11" t="s">
        <v>1</v>
      </c>
      <c r="AL24" s="6" t="s">
        <v>21</v>
      </c>
      <c r="AM24" s="10">
        <v>36656.6</v>
      </c>
      <c r="AN24" s="10">
        <v>36312.3</v>
      </c>
      <c r="AO24" s="10">
        <v>37045.1</v>
      </c>
      <c r="AP24" s="11" t="s">
        <v>1</v>
      </c>
    </row>
    <row r="25" spans="1:42" ht="12" customHeight="1">
      <c r="A25" s="69" t="s">
        <v>12</v>
      </c>
      <c r="B25" s="61">
        <f>_xlfn.IFERROR(P33/1000/AC33*100,":")</f>
        <v>96.23448467654467</v>
      </c>
      <c r="C25" s="61">
        <f>_xlfn.IFERROR(Q33/1000/AC33*100,":")</f>
        <v>43.99293665946582</v>
      </c>
      <c r="D25" s="61">
        <f>_xlfn.IFERROR(R33/1000/AI33*100,":")</f>
        <v>62.4349841331452</v>
      </c>
      <c r="E25" s="61">
        <f>_xlfn.IFERROR(S33/1000/AI33*100,":")</f>
        <v>19.00887271897571</v>
      </c>
      <c r="F25" s="65">
        <f>_xlfn.IFERROR(U33/1000/AC33*100,":")</f>
        <v>62.01987497124144</v>
      </c>
      <c r="G25" s="61">
        <f>_xlfn.IFERROR(V33/1000/AC33*100,":")</f>
        <v>24.96643443198489</v>
      </c>
      <c r="H25" s="61">
        <f>_xlfn.IFERROR(W33/1000/AI33*100,":")</f>
        <v>149.26083834690976</v>
      </c>
      <c r="I25" s="61">
        <f>_xlfn.IFERROR(X33/1000/AI33*100,":")</f>
        <v>23.96318199938106</v>
      </c>
      <c r="J25" s="67">
        <f>_xlfn.IFERROR(P33/U33,":")</f>
        <v>1.5516716975190372</v>
      </c>
      <c r="K25" s="62">
        <f>_xlfn.IFERROR(Q33/V33,":")</f>
        <v>1.762083279425186</v>
      </c>
      <c r="L25" s="62">
        <f>_xlfn.IFERROR(R33/W33,":")</f>
        <v>0.4182944757956857</v>
      </c>
      <c r="M25" s="62">
        <f>_xlfn.IFERROR(S33/X33,":")</f>
        <v>0.7932532799469907</v>
      </c>
      <c r="O25" s="6" t="s">
        <v>20</v>
      </c>
      <c r="P25" s="13">
        <v>184145014.15</v>
      </c>
      <c r="Q25" s="13">
        <v>141791777.53</v>
      </c>
      <c r="R25" s="13">
        <v>32011004.97</v>
      </c>
      <c r="S25" s="13">
        <v>23887115.13</v>
      </c>
      <c r="T25" s="6" t="s">
        <v>20</v>
      </c>
      <c r="U25" s="13">
        <v>94011131.98</v>
      </c>
      <c r="V25" s="13">
        <v>77271496.95</v>
      </c>
      <c r="W25" s="13">
        <v>95799805.07</v>
      </c>
      <c r="X25" s="13">
        <v>40618712.24</v>
      </c>
      <c r="Z25" s="6" t="s">
        <v>20</v>
      </c>
      <c r="AA25" s="10">
        <v>267973.3</v>
      </c>
      <c r="AB25" s="10">
        <v>270480.9</v>
      </c>
      <c r="AC25" s="10">
        <v>278865.9</v>
      </c>
      <c r="AD25" s="10">
        <v>288616.1</v>
      </c>
      <c r="AF25" s="6" t="s">
        <v>20</v>
      </c>
      <c r="AG25" s="10">
        <v>159788.4</v>
      </c>
      <c r="AH25" s="10">
        <v>163843.4</v>
      </c>
      <c r="AI25" s="10">
        <v>170569.1</v>
      </c>
      <c r="AJ25" s="10">
        <v>172310.9</v>
      </c>
      <c r="AL25" s="6" t="s">
        <v>20</v>
      </c>
      <c r="AM25" s="10">
        <v>1444106.1</v>
      </c>
      <c r="AN25" s="10">
        <v>1457859.2</v>
      </c>
      <c r="AO25" s="10">
        <v>1485086.4</v>
      </c>
      <c r="AP25" s="10">
        <v>1508665.8</v>
      </c>
    </row>
    <row r="26" spans="1:42" ht="12" customHeight="1">
      <c r="A26" s="69" t="s">
        <v>11</v>
      </c>
      <c r="B26" s="61">
        <f>_xlfn.IFERROR(P34/1000/AC34*100,":")</f>
        <v>93.08547151713837</v>
      </c>
      <c r="C26" s="61">
        <f>_xlfn.IFERROR(Q34/1000/AC34*100,":")</f>
        <v>23.9630553843945</v>
      </c>
      <c r="D26" s="61">
        <f>_xlfn.IFERROR(R34/1000/AI34*100,":")</f>
        <v>28.295401407998767</v>
      </c>
      <c r="E26" s="61">
        <f>_xlfn.IFERROR(S34/1000/AI34*100,":")</f>
        <v>7.182622214859356</v>
      </c>
      <c r="F26" s="65">
        <f>_xlfn.IFERROR(U34/1000/AC34*100,":")</f>
        <v>53.42959625266962</v>
      </c>
      <c r="G26" s="61">
        <f>_xlfn.IFERROR(V34/1000/AC34*100,":")</f>
        <v>31.518069542571247</v>
      </c>
      <c r="H26" s="61">
        <f>_xlfn.IFERROR(W34/1000/AI34*100,":")</f>
        <v>68.6087795602877</v>
      </c>
      <c r="I26" s="61">
        <f>_xlfn.IFERROR(X34/1000/AI34*100,":")</f>
        <v>20.627462035225346</v>
      </c>
      <c r="J26" s="67">
        <f>_xlfn.IFERROR(P34/U34,":")</f>
        <v>1.7422080278678382</v>
      </c>
      <c r="K26" s="62">
        <f>_xlfn.IFERROR(Q34/V34,":")</f>
        <v>0.7602957837258325</v>
      </c>
      <c r="L26" s="62">
        <f>_xlfn.IFERROR(R34/W34,":")</f>
        <v>0.4124166264047171</v>
      </c>
      <c r="M26" s="62">
        <f>_xlfn.IFERROR(S34/X34,":")</f>
        <v>0.34820678387838766</v>
      </c>
      <c r="O26" s="6" t="s">
        <v>19</v>
      </c>
      <c r="P26" s="13">
        <v>235055.25</v>
      </c>
      <c r="Q26" s="13">
        <v>386062.97</v>
      </c>
      <c r="R26" s="13">
        <v>401877.92</v>
      </c>
      <c r="S26" s="13">
        <v>143316.98</v>
      </c>
      <c r="T26" s="6" t="s">
        <v>19</v>
      </c>
      <c r="U26" s="13">
        <v>575512.91</v>
      </c>
      <c r="V26" s="10">
        <v>278264.4</v>
      </c>
      <c r="W26" s="13">
        <v>2914408.73</v>
      </c>
      <c r="X26" s="13">
        <v>752098.41</v>
      </c>
      <c r="Z26" s="6" t="s">
        <v>19</v>
      </c>
      <c r="AA26" s="10">
        <v>1146.7</v>
      </c>
      <c r="AB26" s="10">
        <v>1090.3</v>
      </c>
      <c r="AC26" s="10">
        <v>1171.2</v>
      </c>
      <c r="AD26" s="10">
        <v>1197</v>
      </c>
      <c r="AF26" s="6" t="s">
        <v>19</v>
      </c>
      <c r="AG26" s="10">
        <v>1715.8</v>
      </c>
      <c r="AH26" s="10">
        <v>1680.3</v>
      </c>
      <c r="AI26" s="10">
        <v>1682.7</v>
      </c>
      <c r="AJ26" s="10">
        <v>1716.3</v>
      </c>
      <c r="AL26" s="6" t="s">
        <v>19</v>
      </c>
      <c r="AM26" s="10">
        <v>16134</v>
      </c>
      <c r="AN26" s="10">
        <v>15447.8</v>
      </c>
      <c r="AO26" s="10">
        <v>15588.9</v>
      </c>
      <c r="AP26" s="10">
        <v>15842.1</v>
      </c>
    </row>
    <row r="27" spans="1:42" ht="12" customHeight="1">
      <c r="A27" s="69" t="s">
        <v>10</v>
      </c>
      <c r="B27" s="61">
        <f>_xlfn.IFERROR(P35/1000/AC35*100,":")</f>
        <v>99.48030462908217</v>
      </c>
      <c r="C27" s="61">
        <f>_xlfn.IFERROR(Q35/1000/AC35*100,":")</f>
        <v>29.630915347963686</v>
      </c>
      <c r="D27" s="61">
        <f>_xlfn.IFERROR(R35/1000/AI35*100,":")</f>
        <v>26.929521928986773</v>
      </c>
      <c r="E27" s="61">
        <f>_xlfn.IFERROR(S35/1000/AI35*100,":")</f>
        <v>14.000204297397309</v>
      </c>
      <c r="F27" s="65">
        <f>_xlfn.IFERROR(U35/1000/AC35*100,":")</f>
        <v>62.628816019198</v>
      </c>
      <c r="G27" s="61">
        <f>_xlfn.IFERROR(V35/1000/AC35*100,":")</f>
        <v>34.57687451744166</v>
      </c>
      <c r="H27" s="61">
        <f>_xlfn.IFERROR(W35/1000/AI35*100,":")</f>
        <v>113.02591040943884</v>
      </c>
      <c r="I27" s="61">
        <f>_xlfn.IFERROR(X35/1000/AI35*100,":")</f>
        <v>15.301769955533443</v>
      </c>
      <c r="J27" s="67">
        <f>_xlfn.IFERROR(P35/U35,":")</f>
        <v>1.5884110694123272</v>
      </c>
      <c r="K27" s="62">
        <f>_xlfn.IFERROR(Q35/V35,":")</f>
        <v>0.856957598438139</v>
      </c>
      <c r="L27" s="62">
        <f>_xlfn.IFERROR(R35/W35,":")</f>
        <v>0.2382597214340853</v>
      </c>
      <c r="M27" s="62">
        <f>_xlfn.IFERROR(S35/X35,":")</f>
        <v>0.9149401891468469</v>
      </c>
      <c r="O27" s="6" t="s">
        <v>18</v>
      </c>
      <c r="P27" s="13">
        <v>3059144.72</v>
      </c>
      <c r="Q27" s="13">
        <v>1193954.22</v>
      </c>
      <c r="R27" s="13">
        <v>4040515.29</v>
      </c>
      <c r="S27" s="13">
        <v>1163773.64</v>
      </c>
      <c r="T27" s="6" t="s">
        <v>18</v>
      </c>
      <c r="U27" s="13">
        <v>1578870.12</v>
      </c>
      <c r="V27" s="13">
        <v>913297.97</v>
      </c>
      <c r="W27" s="13">
        <v>7282119.13</v>
      </c>
      <c r="X27" s="13">
        <v>1574726.84</v>
      </c>
      <c r="Z27" s="6" t="s">
        <v>18</v>
      </c>
      <c r="AA27" s="10">
        <v>3337</v>
      </c>
      <c r="AB27" s="10">
        <v>3265</v>
      </c>
      <c r="AC27" s="10">
        <v>3369.1</v>
      </c>
      <c r="AD27" s="10">
        <v>3477.5</v>
      </c>
      <c r="AF27" s="6" t="s">
        <v>18</v>
      </c>
      <c r="AG27" s="10">
        <v>2832.7</v>
      </c>
      <c r="AH27" s="10">
        <v>2972.9</v>
      </c>
      <c r="AI27" s="10">
        <v>3135.9</v>
      </c>
      <c r="AJ27" s="10">
        <v>3181.7</v>
      </c>
      <c r="AL27" s="6" t="s">
        <v>18</v>
      </c>
      <c r="AM27" s="10">
        <v>20109.9</v>
      </c>
      <c r="AN27" s="10">
        <v>20795.2</v>
      </c>
      <c r="AO27" s="10">
        <v>21361.6</v>
      </c>
      <c r="AP27" s="10">
        <v>21685.2</v>
      </c>
    </row>
    <row r="28" spans="1:42" ht="12" customHeight="1">
      <c r="A28" s="69" t="s">
        <v>9</v>
      </c>
      <c r="B28" s="61">
        <f>_xlfn.IFERROR(P36/1000/AC36*100,":")</f>
        <v>77.93627699738546</v>
      </c>
      <c r="C28" s="61">
        <f>_xlfn.IFERROR(Q36/1000/AC36*100,":")</f>
        <v>26.336811931062897</v>
      </c>
      <c r="D28" s="61">
        <f>_xlfn.IFERROR(R36/1000/AI36*100,":")</f>
        <v>29.900968503605007</v>
      </c>
      <c r="E28" s="61">
        <f>_xlfn.IFERROR(S36/1000/AI36*100,":")</f>
        <v>16.11599316945651</v>
      </c>
      <c r="F28" s="65">
        <f>_xlfn.IFERROR(U36/1000/AC36*100,":")</f>
        <v>60.220126374324025</v>
      </c>
      <c r="G28" s="61">
        <f>_xlfn.IFERROR(V36/1000/AC36*100,":")</f>
        <v>21.959449752148778</v>
      </c>
      <c r="H28" s="61">
        <f>_xlfn.IFERROR(W36/1000/AI36*100,":")</f>
        <v>124.76392194066142</v>
      </c>
      <c r="I28" s="61">
        <f>_xlfn.IFERROR(X36/1000/AI36*100,":")</f>
        <v>30.079861210664642</v>
      </c>
      <c r="J28" s="67">
        <f>_xlfn.IFERROR(P36/U36,":")</f>
        <v>1.2941898612589935</v>
      </c>
      <c r="K28" s="62">
        <f>_xlfn.IFERROR(Q36/V36,":")</f>
        <v>1.1993384273431433</v>
      </c>
      <c r="L28" s="62">
        <f>_xlfn.IFERROR(R36/W36,":")</f>
        <v>0.2396603764814809</v>
      </c>
      <c r="M28" s="62">
        <f>_xlfn.IFERROR(S36/X36,":")</f>
        <v>0.5357735215793706</v>
      </c>
      <c r="O28" s="6" t="s">
        <v>17</v>
      </c>
      <c r="P28" s="13">
        <v>7697506.37</v>
      </c>
      <c r="Q28" s="13">
        <v>3254648.33</v>
      </c>
      <c r="R28" s="13">
        <v>4645350.95</v>
      </c>
      <c r="S28" s="13">
        <v>1602866.59</v>
      </c>
      <c r="T28" s="6" t="s">
        <v>17</v>
      </c>
      <c r="U28" s="13">
        <v>3462584.17</v>
      </c>
      <c r="V28" s="13">
        <v>5248328.15</v>
      </c>
      <c r="W28" s="13">
        <v>8771978.56</v>
      </c>
      <c r="X28" s="13">
        <v>2393769.93</v>
      </c>
      <c r="Z28" s="6" t="s">
        <v>17</v>
      </c>
      <c r="AA28" s="10">
        <v>7449.4</v>
      </c>
      <c r="AB28" s="10">
        <v>7630.4</v>
      </c>
      <c r="AC28" s="10">
        <v>7575</v>
      </c>
      <c r="AD28" s="10">
        <v>7709.9</v>
      </c>
      <c r="AF28" s="6" t="s">
        <v>17</v>
      </c>
      <c r="AG28" s="10">
        <v>5843.1</v>
      </c>
      <c r="AH28" s="10">
        <v>6052.4</v>
      </c>
      <c r="AI28" s="10">
        <v>6088.9</v>
      </c>
      <c r="AJ28" s="10">
        <v>6298.5</v>
      </c>
      <c r="AL28" s="6" t="s">
        <v>17</v>
      </c>
      <c r="AM28" s="10">
        <v>31690.1</v>
      </c>
      <c r="AN28" s="10">
        <v>33067.7</v>
      </c>
      <c r="AO28" s="10">
        <v>33709.1</v>
      </c>
      <c r="AP28" s="10">
        <v>34789.4</v>
      </c>
    </row>
    <row r="29" spans="1:42" ht="12" customHeight="1">
      <c r="A29" s="69" t="s">
        <v>8</v>
      </c>
      <c r="B29" s="61">
        <f>_xlfn.IFERROR(P37/1000/AC37*100,":")</f>
        <v>136.09964705235373</v>
      </c>
      <c r="C29" s="61">
        <f>_xlfn.IFERROR(Q37/1000/AC37*100,":")</f>
        <v>39.22528706555213</v>
      </c>
      <c r="D29" s="61">
        <f>_xlfn.IFERROR(R37/1000/AI37*100,":")</f>
        <v>85.84973900226181</v>
      </c>
      <c r="E29" s="61">
        <f>_xlfn.IFERROR(S37/1000/AI37*100,":")</f>
        <v>26.17125797351902</v>
      </c>
      <c r="F29" s="65">
        <f>_xlfn.IFERROR(U37/1000/AC37*100,":")</f>
        <v>83.9256871975363</v>
      </c>
      <c r="G29" s="61">
        <f>_xlfn.IFERROR(V37/1000/AC37*100,":")</f>
        <v>22.023948196216455</v>
      </c>
      <c r="H29" s="61">
        <f>_xlfn.IFERROR(W37/1000/AI37*100,":")</f>
        <v>219.9754008996417</v>
      </c>
      <c r="I29" s="61">
        <f>_xlfn.IFERROR(X37/1000/AI37*100,":")</f>
        <v>44.39213931739053</v>
      </c>
      <c r="J29" s="67">
        <f>_xlfn.IFERROR(P37/U37,":")</f>
        <v>1.62166854507864</v>
      </c>
      <c r="K29" s="62">
        <f>_xlfn.IFERROR(Q37/V37,":")</f>
        <v>1.781028847147885</v>
      </c>
      <c r="L29" s="62">
        <f>_xlfn.IFERROR(R37/W37,":")</f>
        <v>0.3902697240289546</v>
      </c>
      <c r="M29" s="62">
        <f>_xlfn.IFERROR(S37/X37,":")</f>
        <v>0.5895471219893762</v>
      </c>
      <c r="O29" s="6" t="s">
        <v>16</v>
      </c>
      <c r="P29" s="13">
        <v>5949270.31</v>
      </c>
      <c r="Q29" s="13">
        <v>1429431.75</v>
      </c>
      <c r="R29" s="13">
        <v>6019082.27</v>
      </c>
      <c r="S29" s="13">
        <v>621564.73</v>
      </c>
      <c r="T29" s="6" t="s">
        <v>16</v>
      </c>
      <c r="U29" s="13">
        <v>4543463.92</v>
      </c>
      <c r="V29" s="13">
        <v>520993.67</v>
      </c>
      <c r="W29" s="13">
        <v>8290884.47</v>
      </c>
      <c r="X29" s="13">
        <v>3803003.53</v>
      </c>
      <c r="Z29" s="6" t="s">
        <v>16</v>
      </c>
      <c r="AA29" s="10">
        <v>2942.2</v>
      </c>
      <c r="AB29" s="10">
        <v>3251</v>
      </c>
      <c r="AC29" s="10">
        <v>3345.4</v>
      </c>
      <c r="AD29" s="10">
        <v>3476.1</v>
      </c>
      <c r="AF29" s="6" t="s">
        <v>16</v>
      </c>
      <c r="AG29" s="10">
        <v>5172.4</v>
      </c>
      <c r="AH29" s="10">
        <v>5235.2</v>
      </c>
      <c r="AI29" s="10">
        <v>5139.9</v>
      </c>
      <c r="AJ29" s="10">
        <v>4627.2</v>
      </c>
      <c r="AL29" s="6" t="s">
        <v>16</v>
      </c>
      <c r="AM29" s="10">
        <v>41527.4</v>
      </c>
      <c r="AN29" s="10">
        <v>44572.7</v>
      </c>
      <c r="AO29" s="10">
        <v>47191.6</v>
      </c>
      <c r="AP29" s="10">
        <v>48013.9</v>
      </c>
    </row>
    <row r="30" spans="1:42" ht="12" customHeight="1">
      <c r="A30" s="69" t="s">
        <v>7</v>
      </c>
      <c r="B30" s="61">
        <f>_xlfn.IFERROR(P38/1000/AC38*100,":")</f>
        <v>195.85180088424866</v>
      </c>
      <c r="C30" s="61">
        <f>_xlfn.IFERROR(Q38/1000/AC38*100,":")</f>
        <v>38.63405507910297</v>
      </c>
      <c r="D30" s="61">
        <f>_xlfn.IFERROR(R38/1000/AI38*100,":")</f>
        <v>61.87273397432285</v>
      </c>
      <c r="E30" s="61">
        <f>_xlfn.IFERROR(S38/1000/AI38*100,":")</f>
        <v>4.913898238218153</v>
      </c>
      <c r="F30" s="65">
        <f>_xlfn.IFERROR(U38/1000/AC38*100,":")</f>
        <v>125.51266766100251</v>
      </c>
      <c r="G30" s="61">
        <f>_xlfn.IFERROR(V38/1000/AC38*100,":")</f>
        <v>55.61601656634528</v>
      </c>
      <c r="H30" s="61">
        <f>_xlfn.IFERROR(W38/1000/AI38*100,":")</f>
        <v>169.14466190245386</v>
      </c>
      <c r="I30" s="61">
        <f>_xlfn.IFERROR(X38/1000/AI38*100,":")</f>
        <v>11.540731765050666</v>
      </c>
      <c r="J30" s="67">
        <f>_xlfn.IFERROR(P38/U38,":")</f>
        <v>1.5604146141903803</v>
      </c>
      <c r="K30" s="62">
        <f>_xlfn.IFERROR(Q38/V38,":")</f>
        <v>0.6946569974679103</v>
      </c>
      <c r="L30" s="62">
        <f>_xlfn.IFERROR(R38/W38,":")</f>
        <v>0.3657977335992134</v>
      </c>
      <c r="M30" s="62">
        <f>_xlfn.IFERROR(S38/X38,":")</f>
        <v>0.42578740570846124</v>
      </c>
      <c r="O30" s="6" t="s">
        <v>15</v>
      </c>
      <c r="P30" s="13">
        <v>47902172.43</v>
      </c>
      <c r="Q30" s="10">
        <v>9946046.5</v>
      </c>
      <c r="R30" s="13">
        <v>22207388.57</v>
      </c>
      <c r="S30" s="13">
        <v>5350995.87</v>
      </c>
      <c r="T30" s="6" t="s">
        <v>15</v>
      </c>
      <c r="U30" s="13">
        <v>32599662.32</v>
      </c>
      <c r="V30" s="13">
        <v>14330768.11</v>
      </c>
      <c r="W30" s="13">
        <v>26339521.48</v>
      </c>
      <c r="X30" s="13">
        <v>4137558.43</v>
      </c>
      <c r="Z30" s="6" t="s">
        <v>15</v>
      </c>
      <c r="AA30" s="10">
        <v>22184.7</v>
      </c>
      <c r="AB30" s="10">
        <v>23446.1</v>
      </c>
      <c r="AC30" s="10">
        <v>25633.1</v>
      </c>
      <c r="AD30" s="10">
        <v>25752.3</v>
      </c>
      <c r="AF30" s="6" t="s">
        <v>15</v>
      </c>
      <c r="AG30" s="10">
        <v>8988.5</v>
      </c>
      <c r="AH30" s="10">
        <v>9176.9</v>
      </c>
      <c r="AI30" s="10">
        <v>9647.3</v>
      </c>
      <c r="AJ30" s="10">
        <v>9683.3</v>
      </c>
      <c r="AL30" s="6" t="s">
        <v>15</v>
      </c>
      <c r="AM30" s="10">
        <v>85961.4</v>
      </c>
      <c r="AN30" s="10">
        <v>89060.8</v>
      </c>
      <c r="AO30" s="10">
        <v>92978.7</v>
      </c>
      <c r="AP30" s="10">
        <v>96144.9</v>
      </c>
    </row>
    <row r="31" spans="1:42" ht="12" customHeight="1">
      <c r="A31" s="69" t="s">
        <v>6</v>
      </c>
      <c r="B31" s="61">
        <f>_xlfn.IFERROR(P39/1000/AC39*100,":")</f>
        <v>69.02644615837819</v>
      </c>
      <c r="C31" s="61">
        <f>_xlfn.IFERROR(Q39/1000/AC39*100,":")</f>
        <v>47.56765740071235</v>
      </c>
      <c r="D31" s="61">
        <f>_xlfn.IFERROR(R39/1000/AI39*100,":")</f>
        <v>27.048407229913618</v>
      </c>
      <c r="E31" s="61">
        <f>_xlfn.IFERROR(S39/1000/AI39*100,":")</f>
        <v>13.645494734350963</v>
      </c>
      <c r="F31" s="65">
        <f>_xlfn.IFERROR(U39/1000/AC39*100,":")</f>
        <v>36.302428804799014</v>
      </c>
      <c r="G31" s="61">
        <f>_xlfn.IFERROR(V39/1000/AC39*100,":")</f>
        <v>25.229311802040648</v>
      </c>
      <c r="H31" s="61">
        <f>_xlfn.IFERROR(W39/1000/AI39*100,":")</f>
        <v>126.18480304106023</v>
      </c>
      <c r="I31" s="61">
        <f>_xlfn.IFERROR(X39/1000/AI39*100,":")</f>
        <v>27.08892456514022</v>
      </c>
      <c r="J31" s="67">
        <f>_xlfn.IFERROR(P39/U39,":")</f>
        <v>1.9014277675341993</v>
      </c>
      <c r="K31" s="62">
        <f>_xlfn.IFERROR(Q39/V39,":")</f>
        <v>1.8854124033959927</v>
      </c>
      <c r="L31" s="62">
        <f>_xlfn.IFERROR(R39/W39,":")</f>
        <v>0.21435550540196296</v>
      </c>
      <c r="M31" s="62">
        <f>_xlfn.IFERROR(S39/X39,":")</f>
        <v>0.5037296590175776</v>
      </c>
      <c r="O31" s="6" t="s">
        <v>14</v>
      </c>
      <c r="P31" s="11" t="s">
        <v>1</v>
      </c>
      <c r="Q31" s="11" t="s">
        <v>1</v>
      </c>
      <c r="R31" s="10">
        <v>472149.7</v>
      </c>
      <c r="S31" s="13">
        <v>277228.18</v>
      </c>
      <c r="T31" s="6" t="s">
        <v>14</v>
      </c>
      <c r="U31" s="11" t="s">
        <v>1</v>
      </c>
      <c r="V31" s="11" t="s">
        <v>1</v>
      </c>
      <c r="W31" s="13">
        <v>2169817.84</v>
      </c>
      <c r="X31" s="13">
        <v>473193.19</v>
      </c>
      <c r="Z31" s="6" t="s">
        <v>14</v>
      </c>
      <c r="AA31" s="10">
        <v>842.6</v>
      </c>
      <c r="AB31" s="10">
        <v>863.7</v>
      </c>
      <c r="AC31" s="10">
        <v>891.5</v>
      </c>
      <c r="AD31" s="10">
        <v>927.1</v>
      </c>
      <c r="AF31" s="6" t="s">
        <v>14</v>
      </c>
      <c r="AG31" s="10">
        <v>756.7</v>
      </c>
      <c r="AH31" s="10">
        <v>806.2</v>
      </c>
      <c r="AI31" s="10">
        <v>876.9</v>
      </c>
      <c r="AJ31" s="10">
        <v>881.1</v>
      </c>
      <c r="AL31" s="6" t="s">
        <v>14</v>
      </c>
      <c r="AM31" s="10">
        <v>6716.8</v>
      </c>
      <c r="AN31" s="10">
        <v>7419.9</v>
      </c>
      <c r="AO31" s="10">
        <v>8154.8</v>
      </c>
      <c r="AP31" s="10">
        <v>8738</v>
      </c>
    </row>
    <row r="32" spans="1:42" ht="12" customHeight="1">
      <c r="A32" s="69" t="s">
        <v>5</v>
      </c>
      <c r="B32" s="61">
        <f>_xlfn.IFERROR(P40/1000/AC40*100,":")</f>
        <v>68.47910733336737</v>
      </c>
      <c r="C32" s="61">
        <f>_xlfn.IFERROR(Q40/1000/AC40*100,":")</f>
        <v>52.46603608772416</v>
      </c>
      <c r="D32" s="61">
        <f>_xlfn.IFERROR(R40/1000/AI40*100,":")</f>
        <v>45.608504932850344</v>
      </c>
      <c r="E32" s="61">
        <f>_xlfn.IFERROR(S40/1000/AI40*100,":")</f>
        <v>18.932956006196637</v>
      </c>
      <c r="F32" s="65">
        <f>_xlfn.IFERROR(U40/1000/AC40*100,":")</f>
        <v>39.5356579445933</v>
      </c>
      <c r="G32" s="61">
        <f>_xlfn.IFERROR(V40/1000/AC40*100,":")</f>
        <v>21.53837769166481</v>
      </c>
      <c r="H32" s="61">
        <f>_xlfn.IFERROR(W40/1000/AI40*100,":")</f>
        <v>115.14115332021014</v>
      </c>
      <c r="I32" s="61">
        <f>_xlfn.IFERROR(X40/1000/AI40*100,":")</f>
        <v>29.706293664752543</v>
      </c>
      <c r="J32" s="67">
        <f>_xlfn.IFERROR(P40/U40,":")</f>
        <v>1.7320846773142482</v>
      </c>
      <c r="K32" s="62">
        <f>_xlfn.IFERROR(Q40/V40,":")</f>
        <v>2.4359325868831863</v>
      </c>
      <c r="L32" s="62">
        <f>_xlfn.IFERROR(R40/W40,":")</f>
        <v>0.39610950227337105</v>
      </c>
      <c r="M32" s="62">
        <f>_xlfn.IFERROR(S40/X40,":")</f>
        <v>0.6373382091977765</v>
      </c>
      <c r="O32" s="6" t="s">
        <v>13</v>
      </c>
      <c r="P32" s="13">
        <v>99879706.25</v>
      </c>
      <c r="Q32" s="13">
        <v>44166772.59</v>
      </c>
      <c r="R32" s="13">
        <v>103783516.74</v>
      </c>
      <c r="S32" s="13">
        <v>22135608.84</v>
      </c>
      <c r="T32" s="6" t="s">
        <v>13</v>
      </c>
      <c r="U32" s="13">
        <v>50974582.33</v>
      </c>
      <c r="V32" s="13">
        <v>48450616.83</v>
      </c>
      <c r="W32" s="13">
        <v>92543189.27</v>
      </c>
      <c r="X32" s="13">
        <v>56083214.34</v>
      </c>
      <c r="Z32" s="6" t="s">
        <v>13</v>
      </c>
      <c r="AA32" s="10">
        <v>99658</v>
      </c>
      <c r="AB32" s="10">
        <v>95277</v>
      </c>
      <c r="AC32" s="10">
        <v>96515</v>
      </c>
      <c r="AD32" s="10">
        <v>96214</v>
      </c>
      <c r="AF32" s="6" t="s">
        <v>13</v>
      </c>
      <c r="AG32" s="10">
        <v>80231</v>
      </c>
      <c r="AH32" s="10">
        <v>81544</v>
      </c>
      <c r="AI32" s="10">
        <v>85821</v>
      </c>
      <c r="AJ32" s="10">
        <v>89844</v>
      </c>
      <c r="AL32" s="6" t="s">
        <v>13</v>
      </c>
      <c r="AM32" s="10">
        <v>588535</v>
      </c>
      <c r="AN32" s="10">
        <v>597414</v>
      </c>
      <c r="AO32" s="10">
        <v>614986</v>
      </c>
      <c r="AP32" s="10">
        <v>631032</v>
      </c>
    </row>
    <row r="33" spans="1:42" ht="12" customHeight="1">
      <c r="A33" s="70" t="s">
        <v>4</v>
      </c>
      <c r="B33" s="63">
        <f>_xlfn.IFERROR(P41/1000/AC41*100,":")</f>
        <v>27.982066690708695</v>
      </c>
      <c r="C33" s="63">
        <f>_xlfn.IFERROR(Q41/1000/AC41*100,":")</f>
        <v>38.663042029509946</v>
      </c>
      <c r="D33" s="63">
        <f>_xlfn.IFERROR(R41/1000/AI41*100,":")</f>
        <v>27.806975789469053</v>
      </c>
      <c r="E33" s="63">
        <f>_xlfn.IFERROR(S41/1000/AI41*100,":")</f>
        <v>14.157835711083106</v>
      </c>
      <c r="F33" s="66">
        <f>_xlfn.IFERROR(U41/1000/AC41*100,":")</f>
        <v>28.074843388173047</v>
      </c>
      <c r="G33" s="63">
        <f>_xlfn.IFERROR(V41/1000/AC41*100,":")</f>
        <v>24.78158314941589</v>
      </c>
      <c r="H33" s="63">
        <f>_xlfn.IFERROR(W41/1000/AI41*100,":")</f>
        <v>68.9823446269948</v>
      </c>
      <c r="I33" s="63">
        <f>_xlfn.IFERROR(X41/1000/AI41*100,":")</f>
        <v>46.80141929043078</v>
      </c>
      <c r="J33" s="68">
        <f>_xlfn.IFERROR(P41/U41,":")</f>
        <v>0.9966953796969912</v>
      </c>
      <c r="K33" s="64">
        <f>_xlfn.IFERROR(Q41/V41,":")</f>
        <v>1.5601522225758706</v>
      </c>
      <c r="L33" s="64">
        <f>_xlfn.IFERROR(R41/W41,":")</f>
        <v>0.4031027930382548</v>
      </c>
      <c r="M33" s="64">
        <f>_xlfn.IFERROR(S41/X41,":")</f>
        <v>0.30250868297872063</v>
      </c>
      <c r="O33" s="6" t="s">
        <v>12</v>
      </c>
      <c r="P33" s="13">
        <v>64416092.07</v>
      </c>
      <c r="Q33" s="13">
        <v>29447376.04</v>
      </c>
      <c r="R33" s="13">
        <v>23806334.58</v>
      </c>
      <c r="S33" s="13">
        <v>7248045.15</v>
      </c>
      <c r="T33" s="6" t="s">
        <v>12</v>
      </c>
      <c r="U33" s="13">
        <v>41513995.63</v>
      </c>
      <c r="V33" s="13">
        <v>16711682.35</v>
      </c>
      <c r="W33" s="13">
        <v>56912859.14</v>
      </c>
      <c r="X33" s="13">
        <v>9137113.37</v>
      </c>
      <c r="Z33" s="6" t="s">
        <v>12</v>
      </c>
      <c r="AA33" s="10">
        <v>64132.3</v>
      </c>
      <c r="AB33" s="10">
        <v>65533.6</v>
      </c>
      <c r="AC33" s="10">
        <v>66936.6</v>
      </c>
      <c r="AD33" s="10">
        <v>67205.3</v>
      </c>
      <c r="AF33" s="6" t="s">
        <v>12</v>
      </c>
      <c r="AG33" s="10">
        <v>35409</v>
      </c>
      <c r="AH33" s="10">
        <v>36633.3</v>
      </c>
      <c r="AI33" s="10">
        <v>38129.8</v>
      </c>
      <c r="AJ33" s="10">
        <v>38405.9</v>
      </c>
      <c r="AL33" s="6" t="s">
        <v>12</v>
      </c>
      <c r="AM33" s="10">
        <v>288624.2</v>
      </c>
      <c r="AN33" s="10">
        <v>297146.7</v>
      </c>
      <c r="AO33" s="10">
        <v>307292.8</v>
      </c>
      <c r="AP33" s="10">
        <v>314692.5</v>
      </c>
    </row>
    <row r="34" spans="15:42" ht="15">
      <c r="O34" s="6" t="s">
        <v>11</v>
      </c>
      <c r="P34" s="12">
        <v>93360446</v>
      </c>
      <c r="Q34" s="13">
        <v>24033842.25</v>
      </c>
      <c r="R34" s="13">
        <v>18958739.51</v>
      </c>
      <c r="S34" s="13">
        <v>4812565.18</v>
      </c>
      <c r="T34" s="6" t="s">
        <v>11</v>
      </c>
      <c r="U34" s="13">
        <v>53587427.28</v>
      </c>
      <c r="V34" s="13">
        <v>31611173.92</v>
      </c>
      <c r="W34" s="13">
        <v>45969871.96</v>
      </c>
      <c r="X34" s="13">
        <v>13820997.76</v>
      </c>
      <c r="Z34" s="6" t="s">
        <v>11</v>
      </c>
      <c r="AA34" s="10">
        <v>87081.6</v>
      </c>
      <c r="AB34" s="10">
        <v>92405.4</v>
      </c>
      <c r="AC34" s="10">
        <v>100295.4</v>
      </c>
      <c r="AD34" s="11" t="s">
        <v>1</v>
      </c>
      <c r="AF34" s="6" t="s">
        <v>11</v>
      </c>
      <c r="AG34" s="10">
        <v>67456.6</v>
      </c>
      <c r="AH34" s="10">
        <v>64979.6</v>
      </c>
      <c r="AI34" s="10">
        <v>67002.9</v>
      </c>
      <c r="AJ34" s="11" t="s">
        <v>1</v>
      </c>
      <c r="AL34" s="6" t="s">
        <v>11</v>
      </c>
      <c r="AM34" s="10">
        <v>350414.3</v>
      </c>
      <c r="AN34" s="10">
        <v>364443.3</v>
      </c>
      <c r="AO34" s="10">
        <v>381271</v>
      </c>
      <c r="AP34" s="11" t="s">
        <v>1</v>
      </c>
    </row>
    <row r="35" spans="15:42" ht="15">
      <c r="O35" s="6" t="s">
        <v>10</v>
      </c>
      <c r="P35" s="13">
        <v>28603571.99</v>
      </c>
      <c r="Q35" s="13">
        <v>8519777.09</v>
      </c>
      <c r="R35" s="13">
        <v>6062185.47</v>
      </c>
      <c r="S35" s="13">
        <v>3151627.99</v>
      </c>
      <c r="T35" s="6" t="s">
        <v>10</v>
      </c>
      <c r="U35" s="13">
        <v>18007663.47</v>
      </c>
      <c r="V35" s="13">
        <v>9941888.73</v>
      </c>
      <c r="W35" s="13">
        <v>25443601.77</v>
      </c>
      <c r="X35" s="13">
        <v>3444627.34</v>
      </c>
      <c r="Z35" s="6" t="s">
        <v>10</v>
      </c>
      <c r="AA35" s="10">
        <v>25399.5</v>
      </c>
      <c r="AB35" s="10">
        <v>26488</v>
      </c>
      <c r="AC35" s="10">
        <v>28753</v>
      </c>
      <c r="AD35" s="10">
        <v>29464.9</v>
      </c>
      <c r="AF35" s="6" t="s">
        <v>10</v>
      </c>
      <c r="AG35" s="10">
        <v>21931.1</v>
      </c>
      <c r="AH35" s="10">
        <v>22093.4</v>
      </c>
      <c r="AI35" s="10">
        <v>22511.3</v>
      </c>
      <c r="AJ35" s="10">
        <v>23300.8</v>
      </c>
      <c r="AL35" s="6" t="s">
        <v>10</v>
      </c>
      <c r="AM35" s="10">
        <v>149768.4</v>
      </c>
      <c r="AN35" s="10">
        <v>151365.1</v>
      </c>
      <c r="AO35" s="10">
        <v>156838.9</v>
      </c>
      <c r="AP35" s="10">
        <v>161005.9</v>
      </c>
    </row>
    <row r="36" spans="15:42" ht="15">
      <c r="O36" s="6" t="s">
        <v>9</v>
      </c>
      <c r="P36" s="13">
        <v>30076934.21</v>
      </c>
      <c r="Q36" s="13">
        <v>10163823.45</v>
      </c>
      <c r="R36" s="13">
        <v>4254967.62</v>
      </c>
      <c r="S36" s="13">
        <v>2293338.06</v>
      </c>
      <c r="T36" s="6" t="s">
        <v>9</v>
      </c>
      <c r="U36" s="13">
        <v>23239970.51</v>
      </c>
      <c r="V36" s="13">
        <v>8474524.97</v>
      </c>
      <c r="W36" s="13">
        <v>17754155.62</v>
      </c>
      <c r="X36" s="13">
        <v>4280424.41</v>
      </c>
      <c r="Z36" s="6" t="s">
        <v>9</v>
      </c>
      <c r="AA36" s="10">
        <v>36344.3</v>
      </c>
      <c r="AB36" s="10">
        <v>38020.6</v>
      </c>
      <c r="AC36" s="10">
        <v>38591.7</v>
      </c>
      <c r="AD36" s="11" t="s">
        <v>1</v>
      </c>
      <c r="AF36" s="6" t="s">
        <v>9</v>
      </c>
      <c r="AG36" s="10">
        <v>8175.5</v>
      </c>
      <c r="AH36" s="10">
        <v>11430.3</v>
      </c>
      <c r="AI36" s="10">
        <v>14230.2</v>
      </c>
      <c r="AJ36" s="11" t="s">
        <v>1</v>
      </c>
      <c r="AL36" s="6" t="s">
        <v>9</v>
      </c>
      <c r="AM36" s="10">
        <v>127043.1</v>
      </c>
      <c r="AN36" s="10">
        <v>133043.7</v>
      </c>
      <c r="AO36" s="10">
        <v>140944</v>
      </c>
      <c r="AP36" s="11" t="s">
        <v>1</v>
      </c>
    </row>
    <row r="37" spans="15:42" ht="15">
      <c r="O37" s="6" t="s">
        <v>8</v>
      </c>
      <c r="P37" s="13">
        <v>12374179.91</v>
      </c>
      <c r="Q37" s="10">
        <v>3566363.1</v>
      </c>
      <c r="R37" s="13">
        <v>3378101.38</v>
      </c>
      <c r="S37" s="13">
        <v>1029812.83</v>
      </c>
      <c r="T37" s="6" t="s">
        <v>8</v>
      </c>
      <c r="U37" s="13">
        <v>7630523.48</v>
      </c>
      <c r="V37" s="13">
        <v>2002417.37</v>
      </c>
      <c r="W37" s="13">
        <v>8655812.05</v>
      </c>
      <c r="X37" s="13">
        <v>1746786.29</v>
      </c>
      <c r="Z37" s="6" t="s">
        <v>8</v>
      </c>
      <c r="AA37" s="10">
        <v>8346.6</v>
      </c>
      <c r="AB37" s="10">
        <v>8812.7</v>
      </c>
      <c r="AC37" s="10">
        <v>9092</v>
      </c>
      <c r="AD37" s="10">
        <v>9479.9</v>
      </c>
      <c r="AF37" s="6" t="s">
        <v>8</v>
      </c>
      <c r="AG37" s="10">
        <v>3743.3</v>
      </c>
      <c r="AH37" s="10">
        <v>3811.7</v>
      </c>
      <c r="AI37" s="10">
        <v>3934.9</v>
      </c>
      <c r="AJ37" s="10">
        <v>4087.9</v>
      </c>
      <c r="AL37" s="6" t="s">
        <v>8</v>
      </c>
      <c r="AM37" s="10">
        <v>31294.2</v>
      </c>
      <c r="AN37" s="10">
        <v>32514.7</v>
      </c>
      <c r="AO37" s="10">
        <v>33578.4</v>
      </c>
      <c r="AP37" s="10">
        <v>35009.5</v>
      </c>
    </row>
    <row r="38" spans="15:42" ht="15">
      <c r="O38" s="6" t="s">
        <v>7</v>
      </c>
      <c r="P38" s="13">
        <v>36767258.58</v>
      </c>
      <c r="Q38" s="13">
        <v>7252771.16</v>
      </c>
      <c r="R38" s="13">
        <v>5489163.34</v>
      </c>
      <c r="S38" s="13">
        <v>435946.31</v>
      </c>
      <c r="T38" s="6" t="s">
        <v>7</v>
      </c>
      <c r="U38" s="10">
        <v>23562493.1</v>
      </c>
      <c r="V38" s="13">
        <v>10440794.79</v>
      </c>
      <c r="W38" s="13">
        <v>15006006.97</v>
      </c>
      <c r="X38" s="10">
        <v>1023859.1</v>
      </c>
      <c r="Z38" s="6" t="s">
        <v>7</v>
      </c>
      <c r="AA38" s="10">
        <v>17050.9</v>
      </c>
      <c r="AB38" s="10">
        <v>18362.7</v>
      </c>
      <c r="AC38" s="10">
        <v>18773</v>
      </c>
      <c r="AD38" s="10">
        <v>19753.2</v>
      </c>
      <c r="AF38" s="6" t="s">
        <v>7</v>
      </c>
      <c r="AG38" s="10">
        <v>8916.7</v>
      </c>
      <c r="AH38" s="10">
        <v>8984.3</v>
      </c>
      <c r="AI38" s="10">
        <v>8871.7</v>
      </c>
      <c r="AJ38" s="10">
        <v>8569.6</v>
      </c>
      <c r="AL38" s="6" t="s">
        <v>7</v>
      </c>
      <c r="AM38" s="10">
        <v>67521.9</v>
      </c>
      <c r="AN38" s="10">
        <v>68907.4</v>
      </c>
      <c r="AO38" s="10">
        <v>71204.4</v>
      </c>
      <c r="AP38" s="10">
        <v>73361.8</v>
      </c>
    </row>
    <row r="39" spans="15:42" ht="15">
      <c r="O39" s="6" t="s">
        <v>6</v>
      </c>
      <c r="P39" s="13">
        <v>25775165.26</v>
      </c>
      <c r="Q39" s="13">
        <v>17762238.95</v>
      </c>
      <c r="R39" s="13">
        <v>4571721.79</v>
      </c>
      <c r="S39" s="13">
        <v>2306361.52</v>
      </c>
      <c r="T39" s="6" t="s">
        <v>6</v>
      </c>
      <c r="U39" s="13">
        <v>13555689.94</v>
      </c>
      <c r="V39" s="13">
        <v>9420877.32</v>
      </c>
      <c r="W39" s="13">
        <v>21327755.41</v>
      </c>
      <c r="X39" s="13">
        <v>4578570.03</v>
      </c>
      <c r="Z39" s="6" t="s">
        <v>6</v>
      </c>
      <c r="AA39" s="10">
        <v>35983</v>
      </c>
      <c r="AB39" s="10">
        <v>36313</v>
      </c>
      <c r="AC39" s="10">
        <v>37341</v>
      </c>
      <c r="AD39" s="10">
        <v>37615</v>
      </c>
      <c r="AF39" s="6" t="s">
        <v>6</v>
      </c>
      <c r="AG39" s="10">
        <v>17222</v>
      </c>
      <c r="AH39" s="10">
        <v>16855</v>
      </c>
      <c r="AI39" s="10">
        <v>16902</v>
      </c>
      <c r="AJ39" s="10">
        <v>17160</v>
      </c>
      <c r="AL39" s="6" t="s">
        <v>6</v>
      </c>
      <c r="AM39" s="10">
        <v>175002</v>
      </c>
      <c r="AN39" s="10">
        <v>176987</v>
      </c>
      <c r="AO39" s="10">
        <v>180785</v>
      </c>
      <c r="AP39" s="10">
        <v>185467</v>
      </c>
    </row>
    <row r="40" spans="15:42" ht="15">
      <c r="O40" s="6" t="s">
        <v>5</v>
      </c>
      <c r="P40" s="10">
        <v>50965027.8</v>
      </c>
      <c r="Q40" s="13">
        <v>39047427.63</v>
      </c>
      <c r="R40" s="13">
        <v>19578134.87</v>
      </c>
      <c r="S40" s="13">
        <v>8127255.36</v>
      </c>
      <c r="T40" s="6" t="s">
        <v>5</v>
      </c>
      <c r="U40" s="13">
        <v>29424097.14</v>
      </c>
      <c r="V40" s="13">
        <v>16029765.29</v>
      </c>
      <c r="W40" s="13">
        <v>49426067.18</v>
      </c>
      <c r="X40" s="13">
        <v>12751872.15</v>
      </c>
      <c r="Z40" s="6" t="s">
        <v>5</v>
      </c>
      <c r="AA40" s="10">
        <v>79465.1</v>
      </c>
      <c r="AB40" s="10">
        <v>77357.8</v>
      </c>
      <c r="AC40" s="10">
        <v>74424.2</v>
      </c>
      <c r="AD40" s="11" t="s">
        <v>1</v>
      </c>
      <c r="AF40" s="6" t="s">
        <v>5</v>
      </c>
      <c r="AG40" s="10">
        <v>41120.8</v>
      </c>
      <c r="AH40" s="10">
        <v>41736.5</v>
      </c>
      <c r="AI40" s="10">
        <v>42926.5</v>
      </c>
      <c r="AJ40" s="10">
        <v>44488.2</v>
      </c>
      <c r="AL40" s="6" t="s">
        <v>5</v>
      </c>
      <c r="AM40" s="10">
        <v>385301.5</v>
      </c>
      <c r="AN40" s="10">
        <v>383236.9</v>
      </c>
      <c r="AO40" s="10">
        <v>397686.1</v>
      </c>
      <c r="AP40" s="10">
        <v>411271.5</v>
      </c>
    </row>
    <row r="41" spans="15:42" ht="15">
      <c r="O41" s="6" t="s">
        <v>4</v>
      </c>
      <c r="P41" s="10">
        <v>90627534.1</v>
      </c>
      <c r="Q41" s="13">
        <v>125220777.96</v>
      </c>
      <c r="R41" s="13">
        <v>69522806.22</v>
      </c>
      <c r="S41" s="13">
        <v>35397321.74</v>
      </c>
      <c r="T41" s="6" t="s">
        <v>4</v>
      </c>
      <c r="U41" s="13">
        <v>90928016.67</v>
      </c>
      <c r="V41" s="13">
        <v>80261897.62</v>
      </c>
      <c r="W41" s="13">
        <v>172469175.16</v>
      </c>
      <c r="X41" s="10">
        <v>117012580.9</v>
      </c>
      <c r="Z41" s="6" t="s">
        <v>4</v>
      </c>
      <c r="AA41" s="10">
        <v>267421</v>
      </c>
      <c r="AB41" s="10">
        <v>285194.5</v>
      </c>
      <c r="AC41" s="10">
        <v>323877.2</v>
      </c>
      <c r="AD41" s="11" t="s">
        <v>1</v>
      </c>
      <c r="AF41" s="6" t="s">
        <v>4</v>
      </c>
      <c r="AG41" s="10">
        <v>194444.6</v>
      </c>
      <c r="AH41" s="10">
        <v>217890.6</v>
      </c>
      <c r="AI41" s="10">
        <v>250019.3</v>
      </c>
      <c r="AJ41" s="11" t="s">
        <v>1</v>
      </c>
      <c r="AL41" s="6" t="s">
        <v>4</v>
      </c>
      <c r="AM41" s="10">
        <v>1842109.6</v>
      </c>
      <c r="AN41" s="10">
        <v>2032851.2</v>
      </c>
      <c r="AO41" s="10">
        <v>2321361.5</v>
      </c>
      <c r="AP41" s="10">
        <v>2132629.2</v>
      </c>
    </row>
    <row r="42" spans="15:42" ht="15">
      <c r="O42" s="6" t="s">
        <v>3</v>
      </c>
      <c r="P42" s="11" t="s">
        <v>1</v>
      </c>
      <c r="Q42" s="11" t="s">
        <v>1</v>
      </c>
      <c r="R42" s="11" t="s">
        <v>1</v>
      </c>
      <c r="S42" s="11" t="s">
        <v>1</v>
      </c>
      <c r="T42" s="6" t="s">
        <v>3</v>
      </c>
      <c r="U42" s="11" t="s">
        <v>1</v>
      </c>
      <c r="V42" s="11" t="s">
        <v>1</v>
      </c>
      <c r="W42" s="11" t="s">
        <v>1</v>
      </c>
      <c r="X42" s="11" t="s">
        <v>1</v>
      </c>
      <c r="Z42" s="6" t="s">
        <v>61</v>
      </c>
      <c r="AA42" s="10">
        <v>1933</v>
      </c>
      <c r="AB42" s="10">
        <v>1967.6</v>
      </c>
      <c r="AC42" s="10">
        <v>2242</v>
      </c>
      <c r="AD42" s="11" t="s">
        <v>1</v>
      </c>
      <c r="AF42" s="6" t="s">
        <v>61</v>
      </c>
      <c r="AG42" s="10">
        <v>897</v>
      </c>
      <c r="AH42" s="10">
        <v>1032</v>
      </c>
      <c r="AI42" s="10">
        <v>1251</v>
      </c>
      <c r="AJ42" s="11" t="s">
        <v>1</v>
      </c>
      <c r="AL42" s="6" t="s">
        <v>61</v>
      </c>
      <c r="AM42" s="10">
        <v>10256.8</v>
      </c>
      <c r="AN42" s="10">
        <v>11187.6</v>
      </c>
      <c r="AO42" s="10">
        <v>13132.8</v>
      </c>
      <c r="AP42" s="11" t="s">
        <v>1</v>
      </c>
    </row>
    <row r="43" spans="26:42" ht="15">
      <c r="Z43" s="6" t="s">
        <v>60</v>
      </c>
      <c r="AA43" s="11" t="s">
        <v>1</v>
      </c>
      <c r="AB43" s="11" t="s">
        <v>1</v>
      </c>
      <c r="AC43" s="11" t="s">
        <v>1</v>
      </c>
      <c r="AD43" s="11" t="s">
        <v>1</v>
      </c>
      <c r="AF43" s="6" t="s">
        <v>60</v>
      </c>
      <c r="AG43" s="11" t="s">
        <v>1</v>
      </c>
      <c r="AH43" s="11" t="s">
        <v>1</v>
      </c>
      <c r="AI43" s="11" t="s">
        <v>1</v>
      </c>
      <c r="AJ43" s="11" t="s">
        <v>1</v>
      </c>
      <c r="AL43" s="6" t="s">
        <v>60</v>
      </c>
      <c r="AM43" s="10">
        <v>4652.7</v>
      </c>
      <c r="AN43" s="10">
        <v>4859.1</v>
      </c>
      <c r="AO43" s="11" t="s">
        <v>1</v>
      </c>
      <c r="AP43" s="11" t="s">
        <v>1</v>
      </c>
    </row>
    <row r="44" spans="15:42" ht="15">
      <c r="O44" s="2" t="s">
        <v>2</v>
      </c>
      <c r="T44" s="2" t="s">
        <v>2</v>
      </c>
      <c r="Z44" s="6" t="s">
        <v>3</v>
      </c>
      <c r="AA44" s="10">
        <v>119891.1</v>
      </c>
      <c r="AB44" s="10">
        <v>107895</v>
      </c>
      <c r="AC44" s="10">
        <v>88156</v>
      </c>
      <c r="AD44" s="11" t="s">
        <v>1</v>
      </c>
      <c r="AF44" s="6" t="s">
        <v>3</v>
      </c>
      <c r="AG44" s="10">
        <v>24811.6</v>
      </c>
      <c r="AH44" s="10">
        <v>25053.6</v>
      </c>
      <c r="AI44" s="10">
        <v>24075.7</v>
      </c>
      <c r="AJ44" s="11" t="s">
        <v>1</v>
      </c>
      <c r="AL44" s="6" t="s">
        <v>3</v>
      </c>
      <c r="AM44" s="10">
        <v>352704.6</v>
      </c>
      <c r="AN44" s="10">
        <v>336846.6</v>
      </c>
      <c r="AO44" s="10">
        <v>310126.3</v>
      </c>
      <c r="AP44" s="11" t="s">
        <v>1</v>
      </c>
    </row>
    <row r="45" spans="15:42" ht="15">
      <c r="O45" s="2" t="s">
        <v>1</v>
      </c>
      <c r="P45" s="2" t="s">
        <v>0</v>
      </c>
      <c r="T45" s="2" t="s">
        <v>1</v>
      </c>
      <c r="U45" s="2" t="s">
        <v>0</v>
      </c>
      <c r="Z45" s="6" t="s">
        <v>59</v>
      </c>
      <c r="AA45" s="10">
        <v>106164.9</v>
      </c>
      <c r="AB45" s="10">
        <v>107110</v>
      </c>
      <c r="AC45" s="10">
        <v>120978.7</v>
      </c>
      <c r="AD45" s="10">
        <v>119124.1</v>
      </c>
      <c r="AF45" s="6" t="s">
        <v>59</v>
      </c>
      <c r="AG45" s="10">
        <v>73337.2</v>
      </c>
      <c r="AH45" s="10">
        <v>77128.2</v>
      </c>
      <c r="AI45" s="10">
        <v>86134.6</v>
      </c>
      <c r="AJ45" s="10">
        <v>83721</v>
      </c>
      <c r="AL45" s="6" t="s">
        <v>59</v>
      </c>
      <c r="AM45" s="10">
        <v>501115.3</v>
      </c>
      <c r="AN45" s="10">
        <v>517307</v>
      </c>
      <c r="AO45" s="10">
        <v>592543.3</v>
      </c>
      <c r="AP45" s="10">
        <v>586113.9</v>
      </c>
    </row>
    <row r="46" spans="26:42" ht="15">
      <c r="Z46" s="6" t="s">
        <v>58</v>
      </c>
      <c r="AA46" s="11" t="s">
        <v>1</v>
      </c>
      <c r="AB46" s="11" t="s">
        <v>1</v>
      </c>
      <c r="AC46" s="11" t="s">
        <v>1</v>
      </c>
      <c r="AD46" s="11" t="s">
        <v>1</v>
      </c>
      <c r="AF46" s="6" t="s">
        <v>58</v>
      </c>
      <c r="AG46" s="10">
        <v>388.1</v>
      </c>
      <c r="AH46" s="10">
        <v>397.9</v>
      </c>
      <c r="AI46" s="10">
        <v>433.9</v>
      </c>
      <c r="AJ46" s="11" t="s">
        <v>1</v>
      </c>
      <c r="AL46" s="6" t="s">
        <v>58</v>
      </c>
      <c r="AM46" s="10">
        <v>2760.5</v>
      </c>
      <c r="AN46" s="10">
        <v>2799.3</v>
      </c>
      <c r="AO46" s="10">
        <v>2992.2</v>
      </c>
      <c r="AP46" s="11" t="s">
        <v>1</v>
      </c>
    </row>
    <row r="47" spans="26:42" ht="15">
      <c r="Z47" s="6" t="s">
        <v>57</v>
      </c>
      <c r="AA47" s="10">
        <v>1229.6</v>
      </c>
      <c r="AB47" s="10">
        <v>1285.6</v>
      </c>
      <c r="AC47" s="10">
        <v>1250.9</v>
      </c>
      <c r="AD47" s="10">
        <v>1242.2</v>
      </c>
      <c r="AF47" s="6" t="s">
        <v>57</v>
      </c>
      <c r="AG47" s="10">
        <v>1054.7</v>
      </c>
      <c r="AH47" s="10">
        <v>1106.4</v>
      </c>
      <c r="AI47" s="10">
        <v>1121.5</v>
      </c>
      <c r="AJ47" s="11" t="s">
        <v>1</v>
      </c>
      <c r="AL47" s="6" t="s">
        <v>57</v>
      </c>
      <c r="AM47" s="10">
        <v>8396.5</v>
      </c>
      <c r="AN47" s="10">
        <v>8700.7</v>
      </c>
      <c r="AO47" s="10">
        <v>8968.2</v>
      </c>
      <c r="AP47" s="10">
        <v>9395.5</v>
      </c>
    </row>
    <row r="48" spans="26:42" ht="15">
      <c r="Z48" s="6" t="s">
        <v>56</v>
      </c>
      <c r="AA48" s="10">
        <v>7667.5</v>
      </c>
      <c r="AB48" s="10">
        <v>6967.9</v>
      </c>
      <c r="AC48" s="10">
        <v>7176.2</v>
      </c>
      <c r="AD48" s="11" t="s">
        <v>1</v>
      </c>
      <c r="AF48" s="6" t="s">
        <v>56</v>
      </c>
      <c r="AG48" s="10">
        <v>3337.6</v>
      </c>
      <c r="AH48" s="10">
        <v>3299.5</v>
      </c>
      <c r="AI48" s="10">
        <v>3430.7</v>
      </c>
      <c r="AJ48" s="10">
        <v>3508.7</v>
      </c>
      <c r="AL48" s="6" t="s">
        <v>56</v>
      </c>
      <c r="AM48" s="10">
        <v>28845.7</v>
      </c>
      <c r="AN48" s="10">
        <v>27766.5</v>
      </c>
      <c r="AO48" s="10">
        <v>27715.6</v>
      </c>
      <c r="AP48" s="10">
        <v>28517.4</v>
      </c>
    </row>
    <row r="49" spans="15:42" ht="15">
      <c r="O49" s="2" t="s">
        <v>45</v>
      </c>
      <c r="P49" s="2" t="s">
        <v>44</v>
      </c>
      <c r="T49" s="2" t="s">
        <v>45</v>
      </c>
      <c r="U49" s="2" t="s">
        <v>44</v>
      </c>
      <c r="Z49" s="6" t="s">
        <v>55</v>
      </c>
      <c r="AA49" s="10">
        <v>140245.6</v>
      </c>
      <c r="AB49" s="10">
        <v>141333.6</v>
      </c>
      <c r="AC49" s="10">
        <v>152690.1</v>
      </c>
      <c r="AD49" s="10">
        <v>153084</v>
      </c>
      <c r="AF49" s="6" t="s">
        <v>55</v>
      </c>
      <c r="AG49" s="10">
        <v>79659.4</v>
      </c>
      <c r="AH49" s="10">
        <v>80555.1</v>
      </c>
      <c r="AI49" s="10">
        <v>88760.4</v>
      </c>
      <c r="AJ49" s="10">
        <v>88577.8</v>
      </c>
      <c r="AL49" s="6" t="s">
        <v>55</v>
      </c>
      <c r="AM49" s="10">
        <v>625745</v>
      </c>
      <c r="AN49" s="10">
        <v>622119.4</v>
      </c>
      <c r="AO49" s="10">
        <v>681119.4</v>
      </c>
      <c r="AP49" s="10">
        <v>687613</v>
      </c>
    </row>
    <row r="50" spans="15:42" ht="15">
      <c r="O50" s="2" t="s">
        <v>43</v>
      </c>
      <c r="P50" s="2" t="s">
        <v>47</v>
      </c>
      <c r="T50" s="2" t="s">
        <v>43</v>
      </c>
      <c r="U50" s="2" t="s">
        <v>47</v>
      </c>
      <c r="Z50" s="6" t="s">
        <v>54</v>
      </c>
      <c r="AA50" s="11" t="s">
        <v>1</v>
      </c>
      <c r="AB50" s="11" t="s">
        <v>1</v>
      </c>
      <c r="AC50" s="11" t="s">
        <v>1</v>
      </c>
      <c r="AD50" s="11" t="s">
        <v>1</v>
      </c>
      <c r="AF50" s="6" t="s">
        <v>54</v>
      </c>
      <c r="AG50" s="11" t="s">
        <v>1</v>
      </c>
      <c r="AH50" s="11" t="s">
        <v>1</v>
      </c>
      <c r="AI50" s="11" t="s">
        <v>1</v>
      </c>
      <c r="AJ50" s="11" t="s">
        <v>1</v>
      </c>
      <c r="AL50" s="6" t="s">
        <v>54</v>
      </c>
      <c r="AM50" s="11" t="s">
        <v>1</v>
      </c>
      <c r="AN50" s="11" t="s">
        <v>1</v>
      </c>
      <c r="AO50" s="11" t="s">
        <v>1</v>
      </c>
      <c r="AP50" s="11" t="s">
        <v>1</v>
      </c>
    </row>
    <row r="51" spans="15:21" ht="15">
      <c r="O51" s="2" t="s">
        <v>41</v>
      </c>
      <c r="P51" s="2" t="s">
        <v>40</v>
      </c>
      <c r="T51" s="2" t="s">
        <v>41</v>
      </c>
      <c r="U51" s="2" t="s">
        <v>40</v>
      </c>
    </row>
    <row r="52" spans="15:38" ht="15">
      <c r="O52" s="2" t="s">
        <v>39</v>
      </c>
      <c r="P52" s="2" t="s">
        <v>38</v>
      </c>
      <c r="T52" s="2" t="s">
        <v>39</v>
      </c>
      <c r="U52" s="2" t="s">
        <v>46</v>
      </c>
      <c r="Z52" s="2" t="s">
        <v>2</v>
      </c>
      <c r="AF52" s="2" t="s">
        <v>2</v>
      </c>
      <c r="AL52" s="2" t="s">
        <v>2</v>
      </c>
    </row>
    <row r="53" spans="26:39" ht="15">
      <c r="Z53" s="2" t="s">
        <v>1</v>
      </c>
      <c r="AA53" s="2" t="s">
        <v>0</v>
      </c>
      <c r="AF53" s="2" t="s">
        <v>1</v>
      </c>
      <c r="AG53" s="2" t="s">
        <v>0</v>
      </c>
      <c r="AL53" s="2" t="s">
        <v>1</v>
      </c>
      <c r="AM53" s="2" t="s">
        <v>0</v>
      </c>
    </row>
    <row r="54" spans="15:24" ht="15">
      <c r="O54" s="6" t="s">
        <v>37</v>
      </c>
      <c r="P54" s="6" t="s">
        <v>36</v>
      </c>
      <c r="Q54" s="6" t="s">
        <v>36</v>
      </c>
      <c r="R54" s="6" t="s">
        <v>35</v>
      </c>
      <c r="S54" s="6" t="s">
        <v>35</v>
      </c>
      <c r="T54" s="6" t="s">
        <v>37</v>
      </c>
      <c r="U54" s="6" t="s">
        <v>36</v>
      </c>
      <c r="V54" s="6" t="s">
        <v>36</v>
      </c>
      <c r="W54" s="6" t="s">
        <v>35</v>
      </c>
      <c r="X54" s="6" t="s">
        <v>35</v>
      </c>
    </row>
    <row r="55" spans="15:24" ht="15">
      <c r="O55" s="6" t="s">
        <v>34</v>
      </c>
      <c r="P55" s="6" t="s">
        <v>33</v>
      </c>
      <c r="Q55" s="6" t="s">
        <v>32</v>
      </c>
      <c r="R55" s="6" t="s">
        <v>33</v>
      </c>
      <c r="S55" s="6" t="s">
        <v>32</v>
      </c>
      <c r="T55" s="6" t="s">
        <v>34</v>
      </c>
      <c r="U55" s="6" t="s">
        <v>33</v>
      </c>
      <c r="V55" s="6" t="s">
        <v>32</v>
      </c>
      <c r="W55" s="6" t="s">
        <v>33</v>
      </c>
      <c r="X55" s="6" t="s">
        <v>32</v>
      </c>
    </row>
    <row r="56" spans="15:24" ht="15">
      <c r="O56" s="6" t="s">
        <v>31</v>
      </c>
      <c r="P56" s="13">
        <v>94466349.63</v>
      </c>
      <c r="Q56" s="13">
        <v>33426882.17</v>
      </c>
      <c r="R56" s="13">
        <v>124940554.45</v>
      </c>
      <c r="S56" s="13">
        <v>42119522.08</v>
      </c>
      <c r="T56" s="6" t="s">
        <v>31</v>
      </c>
      <c r="U56" s="13">
        <v>76592226.71</v>
      </c>
      <c r="V56" s="13">
        <v>20772888.59</v>
      </c>
      <c r="W56" s="13">
        <v>125311234.99</v>
      </c>
      <c r="X56" s="13">
        <v>60167936.25</v>
      </c>
    </row>
    <row r="57" spans="15:24" ht="15">
      <c r="O57" s="6" t="s">
        <v>30</v>
      </c>
      <c r="P57" s="13">
        <v>9542998.29</v>
      </c>
      <c r="Q57" s="13">
        <v>6016846.82</v>
      </c>
      <c r="R57" s="13">
        <v>3757274.31</v>
      </c>
      <c r="S57" s="13">
        <v>1764690.83</v>
      </c>
      <c r="T57" s="6" t="s">
        <v>30</v>
      </c>
      <c r="U57" s="13">
        <v>5794950.17</v>
      </c>
      <c r="V57" s="13">
        <v>6791771.76</v>
      </c>
      <c r="W57" s="13">
        <v>8498231.72</v>
      </c>
      <c r="X57" s="13">
        <v>2504831.09</v>
      </c>
    </row>
    <row r="58" spans="15:24" ht="15">
      <c r="O58" s="6" t="s">
        <v>29</v>
      </c>
      <c r="P58" s="10">
        <v>60598054.8</v>
      </c>
      <c r="Q58" s="13">
        <v>13643782.99</v>
      </c>
      <c r="R58" s="13">
        <v>13242630.19</v>
      </c>
      <c r="S58" s="13">
        <v>1832009.98</v>
      </c>
      <c r="T58" s="6" t="s">
        <v>29</v>
      </c>
      <c r="U58" s="13">
        <v>39415499.13</v>
      </c>
      <c r="V58" s="13">
        <v>9197141.44</v>
      </c>
      <c r="W58" s="13">
        <v>26717450.21</v>
      </c>
      <c r="X58" s="13">
        <v>6034668.73</v>
      </c>
    </row>
    <row r="59" spans="15:24" ht="15">
      <c r="O59" s="6" t="s">
        <v>28</v>
      </c>
      <c r="P59" s="13">
        <v>30528601.98</v>
      </c>
      <c r="Q59" s="13">
        <v>19062752.28</v>
      </c>
      <c r="R59" s="13">
        <v>16262216.16</v>
      </c>
      <c r="S59" s="13">
        <v>8372282.41</v>
      </c>
      <c r="T59" s="6" t="s">
        <v>28</v>
      </c>
      <c r="U59" s="13">
        <v>13406289.11</v>
      </c>
      <c r="V59" s="13">
        <v>8206350.32</v>
      </c>
      <c r="W59" s="13">
        <v>31228675.81</v>
      </c>
      <c r="X59" s="13">
        <v>10336125.97</v>
      </c>
    </row>
    <row r="60" spans="15:24" ht="15">
      <c r="O60" s="6" t="s">
        <v>27</v>
      </c>
      <c r="P60" s="13">
        <v>425494875.49</v>
      </c>
      <c r="Q60" s="13">
        <v>370564743.84</v>
      </c>
      <c r="R60" s="13">
        <v>109099140.54</v>
      </c>
      <c r="S60" s="13">
        <v>52439872.35</v>
      </c>
      <c r="T60" s="6" t="s">
        <v>27</v>
      </c>
      <c r="U60" s="13">
        <v>288450157.52</v>
      </c>
      <c r="V60" s="13">
        <v>130357091.04</v>
      </c>
      <c r="W60" s="12">
        <v>192474749</v>
      </c>
      <c r="X60" s="12">
        <v>108748846</v>
      </c>
    </row>
    <row r="61" spans="15:24" ht="15">
      <c r="O61" s="6" t="s">
        <v>26</v>
      </c>
      <c r="P61" s="10">
        <v>6111771.5</v>
      </c>
      <c r="Q61" s="13">
        <v>1497019.39</v>
      </c>
      <c r="R61" s="13">
        <v>2185545.41</v>
      </c>
      <c r="S61" s="13">
        <v>809695.49</v>
      </c>
      <c r="T61" s="6" t="s">
        <v>26</v>
      </c>
      <c r="U61" s="13">
        <v>3639514.33</v>
      </c>
      <c r="V61" s="13">
        <v>1171192.54</v>
      </c>
      <c r="W61" s="13">
        <v>6327824.79</v>
      </c>
      <c r="X61" s="13">
        <v>850975.74</v>
      </c>
    </row>
    <row r="62" spans="15:24" ht="15">
      <c r="O62" s="6" t="s">
        <v>25</v>
      </c>
      <c r="P62" s="13">
        <v>40034322.58</v>
      </c>
      <c r="Q62" s="13">
        <v>36599522.51</v>
      </c>
      <c r="R62" s="13">
        <v>5778816.71</v>
      </c>
      <c r="S62" s="13">
        <v>1524317.52</v>
      </c>
      <c r="T62" s="6" t="s">
        <v>25</v>
      </c>
      <c r="U62" s="13">
        <v>11077202.96</v>
      </c>
      <c r="V62" s="12">
        <v>11636693</v>
      </c>
      <c r="W62" s="13">
        <v>19167604.48</v>
      </c>
      <c r="X62" s="13">
        <v>3197761.07</v>
      </c>
    </row>
    <row r="63" spans="15:24" ht="15">
      <c r="O63" s="6" t="s">
        <v>24</v>
      </c>
      <c r="P63" s="10">
        <v>7992046.2</v>
      </c>
      <c r="Q63" s="13">
        <v>10998635.18</v>
      </c>
      <c r="R63" s="13">
        <v>3837536.96</v>
      </c>
      <c r="S63" s="13">
        <v>1927723.42</v>
      </c>
      <c r="T63" s="6" t="s">
        <v>24</v>
      </c>
      <c r="U63" s="13">
        <v>7298235.22</v>
      </c>
      <c r="V63" s="13">
        <v>17061626.62</v>
      </c>
      <c r="W63" s="13">
        <v>12887314.85</v>
      </c>
      <c r="X63" s="13">
        <v>5023063.65</v>
      </c>
    </row>
    <row r="64" spans="15:24" ht="15">
      <c r="O64" s="6" t="s">
        <v>23</v>
      </c>
      <c r="P64" s="13">
        <v>94059492.03</v>
      </c>
      <c r="Q64" s="13">
        <v>56540652.78</v>
      </c>
      <c r="R64" s="13">
        <v>43684301.56</v>
      </c>
      <c r="S64" s="10">
        <v>18605772.1</v>
      </c>
      <c r="T64" s="6" t="s">
        <v>23</v>
      </c>
      <c r="U64" s="13">
        <v>64381180.78</v>
      </c>
      <c r="V64" s="13">
        <v>70044074.15</v>
      </c>
      <c r="W64" s="13">
        <v>65411290.21</v>
      </c>
      <c r="X64" s="13">
        <v>40834038.53</v>
      </c>
    </row>
    <row r="65" spans="15:24" ht="15">
      <c r="O65" s="6" t="s">
        <v>22</v>
      </c>
      <c r="P65" s="13">
        <v>166992650.96</v>
      </c>
      <c r="Q65" s="13">
        <v>122730685.04</v>
      </c>
      <c r="R65" s="13">
        <v>36999872.43</v>
      </c>
      <c r="S65" s="13">
        <v>21780507.02</v>
      </c>
      <c r="T65" s="6" t="s">
        <v>22</v>
      </c>
      <c r="U65" s="13">
        <v>148341542.72</v>
      </c>
      <c r="V65" s="13">
        <v>71777332.78</v>
      </c>
      <c r="W65" s="13">
        <v>122210153.61</v>
      </c>
      <c r="X65" s="13">
        <v>60167141.43</v>
      </c>
    </row>
    <row r="66" spans="15:24" ht="15">
      <c r="O66" s="6" t="s">
        <v>21</v>
      </c>
      <c r="P66" s="13">
        <v>5107349.27</v>
      </c>
      <c r="Q66" s="13">
        <v>2696762.78</v>
      </c>
      <c r="R66" s="13">
        <v>858198.01</v>
      </c>
      <c r="S66" s="13">
        <v>584705.07</v>
      </c>
      <c r="T66" s="6" t="s">
        <v>21</v>
      </c>
      <c r="U66" s="10">
        <v>5055520.2</v>
      </c>
      <c r="V66" s="13">
        <v>2434882.67</v>
      </c>
      <c r="W66" s="10">
        <v>6570233.9</v>
      </c>
      <c r="X66" s="10">
        <v>1324631.7</v>
      </c>
    </row>
    <row r="67" spans="15:24" ht="15">
      <c r="O67" s="6" t="s">
        <v>20</v>
      </c>
      <c r="P67" s="13">
        <v>179783586.34</v>
      </c>
      <c r="Q67" s="12">
        <v>138647211</v>
      </c>
      <c r="R67" s="13">
        <v>30069756.02</v>
      </c>
      <c r="S67" s="13">
        <v>23114546.64</v>
      </c>
      <c r="T67" s="6" t="s">
        <v>20</v>
      </c>
      <c r="U67" s="13">
        <v>92330324.14</v>
      </c>
      <c r="V67" s="13">
        <v>78461494.87</v>
      </c>
      <c r="W67" s="13">
        <v>86709768.17</v>
      </c>
      <c r="X67" s="13">
        <v>39474367.04</v>
      </c>
    </row>
    <row r="68" spans="15:24" ht="15">
      <c r="O68" s="6" t="s">
        <v>19</v>
      </c>
      <c r="P68" s="13">
        <v>221542.88</v>
      </c>
      <c r="Q68" s="13">
        <v>320442.96</v>
      </c>
      <c r="R68" s="13">
        <v>466875.11</v>
      </c>
      <c r="S68" s="13">
        <v>168570.73</v>
      </c>
      <c r="T68" s="6" t="s">
        <v>19</v>
      </c>
      <c r="U68" s="13">
        <v>759309.15</v>
      </c>
      <c r="V68" s="13">
        <v>215289.12</v>
      </c>
      <c r="W68" s="13">
        <v>2658693.83</v>
      </c>
      <c r="X68" s="13">
        <v>957253.86</v>
      </c>
    </row>
    <row r="69" spans="15:24" ht="15">
      <c r="O69" s="6" t="s">
        <v>18</v>
      </c>
      <c r="P69" s="13">
        <v>2888610.99</v>
      </c>
      <c r="Q69" s="13">
        <v>1237626.41</v>
      </c>
      <c r="R69" s="13">
        <v>4039773.82</v>
      </c>
      <c r="S69" s="13">
        <v>1036866.39</v>
      </c>
      <c r="T69" s="6" t="s">
        <v>18</v>
      </c>
      <c r="U69" s="13">
        <v>1584569.13</v>
      </c>
      <c r="V69" s="13">
        <v>817323.62</v>
      </c>
      <c r="W69" s="13">
        <v>7444307.36</v>
      </c>
      <c r="X69" s="10">
        <v>1607127.4</v>
      </c>
    </row>
    <row r="70" spans="15:24" ht="15">
      <c r="O70" s="6" t="s">
        <v>17</v>
      </c>
      <c r="P70" s="10">
        <v>7741786.7</v>
      </c>
      <c r="Q70" s="13">
        <v>3569314.11</v>
      </c>
      <c r="R70" s="13">
        <v>4156169.97</v>
      </c>
      <c r="S70" s="13">
        <v>1986629.59</v>
      </c>
      <c r="T70" s="6" t="s">
        <v>17</v>
      </c>
      <c r="U70" s="13">
        <v>3484019.73</v>
      </c>
      <c r="V70" s="13">
        <v>6367458.77</v>
      </c>
      <c r="W70" s="13">
        <v>8210988.04</v>
      </c>
      <c r="X70" s="13">
        <v>2115631.75</v>
      </c>
    </row>
    <row r="71" spans="15:24" ht="15">
      <c r="O71" s="6" t="s">
        <v>16</v>
      </c>
      <c r="P71" s="13">
        <v>6123485.34</v>
      </c>
      <c r="Q71" s="13">
        <v>1614857.96</v>
      </c>
      <c r="R71" s="11" t="s">
        <v>1</v>
      </c>
      <c r="S71" s="13">
        <v>647319.11</v>
      </c>
      <c r="T71" s="6" t="s">
        <v>16</v>
      </c>
      <c r="U71" s="13">
        <v>4788553.14</v>
      </c>
      <c r="V71" s="13">
        <v>546818.71</v>
      </c>
      <c r="W71" s="11" t="s">
        <v>1</v>
      </c>
      <c r="X71" s="13">
        <v>2400933.55</v>
      </c>
    </row>
    <row r="72" spans="15:24" ht="15">
      <c r="O72" s="6" t="s">
        <v>15</v>
      </c>
      <c r="P72" s="11" t="s">
        <v>1</v>
      </c>
      <c r="Q72" s="11" t="s">
        <v>1</v>
      </c>
      <c r="R72" s="11" t="s">
        <v>1</v>
      </c>
      <c r="S72" s="11" t="s">
        <v>1</v>
      </c>
      <c r="T72" s="6" t="s">
        <v>15</v>
      </c>
      <c r="U72" s="11" t="s">
        <v>1</v>
      </c>
      <c r="V72" s="11" t="s">
        <v>1</v>
      </c>
      <c r="W72" s="11" t="s">
        <v>1</v>
      </c>
      <c r="X72" s="11" t="s">
        <v>1</v>
      </c>
    </row>
    <row r="73" spans="15:24" ht="15">
      <c r="O73" s="6" t="s">
        <v>14</v>
      </c>
      <c r="P73" s="11" t="s">
        <v>1</v>
      </c>
      <c r="Q73" s="11" t="s">
        <v>1</v>
      </c>
      <c r="R73" s="11" t="s">
        <v>1</v>
      </c>
      <c r="S73" s="11" t="s">
        <v>1</v>
      </c>
      <c r="T73" s="6" t="s">
        <v>14</v>
      </c>
      <c r="U73" s="11" t="s">
        <v>1</v>
      </c>
      <c r="V73" s="11" t="s">
        <v>1</v>
      </c>
      <c r="W73" s="11" t="s">
        <v>1</v>
      </c>
      <c r="X73" s="11" t="s">
        <v>1</v>
      </c>
    </row>
    <row r="74" spans="15:24" ht="15">
      <c r="O74" s="6" t="s">
        <v>13</v>
      </c>
      <c r="P74" s="13">
        <v>102908558.16</v>
      </c>
      <c r="Q74" s="13">
        <v>39196703.34</v>
      </c>
      <c r="R74" s="13">
        <v>103882789.54</v>
      </c>
      <c r="S74" s="13">
        <v>26882698.79</v>
      </c>
      <c r="T74" s="6" t="s">
        <v>13</v>
      </c>
      <c r="U74" s="13">
        <v>52572480.53</v>
      </c>
      <c r="V74" s="13">
        <v>56534250.17</v>
      </c>
      <c r="W74" s="13">
        <v>86540907.26</v>
      </c>
      <c r="X74" s="10">
        <v>59178955.8</v>
      </c>
    </row>
    <row r="75" spans="15:24" ht="15">
      <c r="O75" s="6" t="s">
        <v>12</v>
      </c>
      <c r="P75" s="13">
        <v>62913722.66</v>
      </c>
      <c r="Q75" s="13">
        <v>28851666.22</v>
      </c>
      <c r="R75" s="13">
        <v>22708603.95</v>
      </c>
      <c r="S75" s="13">
        <v>6583294.46</v>
      </c>
      <c r="T75" s="6" t="s">
        <v>12</v>
      </c>
      <c r="U75" s="13">
        <v>40481676.08</v>
      </c>
      <c r="V75" s="13">
        <v>17139610.71</v>
      </c>
      <c r="W75" s="13">
        <v>55859294.32</v>
      </c>
      <c r="X75" s="13">
        <v>8227846.04</v>
      </c>
    </row>
    <row r="76" spans="1:24" ht="15">
      <c r="A76" s="6"/>
      <c r="B76" s="109" t="s">
        <v>78</v>
      </c>
      <c r="C76" s="110"/>
      <c r="D76" s="110"/>
      <c r="E76" s="111"/>
      <c r="F76" s="109" t="s">
        <v>79</v>
      </c>
      <c r="G76" s="110"/>
      <c r="H76" s="110"/>
      <c r="I76" s="111"/>
      <c r="J76" s="109" t="s">
        <v>80</v>
      </c>
      <c r="K76" s="110"/>
      <c r="L76" s="110"/>
      <c r="M76" s="111"/>
      <c r="O76" s="6" t="s">
        <v>11</v>
      </c>
      <c r="P76" s="13">
        <v>86055660.99</v>
      </c>
      <c r="Q76" s="13">
        <v>24091831.58</v>
      </c>
      <c r="R76" s="10">
        <v>18355875.7</v>
      </c>
      <c r="S76" s="13">
        <v>5431605.23</v>
      </c>
      <c r="T76" s="6" t="s">
        <v>11</v>
      </c>
      <c r="U76" s="13">
        <v>52133309.54</v>
      </c>
      <c r="V76" s="13">
        <v>32204429.99</v>
      </c>
      <c r="W76" s="13">
        <v>43530560.39</v>
      </c>
      <c r="X76" s="13">
        <v>12944984.47</v>
      </c>
    </row>
    <row r="77" spans="1:24" ht="15">
      <c r="A77" s="6"/>
      <c r="B77" s="109" t="s">
        <v>76</v>
      </c>
      <c r="C77" s="111"/>
      <c r="D77" s="109" t="s">
        <v>77</v>
      </c>
      <c r="E77" s="111"/>
      <c r="F77" s="109" t="s">
        <v>76</v>
      </c>
      <c r="G77" s="111"/>
      <c r="H77" s="109" t="s">
        <v>77</v>
      </c>
      <c r="I77" s="111"/>
      <c r="J77" s="109" t="s">
        <v>74</v>
      </c>
      <c r="K77" s="111"/>
      <c r="L77" s="109" t="s">
        <v>75</v>
      </c>
      <c r="M77" s="111"/>
      <c r="O77" s="6" t="s">
        <v>10</v>
      </c>
      <c r="P77" s="13">
        <v>26956184.59</v>
      </c>
      <c r="Q77" s="13">
        <v>8456994.28</v>
      </c>
      <c r="R77" s="10">
        <v>5646038.8</v>
      </c>
      <c r="S77" s="13">
        <v>3579176.94</v>
      </c>
      <c r="T77" s="6" t="s">
        <v>10</v>
      </c>
      <c r="U77" s="13">
        <v>17894835.84</v>
      </c>
      <c r="V77" s="10">
        <v>10974033.4</v>
      </c>
      <c r="W77" s="13">
        <v>23769575.14</v>
      </c>
      <c r="X77" s="13">
        <v>3127108.97</v>
      </c>
    </row>
    <row r="78" spans="1:24" ht="15">
      <c r="A78" s="6"/>
      <c r="B78" s="9" t="s">
        <v>33</v>
      </c>
      <c r="C78" s="9" t="s">
        <v>32</v>
      </c>
      <c r="D78" s="9" t="s">
        <v>33</v>
      </c>
      <c r="E78" s="9" t="s">
        <v>32</v>
      </c>
      <c r="F78" s="9" t="s">
        <v>33</v>
      </c>
      <c r="G78" s="9" t="s">
        <v>32</v>
      </c>
      <c r="H78" s="9" t="s">
        <v>33</v>
      </c>
      <c r="I78" s="9" t="s">
        <v>32</v>
      </c>
      <c r="J78" s="9" t="s">
        <v>33</v>
      </c>
      <c r="K78" s="9" t="s">
        <v>32</v>
      </c>
      <c r="L78" s="9" t="s">
        <v>33</v>
      </c>
      <c r="M78" s="9" t="s">
        <v>32</v>
      </c>
      <c r="O78" s="6" t="s">
        <v>9</v>
      </c>
      <c r="P78" s="13">
        <v>28612419.77</v>
      </c>
      <c r="Q78" s="13">
        <v>10698358.59</v>
      </c>
      <c r="R78" s="13">
        <v>3945626.74</v>
      </c>
      <c r="S78" s="13">
        <v>2537623.46</v>
      </c>
      <c r="T78" s="6" t="s">
        <v>9</v>
      </c>
      <c r="U78" s="13">
        <v>21952649.73</v>
      </c>
      <c r="V78" s="13">
        <v>9244150.16</v>
      </c>
      <c r="W78" s="13">
        <v>15505105.33</v>
      </c>
      <c r="X78" s="10">
        <v>3918792.9</v>
      </c>
    </row>
    <row r="79" spans="1:24" ht="15">
      <c r="A79" s="6" t="s">
        <v>31</v>
      </c>
      <c r="B79" s="12" t="str">
        <f>_xlfn.IFERROR(P56/1000/$AC56*100,":")</f>
        <v>:</v>
      </c>
      <c r="C79" s="12" t="str">
        <f>_xlfn.IFERROR(Q56/1000/$AC56*100,":")</f>
        <v>:</v>
      </c>
      <c r="D79" s="12" t="str">
        <f>_xlfn.IFERROR(R56/1000/$AI56*100,":")</f>
        <v>:</v>
      </c>
      <c r="E79" s="12" t="str">
        <f>_xlfn.IFERROR(S56/1000/$AI56*100,":")</f>
        <v>:</v>
      </c>
      <c r="F79" s="12" t="str">
        <f>_xlfn.IFERROR(U56/1000/$AC56*100,":")</f>
        <v>:</v>
      </c>
      <c r="G79" s="12" t="str">
        <f>_xlfn.IFERROR(V56/1000/$AC56*100,":")</f>
        <v>:</v>
      </c>
      <c r="H79" s="12" t="str">
        <f>_xlfn.IFERROR(W56/1000/$AI56*100,":")</f>
        <v>:</v>
      </c>
      <c r="I79" s="12" t="str">
        <f>_xlfn.IFERROR(X56/1000/$AI56*100,":")</f>
        <v>:</v>
      </c>
      <c r="J79" s="10">
        <f>_xlfn.IFERROR(P56/U56,":")</f>
        <v>1.2333673231315827</v>
      </c>
      <c r="K79" s="10">
        <f aca="true" t="shared" si="0" ref="K79:K107">_xlfn.IFERROR(Q56/V56,":")</f>
        <v>1.6091590741064097</v>
      </c>
      <c r="L79" s="10">
        <f aca="true" t="shared" si="1" ref="L79:L107">_xlfn.IFERROR(R56/W56,":")</f>
        <v>0.9970419209416492</v>
      </c>
      <c r="M79" s="10">
        <f aca="true" t="shared" si="2" ref="M79:M107">_xlfn.IFERROR(S56/X56,":")</f>
        <v>0.7000326869279981</v>
      </c>
      <c r="O79" s="6" t="s">
        <v>8</v>
      </c>
      <c r="P79" s="13">
        <v>12000633.92</v>
      </c>
      <c r="Q79" s="13">
        <v>3544849.94</v>
      </c>
      <c r="R79" s="13">
        <v>3215965.67</v>
      </c>
      <c r="S79" s="13">
        <v>997367.92</v>
      </c>
      <c r="T79" s="6" t="s">
        <v>8</v>
      </c>
      <c r="U79" s="13">
        <v>7201764.81</v>
      </c>
      <c r="V79" s="13">
        <v>1910940.74</v>
      </c>
      <c r="W79" s="13">
        <v>8238248.64</v>
      </c>
      <c r="X79" s="10">
        <v>2029486.8</v>
      </c>
    </row>
    <row r="80" spans="1:24" ht="15">
      <c r="A80" s="6" t="s">
        <v>30</v>
      </c>
      <c r="B80" s="12" t="str">
        <f aca="true" t="shared" si="3" ref="B80:B107">_xlfn.IFERROR(P57/1000/AC57*100,":")</f>
        <v>:</v>
      </c>
      <c r="C80" s="12" t="str">
        <f aca="true" t="shared" si="4" ref="C80:C107">_xlfn.IFERROR(Q57/1000/AC57*100,":")</f>
        <v>:</v>
      </c>
      <c r="D80" s="12" t="str">
        <f aca="true" t="shared" si="5" ref="D80:D107">_xlfn.IFERROR(R57/1000/AI57*100,":")</f>
        <v>:</v>
      </c>
      <c r="E80" s="12" t="str">
        <f aca="true" t="shared" si="6" ref="E80:E107">_xlfn.IFERROR(S57/1000/AI57*100,":")</f>
        <v>:</v>
      </c>
      <c r="F80" s="12" t="str">
        <f aca="true" t="shared" si="7" ref="F80:F106">_xlfn.IFERROR(U57/1000/AC57*100,":")</f>
        <v>:</v>
      </c>
      <c r="G80" s="12" t="str">
        <f aca="true" t="shared" si="8" ref="G80:G106">_xlfn.IFERROR(V57/1000/AC57*100,":")</f>
        <v>:</v>
      </c>
      <c r="H80" s="12" t="str">
        <f aca="true" t="shared" si="9" ref="H80:H106">_xlfn.IFERROR(W57/1000/AI57*100,":")</f>
        <v>:</v>
      </c>
      <c r="I80" s="12" t="str">
        <f aca="true" t="shared" si="10" ref="I80:I106">_xlfn.IFERROR(X57/1000/AI57*100,":")</f>
        <v>:</v>
      </c>
      <c r="J80" s="10">
        <f aca="true" t="shared" si="11" ref="J80:J107">_xlfn.IFERROR(P57/U57,":")</f>
        <v>1.6467783173362471</v>
      </c>
      <c r="K80" s="10">
        <f t="shared" si="0"/>
        <v>0.885902387862339</v>
      </c>
      <c r="L80" s="10">
        <f t="shared" si="1"/>
        <v>0.4421242481724186</v>
      </c>
      <c r="M80" s="10">
        <f t="shared" si="2"/>
        <v>0.7045149020407601</v>
      </c>
      <c r="O80" s="6" t="s">
        <v>7</v>
      </c>
      <c r="P80" s="13">
        <v>34378941.31</v>
      </c>
      <c r="Q80" s="13">
        <v>7607449.63</v>
      </c>
      <c r="R80" s="13">
        <v>5591007.02</v>
      </c>
      <c r="S80" s="13">
        <v>398539.08</v>
      </c>
      <c r="T80" s="6" t="s">
        <v>7</v>
      </c>
      <c r="U80" s="13">
        <v>20961822.12</v>
      </c>
      <c r="V80" s="13">
        <v>10738790.35</v>
      </c>
      <c r="W80" s="13">
        <v>14063799.21</v>
      </c>
      <c r="X80" s="13">
        <v>1335587.36</v>
      </c>
    </row>
    <row r="81" spans="1:24" ht="15">
      <c r="A81" s="6" t="s">
        <v>29</v>
      </c>
      <c r="B81" s="12" t="str">
        <f t="shared" si="3"/>
        <v>:</v>
      </c>
      <c r="C81" s="12" t="str">
        <f t="shared" si="4"/>
        <v>:</v>
      </c>
      <c r="D81" s="12" t="str">
        <f t="shared" si="5"/>
        <v>:</v>
      </c>
      <c r="E81" s="12" t="str">
        <f t="shared" si="6"/>
        <v>:</v>
      </c>
      <c r="F81" s="12" t="str">
        <f t="shared" si="7"/>
        <v>:</v>
      </c>
      <c r="G81" s="12" t="str">
        <f t="shared" si="8"/>
        <v>:</v>
      </c>
      <c r="H81" s="12" t="str">
        <f t="shared" si="9"/>
        <v>:</v>
      </c>
      <c r="I81" s="12" t="str">
        <f t="shared" si="10"/>
        <v>:</v>
      </c>
      <c r="J81" s="10">
        <f t="shared" si="11"/>
        <v>1.537416908007071</v>
      </c>
      <c r="K81" s="10">
        <f t="shared" si="0"/>
        <v>1.483480827060109</v>
      </c>
      <c r="L81" s="10">
        <f t="shared" si="1"/>
        <v>0.4956547157723701</v>
      </c>
      <c r="M81" s="10">
        <f t="shared" si="2"/>
        <v>0.30358086946721263</v>
      </c>
      <c r="O81" s="6" t="s">
        <v>6</v>
      </c>
      <c r="P81" s="13">
        <v>25940705.58</v>
      </c>
      <c r="Q81" s="13">
        <v>18724621.65</v>
      </c>
      <c r="R81" s="13">
        <v>4549047.48</v>
      </c>
      <c r="S81" s="13">
        <v>2499831.82</v>
      </c>
      <c r="T81" s="6" t="s">
        <v>6</v>
      </c>
      <c r="U81" s="13">
        <v>13511700.03</v>
      </c>
      <c r="V81" s="13">
        <v>12913570.93</v>
      </c>
      <c r="W81" s="13">
        <v>21213447.23</v>
      </c>
      <c r="X81" s="13">
        <v>4688863.97</v>
      </c>
    </row>
    <row r="82" spans="1:24" ht="15">
      <c r="A82" s="6" t="s">
        <v>28</v>
      </c>
      <c r="B82" s="12" t="str">
        <f t="shared" si="3"/>
        <v>:</v>
      </c>
      <c r="C82" s="12" t="str">
        <f t="shared" si="4"/>
        <v>:</v>
      </c>
      <c r="D82" s="12" t="str">
        <f t="shared" si="5"/>
        <v>:</v>
      </c>
      <c r="E82" s="12" t="str">
        <f t="shared" si="6"/>
        <v>:</v>
      </c>
      <c r="F82" s="12" t="str">
        <f t="shared" si="7"/>
        <v>:</v>
      </c>
      <c r="G82" s="12" t="str">
        <f t="shared" si="8"/>
        <v>:</v>
      </c>
      <c r="H82" s="12" t="str">
        <f t="shared" si="9"/>
        <v>:</v>
      </c>
      <c r="I82" s="12" t="str">
        <f t="shared" si="10"/>
        <v>:</v>
      </c>
      <c r="J82" s="10">
        <f t="shared" si="11"/>
        <v>2.2771851128608103</v>
      </c>
      <c r="K82" s="10">
        <f t="shared" si="0"/>
        <v>2.322926945190417</v>
      </c>
      <c r="L82" s="10">
        <f t="shared" si="1"/>
        <v>0.5207462608706751</v>
      </c>
      <c r="M82" s="10">
        <f t="shared" si="2"/>
        <v>0.8100019711737317</v>
      </c>
      <c r="O82" s="6" t="s">
        <v>5</v>
      </c>
      <c r="P82" s="13">
        <v>50612994.71</v>
      </c>
      <c r="Q82" s="13">
        <v>38233730.25</v>
      </c>
      <c r="R82" s="10">
        <v>18652473.8</v>
      </c>
      <c r="S82" s="13">
        <v>8579897.75</v>
      </c>
      <c r="T82" s="6" t="s">
        <v>5</v>
      </c>
      <c r="U82" s="13">
        <v>28167802.41</v>
      </c>
      <c r="V82" s="13">
        <v>17547891.55</v>
      </c>
      <c r="W82" s="13">
        <v>47302485.79</v>
      </c>
      <c r="X82" s="13">
        <v>11566758.72</v>
      </c>
    </row>
    <row r="83" spans="1:24" ht="15">
      <c r="A83" s="6" t="s">
        <v>73</v>
      </c>
      <c r="B83" s="12" t="str">
        <f t="shared" si="3"/>
        <v>:</v>
      </c>
      <c r="C83" s="12" t="str">
        <f t="shared" si="4"/>
        <v>:</v>
      </c>
      <c r="D83" s="12" t="str">
        <f t="shared" si="5"/>
        <v>:</v>
      </c>
      <c r="E83" s="12" t="str">
        <f t="shared" si="6"/>
        <v>:</v>
      </c>
      <c r="F83" s="12" t="str">
        <f t="shared" si="7"/>
        <v>:</v>
      </c>
      <c r="G83" s="12" t="str">
        <f t="shared" si="8"/>
        <v>:</v>
      </c>
      <c r="H83" s="12" t="str">
        <f t="shared" si="9"/>
        <v>:</v>
      </c>
      <c r="I83" s="12" t="str">
        <f t="shared" si="10"/>
        <v>:</v>
      </c>
      <c r="J83" s="10">
        <f t="shared" si="11"/>
        <v>1.4751071004719347</v>
      </c>
      <c r="K83" s="10">
        <f t="shared" si="0"/>
        <v>2.8426895758688904</v>
      </c>
      <c r="L83" s="10">
        <f t="shared" si="1"/>
        <v>0.5668231344985415</v>
      </c>
      <c r="M83" s="10">
        <f t="shared" si="2"/>
        <v>0.48221083973617523</v>
      </c>
      <c r="O83" s="6" t="s">
        <v>4</v>
      </c>
      <c r="P83" s="10">
        <v>85494113.4</v>
      </c>
      <c r="Q83" s="13">
        <v>111030864.94</v>
      </c>
      <c r="R83" s="13">
        <v>69616208.61</v>
      </c>
      <c r="S83" s="13">
        <v>28796415.19</v>
      </c>
      <c r="T83" s="6" t="s">
        <v>4</v>
      </c>
      <c r="U83" s="13">
        <v>83497011.15</v>
      </c>
      <c r="V83" s="13">
        <v>82720248.47</v>
      </c>
      <c r="W83" s="13">
        <v>152287640.05</v>
      </c>
      <c r="X83" s="13">
        <v>99124811.53</v>
      </c>
    </row>
    <row r="84" spans="1:24" ht="15">
      <c r="A84" s="6" t="s">
        <v>26</v>
      </c>
      <c r="B84" s="12" t="str">
        <f t="shared" si="3"/>
        <v>:</v>
      </c>
      <c r="C84" s="12" t="str">
        <f t="shared" si="4"/>
        <v>:</v>
      </c>
      <c r="D84" s="12" t="str">
        <f t="shared" si="5"/>
        <v>:</v>
      </c>
      <c r="E84" s="12" t="str">
        <f t="shared" si="6"/>
        <v>:</v>
      </c>
      <c r="F84" s="12" t="str">
        <f t="shared" si="7"/>
        <v>:</v>
      </c>
      <c r="G84" s="12" t="str">
        <f t="shared" si="8"/>
        <v>:</v>
      </c>
      <c r="H84" s="12" t="str">
        <f t="shared" si="9"/>
        <v>:</v>
      </c>
      <c r="I84" s="12" t="str">
        <f t="shared" si="10"/>
        <v>:</v>
      </c>
      <c r="J84" s="10">
        <f t="shared" si="11"/>
        <v>1.67928216400236</v>
      </c>
      <c r="K84" s="10">
        <f t="shared" si="0"/>
        <v>1.2782009267237988</v>
      </c>
      <c r="L84" s="10">
        <f t="shared" si="1"/>
        <v>0.34538652420557936</v>
      </c>
      <c r="M84" s="10">
        <f t="shared" si="2"/>
        <v>0.9514906852691242</v>
      </c>
      <c r="O84" s="6" t="s">
        <v>3</v>
      </c>
      <c r="P84" s="11" t="s">
        <v>1</v>
      </c>
      <c r="Q84" s="11" t="s">
        <v>1</v>
      </c>
      <c r="R84" s="11" t="s">
        <v>1</v>
      </c>
      <c r="S84" s="11" t="s">
        <v>1</v>
      </c>
      <c r="T84" s="6" t="s">
        <v>3</v>
      </c>
      <c r="U84" s="11" t="s">
        <v>1</v>
      </c>
      <c r="V84" s="11" t="s">
        <v>1</v>
      </c>
      <c r="W84" s="11" t="s">
        <v>1</v>
      </c>
      <c r="X84" s="11" t="s">
        <v>1</v>
      </c>
    </row>
    <row r="85" spans="1:13" ht="15">
      <c r="A85" s="6" t="s">
        <v>25</v>
      </c>
      <c r="B85" s="12" t="str">
        <f t="shared" si="3"/>
        <v>:</v>
      </c>
      <c r="C85" s="12" t="str">
        <f t="shared" si="4"/>
        <v>:</v>
      </c>
      <c r="D85" s="12" t="str">
        <f t="shared" si="5"/>
        <v>:</v>
      </c>
      <c r="E85" s="12" t="str">
        <f t="shared" si="6"/>
        <v>:</v>
      </c>
      <c r="F85" s="12" t="str">
        <f t="shared" si="7"/>
        <v>:</v>
      </c>
      <c r="G85" s="12" t="str">
        <f t="shared" si="8"/>
        <v>:</v>
      </c>
      <c r="H85" s="12" t="str">
        <f t="shared" si="9"/>
        <v>:</v>
      </c>
      <c r="I85" s="12" t="str">
        <f t="shared" si="10"/>
        <v>:</v>
      </c>
      <c r="J85" s="10">
        <f t="shared" si="11"/>
        <v>3.6141183586294057</v>
      </c>
      <c r="K85" s="10">
        <f t="shared" si="0"/>
        <v>3.145182442296965</v>
      </c>
      <c r="L85" s="10">
        <f t="shared" si="1"/>
        <v>0.3014887288617508</v>
      </c>
      <c r="M85" s="10">
        <f t="shared" si="2"/>
        <v>0.47668274352967843</v>
      </c>
    </row>
    <row r="86" spans="1:20" ht="15">
      <c r="A86" s="6" t="s">
        <v>24</v>
      </c>
      <c r="B86" s="12" t="str">
        <f t="shared" si="3"/>
        <v>:</v>
      </c>
      <c r="C86" s="12" t="str">
        <f t="shared" si="4"/>
        <v>:</v>
      </c>
      <c r="D86" s="12" t="str">
        <f t="shared" si="5"/>
        <v>:</v>
      </c>
      <c r="E86" s="12" t="str">
        <f t="shared" si="6"/>
        <v>:</v>
      </c>
      <c r="F86" s="12" t="str">
        <f t="shared" si="7"/>
        <v>:</v>
      </c>
      <c r="G86" s="12" t="str">
        <f t="shared" si="8"/>
        <v>:</v>
      </c>
      <c r="H86" s="12" t="str">
        <f t="shared" si="9"/>
        <v>:</v>
      </c>
      <c r="I86" s="12" t="str">
        <f t="shared" si="10"/>
        <v>:</v>
      </c>
      <c r="J86" s="10">
        <f t="shared" si="11"/>
        <v>1.095065582169603</v>
      </c>
      <c r="K86" s="10">
        <f t="shared" si="0"/>
        <v>0.6446416525788442</v>
      </c>
      <c r="L86" s="10">
        <f t="shared" si="1"/>
        <v>0.29777630209756223</v>
      </c>
      <c r="M86" s="10">
        <f t="shared" si="2"/>
        <v>0.3837744361451601</v>
      </c>
      <c r="O86" s="2" t="s">
        <v>2</v>
      </c>
      <c r="T86" s="2" t="s">
        <v>2</v>
      </c>
    </row>
    <row r="87" spans="1:21" ht="15">
      <c r="A87" s="6" t="s">
        <v>23</v>
      </c>
      <c r="B87" s="12" t="str">
        <f t="shared" si="3"/>
        <v>:</v>
      </c>
      <c r="C87" s="12" t="str">
        <f t="shared" si="4"/>
        <v>:</v>
      </c>
      <c r="D87" s="12" t="str">
        <f t="shared" si="5"/>
        <v>:</v>
      </c>
      <c r="E87" s="12" t="str">
        <f t="shared" si="6"/>
        <v>:</v>
      </c>
      <c r="F87" s="12" t="str">
        <f t="shared" si="7"/>
        <v>:</v>
      </c>
      <c r="G87" s="12" t="str">
        <f t="shared" si="8"/>
        <v>:</v>
      </c>
      <c r="H87" s="12" t="str">
        <f t="shared" si="9"/>
        <v>:</v>
      </c>
      <c r="I87" s="12" t="str">
        <f t="shared" si="10"/>
        <v>:</v>
      </c>
      <c r="J87" s="10">
        <f t="shared" si="11"/>
        <v>1.4609780512012536</v>
      </c>
      <c r="K87" s="10">
        <f t="shared" si="0"/>
        <v>0.8072153635569184</v>
      </c>
      <c r="L87" s="10">
        <f t="shared" si="1"/>
        <v>0.6678403899350329</v>
      </c>
      <c r="M87" s="10">
        <f t="shared" si="2"/>
        <v>0.4556436926102886</v>
      </c>
      <c r="O87" s="2" t="s">
        <v>1</v>
      </c>
      <c r="P87" s="2" t="s">
        <v>0</v>
      </c>
      <c r="T87" s="2" t="s">
        <v>1</v>
      </c>
      <c r="U87" s="2" t="s">
        <v>0</v>
      </c>
    </row>
    <row r="88" spans="1:13" ht="15">
      <c r="A88" s="6" t="s">
        <v>22</v>
      </c>
      <c r="B88" s="12" t="str">
        <f t="shared" si="3"/>
        <v>:</v>
      </c>
      <c r="C88" s="12" t="str">
        <f t="shared" si="4"/>
        <v>:</v>
      </c>
      <c r="D88" s="12" t="str">
        <f t="shared" si="5"/>
        <v>:</v>
      </c>
      <c r="E88" s="12" t="str">
        <f t="shared" si="6"/>
        <v>:</v>
      </c>
      <c r="F88" s="12" t="str">
        <f t="shared" si="7"/>
        <v>:</v>
      </c>
      <c r="G88" s="12" t="str">
        <f t="shared" si="8"/>
        <v>:</v>
      </c>
      <c r="H88" s="12" t="str">
        <f t="shared" si="9"/>
        <v>:</v>
      </c>
      <c r="I88" s="12" t="str">
        <f t="shared" si="10"/>
        <v>:</v>
      </c>
      <c r="J88" s="10">
        <f t="shared" si="11"/>
        <v>1.125730849888791</v>
      </c>
      <c r="K88" s="10">
        <f t="shared" si="0"/>
        <v>1.7098808256942868</v>
      </c>
      <c r="L88" s="10">
        <f t="shared" si="1"/>
        <v>0.30275612407848607</v>
      </c>
      <c r="M88" s="10">
        <f t="shared" si="2"/>
        <v>0.36200003028796046</v>
      </c>
    </row>
    <row r="89" spans="1:13" ht="15">
      <c r="A89" s="6" t="s">
        <v>21</v>
      </c>
      <c r="B89" s="12" t="str">
        <f t="shared" si="3"/>
        <v>:</v>
      </c>
      <c r="C89" s="12" t="str">
        <f t="shared" si="4"/>
        <v>:</v>
      </c>
      <c r="D89" s="12" t="str">
        <f t="shared" si="5"/>
        <v>:</v>
      </c>
      <c r="E89" s="12" t="str">
        <f t="shared" si="6"/>
        <v>:</v>
      </c>
      <c r="F89" s="12" t="str">
        <f t="shared" si="7"/>
        <v>:</v>
      </c>
      <c r="G89" s="12" t="str">
        <f t="shared" si="8"/>
        <v>:</v>
      </c>
      <c r="H89" s="12" t="str">
        <f t="shared" si="9"/>
        <v>:</v>
      </c>
      <c r="I89" s="12" t="str">
        <f t="shared" si="10"/>
        <v>:</v>
      </c>
      <c r="J89" s="10">
        <f t="shared" si="11"/>
        <v>1.0102519756522779</v>
      </c>
      <c r="K89" s="10">
        <f t="shared" si="0"/>
        <v>1.107553482238222</v>
      </c>
      <c r="L89" s="10">
        <f t="shared" si="1"/>
        <v>0.13061909561545443</v>
      </c>
      <c r="M89" s="10">
        <f t="shared" si="2"/>
        <v>0.44140954047830805</v>
      </c>
    </row>
    <row r="90" spans="1:13" ht="15">
      <c r="A90" s="6" t="s">
        <v>20</v>
      </c>
      <c r="B90" s="12" t="str">
        <f t="shared" si="3"/>
        <v>:</v>
      </c>
      <c r="C90" s="12" t="str">
        <f t="shared" si="4"/>
        <v>:</v>
      </c>
      <c r="D90" s="12" t="str">
        <f t="shared" si="5"/>
        <v>:</v>
      </c>
      <c r="E90" s="12" t="str">
        <f t="shared" si="6"/>
        <v>:</v>
      </c>
      <c r="F90" s="12" t="str">
        <f t="shared" si="7"/>
        <v>:</v>
      </c>
      <c r="G90" s="12" t="str">
        <f t="shared" si="8"/>
        <v>:</v>
      </c>
      <c r="H90" s="12" t="str">
        <f t="shared" si="9"/>
        <v>:</v>
      </c>
      <c r="I90" s="12" t="str">
        <f t="shared" si="10"/>
        <v>:</v>
      </c>
      <c r="J90" s="10">
        <f t="shared" si="11"/>
        <v>1.9471781130909394</v>
      </c>
      <c r="K90" s="10">
        <f t="shared" si="0"/>
        <v>1.7670732788066237</v>
      </c>
      <c r="L90" s="10">
        <f t="shared" si="1"/>
        <v>0.34678625781868466</v>
      </c>
      <c r="M90" s="10">
        <f t="shared" si="2"/>
        <v>0.5855583856880509</v>
      </c>
    </row>
    <row r="91" spans="1:21" ht="15">
      <c r="A91" s="6" t="s">
        <v>19</v>
      </c>
      <c r="B91" s="12" t="str">
        <f t="shared" si="3"/>
        <v>:</v>
      </c>
      <c r="C91" s="12" t="str">
        <f t="shared" si="4"/>
        <v>:</v>
      </c>
      <c r="D91" s="12" t="str">
        <f t="shared" si="5"/>
        <v>:</v>
      </c>
      <c r="E91" s="12" t="str">
        <f t="shared" si="6"/>
        <v>:</v>
      </c>
      <c r="F91" s="12" t="str">
        <f t="shared" si="7"/>
        <v>:</v>
      </c>
      <c r="G91" s="12" t="str">
        <f t="shared" si="8"/>
        <v>:</v>
      </c>
      <c r="H91" s="12" t="str">
        <f t="shared" si="9"/>
        <v>:</v>
      </c>
      <c r="I91" s="12" t="str">
        <f t="shared" si="10"/>
        <v>:</v>
      </c>
      <c r="J91" s="10">
        <f t="shared" si="11"/>
        <v>0.2917690113440619</v>
      </c>
      <c r="K91" s="10">
        <f t="shared" si="0"/>
        <v>1.4884308134103574</v>
      </c>
      <c r="L91" s="10">
        <f t="shared" si="1"/>
        <v>0.17560318707325542</v>
      </c>
      <c r="M91" s="10">
        <f t="shared" si="2"/>
        <v>0.17609825046827182</v>
      </c>
      <c r="O91" s="2" t="s">
        <v>45</v>
      </c>
      <c r="P91" s="2" t="s">
        <v>44</v>
      </c>
      <c r="T91" s="2" t="s">
        <v>45</v>
      </c>
      <c r="U91" s="2" t="s">
        <v>44</v>
      </c>
    </row>
    <row r="92" spans="1:21" ht="15">
      <c r="A92" s="6" t="s">
        <v>18</v>
      </c>
      <c r="B92" s="12" t="str">
        <f t="shared" si="3"/>
        <v>:</v>
      </c>
      <c r="C92" s="12" t="str">
        <f t="shared" si="4"/>
        <v>:</v>
      </c>
      <c r="D92" s="12" t="str">
        <f t="shared" si="5"/>
        <v>:</v>
      </c>
      <c r="E92" s="12" t="str">
        <f t="shared" si="6"/>
        <v>:</v>
      </c>
      <c r="F92" s="12" t="str">
        <f t="shared" si="7"/>
        <v>:</v>
      </c>
      <c r="G92" s="12" t="str">
        <f t="shared" si="8"/>
        <v>:</v>
      </c>
      <c r="H92" s="12" t="str">
        <f t="shared" si="9"/>
        <v>:</v>
      </c>
      <c r="I92" s="12" t="str">
        <f t="shared" si="10"/>
        <v>:</v>
      </c>
      <c r="J92" s="10">
        <f t="shared" si="11"/>
        <v>1.8229630599960005</v>
      </c>
      <c r="K92" s="10">
        <f t="shared" si="0"/>
        <v>1.5142428038480031</v>
      </c>
      <c r="L92" s="10">
        <f t="shared" si="1"/>
        <v>0.5426661776093028</v>
      </c>
      <c r="M92" s="10">
        <f t="shared" si="2"/>
        <v>0.6451675144111164</v>
      </c>
      <c r="O92" s="2" t="s">
        <v>43</v>
      </c>
      <c r="P92" s="2" t="s">
        <v>42</v>
      </c>
      <c r="T92" s="2" t="s">
        <v>43</v>
      </c>
      <c r="U92" s="2" t="s">
        <v>42</v>
      </c>
    </row>
    <row r="93" spans="1:21" ht="15">
      <c r="A93" s="6" t="s">
        <v>17</v>
      </c>
      <c r="B93" s="12" t="str">
        <f t="shared" si="3"/>
        <v>:</v>
      </c>
      <c r="C93" s="12" t="str">
        <f t="shared" si="4"/>
        <v>:</v>
      </c>
      <c r="D93" s="12" t="str">
        <f t="shared" si="5"/>
        <v>:</v>
      </c>
      <c r="E93" s="12" t="str">
        <f t="shared" si="6"/>
        <v>:</v>
      </c>
      <c r="F93" s="12" t="str">
        <f t="shared" si="7"/>
        <v>:</v>
      </c>
      <c r="G93" s="12" t="str">
        <f t="shared" si="8"/>
        <v>:</v>
      </c>
      <c r="H93" s="12" t="str">
        <f t="shared" si="9"/>
        <v>:</v>
      </c>
      <c r="I93" s="12" t="str">
        <f t="shared" si="10"/>
        <v>:</v>
      </c>
      <c r="J93" s="10">
        <f t="shared" si="11"/>
        <v>2.222084632109704</v>
      </c>
      <c r="K93" s="10">
        <f t="shared" si="0"/>
        <v>0.5605555118498239</v>
      </c>
      <c r="L93" s="10">
        <f t="shared" si="1"/>
        <v>0.5061717237624913</v>
      </c>
      <c r="M93" s="10">
        <f t="shared" si="2"/>
        <v>0.9390242843538343</v>
      </c>
      <c r="O93" s="2" t="s">
        <v>41</v>
      </c>
      <c r="P93" s="2" t="s">
        <v>40</v>
      </c>
      <c r="T93" s="2" t="s">
        <v>41</v>
      </c>
      <c r="U93" s="2" t="s">
        <v>40</v>
      </c>
    </row>
    <row r="94" spans="1:21" ht="15">
      <c r="A94" s="6" t="s">
        <v>16</v>
      </c>
      <c r="B94" s="12" t="str">
        <f t="shared" si="3"/>
        <v>:</v>
      </c>
      <c r="C94" s="12" t="str">
        <f t="shared" si="4"/>
        <v>:</v>
      </c>
      <c r="D94" s="12" t="str">
        <f t="shared" si="5"/>
        <v>:</v>
      </c>
      <c r="E94" s="12" t="str">
        <f t="shared" si="6"/>
        <v>:</v>
      </c>
      <c r="F94" s="12" t="str">
        <f t="shared" si="7"/>
        <v>:</v>
      </c>
      <c r="G94" s="12" t="str">
        <f t="shared" si="8"/>
        <v>:</v>
      </c>
      <c r="H94" s="12" t="str">
        <f t="shared" si="9"/>
        <v>:</v>
      </c>
      <c r="I94" s="12" t="str">
        <f t="shared" si="10"/>
        <v>:</v>
      </c>
      <c r="J94" s="10">
        <f t="shared" si="11"/>
        <v>1.2787756888085824</v>
      </c>
      <c r="K94" s="10">
        <f t="shared" si="0"/>
        <v>2.9531870992490363</v>
      </c>
      <c r="L94" s="10" t="str">
        <f t="shared" si="1"/>
        <v>:</v>
      </c>
      <c r="M94" s="10">
        <f t="shared" si="2"/>
        <v>0.2696114226068439</v>
      </c>
      <c r="O94" s="2" t="s">
        <v>39</v>
      </c>
      <c r="P94" s="2" t="s">
        <v>38</v>
      </c>
      <c r="T94" s="2" t="s">
        <v>39</v>
      </c>
      <c r="U94" s="2" t="s">
        <v>46</v>
      </c>
    </row>
    <row r="95" spans="1:13" ht="15">
      <c r="A95" s="6" t="s">
        <v>15</v>
      </c>
      <c r="B95" s="12" t="str">
        <f t="shared" si="3"/>
        <v>:</v>
      </c>
      <c r="C95" s="12" t="str">
        <f t="shared" si="4"/>
        <v>:</v>
      </c>
      <c r="D95" s="12" t="str">
        <f t="shared" si="5"/>
        <v>:</v>
      </c>
      <c r="E95" s="12" t="str">
        <f t="shared" si="6"/>
        <v>:</v>
      </c>
      <c r="F95" s="12" t="str">
        <f t="shared" si="7"/>
        <v>:</v>
      </c>
      <c r="G95" s="12" t="str">
        <f t="shared" si="8"/>
        <v>:</v>
      </c>
      <c r="H95" s="12" t="str">
        <f t="shared" si="9"/>
        <v>:</v>
      </c>
      <c r="I95" s="12" t="str">
        <f t="shared" si="10"/>
        <v>:</v>
      </c>
      <c r="J95" s="10" t="str">
        <f t="shared" si="11"/>
        <v>:</v>
      </c>
      <c r="K95" s="10" t="str">
        <f t="shared" si="0"/>
        <v>:</v>
      </c>
      <c r="L95" s="10" t="str">
        <f t="shared" si="1"/>
        <v>:</v>
      </c>
      <c r="M95" s="10" t="str">
        <f t="shared" si="2"/>
        <v>:</v>
      </c>
    </row>
    <row r="96" spans="1:24" ht="15">
      <c r="A96" s="6" t="s">
        <v>14</v>
      </c>
      <c r="B96" s="12" t="str">
        <f t="shared" si="3"/>
        <v>:</v>
      </c>
      <c r="C96" s="12" t="str">
        <f t="shared" si="4"/>
        <v>:</v>
      </c>
      <c r="D96" s="12" t="str">
        <f t="shared" si="5"/>
        <v>:</v>
      </c>
      <c r="E96" s="12" t="str">
        <f t="shared" si="6"/>
        <v>:</v>
      </c>
      <c r="F96" s="12" t="str">
        <f t="shared" si="7"/>
        <v>:</v>
      </c>
      <c r="G96" s="12" t="str">
        <f t="shared" si="8"/>
        <v>:</v>
      </c>
      <c r="H96" s="12" t="str">
        <f t="shared" si="9"/>
        <v>:</v>
      </c>
      <c r="I96" s="12" t="str">
        <f t="shared" si="10"/>
        <v>:</v>
      </c>
      <c r="J96" s="10" t="str">
        <f t="shared" si="11"/>
        <v>:</v>
      </c>
      <c r="K96" s="10" t="str">
        <f t="shared" si="0"/>
        <v>:</v>
      </c>
      <c r="L96" s="10" t="str">
        <f t="shared" si="1"/>
        <v>:</v>
      </c>
      <c r="M96" s="10" t="str">
        <f t="shared" si="2"/>
        <v>:</v>
      </c>
      <c r="O96" s="6" t="s">
        <v>37</v>
      </c>
      <c r="P96" s="6" t="s">
        <v>36</v>
      </c>
      <c r="Q96" s="6" t="s">
        <v>36</v>
      </c>
      <c r="R96" s="6" t="s">
        <v>35</v>
      </c>
      <c r="S96" s="6" t="s">
        <v>35</v>
      </c>
      <c r="T96" s="6" t="s">
        <v>37</v>
      </c>
      <c r="U96" s="6" t="s">
        <v>36</v>
      </c>
      <c r="V96" s="6" t="s">
        <v>36</v>
      </c>
      <c r="W96" s="6" t="s">
        <v>35</v>
      </c>
      <c r="X96" s="6" t="s">
        <v>35</v>
      </c>
    </row>
    <row r="97" spans="1:24" ht="15">
      <c r="A97" s="6" t="s">
        <v>13</v>
      </c>
      <c r="B97" s="12" t="str">
        <f t="shared" si="3"/>
        <v>:</v>
      </c>
      <c r="C97" s="12" t="str">
        <f t="shared" si="4"/>
        <v>:</v>
      </c>
      <c r="D97" s="12" t="str">
        <f t="shared" si="5"/>
        <v>:</v>
      </c>
      <c r="E97" s="12" t="str">
        <f t="shared" si="6"/>
        <v>:</v>
      </c>
      <c r="F97" s="12" t="str">
        <f t="shared" si="7"/>
        <v>:</v>
      </c>
      <c r="G97" s="12" t="str">
        <f t="shared" si="8"/>
        <v>:</v>
      </c>
      <c r="H97" s="12" t="str">
        <f t="shared" si="9"/>
        <v>:</v>
      </c>
      <c r="I97" s="12" t="str">
        <f t="shared" si="10"/>
        <v>:</v>
      </c>
      <c r="J97" s="10">
        <f t="shared" si="11"/>
        <v>1.9574605786629409</v>
      </c>
      <c r="K97" s="10">
        <f t="shared" si="0"/>
        <v>0.6933266687385872</v>
      </c>
      <c r="L97" s="10">
        <f t="shared" si="1"/>
        <v>1.20038942078454</v>
      </c>
      <c r="M97" s="10">
        <f t="shared" si="2"/>
        <v>0.45426112080875886</v>
      </c>
      <c r="O97" s="6" t="s">
        <v>34</v>
      </c>
      <c r="P97" s="6" t="s">
        <v>33</v>
      </c>
      <c r="Q97" s="6" t="s">
        <v>32</v>
      </c>
      <c r="R97" s="6" t="s">
        <v>33</v>
      </c>
      <c r="S97" s="6" t="s">
        <v>32</v>
      </c>
      <c r="T97" s="6" t="s">
        <v>34</v>
      </c>
      <c r="U97" s="6" t="s">
        <v>33</v>
      </c>
      <c r="V97" s="6" t="s">
        <v>32</v>
      </c>
      <c r="W97" s="6" t="s">
        <v>33</v>
      </c>
      <c r="X97" s="6" t="s">
        <v>32</v>
      </c>
    </row>
    <row r="98" spans="1:24" ht="15">
      <c r="A98" s="6" t="s">
        <v>12</v>
      </c>
      <c r="B98" s="12" t="str">
        <f t="shared" si="3"/>
        <v>:</v>
      </c>
      <c r="C98" s="12" t="str">
        <f t="shared" si="4"/>
        <v>:</v>
      </c>
      <c r="D98" s="12" t="str">
        <f t="shared" si="5"/>
        <v>:</v>
      </c>
      <c r="E98" s="12" t="str">
        <f t="shared" si="6"/>
        <v>:</v>
      </c>
      <c r="F98" s="12" t="str">
        <f t="shared" si="7"/>
        <v>:</v>
      </c>
      <c r="G98" s="12" t="str">
        <f t="shared" si="8"/>
        <v>:</v>
      </c>
      <c r="H98" s="12" t="str">
        <f t="shared" si="9"/>
        <v>:</v>
      </c>
      <c r="I98" s="12" t="str">
        <f t="shared" si="10"/>
        <v>:</v>
      </c>
      <c r="J98" s="10">
        <f t="shared" si="11"/>
        <v>1.5541284045569093</v>
      </c>
      <c r="K98" s="10">
        <f t="shared" si="0"/>
        <v>1.6833326443736947</v>
      </c>
      <c r="L98" s="10">
        <f t="shared" si="1"/>
        <v>0.4065322383041519</v>
      </c>
      <c r="M98" s="10">
        <f t="shared" si="2"/>
        <v>0.8001236809725234</v>
      </c>
      <c r="O98" s="6" t="s">
        <v>31</v>
      </c>
      <c r="P98" s="13">
        <v>93098831.29</v>
      </c>
      <c r="Q98" s="13">
        <v>34437489.35</v>
      </c>
      <c r="R98" s="13">
        <v>119493249.78</v>
      </c>
      <c r="S98" s="13">
        <v>43596297.31</v>
      </c>
      <c r="T98" s="6" t="s">
        <v>31</v>
      </c>
      <c r="U98" s="13">
        <v>76354177.83</v>
      </c>
      <c r="V98" s="13">
        <v>20135187.61</v>
      </c>
      <c r="W98" s="13">
        <v>125381193.94</v>
      </c>
      <c r="X98" s="13">
        <v>57137007.54</v>
      </c>
    </row>
    <row r="99" spans="1:24" ht="15">
      <c r="A99" s="6" t="s">
        <v>11</v>
      </c>
      <c r="B99" s="12" t="str">
        <f t="shared" si="3"/>
        <v>:</v>
      </c>
      <c r="C99" s="12" t="str">
        <f t="shared" si="4"/>
        <v>:</v>
      </c>
      <c r="D99" s="12" t="str">
        <f t="shared" si="5"/>
        <v>:</v>
      </c>
      <c r="E99" s="12" t="str">
        <f t="shared" si="6"/>
        <v>:</v>
      </c>
      <c r="F99" s="12" t="str">
        <f t="shared" si="7"/>
        <v>:</v>
      </c>
      <c r="G99" s="12" t="str">
        <f t="shared" si="8"/>
        <v>:</v>
      </c>
      <c r="H99" s="12" t="str">
        <f t="shared" si="9"/>
        <v>:</v>
      </c>
      <c r="I99" s="12" t="str">
        <f t="shared" si="10"/>
        <v>:</v>
      </c>
      <c r="J99" s="10">
        <f t="shared" si="11"/>
        <v>1.6506847876974433</v>
      </c>
      <c r="K99" s="10">
        <f t="shared" si="0"/>
        <v>0.7480906070214844</v>
      </c>
      <c r="L99" s="10">
        <f t="shared" si="1"/>
        <v>0.4216779093938974</v>
      </c>
      <c r="M99" s="10">
        <f t="shared" si="2"/>
        <v>0.41959148290890147</v>
      </c>
      <c r="O99" s="6" t="s">
        <v>30</v>
      </c>
      <c r="P99" s="13">
        <v>9053038.17</v>
      </c>
      <c r="Q99" s="13">
        <v>6703613.42</v>
      </c>
      <c r="R99" s="13">
        <v>3462015.35</v>
      </c>
      <c r="S99" s="13">
        <v>1910958.22</v>
      </c>
      <c r="T99" s="6" t="s">
        <v>30</v>
      </c>
      <c r="U99" s="13">
        <v>5678936.49</v>
      </c>
      <c r="V99" s="13">
        <v>7658819.57</v>
      </c>
      <c r="W99" s="13">
        <v>7737264.95</v>
      </c>
      <c r="X99" s="13">
        <v>2300814.21</v>
      </c>
    </row>
    <row r="100" spans="1:24" ht="15">
      <c r="A100" s="6" t="s">
        <v>10</v>
      </c>
      <c r="B100" s="12" t="str">
        <f t="shared" si="3"/>
        <v>:</v>
      </c>
      <c r="C100" s="12" t="str">
        <f t="shared" si="4"/>
        <v>:</v>
      </c>
      <c r="D100" s="12" t="str">
        <f t="shared" si="5"/>
        <v>:</v>
      </c>
      <c r="E100" s="12" t="str">
        <f t="shared" si="6"/>
        <v>:</v>
      </c>
      <c r="F100" s="12" t="str">
        <f t="shared" si="7"/>
        <v>:</v>
      </c>
      <c r="G100" s="12" t="str">
        <f t="shared" si="8"/>
        <v>:</v>
      </c>
      <c r="H100" s="12" t="str">
        <f t="shared" si="9"/>
        <v>:</v>
      </c>
      <c r="I100" s="12" t="str">
        <f t="shared" si="10"/>
        <v>:</v>
      </c>
      <c r="J100" s="10">
        <f t="shared" si="11"/>
        <v>1.5063666876309272</v>
      </c>
      <c r="K100" s="10">
        <f t="shared" si="0"/>
        <v>0.7706368271122629</v>
      </c>
      <c r="L100" s="10">
        <f t="shared" si="1"/>
        <v>0.23753217155735834</v>
      </c>
      <c r="M100" s="10">
        <f t="shared" si="2"/>
        <v>1.1445641883084106</v>
      </c>
      <c r="O100" s="6" t="s">
        <v>29</v>
      </c>
      <c r="P100" s="13">
        <v>55863786.16</v>
      </c>
      <c r="Q100" s="13">
        <v>13925198.07</v>
      </c>
      <c r="R100" s="13">
        <v>12278363.78</v>
      </c>
      <c r="S100" s="10">
        <v>2046561.2</v>
      </c>
      <c r="T100" s="6" t="s">
        <v>29</v>
      </c>
      <c r="U100" s="13">
        <v>36633004.82</v>
      </c>
      <c r="V100" s="13">
        <v>9864176.81</v>
      </c>
      <c r="W100" s="13">
        <v>25645652.45</v>
      </c>
      <c r="X100" s="13">
        <v>6236251.06</v>
      </c>
    </row>
    <row r="101" spans="1:24" ht="15">
      <c r="A101" s="6" t="s">
        <v>9</v>
      </c>
      <c r="B101" s="12" t="str">
        <f t="shared" si="3"/>
        <v>:</v>
      </c>
      <c r="C101" s="12" t="str">
        <f t="shared" si="4"/>
        <v>:</v>
      </c>
      <c r="D101" s="12" t="str">
        <f t="shared" si="5"/>
        <v>:</v>
      </c>
      <c r="E101" s="12" t="str">
        <f t="shared" si="6"/>
        <v>:</v>
      </c>
      <c r="F101" s="12" t="str">
        <f t="shared" si="7"/>
        <v>:</v>
      </c>
      <c r="G101" s="12" t="str">
        <f t="shared" si="8"/>
        <v>:</v>
      </c>
      <c r="H101" s="12" t="str">
        <f t="shared" si="9"/>
        <v>:</v>
      </c>
      <c r="I101" s="12" t="str">
        <f t="shared" si="10"/>
        <v>:</v>
      </c>
      <c r="J101" s="10">
        <f t="shared" si="11"/>
        <v>1.3033697581799844</v>
      </c>
      <c r="K101" s="10">
        <f t="shared" si="0"/>
        <v>1.1573112081511232</v>
      </c>
      <c r="L101" s="10">
        <f t="shared" si="1"/>
        <v>0.25447274662274094</v>
      </c>
      <c r="M101" s="10">
        <f t="shared" si="2"/>
        <v>0.6475523266360924</v>
      </c>
      <c r="O101" s="6" t="s">
        <v>28</v>
      </c>
      <c r="P101" s="11" t="s">
        <v>1</v>
      </c>
      <c r="Q101" s="11" t="s">
        <v>1</v>
      </c>
      <c r="R101" s="11" t="s">
        <v>1</v>
      </c>
      <c r="S101" s="11" t="s">
        <v>1</v>
      </c>
      <c r="T101" s="6" t="s">
        <v>28</v>
      </c>
      <c r="U101" s="11" t="s">
        <v>1</v>
      </c>
      <c r="V101" s="11" t="s">
        <v>1</v>
      </c>
      <c r="W101" s="11" t="s">
        <v>1</v>
      </c>
      <c r="X101" s="11" t="s">
        <v>1</v>
      </c>
    </row>
    <row r="102" spans="1:24" ht="15">
      <c r="A102" s="6" t="s">
        <v>8</v>
      </c>
      <c r="B102" s="12" t="str">
        <f t="shared" si="3"/>
        <v>:</v>
      </c>
      <c r="C102" s="12" t="str">
        <f t="shared" si="4"/>
        <v>:</v>
      </c>
      <c r="D102" s="12" t="str">
        <f t="shared" si="5"/>
        <v>:</v>
      </c>
      <c r="E102" s="12" t="str">
        <f t="shared" si="6"/>
        <v>:</v>
      </c>
      <c r="F102" s="12" t="str">
        <f t="shared" si="7"/>
        <v>:</v>
      </c>
      <c r="G102" s="12" t="str">
        <f t="shared" si="8"/>
        <v>:</v>
      </c>
      <c r="H102" s="12" t="str">
        <f t="shared" si="9"/>
        <v>:</v>
      </c>
      <c r="I102" s="12" t="str">
        <f t="shared" si="10"/>
        <v>:</v>
      </c>
      <c r="J102" s="10">
        <f t="shared" si="11"/>
        <v>1.666346268811297</v>
      </c>
      <c r="K102" s="10">
        <f t="shared" si="0"/>
        <v>1.8550287121933462</v>
      </c>
      <c r="L102" s="10">
        <f t="shared" si="1"/>
        <v>0.390370066567935</v>
      </c>
      <c r="M102" s="10">
        <f t="shared" si="2"/>
        <v>0.49143848582804284</v>
      </c>
      <c r="O102" s="6" t="s">
        <v>27</v>
      </c>
      <c r="P102" s="11" t="s">
        <v>1</v>
      </c>
      <c r="Q102" s="11" t="s">
        <v>1</v>
      </c>
      <c r="R102" s="11" t="s">
        <v>1</v>
      </c>
      <c r="S102" s="11" t="s">
        <v>1</v>
      </c>
      <c r="T102" s="6" t="s">
        <v>27</v>
      </c>
      <c r="U102" s="11" t="s">
        <v>1</v>
      </c>
      <c r="V102" s="11" t="s">
        <v>1</v>
      </c>
      <c r="W102" s="11" t="s">
        <v>1</v>
      </c>
      <c r="X102" s="11" t="s">
        <v>1</v>
      </c>
    </row>
    <row r="103" spans="1:24" ht="15">
      <c r="A103" s="6" t="s">
        <v>7</v>
      </c>
      <c r="B103" s="12" t="str">
        <f t="shared" si="3"/>
        <v>:</v>
      </c>
      <c r="C103" s="12" t="str">
        <f t="shared" si="4"/>
        <v>:</v>
      </c>
      <c r="D103" s="12" t="str">
        <f t="shared" si="5"/>
        <v>:</v>
      </c>
      <c r="E103" s="12" t="str">
        <f t="shared" si="6"/>
        <v>:</v>
      </c>
      <c r="F103" s="12" t="str">
        <f t="shared" si="7"/>
        <v>:</v>
      </c>
      <c r="G103" s="12" t="str">
        <f t="shared" si="8"/>
        <v>:</v>
      </c>
      <c r="H103" s="12" t="str">
        <f t="shared" si="9"/>
        <v>:</v>
      </c>
      <c r="I103" s="12" t="str">
        <f t="shared" si="10"/>
        <v>:</v>
      </c>
      <c r="J103" s="10">
        <f t="shared" si="11"/>
        <v>1.6400740886546556</v>
      </c>
      <c r="K103" s="10">
        <f t="shared" si="0"/>
        <v>0.7084084316815069</v>
      </c>
      <c r="L103" s="10">
        <f t="shared" si="1"/>
        <v>0.3975459928370237</v>
      </c>
      <c r="M103" s="10">
        <f t="shared" si="2"/>
        <v>0.2983998590702446</v>
      </c>
      <c r="O103" s="6" t="s">
        <v>26</v>
      </c>
      <c r="P103" s="11" t="s">
        <v>1</v>
      </c>
      <c r="Q103" s="11" t="s">
        <v>1</v>
      </c>
      <c r="R103" s="11" t="s">
        <v>1</v>
      </c>
      <c r="S103" s="11" t="s">
        <v>1</v>
      </c>
      <c r="T103" s="6" t="s">
        <v>26</v>
      </c>
      <c r="U103" s="11" t="s">
        <v>1</v>
      </c>
      <c r="V103" s="11" t="s">
        <v>1</v>
      </c>
      <c r="W103" s="11" t="s">
        <v>1</v>
      </c>
      <c r="X103" s="11" t="s">
        <v>1</v>
      </c>
    </row>
    <row r="104" spans="1:24" ht="15">
      <c r="A104" s="6" t="s">
        <v>6</v>
      </c>
      <c r="B104" s="12" t="str">
        <f t="shared" si="3"/>
        <v>:</v>
      </c>
      <c r="C104" s="12" t="str">
        <f t="shared" si="4"/>
        <v>:</v>
      </c>
      <c r="D104" s="12" t="str">
        <f t="shared" si="5"/>
        <v>:</v>
      </c>
      <c r="E104" s="12" t="str">
        <f t="shared" si="6"/>
        <v>:</v>
      </c>
      <c r="F104" s="12" t="str">
        <f t="shared" si="7"/>
        <v>:</v>
      </c>
      <c r="G104" s="12" t="str">
        <f t="shared" si="8"/>
        <v>:</v>
      </c>
      <c r="H104" s="12" t="str">
        <f t="shared" si="9"/>
        <v>:</v>
      </c>
      <c r="I104" s="12" t="str">
        <f t="shared" si="10"/>
        <v>:</v>
      </c>
      <c r="J104" s="10">
        <f t="shared" si="11"/>
        <v>1.9198698551924558</v>
      </c>
      <c r="K104" s="10">
        <f t="shared" si="0"/>
        <v>1.4499956481053686</v>
      </c>
      <c r="L104" s="10">
        <f t="shared" si="1"/>
        <v>0.21444169024856788</v>
      </c>
      <c r="M104" s="10">
        <f t="shared" si="2"/>
        <v>0.5331423210385863</v>
      </c>
      <c r="O104" s="6" t="s">
        <v>25</v>
      </c>
      <c r="P104" s="10">
        <v>40008923.5</v>
      </c>
      <c r="Q104" s="13">
        <v>33905678.04</v>
      </c>
      <c r="R104" s="13">
        <v>5724319.14</v>
      </c>
      <c r="S104" s="13">
        <v>1411974.45</v>
      </c>
      <c r="T104" s="6" t="s">
        <v>25</v>
      </c>
      <c r="U104" s="13">
        <v>10976822.98</v>
      </c>
      <c r="V104" s="13">
        <v>9778537.64</v>
      </c>
      <c r="W104" s="13">
        <v>18264375.69</v>
      </c>
      <c r="X104" s="13">
        <v>3070196.73</v>
      </c>
    </row>
    <row r="105" spans="1:24" ht="15">
      <c r="A105" s="6" t="s">
        <v>5</v>
      </c>
      <c r="B105" s="12" t="str">
        <f t="shared" si="3"/>
        <v>:</v>
      </c>
      <c r="C105" s="12" t="str">
        <f t="shared" si="4"/>
        <v>:</v>
      </c>
      <c r="D105" s="12" t="str">
        <f t="shared" si="5"/>
        <v>:</v>
      </c>
      <c r="E105" s="12" t="str">
        <f t="shared" si="6"/>
        <v>:</v>
      </c>
      <c r="F105" s="12" t="str">
        <f t="shared" si="7"/>
        <v>:</v>
      </c>
      <c r="G105" s="12" t="str">
        <f t="shared" si="8"/>
        <v>:</v>
      </c>
      <c r="H105" s="12" t="str">
        <f t="shared" si="9"/>
        <v>:</v>
      </c>
      <c r="I105" s="12" t="str">
        <f t="shared" si="10"/>
        <v>:</v>
      </c>
      <c r="J105" s="10">
        <f t="shared" si="11"/>
        <v>1.7968386022202292</v>
      </c>
      <c r="K105" s="10">
        <f t="shared" si="0"/>
        <v>2.178821890998067</v>
      </c>
      <c r="L105" s="10">
        <f t="shared" si="1"/>
        <v>0.39432333181828755</v>
      </c>
      <c r="M105" s="10">
        <f t="shared" si="2"/>
        <v>0.7417720000646819</v>
      </c>
      <c r="O105" s="6" t="s">
        <v>24</v>
      </c>
      <c r="P105" s="10">
        <v>7915082.1</v>
      </c>
      <c r="Q105" s="13">
        <v>11262382.06</v>
      </c>
      <c r="R105" s="13">
        <v>3665879.51</v>
      </c>
      <c r="S105" s="13">
        <v>2149310.18</v>
      </c>
      <c r="T105" s="6" t="s">
        <v>24</v>
      </c>
      <c r="U105" s="13">
        <v>7397098.85</v>
      </c>
      <c r="V105" s="13">
        <v>17417963.33</v>
      </c>
      <c r="W105" s="13">
        <v>12032339.62</v>
      </c>
      <c r="X105" s="13">
        <v>5349756.81</v>
      </c>
    </row>
    <row r="106" spans="1:24" ht="15">
      <c r="A106" s="6" t="s">
        <v>4</v>
      </c>
      <c r="B106" s="12" t="str">
        <f t="shared" si="3"/>
        <v>:</v>
      </c>
      <c r="C106" s="12" t="str">
        <f t="shared" si="4"/>
        <v>:</v>
      </c>
      <c r="D106" s="12" t="str">
        <f t="shared" si="5"/>
        <v>:</v>
      </c>
      <c r="E106" s="12" t="str">
        <f t="shared" si="6"/>
        <v>:</v>
      </c>
      <c r="F106" s="12" t="str">
        <f t="shared" si="7"/>
        <v>:</v>
      </c>
      <c r="G106" s="12" t="str">
        <f t="shared" si="8"/>
        <v>:</v>
      </c>
      <c r="H106" s="12" t="str">
        <f t="shared" si="9"/>
        <v>:</v>
      </c>
      <c r="I106" s="12" t="str">
        <f t="shared" si="10"/>
        <v>:</v>
      </c>
      <c r="J106" s="10">
        <f t="shared" si="11"/>
        <v>1.0239182483599594</v>
      </c>
      <c r="K106" s="10">
        <f t="shared" si="0"/>
        <v>1.342245302614962</v>
      </c>
      <c r="L106" s="10">
        <f t="shared" si="1"/>
        <v>0.45713630198184946</v>
      </c>
      <c r="M106" s="10">
        <f t="shared" si="2"/>
        <v>0.29050663245180347</v>
      </c>
      <c r="O106" s="6" t="s">
        <v>23</v>
      </c>
      <c r="P106" s="11" t="s">
        <v>1</v>
      </c>
      <c r="Q106" s="11" t="s">
        <v>1</v>
      </c>
      <c r="R106" s="11" t="s">
        <v>1</v>
      </c>
      <c r="S106" s="11" t="s">
        <v>1</v>
      </c>
      <c r="T106" s="6" t="s">
        <v>23</v>
      </c>
      <c r="U106" s="11" t="s">
        <v>1</v>
      </c>
      <c r="V106" s="11" t="s">
        <v>1</v>
      </c>
      <c r="W106" s="11" t="s">
        <v>1</v>
      </c>
      <c r="X106" s="11" t="s">
        <v>1</v>
      </c>
    </row>
    <row r="107" spans="1:24" ht="15">
      <c r="A107" s="6" t="s">
        <v>3</v>
      </c>
      <c r="B107" s="12" t="str">
        <f t="shared" si="3"/>
        <v>:</v>
      </c>
      <c r="C107" s="12" t="str">
        <f t="shared" si="4"/>
        <v>:</v>
      </c>
      <c r="D107" s="12" t="str">
        <f t="shared" si="5"/>
        <v>:</v>
      </c>
      <c r="E107" s="12" t="str">
        <f t="shared" si="6"/>
        <v>:</v>
      </c>
      <c r="F107" s="12" t="s">
        <v>1</v>
      </c>
      <c r="G107" s="12" t="s">
        <v>1</v>
      </c>
      <c r="H107" s="12" t="s">
        <v>1</v>
      </c>
      <c r="I107" s="12" t="s">
        <v>1</v>
      </c>
      <c r="J107" s="10" t="str">
        <f t="shared" si="11"/>
        <v>:</v>
      </c>
      <c r="K107" s="10" t="str">
        <f t="shared" si="0"/>
        <v>:</v>
      </c>
      <c r="L107" s="10" t="str">
        <f t="shared" si="1"/>
        <v>:</v>
      </c>
      <c r="M107" s="10" t="str">
        <f t="shared" si="2"/>
        <v>:</v>
      </c>
      <c r="O107" s="6" t="s">
        <v>22</v>
      </c>
      <c r="P107" s="13">
        <v>166276071.87</v>
      </c>
      <c r="Q107" s="13">
        <v>126696673.91</v>
      </c>
      <c r="R107" s="13">
        <v>36844513.44</v>
      </c>
      <c r="S107" s="13">
        <v>21832374.99</v>
      </c>
      <c r="T107" s="6" t="s">
        <v>22</v>
      </c>
      <c r="U107" s="10">
        <v>157350121.5</v>
      </c>
      <c r="V107" s="13">
        <v>89936919.33</v>
      </c>
      <c r="W107" s="13">
        <v>116390207.04</v>
      </c>
      <c r="X107" s="10">
        <v>43051988.6</v>
      </c>
    </row>
    <row r="108" spans="15:24" ht="15">
      <c r="O108" s="6" t="s">
        <v>21</v>
      </c>
      <c r="P108" s="13">
        <v>5042650.45</v>
      </c>
      <c r="Q108" s="13">
        <v>2901498.91</v>
      </c>
      <c r="R108" s="10">
        <v>647503.5</v>
      </c>
      <c r="S108" s="10">
        <v>450274.8</v>
      </c>
      <c r="T108" s="6" t="s">
        <v>21</v>
      </c>
      <c r="U108" s="13">
        <v>4766919.26</v>
      </c>
      <c r="V108" s="13">
        <v>2652868.15</v>
      </c>
      <c r="W108" s="13">
        <v>6471395.92</v>
      </c>
      <c r="X108" s="13">
        <v>1401949.39</v>
      </c>
    </row>
    <row r="109" spans="15:24" ht="15">
      <c r="O109" s="6" t="s">
        <v>20</v>
      </c>
      <c r="P109" s="11" t="s">
        <v>1</v>
      </c>
      <c r="Q109" s="11" t="s">
        <v>1</v>
      </c>
      <c r="R109" s="11" t="s">
        <v>1</v>
      </c>
      <c r="S109" s="11" t="s">
        <v>1</v>
      </c>
      <c r="T109" s="6" t="s">
        <v>20</v>
      </c>
      <c r="U109" s="11" t="s">
        <v>1</v>
      </c>
      <c r="V109" s="11" t="s">
        <v>1</v>
      </c>
      <c r="W109" s="11" t="s">
        <v>1</v>
      </c>
      <c r="X109" s="11" t="s">
        <v>1</v>
      </c>
    </row>
    <row r="110" spans="15:24" ht="15">
      <c r="O110" s="6" t="s">
        <v>19</v>
      </c>
      <c r="P110" s="10">
        <v>227048.8</v>
      </c>
      <c r="Q110" s="13">
        <v>304363.89</v>
      </c>
      <c r="R110" s="13">
        <v>506487.42</v>
      </c>
      <c r="S110" s="13">
        <v>165924.16</v>
      </c>
      <c r="T110" s="6" t="s">
        <v>19</v>
      </c>
      <c r="U110" s="13">
        <v>729888.28</v>
      </c>
      <c r="V110" s="13">
        <v>276592.92</v>
      </c>
      <c r="W110" s="13">
        <v>2418097.27</v>
      </c>
      <c r="X110" s="10">
        <v>1052637.4</v>
      </c>
    </row>
    <row r="111" spans="15:24" ht="15">
      <c r="O111" s="6" t="s">
        <v>18</v>
      </c>
      <c r="P111" s="13">
        <v>2942893.25</v>
      </c>
      <c r="Q111" s="13">
        <v>1381703.55</v>
      </c>
      <c r="R111" s="13">
        <v>3708318.88</v>
      </c>
      <c r="S111" s="13">
        <v>988855.64</v>
      </c>
      <c r="T111" s="6" t="s">
        <v>18</v>
      </c>
      <c r="U111" s="13">
        <v>1736538.19</v>
      </c>
      <c r="V111" s="13">
        <v>917746.53</v>
      </c>
      <c r="W111" s="10">
        <v>7131355.9</v>
      </c>
      <c r="X111" s="13">
        <v>1479176.39</v>
      </c>
    </row>
    <row r="112" spans="15:24" ht="15">
      <c r="O112" s="6" t="s">
        <v>17</v>
      </c>
      <c r="P112" s="13">
        <v>8669535.85</v>
      </c>
      <c r="Q112" s="13">
        <v>3788171.89</v>
      </c>
      <c r="R112" s="13">
        <v>3847808.58</v>
      </c>
      <c r="S112" s="13">
        <v>2332997.11</v>
      </c>
      <c r="T112" s="6" t="s">
        <v>17</v>
      </c>
      <c r="U112" s="13">
        <v>3628511.22</v>
      </c>
      <c r="V112" s="13">
        <v>7973360.82</v>
      </c>
      <c r="W112" s="13">
        <v>8254941.49</v>
      </c>
      <c r="X112" s="10">
        <v>2040663.5</v>
      </c>
    </row>
    <row r="113" spans="15:24" ht="15">
      <c r="O113" s="6" t="s">
        <v>16</v>
      </c>
      <c r="P113" s="11" t="s">
        <v>1</v>
      </c>
      <c r="Q113" s="11" t="s">
        <v>1</v>
      </c>
      <c r="R113" s="11" t="s">
        <v>1</v>
      </c>
      <c r="S113" s="11" t="s">
        <v>1</v>
      </c>
      <c r="T113" s="6" t="s">
        <v>16</v>
      </c>
      <c r="U113" s="11" t="s">
        <v>1</v>
      </c>
      <c r="V113" s="11" t="s">
        <v>1</v>
      </c>
      <c r="W113" s="11" t="s">
        <v>1</v>
      </c>
      <c r="X113" s="11" t="s">
        <v>1</v>
      </c>
    </row>
    <row r="114" spans="15:24" ht="15">
      <c r="O114" s="6" t="s">
        <v>15</v>
      </c>
      <c r="P114" s="13">
        <v>41742597.51</v>
      </c>
      <c r="Q114" s="13">
        <v>10581684.01</v>
      </c>
      <c r="R114" s="13">
        <v>18472269.08</v>
      </c>
      <c r="S114" s="13">
        <v>6464473.81</v>
      </c>
      <c r="T114" s="6" t="s">
        <v>15</v>
      </c>
      <c r="U114" s="13">
        <v>28625512.93</v>
      </c>
      <c r="V114" s="13">
        <v>15250902.95</v>
      </c>
      <c r="W114" s="13">
        <v>21395731.92</v>
      </c>
      <c r="X114" s="13">
        <v>5234859.21</v>
      </c>
    </row>
    <row r="115" spans="15:24" ht="15">
      <c r="O115" s="6" t="s">
        <v>14</v>
      </c>
      <c r="P115" s="13">
        <v>745375.03</v>
      </c>
      <c r="Q115" s="13">
        <v>1018837.48</v>
      </c>
      <c r="R115" s="13">
        <v>485408.44</v>
      </c>
      <c r="S115" s="13">
        <v>353869.44</v>
      </c>
      <c r="T115" s="6" t="s">
        <v>14</v>
      </c>
      <c r="U115" s="13">
        <v>905987.15</v>
      </c>
      <c r="V115" s="13">
        <v>493761.28</v>
      </c>
      <c r="W115" s="10">
        <v>2092588.9</v>
      </c>
      <c r="X115" s="13">
        <v>381185.44</v>
      </c>
    </row>
    <row r="116" spans="15:24" ht="15">
      <c r="O116" s="6" t="s">
        <v>13</v>
      </c>
      <c r="P116" s="13">
        <v>105242215.96</v>
      </c>
      <c r="Q116" s="13">
        <v>37304494.27</v>
      </c>
      <c r="R116" s="10">
        <v>101927462.4</v>
      </c>
      <c r="S116" s="13">
        <v>22988748.76</v>
      </c>
      <c r="T116" s="6" t="s">
        <v>13</v>
      </c>
      <c r="U116" s="13">
        <v>53475872.94</v>
      </c>
      <c r="V116" s="13">
        <v>55922560.96</v>
      </c>
      <c r="W116" s="13">
        <v>86886586.46</v>
      </c>
      <c r="X116" s="13">
        <v>56820335.88</v>
      </c>
    </row>
    <row r="117" spans="15:24" ht="15">
      <c r="O117" s="6" t="s">
        <v>12</v>
      </c>
      <c r="P117" s="13">
        <v>62555345.95</v>
      </c>
      <c r="Q117" s="13">
        <v>27944277.12</v>
      </c>
      <c r="R117" s="13">
        <v>20601248.32</v>
      </c>
      <c r="S117" s="13">
        <v>6416365.38</v>
      </c>
      <c r="T117" s="6" t="s">
        <v>12</v>
      </c>
      <c r="U117" s="13">
        <v>40478642.65</v>
      </c>
      <c r="V117" s="13">
        <v>17563560.58</v>
      </c>
      <c r="W117" s="13">
        <v>54372996.17</v>
      </c>
      <c r="X117" s="13">
        <v>7822661.89</v>
      </c>
    </row>
    <row r="118" spans="1:24" ht="15">
      <c r="A118" s="6"/>
      <c r="B118" s="109" t="s">
        <v>78</v>
      </c>
      <c r="C118" s="110"/>
      <c r="D118" s="110"/>
      <c r="E118" s="111"/>
      <c r="F118" s="109" t="s">
        <v>79</v>
      </c>
      <c r="G118" s="110"/>
      <c r="H118" s="110"/>
      <c r="I118" s="111"/>
      <c r="J118" s="109" t="s">
        <v>80</v>
      </c>
      <c r="K118" s="110"/>
      <c r="L118" s="110"/>
      <c r="M118" s="111"/>
      <c r="O118" s="6" t="s">
        <v>11</v>
      </c>
      <c r="P118" s="13">
        <v>80269512.44</v>
      </c>
      <c r="Q118" s="13">
        <v>25183340.69</v>
      </c>
      <c r="R118" s="13">
        <v>17124661.41</v>
      </c>
      <c r="S118" s="13">
        <v>5874421.65</v>
      </c>
      <c r="T118" s="6" t="s">
        <v>11</v>
      </c>
      <c r="U118" s="10">
        <v>49586011.6</v>
      </c>
      <c r="V118" s="10">
        <v>30962973.2</v>
      </c>
      <c r="W118" s="13">
        <v>40573377.71</v>
      </c>
      <c r="X118" s="13">
        <v>11610460.09</v>
      </c>
    </row>
    <row r="119" spans="1:24" ht="15">
      <c r="A119" s="6"/>
      <c r="B119" s="109" t="s">
        <v>76</v>
      </c>
      <c r="C119" s="111"/>
      <c r="D119" s="109" t="s">
        <v>77</v>
      </c>
      <c r="E119" s="111"/>
      <c r="F119" s="109" t="s">
        <v>76</v>
      </c>
      <c r="G119" s="111"/>
      <c r="H119" s="109" t="s">
        <v>77</v>
      </c>
      <c r="I119" s="111"/>
      <c r="J119" s="109" t="s">
        <v>74</v>
      </c>
      <c r="K119" s="111"/>
      <c r="L119" s="109" t="s">
        <v>75</v>
      </c>
      <c r="M119" s="111"/>
      <c r="O119" s="6" t="s">
        <v>10</v>
      </c>
      <c r="P119" s="13">
        <v>26448123.06</v>
      </c>
      <c r="Q119" s="13">
        <v>8937873.14</v>
      </c>
      <c r="R119" s="10">
        <v>5578570.7</v>
      </c>
      <c r="S119" s="13">
        <v>3346713.69</v>
      </c>
      <c r="T119" s="6" t="s">
        <v>10</v>
      </c>
      <c r="U119" s="13">
        <v>16659844.99</v>
      </c>
      <c r="V119" s="13">
        <v>12258451.41</v>
      </c>
      <c r="W119" s="13">
        <v>21984141.32</v>
      </c>
      <c r="X119" s="13">
        <v>3029446.37</v>
      </c>
    </row>
    <row r="120" spans="1:24" ht="15">
      <c r="A120" s="6"/>
      <c r="B120" s="9" t="s">
        <v>33</v>
      </c>
      <c r="C120" s="9" t="s">
        <v>32</v>
      </c>
      <c r="D120" s="9" t="s">
        <v>33</v>
      </c>
      <c r="E120" s="9" t="s">
        <v>32</v>
      </c>
      <c r="F120" s="9" t="s">
        <v>33</v>
      </c>
      <c r="G120" s="9" t="s">
        <v>32</v>
      </c>
      <c r="H120" s="9" t="s">
        <v>33</v>
      </c>
      <c r="I120" s="9" t="s">
        <v>32</v>
      </c>
      <c r="J120" s="9" t="s">
        <v>33</v>
      </c>
      <c r="K120" s="9" t="s">
        <v>32</v>
      </c>
      <c r="L120" s="9" t="s">
        <v>33</v>
      </c>
      <c r="M120" s="9" t="s">
        <v>32</v>
      </c>
      <c r="O120" s="6" t="s">
        <v>9</v>
      </c>
      <c r="P120" s="13">
        <v>25661002.55</v>
      </c>
      <c r="Q120" s="13">
        <v>10638914.03</v>
      </c>
      <c r="R120" s="13">
        <v>3594195.06</v>
      </c>
      <c r="S120" s="13">
        <v>2579103.16</v>
      </c>
      <c r="T120" s="6" t="s">
        <v>9</v>
      </c>
      <c r="U120" s="13">
        <v>20334427.83</v>
      </c>
      <c r="V120" s="13">
        <v>8827226.38</v>
      </c>
      <c r="W120" s="10">
        <v>14006977.4</v>
      </c>
      <c r="X120" s="13">
        <v>3475950.57</v>
      </c>
    </row>
    <row r="121" spans="1:24" ht="15">
      <c r="A121" s="6" t="s">
        <v>31</v>
      </c>
      <c r="B121" s="12" t="str">
        <f aca="true" t="shared" si="12" ref="B121:B149">_xlfn.IFERROR(P98/1000/AC98*100,":")</f>
        <v>:</v>
      </c>
      <c r="C121" s="12" t="str">
        <f aca="true" t="shared" si="13" ref="C121:C149">_xlfn.IFERROR(Q98/1000/AC98*100,":")</f>
        <v>:</v>
      </c>
      <c r="D121" s="12" t="str">
        <f aca="true" t="shared" si="14" ref="D121:D149">_xlfn.IFERROR(R98/1000/AI98*100,":")</f>
        <v>:</v>
      </c>
      <c r="E121" s="12" t="str">
        <f aca="true" t="shared" si="15" ref="E121:E149">_xlfn.IFERROR(S98/1000/AI98*100,":")</f>
        <v>:</v>
      </c>
      <c r="F121" s="12" t="str">
        <f aca="true" t="shared" si="16" ref="F121:F148">_xlfn.IFERROR(U98/1000/AC98*100,":")</f>
        <v>:</v>
      </c>
      <c r="G121" s="12" t="str">
        <f aca="true" t="shared" si="17" ref="G121:G148">_xlfn.IFERROR(V98/1000/AC98*100,":")</f>
        <v>:</v>
      </c>
      <c r="H121" s="12" t="str">
        <f aca="true" t="shared" si="18" ref="H121:H148">_xlfn.IFERROR(W98/1000/AI98*100,":")</f>
        <v>:</v>
      </c>
      <c r="I121" s="12" t="str">
        <f aca="true" t="shared" si="19" ref="I121:I148">_xlfn.IFERROR(X98/1000/AI98*100,":")</f>
        <v>:</v>
      </c>
      <c r="J121" s="10">
        <f>_xlfn.IFERROR(P98/U98,":")</f>
        <v>1.2193023870583928</v>
      </c>
      <c r="K121" s="10">
        <f aca="true" t="shared" si="20" ref="K121:K149">_xlfn.IFERROR(Q98/V98,":")</f>
        <v>1.7103138057127842</v>
      </c>
      <c r="L121" s="10">
        <f aca="true" t="shared" si="21" ref="L121:L149">_xlfn.IFERROR(R98/W98,":")</f>
        <v>0.9530396547123517</v>
      </c>
      <c r="M121" s="10">
        <f aca="true" t="shared" si="22" ref="M121:M149">_xlfn.IFERROR(S98/X98,":")</f>
        <v>0.7630133111097824</v>
      </c>
      <c r="O121" s="6" t="s">
        <v>8</v>
      </c>
      <c r="P121" s="10">
        <v>11434135.7</v>
      </c>
      <c r="Q121" s="13">
        <v>3454155.36</v>
      </c>
      <c r="R121" s="13">
        <v>2729194.75</v>
      </c>
      <c r="S121" s="13">
        <v>985231.86</v>
      </c>
      <c r="T121" s="6" t="s">
        <v>8</v>
      </c>
      <c r="U121" s="13">
        <v>7467949.28</v>
      </c>
      <c r="V121" s="13">
        <v>1842365.29</v>
      </c>
      <c r="W121" s="13">
        <v>7756024.03</v>
      </c>
      <c r="X121" s="13">
        <v>1940766.56</v>
      </c>
    </row>
    <row r="122" spans="1:24" ht="15">
      <c r="A122" s="6" t="s">
        <v>30</v>
      </c>
      <c r="B122" s="12" t="str">
        <f t="shared" si="12"/>
        <v>:</v>
      </c>
      <c r="C122" s="12" t="str">
        <f t="shared" si="13"/>
        <v>:</v>
      </c>
      <c r="D122" s="12" t="str">
        <f t="shared" si="14"/>
        <v>:</v>
      </c>
      <c r="E122" s="12" t="str">
        <f t="shared" si="15"/>
        <v>:</v>
      </c>
      <c r="F122" s="12" t="str">
        <f t="shared" si="16"/>
        <v>:</v>
      </c>
      <c r="G122" s="12" t="str">
        <f t="shared" si="17"/>
        <v>:</v>
      </c>
      <c r="H122" s="12" t="str">
        <f t="shared" si="18"/>
        <v>:</v>
      </c>
      <c r="I122" s="12" t="str">
        <f t="shared" si="19"/>
        <v>:</v>
      </c>
      <c r="J122" s="10">
        <f aca="true" t="shared" si="23" ref="J122:J149">_xlfn.IFERROR(P99/U99,":")</f>
        <v>1.594143231913481</v>
      </c>
      <c r="K122" s="10">
        <f t="shared" si="20"/>
        <v>0.8752802385185319</v>
      </c>
      <c r="L122" s="10">
        <f t="shared" si="21"/>
        <v>0.4474469172727502</v>
      </c>
      <c r="M122" s="10">
        <f t="shared" si="22"/>
        <v>0.8305573790766878</v>
      </c>
      <c r="O122" s="6" t="s">
        <v>7</v>
      </c>
      <c r="P122" s="13">
        <v>31145700.49</v>
      </c>
      <c r="Q122" s="13">
        <v>8028593.03</v>
      </c>
      <c r="R122" s="13">
        <v>6335695.15</v>
      </c>
      <c r="S122" s="13">
        <v>488274.19</v>
      </c>
      <c r="T122" s="6" t="s">
        <v>7</v>
      </c>
      <c r="U122" s="13">
        <v>19643969.51</v>
      </c>
      <c r="V122" s="13">
        <v>9896310.53</v>
      </c>
      <c r="W122" s="13">
        <v>13948685.89</v>
      </c>
      <c r="X122" s="10">
        <v>1292506.3</v>
      </c>
    </row>
    <row r="123" spans="1:24" ht="15">
      <c r="A123" s="6" t="s">
        <v>29</v>
      </c>
      <c r="B123" s="12" t="str">
        <f t="shared" si="12"/>
        <v>:</v>
      </c>
      <c r="C123" s="12" t="str">
        <f t="shared" si="13"/>
        <v>:</v>
      </c>
      <c r="D123" s="12" t="str">
        <f t="shared" si="14"/>
        <v>:</v>
      </c>
      <c r="E123" s="12" t="str">
        <f t="shared" si="15"/>
        <v>:</v>
      </c>
      <c r="F123" s="12" t="str">
        <f t="shared" si="16"/>
        <v>:</v>
      </c>
      <c r="G123" s="12" t="str">
        <f t="shared" si="17"/>
        <v>:</v>
      </c>
      <c r="H123" s="12" t="str">
        <f t="shared" si="18"/>
        <v>:</v>
      </c>
      <c r="I123" s="12" t="str">
        <f t="shared" si="19"/>
        <v>:</v>
      </c>
      <c r="J123" s="10">
        <f t="shared" si="23"/>
        <v>1.524957792419497</v>
      </c>
      <c r="K123" s="10">
        <f t="shared" si="20"/>
        <v>1.4116938836581945</v>
      </c>
      <c r="L123" s="10">
        <f t="shared" si="21"/>
        <v>0.4787697955409202</v>
      </c>
      <c r="M123" s="10">
        <f t="shared" si="22"/>
        <v>0.3281717141131262</v>
      </c>
      <c r="O123" s="6" t="s">
        <v>6</v>
      </c>
      <c r="P123" s="10">
        <v>24965583.9</v>
      </c>
      <c r="Q123" s="13">
        <v>19352575.49</v>
      </c>
      <c r="R123" s="13">
        <v>4284274.71</v>
      </c>
      <c r="S123" s="13">
        <v>2969255.36</v>
      </c>
      <c r="T123" s="6" t="s">
        <v>6</v>
      </c>
      <c r="U123" s="13">
        <v>13008054.26</v>
      </c>
      <c r="V123" s="13">
        <v>13856801.51</v>
      </c>
      <c r="W123" s="13">
        <v>20756333.14</v>
      </c>
      <c r="X123" s="13">
        <v>4794112.09</v>
      </c>
    </row>
    <row r="124" spans="1:24" ht="15">
      <c r="A124" s="6" t="s">
        <v>28</v>
      </c>
      <c r="B124" s="12" t="str">
        <f t="shared" si="12"/>
        <v>:</v>
      </c>
      <c r="C124" s="12" t="str">
        <f t="shared" si="13"/>
        <v>:</v>
      </c>
      <c r="D124" s="12" t="str">
        <f t="shared" si="14"/>
        <v>:</v>
      </c>
      <c r="E124" s="12" t="str">
        <f t="shared" si="15"/>
        <v>:</v>
      </c>
      <c r="F124" s="12" t="str">
        <f t="shared" si="16"/>
        <v>:</v>
      </c>
      <c r="G124" s="12" t="str">
        <f t="shared" si="17"/>
        <v>:</v>
      </c>
      <c r="H124" s="12" t="str">
        <f t="shared" si="18"/>
        <v>:</v>
      </c>
      <c r="I124" s="12" t="str">
        <f t="shared" si="19"/>
        <v>:</v>
      </c>
      <c r="J124" s="10" t="str">
        <f t="shared" si="23"/>
        <v>:</v>
      </c>
      <c r="K124" s="10" t="str">
        <f t="shared" si="20"/>
        <v>:</v>
      </c>
      <c r="L124" s="10" t="str">
        <f t="shared" si="21"/>
        <v>:</v>
      </c>
      <c r="M124" s="10" t="str">
        <f t="shared" si="22"/>
        <v>:</v>
      </c>
      <c r="O124" s="6" t="s">
        <v>5</v>
      </c>
      <c r="P124" s="10">
        <v>50226492.8</v>
      </c>
      <c r="Q124" s="13">
        <v>39916955.19</v>
      </c>
      <c r="R124" s="13">
        <v>18910790.72</v>
      </c>
      <c r="S124" s="13">
        <v>8644477.99</v>
      </c>
      <c r="T124" s="6" t="s">
        <v>5</v>
      </c>
      <c r="U124" s="10">
        <v>27997971.5</v>
      </c>
      <c r="V124" s="13">
        <v>17369115.92</v>
      </c>
      <c r="W124" s="13">
        <v>46947700.34</v>
      </c>
      <c r="X124" s="13">
        <v>12346174.26</v>
      </c>
    </row>
    <row r="125" spans="1:24" ht="15">
      <c r="A125" s="6" t="s">
        <v>73</v>
      </c>
      <c r="B125" s="12" t="str">
        <f t="shared" si="12"/>
        <v>:</v>
      </c>
      <c r="C125" s="12" t="str">
        <f t="shared" si="13"/>
        <v>:</v>
      </c>
      <c r="D125" s="12" t="str">
        <f t="shared" si="14"/>
        <v>:</v>
      </c>
      <c r="E125" s="12" t="str">
        <f t="shared" si="15"/>
        <v>:</v>
      </c>
      <c r="F125" s="12" t="str">
        <f t="shared" si="16"/>
        <v>:</v>
      </c>
      <c r="G125" s="12" t="str">
        <f t="shared" si="17"/>
        <v>:</v>
      </c>
      <c r="H125" s="12" t="str">
        <f t="shared" si="18"/>
        <v>:</v>
      </c>
      <c r="I125" s="12" t="str">
        <f t="shared" si="19"/>
        <v>:</v>
      </c>
      <c r="J125" s="10" t="str">
        <f t="shared" si="23"/>
        <v>:</v>
      </c>
      <c r="K125" s="10" t="str">
        <f t="shared" si="20"/>
        <v>:</v>
      </c>
      <c r="L125" s="10" t="str">
        <f t="shared" si="21"/>
        <v>:</v>
      </c>
      <c r="M125" s="10" t="str">
        <f t="shared" si="22"/>
        <v>:</v>
      </c>
      <c r="O125" s="6" t="s">
        <v>4</v>
      </c>
      <c r="P125" s="13">
        <v>86506947.73</v>
      </c>
      <c r="Q125" s="13">
        <v>108449823.45</v>
      </c>
      <c r="R125" s="13">
        <v>65670365.47</v>
      </c>
      <c r="S125" s="13">
        <v>29804521.81</v>
      </c>
      <c r="T125" s="6" t="s">
        <v>4</v>
      </c>
      <c r="U125" s="13">
        <v>79197033.59</v>
      </c>
      <c r="V125" s="13">
        <v>85072329.82</v>
      </c>
      <c r="W125" s="13">
        <v>141013673.65</v>
      </c>
      <c r="X125" s="13">
        <v>96080331.67</v>
      </c>
    </row>
    <row r="126" spans="1:24" ht="15">
      <c r="A126" s="6" t="s">
        <v>26</v>
      </c>
      <c r="B126" s="12" t="str">
        <f t="shared" si="12"/>
        <v>:</v>
      </c>
      <c r="C126" s="12" t="str">
        <f t="shared" si="13"/>
        <v>:</v>
      </c>
      <c r="D126" s="12" t="str">
        <f t="shared" si="14"/>
        <v>:</v>
      </c>
      <c r="E126" s="12" t="str">
        <f t="shared" si="15"/>
        <v>:</v>
      </c>
      <c r="F126" s="12" t="str">
        <f t="shared" si="16"/>
        <v>:</v>
      </c>
      <c r="G126" s="12" t="str">
        <f t="shared" si="17"/>
        <v>:</v>
      </c>
      <c r="H126" s="12" t="str">
        <f t="shared" si="18"/>
        <v>:</v>
      </c>
      <c r="I126" s="12" t="str">
        <f t="shared" si="19"/>
        <v>:</v>
      </c>
      <c r="J126" s="10" t="str">
        <f t="shared" si="23"/>
        <v>:</v>
      </c>
      <c r="K126" s="10" t="str">
        <f t="shared" si="20"/>
        <v>:</v>
      </c>
      <c r="L126" s="10" t="str">
        <f t="shared" si="21"/>
        <v>:</v>
      </c>
      <c r="M126" s="10" t="str">
        <f t="shared" si="22"/>
        <v>:</v>
      </c>
      <c r="O126" s="6" t="s">
        <v>3</v>
      </c>
      <c r="P126" s="11" t="s">
        <v>1</v>
      </c>
      <c r="Q126" s="11" t="s">
        <v>1</v>
      </c>
      <c r="R126" s="11" t="s">
        <v>1</v>
      </c>
      <c r="S126" s="11" t="s">
        <v>1</v>
      </c>
      <c r="T126" s="6" t="s">
        <v>3</v>
      </c>
      <c r="U126" s="11" t="s">
        <v>1</v>
      </c>
      <c r="V126" s="11" t="s">
        <v>1</v>
      </c>
      <c r="W126" s="11" t="s">
        <v>1</v>
      </c>
      <c r="X126" s="11" t="s">
        <v>1</v>
      </c>
    </row>
    <row r="127" spans="1:13" ht="15">
      <c r="A127" s="6" t="s">
        <v>25</v>
      </c>
      <c r="B127" s="12" t="str">
        <f t="shared" si="12"/>
        <v>:</v>
      </c>
      <c r="C127" s="12" t="str">
        <f t="shared" si="13"/>
        <v>:</v>
      </c>
      <c r="D127" s="12" t="str">
        <f t="shared" si="14"/>
        <v>:</v>
      </c>
      <c r="E127" s="12" t="str">
        <f t="shared" si="15"/>
        <v>:</v>
      </c>
      <c r="F127" s="12" t="str">
        <f t="shared" si="16"/>
        <v>:</v>
      </c>
      <c r="G127" s="12" t="str">
        <f t="shared" si="17"/>
        <v>:</v>
      </c>
      <c r="H127" s="12" t="str">
        <f t="shared" si="18"/>
        <v>:</v>
      </c>
      <c r="I127" s="12" t="str">
        <f t="shared" si="19"/>
        <v>:</v>
      </c>
      <c r="J127" s="10">
        <f t="shared" si="23"/>
        <v>3.644854578861032</v>
      </c>
      <c r="K127" s="10">
        <f t="shared" si="20"/>
        <v>3.4673567038598625</v>
      </c>
      <c r="L127" s="10">
        <f t="shared" si="21"/>
        <v>0.31341444334908986</v>
      </c>
      <c r="M127" s="10">
        <f t="shared" si="22"/>
        <v>0.45989706008187947</v>
      </c>
    </row>
    <row r="128" spans="1:20" ht="15">
      <c r="A128" s="6" t="s">
        <v>24</v>
      </c>
      <c r="B128" s="12" t="str">
        <f t="shared" si="12"/>
        <v>:</v>
      </c>
      <c r="C128" s="12" t="str">
        <f t="shared" si="13"/>
        <v>:</v>
      </c>
      <c r="D128" s="12" t="str">
        <f t="shared" si="14"/>
        <v>:</v>
      </c>
      <c r="E128" s="12" t="str">
        <f t="shared" si="15"/>
        <v>:</v>
      </c>
      <c r="F128" s="12" t="str">
        <f t="shared" si="16"/>
        <v>:</v>
      </c>
      <c r="G128" s="12" t="str">
        <f t="shared" si="17"/>
        <v>:</v>
      </c>
      <c r="H128" s="12" t="str">
        <f t="shared" si="18"/>
        <v>:</v>
      </c>
      <c r="I128" s="12" t="str">
        <f t="shared" si="19"/>
        <v>:</v>
      </c>
      <c r="J128" s="10">
        <f t="shared" si="23"/>
        <v>1.0700251896728405</v>
      </c>
      <c r="K128" s="10">
        <f t="shared" si="20"/>
        <v>0.6465958072492969</v>
      </c>
      <c r="L128" s="10">
        <f t="shared" si="21"/>
        <v>0.30466888616629656</v>
      </c>
      <c r="M128" s="10">
        <f t="shared" si="22"/>
        <v>0.40175848292438554</v>
      </c>
      <c r="O128" s="2" t="s">
        <v>2</v>
      </c>
      <c r="T128" s="2" t="s">
        <v>2</v>
      </c>
    </row>
    <row r="129" spans="1:21" ht="15">
      <c r="A129" s="6" t="s">
        <v>23</v>
      </c>
      <c r="B129" s="12" t="str">
        <f t="shared" si="12"/>
        <v>:</v>
      </c>
      <c r="C129" s="12" t="str">
        <f t="shared" si="13"/>
        <v>:</v>
      </c>
      <c r="D129" s="12" t="str">
        <f t="shared" si="14"/>
        <v>:</v>
      </c>
      <c r="E129" s="12" t="str">
        <f t="shared" si="15"/>
        <v>:</v>
      </c>
      <c r="F129" s="12" t="str">
        <f t="shared" si="16"/>
        <v>:</v>
      </c>
      <c r="G129" s="12" t="str">
        <f t="shared" si="17"/>
        <v>:</v>
      </c>
      <c r="H129" s="12" t="str">
        <f t="shared" si="18"/>
        <v>:</v>
      </c>
      <c r="I129" s="12" t="str">
        <f t="shared" si="19"/>
        <v>:</v>
      </c>
      <c r="J129" s="10" t="str">
        <f t="shared" si="23"/>
        <v>:</v>
      </c>
      <c r="K129" s="10" t="str">
        <f t="shared" si="20"/>
        <v>:</v>
      </c>
      <c r="L129" s="10" t="str">
        <f t="shared" si="21"/>
        <v>:</v>
      </c>
      <c r="M129" s="10" t="str">
        <f t="shared" si="22"/>
        <v>:</v>
      </c>
      <c r="O129" s="2" t="s">
        <v>1</v>
      </c>
      <c r="P129" s="2" t="s">
        <v>0</v>
      </c>
      <c r="T129" s="2" t="s">
        <v>1</v>
      </c>
      <c r="U129" s="2" t="s">
        <v>0</v>
      </c>
    </row>
    <row r="130" spans="1:13" ht="15">
      <c r="A130" s="6" t="s">
        <v>22</v>
      </c>
      <c r="B130" s="12" t="str">
        <f t="shared" si="12"/>
        <v>:</v>
      </c>
      <c r="C130" s="12" t="str">
        <f t="shared" si="13"/>
        <v>:</v>
      </c>
      <c r="D130" s="12" t="str">
        <f t="shared" si="14"/>
        <v>:</v>
      </c>
      <c r="E130" s="12" t="str">
        <f t="shared" si="15"/>
        <v>:</v>
      </c>
      <c r="F130" s="12" t="str">
        <f t="shared" si="16"/>
        <v>:</v>
      </c>
      <c r="G130" s="12" t="str">
        <f t="shared" si="17"/>
        <v>:</v>
      </c>
      <c r="H130" s="12" t="str">
        <f t="shared" si="18"/>
        <v>:</v>
      </c>
      <c r="I130" s="12" t="str">
        <f t="shared" si="19"/>
        <v>:</v>
      </c>
      <c r="J130" s="10">
        <f t="shared" si="23"/>
        <v>1.0567266824131432</v>
      </c>
      <c r="K130" s="10">
        <f t="shared" si="20"/>
        <v>1.4087281936478133</v>
      </c>
      <c r="L130" s="10">
        <f t="shared" si="21"/>
        <v>0.31656025345274613</v>
      </c>
      <c r="M130" s="10">
        <f t="shared" si="22"/>
        <v>0.5071165281782128</v>
      </c>
    </row>
    <row r="131" spans="1:13" ht="15">
      <c r="A131" s="6" t="s">
        <v>21</v>
      </c>
      <c r="B131" s="12" t="str">
        <f t="shared" si="12"/>
        <v>:</v>
      </c>
      <c r="C131" s="12" t="str">
        <f t="shared" si="13"/>
        <v>:</v>
      </c>
      <c r="D131" s="12" t="str">
        <f t="shared" si="14"/>
        <v>:</v>
      </c>
      <c r="E131" s="12" t="str">
        <f t="shared" si="15"/>
        <v>:</v>
      </c>
      <c r="F131" s="12" t="str">
        <f t="shared" si="16"/>
        <v>:</v>
      </c>
      <c r="G131" s="12" t="str">
        <f t="shared" si="17"/>
        <v>:</v>
      </c>
      <c r="H131" s="12" t="str">
        <f t="shared" si="18"/>
        <v>:</v>
      </c>
      <c r="I131" s="12" t="str">
        <f t="shared" si="19"/>
        <v>:</v>
      </c>
      <c r="J131" s="10">
        <f t="shared" si="23"/>
        <v>1.057842639021329</v>
      </c>
      <c r="K131" s="10">
        <f t="shared" si="20"/>
        <v>1.09372149158638</v>
      </c>
      <c r="L131" s="10">
        <f t="shared" si="21"/>
        <v>0.1000562333080063</v>
      </c>
      <c r="M131" s="10">
        <f t="shared" si="22"/>
        <v>0.32117764251104675</v>
      </c>
    </row>
    <row r="132" spans="1:13" ht="15">
      <c r="A132" s="6" t="s">
        <v>20</v>
      </c>
      <c r="B132" s="12" t="str">
        <f t="shared" si="12"/>
        <v>:</v>
      </c>
      <c r="C132" s="12" t="str">
        <f t="shared" si="13"/>
        <v>:</v>
      </c>
      <c r="D132" s="12" t="str">
        <f t="shared" si="14"/>
        <v>:</v>
      </c>
      <c r="E132" s="12" t="str">
        <f t="shared" si="15"/>
        <v>:</v>
      </c>
      <c r="F132" s="12" t="str">
        <f t="shared" si="16"/>
        <v>:</v>
      </c>
      <c r="G132" s="12" t="str">
        <f t="shared" si="17"/>
        <v>:</v>
      </c>
      <c r="H132" s="12" t="str">
        <f t="shared" si="18"/>
        <v>:</v>
      </c>
      <c r="I132" s="12" t="str">
        <f t="shared" si="19"/>
        <v>:</v>
      </c>
      <c r="J132" s="10" t="str">
        <f t="shared" si="23"/>
        <v>:</v>
      </c>
      <c r="K132" s="10" t="str">
        <f t="shared" si="20"/>
        <v>:</v>
      </c>
      <c r="L132" s="10" t="str">
        <f t="shared" si="21"/>
        <v>:</v>
      </c>
      <c r="M132" s="10" t="str">
        <f t="shared" si="22"/>
        <v>:</v>
      </c>
    </row>
    <row r="133" spans="1:13" ht="15">
      <c r="A133" s="6" t="s">
        <v>19</v>
      </c>
      <c r="B133" s="12" t="str">
        <f t="shared" si="12"/>
        <v>:</v>
      </c>
      <c r="C133" s="12" t="str">
        <f t="shared" si="13"/>
        <v>:</v>
      </c>
      <c r="D133" s="12" t="str">
        <f t="shared" si="14"/>
        <v>:</v>
      </c>
      <c r="E133" s="12" t="str">
        <f t="shared" si="15"/>
        <v>:</v>
      </c>
      <c r="F133" s="12" t="str">
        <f t="shared" si="16"/>
        <v>:</v>
      </c>
      <c r="G133" s="12" t="str">
        <f t="shared" si="17"/>
        <v>:</v>
      </c>
      <c r="H133" s="12" t="str">
        <f t="shared" si="18"/>
        <v>:</v>
      </c>
      <c r="I133" s="12" t="str">
        <f t="shared" si="19"/>
        <v>:</v>
      </c>
      <c r="J133" s="10">
        <f t="shared" si="23"/>
        <v>0.31107336043264044</v>
      </c>
      <c r="K133" s="10">
        <f t="shared" si="20"/>
        <v>1.1004037630464294</v>
      </c>
      <c r="L133" s="10">
        <f t="shared" si="21"/>
        <v>0.2094570083196033</v>
      </c>
      <c r="M133" s="10">
        <f t="shared" si="22"/>
        <v>0.15762708032224584</v>
      </c>
    </row>
    <row r="134" spans="1:13" ht="15">
      <c r="A134" s="6" t="s">
        <v>18</v>
      </c>
      <c r="B134" s="12" t="str">
        <f t="shared" si="12"/>
        <v>:</v>
      </c>
      <c r="C134" s="12" t="str">
        <f t="shared" si="13"/>
        <v>:</v>
      </c>
      <c r="D134" s="12" t="str">
        <f t="shared" si="14"/>
        <v>:</v>
      </c>
      <c r="E134" s="12" t="str">
        <f t="shared" si="15"/>
        <v>:</v>
      </c>
      <c r="F134" s="12" t="str">
        <f t="shared" si="16"/>
        <v>:</v>
      </c>
      <c r="G134" s="12" t="str">
        <f t="shared" si="17"/>
        <v>:</v>
      </c>
      <c r="H134" s="12" t="str">
        <f t="shared" si="18"/>
        <v>:</v>
      </c>
      <c r="I134" s="12" t="str">
        <f t="shared" si="19"/>
        <v>:</v>
      </c>
      <c r="J134" s="10">
        <f t="shared" si="23"/>
        <v>1.6946896226912234</v>
      </c>
      <c r="K134" s="10">
        <f t="shared" si="20"/>
        <v>1.5055393889639659</v>
      </c>
      <c r="L134" s="10">
        <f t="shared" si="21"/>
        <v>0.5200019367985826</v>
      </c>
      <c r="M134" s="10">
        <f t="shared" si="22"/>
        <v>0.6685177283014908</v>
      </c>
    </row>
    <row r="135" spans="1:13" ht="15">
      <c r="A135" s="6" t="s">
        <v>17</v>
      </c>
      <c r="B135" s="12" t="str">
        <f t="shared" si="12"/>
        <v>:</v>
      </c>
      <c r="C135" s="12" t="str">
        <f t="shared" si="13"/>
        <v>:</v>
      </c>
      <c r="D135" s="12" t="str">
        <f t="shared" si="14"/>
        <v>:</v>
      </c>
      <c r="E135" s="12" t="str">
        <f t="shared" si="15"/>
        <v>:</v>
      </c>
      <c r="F135" s="12" t="str">
        <f t="shared" si="16"/>
        <v>:</v>
      </c>
      <c r="G135" s="12" t="str">
        <f t="shared" si="17"/>
        <v>:</v>
      </c>
      <c r="H135" s="12" t="str">
        <f t="shared" si="18"/>
        <v>:</v>
      </c>
      <c r="I135" s="12" t="str">
        <f t="shared" si="19"/>
        <v>:</v>
      </c>
      <c r="J135" s="10">
        <f t="shared" si="23"/>
        <v>2.38928180853193</v>
      </c>
      <c r="K135" s="10">
        <f t="shared" si="20"/>
        <v>0.4751035323144952</v>
      </c>
      <c r="L135" s="10">
        <f t="shared" si="21"/>
        <v>0.4661218477031265</v>
      </c>
      <c r="M135" s="10">
        <f t="shared" si="22"/>
        <v>1.143254196490504</v>
      </c>
    </row>
    <row r="136" spans="1:13" ht="15">
      <c r="A136" s="6" t="s">
        <v>16</v>
      </c>
      <c r="B136" s="12" t="str">
        <f t="shared" si="12"/>
        <v>:</v>
      </c>
      <c r="C136" s="12" t="str">
        <f t="shared" si="13"/>
        <v>:</v>
      </c>
      <c r="D136" s="12" t="str">
        <f t="shared" si="14"/>
        <v>:</v>
      </c>
      <c r="E136" s="12" t="str">
        <f t="shared" si="15"/>
        <v>:</v>
      </c>
      <c r="F136" s="12" t="str">
        <f t="shared" si="16"/>
        <v>:</v>
      </c>
      <c r="G136" s="12" t="str">
        <f t="shared" si="17"/>
        <v>:</v>
      </c>
      <c r="H136" s="12" t="str">
        <f t="shared" si="18"/>
        <v>:</v>
      </c>
      <c r="I136" s="12" t="str">
        <f t="shared" si="19"/>
        <v>:</v>
      </c>
      <c r="J136" s="10" t="str">
        <f t="shared" si="23"/>
        <v>:</v>
      </c>
      <c r="K136" s="10" t="str">
        <f t="shared" si="20"/>
        <v>:</v>
      </c>
      <c r="L136" s="10" t="str">
        <f t="shared" si="21"/>
        <v>:</v>
      </c>
      <c r="M136" s="10" t="str">
        <f t="shared" si="22"/>
        <v>:</v>
      </c>
    </row>
    <row r="137" spans="1:13" ht="15">
      <c r="A137" s="6" t="s">
        <v>15</v>
      </c>
      <c r="B137" s="12" t="str">
        <f t="shared" si="12"/>
        <v>:</v>
      </c>
      <c r="C137" s="12" t="str">
        <f t="shared" si="13"/>
        <v>:</v>
      </c>
      <c r="D137" s="12" t="str">
        <f t="shared" si="14"/>
        <v>:</v>
      </c>
      <c r="E137" s="12" t="str">
        <f t="shared" si="15"/>
        <v>:</v>
      </c>
      <c r="F137" s="12" t="str">
        <f t="shared" si="16"/>
        <v>:</v>
      </c>
      <c r="G137" s="12" t="str">
        <f t="shared" si="17"/>
        <v>:</v>
      </c>
      <c r="H137" s="12" t="str">
        <f t="shared" si="18"/>
        <v>:</v>
      </c>
      <c r="I137" s="12" t="str">
        <f t="shared" si="19"/>
        <v>:</v>
      </c>
      <c r="J137" s="10">
        <f t="shared" si="23"/>
        <v>1.458230551608844</v>
      </c>
      <c r="K137" s="10">
        <f t="shared" si="20"/>
        <v>0.6938398365455469</v>
      </c>
      <c r="L137" s="10">
        <f t="shared" si="21"/>
        <v>0.8633623354914421</v>
      </c>
      <c r="M137" s="10">
        <f t="shared" si="22"/>
        <v>1.2348897173110411</v>
      </c>
    </row>
    <row r="138" spans="1:13" ht="15">
      <c r="A138" s="6" t="s">
        <v>14</v>
      </c>
      <c r="B138" s="12" t="str">
        <f t="shared" si="12"/>
        <v>:</v>
      </c>
      <c r="C138" s="12" t="str">
        <f t="shared" si="13"/>
        <v>:</v>
      </c>
      <c r="D138" s="12" t="str">
        <f t="shared" si="14"/>
        <v>:</v>
      </c>
      <c r="E138" s="12" t="str">
        <f t="shared" si="15"/>
        <v>:</v>
      </c>
      <c r="F138" s="12" t="str">
        <f t="shared" si="16"/>
        <v>:</v>
      </c>
      <c r="G138" s="12" t="str">
        <f t="shared" si="17"/>
        <v>:</v>
      </c>
      <c r="H138" s="12" t="str">
        <f t="shared" si="18"/>
        <v>:</v>
      </c>
      <c r="I138" s="12" t="str">
        <f t="shared" si="19"/>
        <v>:</v>
      </c>
      <c r="J138" s="10">
        <f t="shared" si="23"/>
        <v>0.8227214149781263</v>
      </c>
      <c r="K138" s="10">
        <f t="shared" si="20"/>
        <v>2.0634211738919666</v>
      </c>
      <c r="L138" s="10">
        <f t="shared" si="21"/>
        <v>0.23196550454797885</v>
      </c>
      <c r="M138" s="10">
        <f t="shared" si="22"/>
        <v>0.9283393405582333</v>
      </c>
    </row>
    <row r="139" spans="1:13" ht="15">
      <c r="A139" s="6" t="s">
        <v>13</v>
      </c>
      <c r="B139" s="12" t="str">
        <f t="shared" si="12"/>
        <v>:</v>
      </c>
      <c r="C139" s="12" t="str">
        <f t="shared" si="13"/>
        <v>:</v>
      </c>
      <c r="D139" s="12" t="str">
        <f t="shared" si="14"/>
        <v>:</v>
      </c>
      <c r="E139" s="12" t="str">
        <f t="shared" si="15"/>
        <v>:</v>
      </c>
      <c r="F139" s="12" t="str">
        <f t="shared" si="16"/>
        <v>:</v>
      </c>
      <c r="G139" s="12" t="str">
        <f t="shared" si="17"/>
        <v>:</v>
      </c>
      <c r="H139" s="12" t="str">
        <f t="shared" si="18"/>
        <v>:</v>
      </c>
      <c r="I139" s="12" t="str">
        <f t="shared" si="19"/>
        <v>:</v>
      </c>
      <c r="J139" s="10">
        <f t="shared" si="23"/>
        <v>1.9680317529006381</v>
      </c>
      <c r="K139" s="10">
        <f t="shared" si="20"/>
        <v>0.667074140196887</v>
      </c>
      <c r="L139" s="10">
        <f t="shared" si="21"/>
        <v>1.1731092974509292</v>
      </c>
      <c r="M139" s="10">
        <f t="shared" si="22"/>
        <v>0.4045866396944643</v>
      </c>
    </row>
    <row r="140" spans="1:13" ht="15">
      <c r="A140" s="6" t="s">
        <v>12</v>
      </c>
      <c r="B140" s="12" t="str">
        <f t="shared" si="12"/>
        <v>:</v>
      </c>
      <c r="C140" s="12" t="str">
        <f t="shared" si="13"/>
        <v>:</v>
      </c>
      <c r="D140" s="12" t="str">
        <f t="shared" si="14"/>
        <v>:</v>
      </c>
      <c r="E140" s="12" t="str">
        <f t="shared" si="15"/>
        <v>:</v>
      </c>
      <c r="F140" s="12" t="str">
        <f t="shared" si="16"/>
        <v>:</v>
      </c>
      <c r="G140" s="12" t="str">
        <f t="shared" si="17"/>
        <v>:</v>
      </c>
      <c r="H140" s="12" t="str">
        <f t="shared" si="18"/>
        <v>:</v>
      </c>
      <c r="I140" s="12" t="str">
        <f t="shared" si="19"/>
        <v>:</v>
      </c>
      <c r="J140" s="10">
        <f t="shared" si="23"/>
        <v>1.545391392959665</v>
      </c>
      <c r="K140" s="10">
        <f t="shared" si="20"/>
        <v>1.5910371358197577</v>
      </c>
      <c r="L140" s="10">
        <f t="shared" si="21"/>
        <v>0.37888749510122866</v>
      </c>
      <c r="M140" s="10">
        <f t="shared" si="22"/>
        <v>0.820227880256755</v>
      </c>
    </row>
    <row r="141" spans="1:13" ht="15">
      <c r="A141" s="6" t="s">
        <v>11</v>
      </c>
      <c r="B141" s="12" t="str">
        <f t="shared" si="12"/>
        <v>:</v>
      </c>
      <c r="C141" s="12" t="str">
        <f t="shared" si="13"/>
        <v>:</v>
      </c>
      <c r="D141" s="12" t="str">
        <f t="shared" si="14"/>
        <v>:</v>
      </c>
      <c r="E141" s="12" t="str">
        <f t="shared" si="15"/>
        <v>:</v>
      </c>
      <c r="F141" s="12" t="str">
        <f t="shared" si="16"/>
        <v>:</v>
      </c>
      <c r="G141" s="12" t="str">
        <f t="shared" si="17"/>
        <v>:</v>
      </c>
      <c r="H141" s="12" t="str">
        <f t="shared" si="18"/>
        <v>:</v>
      </c>
      <c r="I141" s="12" t="str">
        <f t="shared" si="19"/>
        <v>:</v>
      </c>
      <c r="J141" s="10">
        <f t="shared" si="23"/>
        <v>1.6187934832814825</v>
      </c>
      <c r="K141" s="10">
        <f t="shared" si="20"/>
        <v>0.8133372892626475</v>
      </c>
      <c r="L141" s="10">
        <f t="shared" si="21"/>
        <v>0.4220664479156572</v>
      </c>
      <c r="M141" s="10">
        <f t="shared" si="22"/>
        <v>0.5059594197356222</v>
      </c>
    </row>
    <row r="142" spans="1:13" ht="15">
      <c r="A142" s="6" t="s">
        <v>10</v>
      </c>
      <c r="B142" s="12" t="str">
        <f t="shared" si="12"/>
        <v>:</v>
      </c>
      <c r="C142" s="12" t="str">
        <f t="shared" si="13"/>
        <v>:</v>
      </c>
      <c r="D142" s="12" t="str">
        <f t="shared" si="14"/>
        <v>:</v>
      </c>
      <c r="E142" s="12" t="str">
        <f t="shared" si="15"/>
        <v>:</v>
      </c>
      <c r="F142" s="12" t="str">
        <f t="shared" si="16"/>
        <v>:</v>
      </c>
      <c r="G142" s="12" t="str">
        <f t="shared" si="17"/>
        <v>:</v>
      </c>
      <c r="H142" s="12" t="str">
        <f t="shared" si="18"/>
        <v>:</v>
      </c>
      <c r="I142" s="12" t="str">
        <f t="shared" si="19"/>
        <v>:</v>
      </c>
      <c r="J142" s="10">
        <f t="shared" si="23"/>
        <v>1.5875371635135482</v>
      </c>
      <c r="K142" s="10">
        <f t="shared" si="20"/>
        <v>0.729119269723483</v>
      </c>
      <c r="L142" s="10">
        <f t="shared" si="21"/>
        <v>0.25375431402112186</v>
      </c>
      <c r="M142" s="10">
        <f t="shared" si="22"/>
        <v>1.1047278219353327</v>
      </c>
    </row>
    <row r="143" spans="1:13" ht="15">
      <c r="A143" s="6" t="s">
        <v>9</v>
      </c>
      <c r="B143" s="12" t="str">
        <f t="shared" si="12"/>
        <v>:</v>
      </c>
      <c r="C143" s="12" t="str">
        <f t="shared" si="13"/>
        <v>:</v>
      </c>
      <c r="D143" s="12" t="str">
        <f t="shared" si="14"/>
        <v>:</v>
      </c>
      <c r="E143" s="12" t="str">
        <f t="shared" si="15"/>
        <v>:</v>
      </c>
      <c r="F143" s="12" t="str">
        <f t="shared" si="16"/>
        <v>:</v>
      </c>
      <c r="G143" s="12" t="str">
        <f t="shared" si="17"/>
        <v>:</v>
      </c>
      <c r="H143" s="12" t="str">
        <f t="shared" si="18"/>
        <v>:</v>
      </c>
      <c r="I143" s="12" t="str">
        <f t="shared" si="19"/>
        <v>:</v>
      </c>
      <c r="J143" s="10">
        <f t="shared" si="23"/>
        <v>1.2619485910560782</v>
      </c>
      <c r="K143" s="10">
        <f t="shared" si="20"/>
        <v>1.205238607463922</v>
      </c>
      <c r="L143" s="10">
        <f t="shared" si="21"/>
        <v>0.2566003326313641</v>
      </c>
      <c r="M143" s="10">
        <f t="shared" si="22"/>
        <v>0.741984993187058</v>
      </c>
    </row>
    <row r="144" spans="1:13" ht="15">
      <c r="A144" s="6" t="s">
        <v>8</v>
      </c>
      <c r="B144" s="12" t="str">
        <f t="shared" si="12"/>
        <v>:</v>
      </c>
      <c r="C144" s="12" t="str">
        <f t="shared" si="13"/>
        <v>:</v>
      </c>
      <c r="D144" s="12" t="str">
        <f t="shared" si="14"/>
        <v>:</v>
      </c>
      <c r="E144" s="12" t="str">
        <f t="shared" si="15"/>
        <v>:</v>
      </c>
      <c r="F144" s="12" t="str">
        <f t="shared" si="16"/>
        <v>:</v>
      </c>
      <c r="G144" s="12" t="str">
        <f t="shared" si="17"/>
        <v>:</v>
      </c>
      <c r="H144" s="12" t="str">
        <f t="shared" si="18"/>
        <v>:</v>
      </c>
      <c r="I144" s="12" t="str">
        <f t="shared" si="19"/>
        <v>:</v>
      </c>
      <c r="J144" s="10">
        <f t="shared" si="23"/>
        <v>1.5310944506039814</v>
      </c>
      <c r="K144" s="10">
        <f t="shared" si="20"/>
        <v>1.8748482609548076</v>
      </c>
      <c r="L144" s="10">
        <f t="shared" si="21"/>
        <v>0.35188064650697065</v>
      </c>
      <c r="M144" s="10">
        <f t="shared" si="22"/>
        <v>0.5076508840919023</v>
      </c>
    </row>
    <row r="145" spans="1:13" ht="15">
      <c r="A145" s="6" t="s">
        <v>7</v>
      </c>
      <c r="B145" s="12" t="str">
        <f t="shared" si="12"/>
        <v>:</v>
      </c>
      <c r="C145" s="12" t="str">
        <f t="shared" si="13"/>
        <v>:</v>
      </c>
      <c r="D145" s="12" t="str">
        <f t="shared" si="14"/>
        <v>:</v>
      </c>
      <c r="E145" s="12" t="str">
        <f t="shared" si="15"/>
        <v>:</v>
      </c>
      <c r="F145" s="12" t="str">
        <f t="shared" si="16"/>
        <v>:</v>
      </c>
      <c r="G145" s="12" t="str">
        <f t="shared" si="17"/>
        <v>:</v>
      </c>
      <c r="H145" s="12" t="str">
        <f t="shared" si="18"/>
        <v>:</v>
      </c>
      <c r="I145" s="12" t="str">
        <f t="shared" si="19"/>
        <v>:</v>
      </c>
      <c r="J145" s="10">
        <f t="shared" si="23"/>
        <v>1.5855095109033284</v>
      </c>
      <c r="K145" s="10">
        <f t="shared" si="20"/>
        <v>0.8112713324487809</v>
      </c>
      <c r="L145" s="10">
        <f t="shared" si="21"/>
        <v>0.4542144829960036</v>
      </c>
      <c r="M145" s="10">
        <f t="shared" si="22"/>
        <v>0.3777731605640916</v>
      </c>
    </row>
    <row r="146" spans="1:13" ht="15">
      <c r="A146" s="6" t="s">
        <v>6</v>
      </c>
      <c r="B146" s="12" t="str">
        <f t="shared" si="12"/>
        <v>:</v>
      </c>
      <c r="C146" s="12" t="str">
        <f t="shared" si="13"/>
        <v>:</v>
      </c>
      <c r="D146" s="12" t="str">
        <f t="shared" si="14"/>
        <v>:</v>
      </c>
      <c r="E146" s="12" t="str">
        <f t="shared" si="15"/>
        <v>:</v>
      </c>
      <c r="F146" s="12" t="str">
        <f t="shared" si="16"/>
        <v>:</v>
      </c>
      <c r="G146" s="12" t="str">
        <f t="shared" si="17"/>
        <v>:</v>
      </c>
      <c r="H146" s="12" t="str">
        <f t="shared" si="18"/>
        <v>:</v>
      </c>
      <c r="I146" s="12" t="str">
        <f t="shared" si="19"/>
        <v>:</v>
      </c>
      <c r="J146" s="10">
        <f t="shared" si="23"/>
        <v>1.919240449109258</v>
      </c>
      <c r="K146" s="10">
        <f t="shared" si="20"/>
        <v>1.3966120158417423</v>
      </c>
      <c r="L146" s="10">
        <f t="shared" si="21"/>
        <v>0.20640807223043056</v>
      </c>
      <c r="M146" s="10">
        <f t="shared" si="22"/>
        <v>0.6193545966923772</v>
      </c>
    </row>
    <row r="147" spans="1:13" ht="15">
      <c r="A147" s="6" t="s">
        <v>5</v>
      </c>
      <c r="B147" s="12" t="str">
        <f t="shared" si="12"/>
        <v>:</v>
      </c>
      <c r="C147" s="12" t="str">
        <f t="shared" si="13"/>
        <v>:</v>
      </c>
      <c r="D147" s="12" t="str">
        <f t="shared" si="14"/>
        <v>:</v>
      </c>
      <c r="E147" s="12" t="str">
        <f t="shared" si="15"/>
        <v>:</v>
      </c>
      <c r="F147" s="12" t="str">
        <f t="shared" si="16"/>
        <v>:</v>
      </c>
      <c r="G147" s="12" t="str">
        <f t="shared" si="17"/>
        <v>:</v>
      </c>
      <c r="H147" s="12" t="str">
        <f t="shared" si="18"/>
        <v>:</v>
      </c>
      <c r="I147" s="12" t="str">
        <f t="shared" si="19"/>
        <v>:</v>
      </c>
      <c r="J147" s="10">
        <f t="shared" si="23"/>
        <v>1.7939332783448256</v>
      </c>
      <c r="K147" s="10">
        <f t="shared" si="20"/>
        <v>2.2981569916311546</v>
      </c>
      <c r="L147" s="10">
        <f t="shared" si="21"/>
        <v>0.4028054746674733</v>
      </c>
      <c r="M147" s="10">
        <f t="shared" si="22"/>
        <v>0.7001746296427215</v>
      </c>
    </row>
    <row r="148" spans="1:13" ht="15">
      <c r="A148" s="6" t="s">
        <v>4</v>
      </c>
      <c r="B148" s="12" t="str">
        <f t="shared" si="12"/>
        <v>:</v>
      </c>
      <c r="C148" s="12" t="str">
        <f t="shared" si="13"/>
        <v>:</v>
      </c>
      <c r="D148" s="12" t="str">
        <f t="shared" si="14"/>
        <v>:</v>
      </c>
      <c r="E148" s="12" t="str">
        <f t="shared" si="15"/>
        <v>:</v>
      </c>
      <c r="F148" s="12" t="str">
        <f t="shared" si="16"/>
        <v>:</v>
      </c>
      <c r="G148" s="12" t="str">
        <f t="shared" si="17"/>
        <v>:</v>
      </c>
      <c r="H148" s="12" t="str">
        <f t="shared" si="18"/>
        <v>:</v>
      </c>
      <c r="I148" s="12" t="str">
        <f t="shared" si="19"/>
        <v>:</v>
      </c>
      <c r="J148" s="10">
        <f t="shared" si="23"/>
        <v>1.0923003527864836</v>
      </c>
      <c r="K148" s="10">
        <f t="shared" si="20"/>
        <v>1.2747955025971807</v>
      </c>
      <c r="L148" s="10">
        <f t="shared" si="21"/>
        <v>0.46570211079668583</v>
      </c>
      <c r="M148" s="10">
        <f t="shared" si="22"/>
        <v>0.31020419363629365</v>
      </c>
    </row>
    <row r="149" spans="1:13" ht="15">
      <c r="A149" s="6" t="s">
        <v>3</v>
      </c>
      <c r="B149" s="12" t="str">
        <f t="shared" si="12"/>
        <v>:</v>
      </c>
      <c r="C149" s="12" t="str">
        <f t="shared" si="13"/>
        <v>:</v>
      </c>
      <c r="D149" s="12" t="str">
        <f t="shared" si="14"/>
        <v>:</v>
      </c>
      <c r="E149" s="12" t="str">
        <f t="shared" si="15"/>
        <v>:</v>
      </c>
      <c r="F149" s="12" t="s">
        <v>1</v>
      </c>
      <c r="G149" s="12" t="s">
        <v>1</v>
      </c>
      <c r="H149" s="12" t="s">
        <v>1</v>
      </c>
      <c r="I149" s="12" t="s">
        <v>1</v>
      </c>
      <c r="J149" s="10" t="str">
        <f t="shared" si="23"/>
        <v>:</v>
      </c>
      <c r="K149" s="10" t="str">
        <f t="shared" si="20"/>
        <v>:</v>
      </c>
      <c r="L149" s="10" t="str">
        <f t="shared" si="21"/>
        <v>:</v>
      </c>
      <c r="M149" s="10" t="str">
        <f t="shared" si="22"/>
        <v>:</v>
      </c>
    </row>
  </sheetData>
  <mergeCells count="27">
    <mergeCell ref="J3:M3"/>
    <mergeCell ref="J4:K4"/>
    <mergeCell ref="L4:M4"/>
    <mergeCell ref="B3:E3"/>
    <mergeCell ref="F3:I3"/>
    <mergeCell ref="B4:C4"/>
    <mergeCell ref="D4:E4"/>
    <mergeCell ref="F4:G4"/>
    <mergeCell ref="H4:I4"/>
    <mergeCell ref="L119:M119"/>
    <mergeCell ref="B119:C119"/>
    <mergeCell ref="D119:E119"/>
    <mergeCell ref="F119:G119"/>
    <mergeCell ref="H119:I119"/>
    <mergeCell ref="J119:K119"/>
    <mergeCell ref="B76:E76"/>
    <mergeCell ref="B118:E118"/>
    <mergeCell ref="F118:I118"/>
    <mergeCell ref="J118:M118"/>
    <mergeCell ref="B77:C77"/>
    <mergeCell ref="D77:E77"/>
    <mergeCell ref="F77:G77"/>
    <mergeCell ref="H77:I77"/>
    <mergeCell ref="F76:I76"/>
    <mergeCell ref="J76:M76"/>
    <mergeCell ref="L77:M77"/>
    <mergeCell ref="J77:K77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8"/>
  <sheetViews>
    <sheetView showGridLines="0" workbookViewId="0" topLeftCell="A1">
      <selection activeCell="J12" sqref="J12:J13"/>
    </sheetView>
  </sheetViews>
  <sheetFormatPr defaultColWidth="9.140625" defaultRowHeight="15"/>
  <cols>
    <col min="1" max="6" width="9.140625" style="53" customWidth="1"/>
    <col min="7" max="9" width="11.7109375" style="53" customWidth="1"/>
    <col min="10" max="11" width="11.7109375" style="1" customWidth="1"/>
    <col min="12" max="12" width="5.421875" style="1" customWidth="1"/>
    <col min="13" max="14" width="11.7109375" style="1" customWidth="1"/>
    <col min="15" max="21" width="11.7109375" style="53" customWidth="1"/>
    <col min="22" max="16384" width="9.140625" style="53" customWidth="1"/>
  </cols>
  <sheetData>
    <row r="1" spans="7:20" ht="15">
      <c r="G1" s="30" t="s">
        <v>143</v>
      </c>
      <c r="H1" s="1"/>
      <c r="I1" s="1"/>
      <c r="Q1" s="31"/>
      <c r="S1" s="30" t="s">
        <v>165</v>
      </c>
      <c r="T1" s="31"/>
    </row>
    <row r="2" spans="8:20" ht="15">
      <c r="H2" s="1"/>
      <c r="I2" s="1"/>
      <c r="Q2" s="31"/>
      <c r="S2" s="31"/>
      <c r="T2" s="31"/>
    </row>
    <row r="3" spans="7:20" ht="15">
      <c r="G3" s="30" t="s">
        <v>52</v>
      </c>
      <c r="H3" s="1"/>
      <c r="I3" s="1"/>
      <c r="J3" s="32">
        <v>42933.62207175926</v>
      </c>
      <c r="Q3" s="31"/>
      <c r="S3" s="30" t="s">
        <v>52</v>
      </c>
      <c r="T3" s="32">
        <v>42894.52795138889</v>
      </c>
    </row>
    <row r="4" spans="7:20" ht="15">
      <c r="G4" s="30" t="s">
        <v>51</v>
      </c>
      <c r="H4" s="1"/>
      <c r="I4" s="1"/>
      <c r="J4" s="32">
        <v>43061.65173857639</v>
      </c>
      <c r="Q4" s="31"/>
      <c r="S4" s="30" t="s">
        <v>51</v>
      </c>
      <c r="T4" s="32">
        <v>43062.563178020835</v>
      </c>
    </row>
    <row r="5" spans="7:20" ht="15">
      <c r="G5" s="30" t="s">
        <v>50</v>
      </c>
      <c r="H5" s="1"/>
      <c r="I5" s="1"/>
      <c r="J5" s="30" t="s">
        <v>49</v>
      </c>
      <c r="Q5" s="31"/>
      <c r="S5" s="30" t="s">
        <v>50</v>
      </c>
      <c r="T5" s="30" t="s">
        <v>49</v>
      </c>
    </row>
    <row r="6" spans="12:17" ht="15">
      <c r="L6" s="53"/>
      <c r="O6" s="31"/>
      <c r="P6" s="31"/>
      <c r="Q6" s="31"/>
    </row>
    <row r="7" spans="7:21" ht="15">
      <c r="G7" s="2" t="s">
        <v>144</v>
      </c>
      <c r="H7" s="1"/>
      <c r="I7" s="1"/>
      <c r="J7" s="2" t="s">
        <v>158</v>
      </c>
      <c r="L7" s="53"/>
      <c r="M7" s="30" t="s">
        <v>144</v>
      </c>
      <c r="N7" s="30" t="s">
        <v>145</v>
      </c>
      <c r="O7" s="1"/>
      <c r="Q7" s="1"/>
      <c r="R7" s="1"/>
      <c r="S7" s="30" t="s">
        <v>133</v>
      </c>
      <c r="T7" s="30" t="s">
        <v>164</v>
      </c>
      <c r="U7" s="31"/>
    </row>
    <row r="8" spans="7:21" ht="12.75" thickBot="1">
      <c r="G8" s="2" t="s">
        <v>43</v>
      </c>
      <c r="H8" s="1"/>
      <c r="I8" s="1"/>
      <c r="J8" s="2" t="s">
        <v>42</v>
      </c>
      <c r="L8" s="53"/>
      <c r="M8" s="30" t="s">
        <v>43</v>
      </c>
      <c r="N8" s="30" t="s">
        <v>42</v>
      </c>
      <c r="O8" s="1"/>
      <c r="Q8" s="1"/>
      <c r="R8" s="1"/>
      <c r="S8" s="30" t="s">
        <v>43</v>
      </c>
      <c r="T8" s="30" t="s">
        <v>42</v>
      </c>
      <c r="U8" s="31"/>
    </row>
    <row r="9" spans="8:21" ht="12.75" thickBot="1">
      <c r="H9" s="116" t="s">
        <v>175</v>
      </c>
      <c r="I9" s="117"/>
      <c r="J9" s="116" t="s">
        <v>176</v>
      </c>
      <c r="K9" s="117"/>
      <c r="L9" s="53"/>
      <c r="M9" s="53"/>
      <c r="N9" s="116" t="s">
        <v>175</v>
      </c>
      <c r="O9" s="117"/>
      <c r="P9" s="116" t="s">
        <v>176</v>
      </c>
      <c r="Q9" s="117"/>
      <c r="R9" s="1"/>
      <c r="S9" s="31"/>
      <c r="T9" s="31"/>
      <c r="U9" s="31"/>
    </row>
    <row r="10" spans="2:21" ht="36">
      <c r="B10" s="48" t="s">
        <v>74</v>
      </c>
      <c r="C10" s="48" t="s">
        <v>74</v>
      </c>
      <c r="D10" s="48" t="s">
        <v>159</v>
      </c>
      <c r="E10" s="48" t="s">
        <v>159</v>
      </c>
      <c r="G10" s="33" t="s">
        <v>146</v>
      </c>
      <c r="H10" s="40"/>
      <c r="I10" s="39" t="s">
        <v>147</v>
      </c>
      <c r="J10" s="39">
        <v>0</v>
      </c>
      <c r="K10" s="39" t="s">
        <v>147</v>
      </c>
      <c r="L10" s="53"/>
      <c r="M10" s="33" t="s">
        <v>146</v>
      </c>
      <c r="N10" s="40"/>
      <c r="O10" s="39" t="s">
        <v>147</v>
      </c>
      <c r="P10" s="39">
        <v>0</v>
      </c>
      <c r="Q10" s="39" t="s">
        <v>147</v>
      </c>
      <c r="R10" s="41"/>
      <c r="S10" s="42" t="s">
        <v>163</v>
      </c>
      <c r="T10" s="42" t="s">
        <v>162</v>
      </c>
      <c r="U10" s="42" t="s">
        <v>162</v>
      </c>
    </row>
    <row r="11" spans="2:21" ht="46.5" customHeight="1">
      <c r="B11" s="49" t="s">
        <v>154</v>
      </c>
      <c r="C11" s="49" t="s">
        <v>155</v>
      </c>
      <c r="D11" s="49" t="s">
        <v>154</v>
      </c>
      <c r="E11" s="49" t="s">
        <v>155</v>
      </c>
      <c r="G11" s="33" t="s">
        <v>125</v>
      </c>
      <c r="H11" s="40" t="s">
        <v>140</v>
      </c>
      <c r="I11" s="39" t="s">
        <v>35</v>
      </c>
      <c r="J11" s="39" t="s">
        <v>140</v>
      </c>
      <c r="K11" s="39" t="s">
        <v>35</v>
      </c>
      <c r="L11" s="53"/>
      <c r="M11" s="33" t="s">
        <v>125</v>
      </c>
      <c r="N11" s="40" t="s">
        <v>140</v>
      </c>
      <c r="O11" s="39" t="s">
        <v>35</v>
      </c>
      <c r="P11" s="39" t="s">
        <v>140</v>
      </c>
      <c r="Q11" s="39" t="s">
        <v>35</v>
      </c>
      <c r="R11" s="41"/>
      <c r="S11" s="42" t="s">
        <v>125</v>
      </c>
      <c r="T11" s="42" t="s">
        <v>36</v>
      </c>
      <c r="U11" s="42" t="s">
        <v>35</v>
      </c>
    </row>
    <row r="12" spans="1:21" ht="15">
      <c r="A12" s="33" t="s">
        <v>156</v>
      </c>
      <c r="B12" s="17">
        <f>_xlfn.IFERROR(H12/J12,":")</f>
        <v>0</v>
      </c>
      <c r="C12" s="17">
        <f>_xlfn.IFERROR(N12/P12,":")</f>
        <v>0</v>
      </c>
      <c r="D12" s="17" t="str">
        <f>_xlfn.IFERROR(I12/K12,":")</f>
        <v>:</v>
      </c>
      <c r="E12" s="17" t="str">
        <f>_xlfn.IFERROR(O12/Q12,":")</f>
        <v>:</v>
      </c>
      <c r="G12" s="33" t="s">
        <v>62</v>
      </c>
      <c r="H12" s="43">
        <v>0</v>
      </c>
      <c r="I12" s="11" t="s">
        <v>1</v>
      </c>
      <c r="J12" s="44">
        <v>32658667</v>
      </c>
      <c r="K12" s="44">
        <v>31777867</v>
      </c>
      <c r="L12" s="53"/>
      <c r="M12" s="33" t="s">
        <v>62</v>
      </c>
      <c r="N12" s="43">
        <v>0</v>
      </c>
      <c r="O12" s="11" t="s">
        <v>1</v>
      </c>
      <c r="P12" s="44">
        <v>8980578</v>
      </c>
      <c r="Q12" s="44">
        <v>9617184</v>
      </c>
      <c r="R12" s="1"/>
      <c r="S12" s="33" t="s">
        <v>62</v>
      </c>
      <c r="T12" s="35">
        <v>25.2</v>
      </c>
      <c r="U12" s="35">
        <v>20.9</v>
      </c>
    </row>
    <row r="13" spans="1:21" ht="15">
      <c r="A13" s="33" t="s">
        <v>157</v>
      </c>
      <c r="B13" s="17" t="str">
        <f aca="true" t="shared" si="0" ref="B13:B41">_xlfn.IFERROR(H13/J13,":")</f>
        <v>:</v>
      </c>
      <c r="C13" s="17" t="str">
        <f aca="true" t="shared" si="1" ref="C13:C41">_xlfn.IFERROR(N13/P13,":")</f>
        <v>:</v>
      </c>
      <c r="D13" s="17" t="str">
        <f aca="true" t="shared" si="2" ref="D13:D41">_xlfn.IFERROR(I13/K13,":")</f>
        <v>:</v>
      </c>
      <c r="E13" s="17" t="str">
        <f aca="true" t="shared" si="3" ref="E13:E41">_xlfn.IFERROR(O13/Q13,":")</f>
        <v>:</v>
      </c>
      <c r="G13" s="33" t="s">
        <v>153</v>
      </c>
      <c r="H13" s="43">
        <v>0</v>
      </c>
      <c r="I13" s="11" t="s">
        <v>1</v>
      </c>
      <c r="J13" s="44">
        <v>0</v>
      </c>
      <c r="K13" s="44" t="s">
        <v>1</v>
      </c>
      <c r="L13" s="53"/>
      <c r="M13" s="33" t="s">
        <v>153</v>
      </c>
      <c r="N13" s="43">
        <v>0</v>
      </c>
      <c r="O13" s="11" t="s">
        <v>1</v>
      </c>
      <c r="P13" s="44">
        <v>0</v>
      </c>
      <c r="Q13" s="44" t="s">
        <v>1</v>
      </c>
      <c r="R13" s="1"/>
      <c r="S13" s="33" t="s">
        <v>153</v>
      </c>
      <c r="T13" s="36" t="s">
        <v>1</v>
      </c>
      <c r="U13" s="36" t="s">
        <v>1</v>
      </c>
    </row>
    <row r="14" spans="1:21" ht="15">
      <c r="A14" s="33" t="s">
        <v>31</v>
      </c>
      <c r="B14" s="17">
        <f t="shared" si="0"/>
        <v>0.1397463698790314</v>
      </c>
      <c r="C14" s="17">
        <f t="shared" si="1"/>
        <v>0.141175063585323</v>
      </c>
      <c r="D14" s="17">
        <f t="shared" si="2"/>
        <v>0.22274921179562532</v>
      </c>
      <c r="E14" s="17">
        <f t="shared" si="3"/>
        <v>0.06758625098123915</v>
      </c>
      <c r="G14" s="33" t="s">
        <v>31</v>
      </c>
      <c r="H14" s="43">
        <v>78879</v>
      </c>
      <c r="I14" s="12">
        <v>138405</v>
      </c>
      <c r="J14" s="44">
        <v>564444</v>
      </c>
      <c r="K14" s="44">
        <v>621349</v>
      </c>
      <c r="L14" s="53"/>
      <c r="M14" s="33" t="s">
        <v>31</v>
      </c>
      <c r="N14" s="43">
        <v>45565</v>
      </c>
      <c r="O14" s="12">
        <v>27913</v>
      </c>
      <c r="P14" s="44">
        <v>322755.3</v>
      </c>
      <c r="Q14" s="44">
        <v>412998.2</v>
      </c>
      <c r="R14" s="1"/>
      <c r="S14" s="33" t="s">
        <v>31</v>
      </c>
      <c r="T14" s="50">
        <v>43.6</v>
      </c>
      <c r="U14" s="50">
        <v>37.9</v>
      </c>
    </row>
    <row r="15" spans="1:21" ht="15">
      <c r="A15" s="33" t="s">
        <v>30</v>
      </c>
      <c r="B15" s="17">
        <f t="shared" si="0"/>
        <v>0</v>
      </c>
      <c r="C15" s="17">
        <f t="shared" si="1"/>
        <v>0</v>
      </c>
      <c r="D15" s="17" t="str">
        <f t="shared" si="2"/>
        <v>:</v>
      </c>
      <c r="E15" s="17" t="str">
        <f t="shared" si="3"/>
        <v>:</v>
      </c>
      <c r="G15" s="33" t="s">
        <v>30</v>
      </c>
      <c r="H15" s="43">
        <v>0</v>
      </c>
      <c r="I15" s="11" t="s">
        <v>1</v>
      </c>
      <c r="J15" s="44">
        <v>615582</v>
      </c>
      <c r="K15" s="44">
        <v>497070</v>
      </c>
      <c r="L15" s="53"/>
      <c r="M15" s="33" t="s">
        <v>30</v>
      </c>
      <c r="N15" s="43">
        <v>0</v>
      </c>
      <c r="O15" s="11" t="s">
        <v>1</v>
      </c>
      <c r="P15" s="44">
        <v>37412.7</v>
      </c>
      <c r="Q15" s="44">
        <v>49427</v>
      </c>
      <c r="R15" s="1"/>
      <c r="S15" s="33" t="s">
        <v>30</v>
      </c>
      <c r="T15" s="50">
        <v>3.4</v>
      </c>
      <c r="U15" s="50">
        <v>3.2</v>
      </c>
    </row>
    <row r="16" spans="1:21" ht="15">
      <c r="A16" s="33" t="s">
        <v>29</v>
      </c>
      <c r="B16" s="17">
        <f t="shared" si="0"/>
        <v>0.005461962884468753</v>
      </c>
      <c r="C16" s="17">
        <f t="shared" si="1"/>
        <v>0.01645311899856396</v>
      </c>
      <c r="D16" s="17">
        <f t="shared" si="2"/>
        <v>0.008689905785063155</v>
      </c>
      <c r="E16" s="17">
        <f t="shared" si="3"/>
        <v>0.013831929918221747</v>
      </c>
      <c r="G16" s="33" t="s">
        <v>29</v>
      </c>
      <c r="H16" s="43">
        <v>7278</v>
      </c>
      <c r="I16" s="12">
        <v>6141</v>
      </c>
      <c r="J16" s="44">
        <v>1332488</v>
      </c>
      <c r="K16" s="44">
        <v>706682</v>
      </c>
      <c r="L16" s="53"/>
      <c r="M16" s="33" t="s">
        <v>29</v>
      </c>
      <c r="N16" s="43">
        <v>3247</v>
      </c>
      <c r="O16" s="12">
        <v>1881</v>
      </c>
      <c r="P16" s="44">
        <v>197348.60000000003</v>
      </c>
      <c r="Q16" s="44">
        <v>135989.7</v>
      </c>
      <c r="R16" s="1"/>
      <c r="S16" s="33" t="s">
        <v>29</v>
      </c>
      <c r="T16" s="50">
        <v>9.8</v>
      </c>
      <c r="U16" s="50">
        <v>8.9</v>
      </c>
    </row>
    <row r="17" spans="1:21" ht="15">
      <c r="A17" s="33" t="s">
        <v>28</v>
      </c>
      <c r="B17" s="17">
        <f t="shared" si="0"/>
        <v>0.7077318448685844</v>
      </c>
      <c r="C17" s="17">
        <f t="shared" si="1"/>
        <v>0</v>
      </c>
      <c r="D17" s="17">
        <f t="shared" si="2"/>
        <v>0.33623113986255615</v>
      </c>
      <c r="E17" s="17" t="str">
        <f t="shared" si="3"/>
        <v>:</v>
      </c>
      <c r="G17" s="33" t="s">
        <v>28</v>
      </c>
      <c r="H17" s="43">
        <v>269057</v>
      </c>
      <c r="I17" s="12">
        <v>140125</v>
      </c>
      <c r="J17" s="44">
        <v>380168</v>
      </c>
      <c r="K17" s="44">
        <v>416752</v>
      </c>
      <c r="L17" s="53"/>
      <c r="M17" s="33" t="s">
        <v>28</v>
      </c>
      <c r="N17" s="43">
        <v>0</v>
      </c>
      <c r="O17" s="11" t="s">
        <v>1</v>
      </c>
      <c r="P17" s="44">
        <v>138733.59999999998</v>
      </c>
      <c r="Q17" s="44">
        <v>161337.2</v>
      </c>
      <c r="R17" s="1"/>
      <c r="S17" s="33" t="s">
        <v>28</v>
      </c>
      <c r="T17" s="50">
        <v>41.4</v>
      </c>
      <c r="U17" s="50">
        <v>36.9</v>
      </c>
    </row>
    <row r="18" spans="1:21" ht="15">
      <c r="A18" s="33" t="s">
        <v>73</v>
      </c>
      <c r="B18" s="17">
        <f t="shared" si="0"/>
        <v>0.33055352443562686</v>
      </c>
      <c r="C18" s="17">
        <f t="shared" si="1"/>
        <v>0.29233896195613357</v>
      </c>
      <c r="D18" s="17">
        <f t="shared" si="2"/>
        <v>0.20823902620394344</v>
      </c>
      <c r="E18" s="17">
        <f t="shared" si="3"/>
        <v>0.36157194053357206</v>
      </c>
      <c r="G18" s="33" t="s">
        <v>27</v>
      </c>
      <c r="H18" s="43">
        <v>2547855</v>
      </c>
      <c r="I18" s="12">
        <v>1242237</v>
      </c>
      <c r="J18" s="44">
        <v>7707844</v>
      </c>
      <c r="K18" s="44">
        <v>5965438</v>
      </c>
      <c r="L18" s="53"/>
      <c r="M18" s="33" t="s">
        <v>27</v>
      </c>
      <c r="N18" s="43">
        <v>766299</v>
      </c>
      <c r="O18" s="12">
        <v>668443</v>
      </c>
      <c r="P18" s="44">
        <v>2621268.8000000003</v>
      </c>
      <c r="Q18" s="44">
        <v>1848713.7</v>
      </c>
      <c r="R18" s="1"/>
      <c r="S18" s="33" t="s">
        <v>27</v>
      </c>
      <c r="T18" s="50">
        <v>36.3</v>
      </c>
      <c r="U18" s="50">
        <v>25.8</v>
      </c>
    </row>
    <row r="19" spans="1:21" ht="15">
      <c r="A19" s="33" t="s">
        <v>26</v>
      </c>
      <c r="B19" s="17">
        <f t="shared" si="0"/>
        <v>0</v>
      </c>
      <c r="C19" s="17">
        <f t="shared" si="1"/>
        <v>0</v>
      </c>
      <c r="D19" s="17" t="str">
        <f t="shared" si="2"/>
        <v>:</v>
      </c>
      <c r="E19" s="17" t="str">
        <f t="shared" si="3"/>
        <v>:</v>
      </c>
      <c r="G19" s="33" t="s">
        <v>26</v>
      </c>
      <c r="H19" s="43">
        <v>0</v>
      </c>
      <c r="I19" s="11" t="s">
        <v>1</v>
      </c>
      <c r="J19" s="44">
        <v>94740</v>
      </c>
      <c r="K19" s="44">
        <v>46827</v>
      </c>
      <c r="L19" s="53"/>
      <c r="M19" s="33" t="s">
        <v>26</v>
      </c>
      <c r="N19" s="43">
        <v>0</v>
      </c>
      <c r="O19" s="11" t="s">
        <v>1</v>
      </c>
      <c r="P19" s="44">
        <v>12455.5</v>
      </c>
      <c r="Q19" s="44">
        <v>9980.2</v>
      </c>
      <c r="R19" s="1"/>
      <c r="S19" s="33" t="s">
        <v>26</v>
      </c>
      <c r="T19" s="50">
        <v>9.2</v>
      </c>
      <c r="U19" s="50">
        <v>8.3</v>
      </c>
    </row>
    <row r="20" spans="1:21" ht="15">
      <c r="A20" s="33" t="s">
        <v>25</v>
      </c>
      <c r="B20" s="17" t="str">
        <f t="shared" si="0"/>
        <v>:</v>
      </c>
      <c r="C20" s="17" t="str">
        <f t="shared" si="1"/>
        <v>:</v>
      </c>
      <c r="D20" s="17" t="str">
        <f t="shared" si="2"/>
        <v>:</v>
      </c>
      <c r="E20" s="17" t="str">
        <f t="shared" si="3"/>
        <v>:</v>
      </c>
      <c r="G20" s="33" t="s">
        <v>25</v>
      </c>
      <c r="H20" s="43">
        <v>124538</v>
      </c>
      <c r="I20" s="12">
        <v>122508</v>
      </c>
      <c r="J20" s="44">
        <v>0</v>
      </c>
      <c r="K20" s="44" t="s">
        <v>1</v>
      </c>
      <c r="L20" s="53"/>
      <c r="M20" s="33" t="s">
        <v>25</v>
      </c>
      <c r="N20" s="43">
        <v>32066</v>
      </c>
      <c r="O20" s="12">
        <v>32701</v>
      </c>
      <c r="P20" s="44">
        <v>0</v>
      </c>
      <c r="Q20" s="44" t="s">
        <v>1</v>
      </c>
      <c r="R20" s="1"/>
      <c r="S20" s="33" t="s">
        <v>25</v>
      </c>
      <c r="T20" s="50">
        <v>31.4</v>
      </c>
      <c r="U20" s="50">
        <v>22.1</v>
      </c>
    </row>
    <row r="21" spans="1:21" ht="15">
      <c r="A21" s="33" t="s">
        <v>24</v>
      </c>
      <c r="B21" s="17">
        <f t="shared" si="0"/>
        <v>0.05273176063170046</v>
      </c>
      <c r="C21" s="17">
        <f t="shared" si="1"/>
        <v>0.044912278713902694</v>
      </c>
      <c r="D21" s="17">
        <f t="shared" si="2"/>
        <v>0.015607422032130135</v>
      </c>
      <c r="E21" s="17">
        <f t="shared" si="3"/>
        <v>0.03506193080075262</v>
      </c>
      <c r="G21" s="33" t="s">
        <v>24</v>
      </c>
      <c r="H21" s="43">
        <v>17176</v>
      </c>
      <c r="I21" s="12">
        <v>11834</v>
      </c>
      <c r="J21" s="44">
        <v>325724</v>
      </c>
      <c r="K21" s="44">
        <v>758229</v>
      </c>
      <c r="L21" s="53"/>
      <c r="M21" s="33" t="s">
        <v>24</v>
      </c>
      <c r="N21" s="43">
        <v>3171</v>
      </c>
      <c r="O21" s="12">
        <v>4012</v>
      </c>
      <c r="P21" s="44">
        <v>70604.3</v>
      </c>
      <c r="Q21" s="44">
        <v>114426.1</v>
      </c>
      <c r="R21" s="1"/>
      <c r="S21" s="33" t="s">
        <v>24</v>
      </c>
      <c r="T21" s="50">
        <v>15.4</v>
      </c>
      <c r="U21" s="50">
        <v>13.8</v>
      </c>
    </row>
    <row r="22" spans="1:21" ht="15">
      <c r="A22" s="33" t="s">
        <v>23</v>
      </c>
      <c r="B22" s="17">
        <f t="shared" si="0"/>
        <v>0.08876801835426251</v>
      </c>
      <c r="C22" s="17">
        <f t="shared" si="1"/>
        <v>0.11265390084870527</v>
      </c>
      <c r="D22" s="17">
        <f t="shared" si="2"/>
        <v>0.04271171192336235</v>
      </c>
      <c r="E22" s="17">
        <f t="shared" si="3"/>
        <v>0.05013671448876656</v>
      </c>
      <c r="G22" s="33" t="s">
        <v>23</v>
      </c>
      <c r="H22" s="43">
        <v>173026</v>
      </c>
      <c r="I22" s="12">
        <v>123627</v>
      </c>
      <c r="J22" s="44">
        <v>1949193</v>
      </c>
      <c r="K22" s="44">
        <v>2894452</v>
      </c>
      <c r="L22" s="53"/>
      <c r="M22" s="33" t="s">
        <v>23</v>
      </c>
      <c r="N22" s="43">
        <v>63351</v>
      </c>
      <c r="O22" s="12">
        <v>31069</v>
      </c>
      <c r="P22" s="44">
        <v>562350.7</v>
      </c>
      <c r="Q22" s="44">
        <v>619685.6</v>
      </c>
      <c r="R22" s="1"/>
      <c r="S22" s="33" t="s">
        <v>23</v>
      </c>
      <c r="T22" s="50">
        <v>23.3</v>
      </c>
      <c r="U22" s="50">
        <v>17.8</v>
      </c>
    </row>
    <row r="23" spans="1:21" ht="15">
      <c r="A23" s="33" t="s">
        <v>22</v>
      </c>
      <c r="B23" s="17">
        <f t="shared" si="0"/>
        <v>0.6031540542367324</v>
      </c>
      <c r="C23" s="17">
        <f t="shared" si="1"/>
        <v>0.762367194831354</v>
      </c>
      <c r="D23" s="17">
        <f t="shared" si="2"/>
        <v>0.306007137141025</v>
      </c>
      <c r="E23" s="17">
        <f t="shared" si="3"/>
        <v>0.22861241149451159</v>
      </c>
      <c r="G23" s="33" t="s">
        <v>22</v>
      </c>
      <c r="H23" s="43">
        <v>2097043</v>
      </c>
      <c r="I23" s="12">
        <v>1173926</v>
      </c>
      <c r="J23" s="44">
        <v>3476795</v>
      </c>
      <c r="K23" s="44">
        <v>3836270</v>
      </c>
      <c r="L23" s="53"/>
      <c r="M23" s="33" t="s">
        <v>22</v>
      </c>
      <c r="N23" s="43">
        <v>789978</v>
      </c>
      <c r="O23" s="12">
        <v>327044</v>
      </c>
      <c r="P23" s="44">
        <v>1036217.2</v>
      </c>
      <c r="Q23" s="44">
        <v>1430561</v>
      </c>
      <c r="R23" s="1"/>
      <c r="S23" s="33" t="s">
        <v>22</v>
      </c>
      <c r="T23" s="50">
        <v>36.7</v>
      </c>
      <c r="U23" s="50">
        <v>29.3</v>
      </c>
    </row>
    <row r="24" spans="1:21" ht="15">
      <c r="A24" s="33" t="s">
        <v>21</v>
      </c>
      <c r="B24" s="17">
        <f t="shared" si="0"/>
        <v>0.03448934321622594</v>
      </c>
      <c r="C24" s="17">
        <f t="shared" si="1"/>
        <v>0.06255998293818647</v>
      </c>
      <c r="D24" s="17">
        <f t="shared" si="2"/>
        <v>0.044061302681992334</v>
      </c>
      <c r="E24" s="17">
        <f t="shared" si="3"/>
        <v>0.05903154749229378</v>
      </c>
      <c r="G24" s="33" t="s">
        <v>21</v>
      </c>
      <c r="H24" s="43">
        <v>10837</v>
      </c>
      <c r="I24" s="12">
        <v>10074</v>
      </c>
      <c r="J24" s="44">
        <v>314213</v>
      </c>
      <c r="K24" s="44">
        <v>228636</v>
      </c>
      <c r="L24" s="53"/>
      <c r="M24" s="33" t="s">
        <v>21</v>
      </c>
      <c r="N24" s="43">
        <v>1584</v>
      </c>
      <c r="O24" s="12">
        <v>1691</v>
      </c>
      <c r="P24" s="44">
        <v>25319.7</v>
      </c>
      <c r="Q24" s="44">
        <v>28645.7</v>
      </c>
      <c r="R24" s="1"/>
      <c r="S24" s="33" t="s">
        <v>21</v>
      </c>
      <c r="T24" s="50">
        <v>8.6</v>
      </c>
      <c r="U24" s="50">
        <v>8.3</v>
      </c>
    </row>
    <row r="25" spans="1:21" ht="15">
      <c r="A25" s="33" t="s">
        <v>20</v>
      </c>
      <c r="B25" s="17">
        <f t="shared" si="0"/>
        <v>0.22915128721517503</v>
      </c>
      <c r="C25" s="17">
        <f t="shared" si="1"/>
        <v>0.2379940932111445</v>
      </c>
      <c r="D25" s="17">
        <f t="shared" si="2"/>
        <v>0.07211049770161208</v>
      </c>
      <c r="E25" s="17">
        <f t="shared" si="3"/>
        <v>0.11010948638465312</v>
      </c>
      <c r="G25" s="33" t="s">
        <v>20</v>
      </c>
      <c r="H25" s="43">
        <v>924721</v>
      </c>
      <c r="I25" s="12">
        <v>243826</v>
      </c>
      <c r="J25" s="44">
        <v>4035417</v>
      </c>
      <c r="K25" s="44">
        <v>3381283</v>
      </c>
      <c r="L25" s="53"/>
      <c r="M25" s="33" t="s">
        <v>20</v>
      </c>
      <c r="N25" s="43">
        <v>281856</v>
      </c>
      <c r="O25" s="12">
        <v>105497</v>
      </c>
      <c r="P25" s="44">
        <v>1184298.3</v>
      </c>
      <c r="Q25" s="44">
        <v>958110</v>
      </c>
      <c r="R25" s="1"/>
      <c r="S25" s="33" t="s">
        <v>20</v>
      </c>
      <c r="T25" s="50">
        <v>27.7</v>
      </c>
      <c r="U25" s="50">
        <v>24.3</v>
      </c>
    </row>
    <row r="26" spans="1:21" ht="15">
      <c r="A26" s="33" t="s">
        <v>19</v>
      </c>
      <c r="B26" s="17">
        <f t="shared" si="0"/>
        <v>0</v>
      </c>
      <c r="C26" s="17">
        <f t="shared" si="1"/>
        <v>0</v>
      </c>
      <c r="D26" s="17">
        <f t="shared" si="2"/>
        <v>0.030720321258261525</v>
      </c>
      <c r="E26" s="17">
        <f t="shared" si="3"/>
        <v>0.1018100583210496</v>
      </c>
      <c r="G26" s="33" t="s">
        <v>19</v>
      </c>
      <c r="H26" s="43">
        <v>0</v>
      </c>
      <c r="I26" s="12">
        <v>1836</v>
      </c>
      <c r="J26" s="44">
        <v>30463</v>
      </c>
      <c r="K26" s="44">
        <v>59765</v>
      </c>
      <c r="L26" s="53"/>
      <c r="M26" s="33" t="s">
        <v>19</v>
      </c>
      <c r="N26" s="43">
        <v>0</v>
      </c>
      <c r="O26" s="12">
        <v>1112</v>
      </c>
      <c r="P26" s="44">
        <v>3079.1</v>
      </c>
      <c r="Q26" s="44">
        <v>10922.3</v>
      </c>
      <c r="R26" s="1"/>
      <c r="S26" s="33" t="s">
        <v>19</v>
      </c>
      <c r="T26" s="50">
        <v>14.6</v>
      </c>
      <c r="U26" s="50" t="s">
        <v>1</v>
      </c>
    </row>
    <row r="27" spans="1:21" ht="15">
      <c r="A27" s="33" t="s">
        <v>18</v>
      </c>
      <c r="B27" s="17">
        <f t="shared" si="0"/>
        <v>0.008370637515611625</v>
      </c>
      <c r="C27" s="17">
        <f t="shared" si="1"/>
        <v>0.0135420616434646</v>
      </c>
      <c r="D27" s="17">
        <f t="shared" si="2"/>
        <v>0.013179985458391169</v>
      </c>
      <c r="E27" s="17">
        <f t="shared" si="3"/>
        <v>0.05226508345044291</v>
      </c>
      <c r="G27" s="33" t="s">
        <v>18</v>
      </c>
      <c r="H27" s="43">
        <v>1193</v>
      </c>
      <c r="I27" s="12">
        <v>1994</v>
      </c>
      <c r="J27" s="44">
        <v>142522</v>
      </c>
      <c r="K27" s="44">
        <v>151290</v>
      </c>
      <c r="L27" s="53"/>
      <c r="M27" s="33" t="s">
        <v>18</v>
      </c>
      <c r="N27" s="43">
        <v>150</v>
      </c>
      <c r="O27" s="12">
        <v>1324</v>
      </c>
      <c r="P27" s="44">
        <v>11076.6</v>
      </c>
      <c r="Q27" s="44">
        <v>25332.4</v>
      </c>
      <c r="R27" s="1"/>
      <c r="S27" s="33" t="s">
        <v>18</v>
      </c>
      <c r="T27" s="50">
        <v>6.2</v>
      </c>
      <c r="U27" s="50">
        <v>5.7</v>
      </c>
    </row>
    <row r="28" spans="1:21" ht="15">
      <c r="A28" s="33" t="s">
        <v>17</v>
      </c>
      <c r="B28" s="17">
        <f t="shared" si="0"/>
        <v>0.02740202094853488</v>
      </c>
      <c r="C28" s="17">
        <f t="shared" si="1"/>
        <v>0.018408179156016724</v>
      </c>
      <c r="D28" s="17">
        <f t="shared" si="2"/>
        <v>0.08084153072238855</v>
      </c>
      <c r="E28" s="17">
        <f t="shared" si="3"/>
        <v>0.09224651295567254</v>
      </c>
      <c r="G28" s="33" t="s">
        <v>17</v>
      </c>
      <c r="H28" s="43">
        <v>6229</v>
      </c>
      <c r="I28" s="12">
        <v>19847</v>
      </c>
      <c r="J28" s="44">
        <v>227319</v>
      </c>
      <c r="K28" s="44">
        <v>245505</v>
      </c>
      <c r="L28" s="53"/>
      <c r="M28" s="33" t="s">
        <v>17</v>
      </c>
      <c r="N28" s="43">
        <v>435</v>
      </c>
      <c r="O28" s="12">
        <v>2779</v>
      </c>
      <c r="P28" s="44">
        <v>23630.8</v>
      </c>
      <c r="Q28" s="44">
        <v>30125.8</v>
      </c>
      <c r="R28" s="1"/>
      <c r="S28" s="33" t="s">
        <v>17</v>
      </c>
      <c r="T28" s="50">
        <v>6.1</v>
      </c>
      <c r="U28" s="50">
        <v>5.6</v>
      </c>
    </row>
    <row r="29" spans="1:21" ht="15">
      <c r="A29" s="33" t="s">
        <v>16</v>
      </c>
      <c r="B29" s="17">
        <f t="shared" si="0"/>
        <v>5.089924605894448</v>
      </c>
      <c r="C29" s="17">
        <f t="shared" si="1"/>
        <v>3.400233782740932</v>
      </c>
      <c r="D29" s="17" t="str">
        <f t="shared" si="2"/>
        <v>:</v>
      </c>
      <c r="E29" s="17" t="str">
        <f t="shared" si="3"/>
        <v>:</v>
      </c>
      <c r="G29" s="33" t="s">
        <v>16</v>
      </c>
      <c r="H29" s="43">
        <v>185655</v>
      </c>
      <c r="I29" s="11" t="s">
        <v>1</v>
      </c>
      <c r="J29" s="44">
        <v>36475</v>
      </c>
      <c r="K29" s="44">
        <v>48962</v>
      </c>
      <c r="L29" s="53"/>
      <c r="M29" s="33" t="s">
        <v>16</v>
      </c>
      <c r="N29" s="43">
        <v>59923</v>
      </c>
      <c r="O29" s="11" t="s">
        <v>1</v>
      </c>
      <c r="P29" s="44">
        <v>17623.2</v>
      </c>
      <c r="Q29" s="44">
        <v>98304.3</v>
      </c>
      <c r="R29" s="1"/>
      <c r="S29" s="33" t="s">
        <v>16</v>
      </c>
      <c r="T29" s="50">
        <v>31.5</v>
      </c>
      <c r="U29" s="50">
        <v>26.8</v>
      </c>
    </row>
    <row r="30" spans="1:21" ht="15">
      <c r="A30" s="33" t="s">
        <v>15</v>
      </c>
      <c r="B30" s="17">
        <f t="shared" si="0"/>
        <v>0.027315254015505906</v>
      </c>
      <c r="C30" s="17">
        <f t="shared" si="1"/>
        <v>0.09839867591130544</v>
      </c>
      <c r="D30" s="17">
        <f t="shared" si="2"/>
        <v>0.01063486183621072</v>
      </c>
      <c r="E30" s="17">
        <f t="shared" si="3"/>
        <v>0.0666170852482567</v>
      </c>
      <c r="G30" s="33" t="s">
        <v>15</v>
      </c>
      <c r="H30" s="43">
        <v>20040</v>
      </c>
      <c r="I30" s="12">
        <v>5828</v>
      </c>
      <c r="J30" s="44">
        <v>733656</v>
      </c>
      <c r="K30" s="44">
        <v>548009</v>
      </c>
      <c r="L30" s="53"/>
      <c r="M30" s="33" t="s">
        <v>15</v>
      </c>
      <c r="N30" s="43">
        <v>11379</v>
      </c>
      <c r="O30" s="12">
        <v>5240</v>
      </c>
      <c r="P30" s="44">
        <v>115641.79999999999</v>
      </c>
      <c r="Q30" s="44">
        <v>78658.5</v>
      </c>
      <c r="R30" s="1"/>
      <c r="S30" s="33" t="s">
        <v>15</v>
      </c>
      <c r="T30" s="50">
        <v>7.8</v>
      </c>
      <c r="U30" s="50">
        <v>6.6</v>
      </c>
    </row>
    <row r="31" spans="1:21" ht="15">
      <c r="A31" s="33" t="s">
        <v>14</v>
      </c>
      <c r="B31" s="17" t="str">
        <f t="shared" si="0"/>
        <v>:</v>
      </c>
      <c r="C31" s="17" t="str">
        <f t="shared" si="1"/>
        <v>:</v>
      </c>
      <c r="D31" s="17" t="str">
        <f t="shared" si="2"/>
        <v>:</v>
      </c>
      <c r="E31" s="17" t="str">
        <f t="shared" si="3"/>
        <v>:</v>
      </c>
      <c r="G31" s="33" t="s">
        <v>14</v>
      </c>
      <c r="H31" s="43">
        <v>0</v>
      </c>
      <c r="I31" s="11" t="s">
        <v>1</v>
      </c>
      <c r="J31" s="44">
        <v>0</v>
      </c>
      <c r="K31" s="44">
        <v>29774</v>
      </c>
      <c r="L31" s="53"/>
      <c r="M31" s="33" t="s">
        <v>14</v>
      </c>
      <c r="N31" s="43">
        <v>0</v>
      </c>
      <c r="O31" s="11" t="s">
        <v>1</v>
      </c>
      <c r="P31" s="44">
        <v>0</v>
      </c>
      <c r="Q31" s="44">
        <v>6387.6</v>
      </c>
      <c r="R31" s="1"/>
      <c r="S31" s="33" t="s">
        <v>14</v>
      </c>
      <c r="T31" s="50">
        <v>12</v>
      </c>
      <c r="U31" s="50">
        <v>9.8</v>
      </c>
    </row>
    <row r="32" spans="1:21" ht="15">
      <c r="A32" s="33" t="s">
        <v>13</v>
      </c>
      <c r="B32" s="17">
        <f t="shared" si="0"/>
        <v>0</v>
      </c>
      <c r="C32" s="17">
        <f t="shared" si="1"/>
        <v>0</v>
      </c>
      <c r="D32" s="17" t="str">
        <f t="shared" si="2"/>
        <v>:</v>
      </c>
      <c r="E32" s="17" t="str">
        <f t="shared" si="3"/>
        <v>:</v>
      </c>
      <c r="G32" s="33" t="s">
        <v>13</v>
      </c>
      <c r="H32" s="43">
        <v>0</v>
      </c>
      <c r="I32" s="11" t="s">
        <v>1</v>
      </c>
      <c r="J32" s="44">
        <v>751853</v>
      </c>
      <c r="K32" s="44">
        <v>1464080</v>
      </c>
      <c r="L32" s="53"/>
      <c r="M32" s="33" t="s">
        <v>13</v>
      </c>
      <c r="N32" s="43">
        <v>0</v>
      </c>
      <c r="O32" s="11" t="s">
        <v>1</v>
      </c>
      <c r="P32" s="44">
        <v>407277.8</v>
      </c>
      <c r="Q32" s="44">
        <v>600722.5</v>
      </c>
      <c r="R32" s="1"/>
      <c r="S32" s="33" t="s">
        <v>13</v>
      </c>
      <c r="T32" s="50">
        <v>34.4</v>
      </c>
      <c r="U32" s="50">
        <v>28.2</v>
      </c>
    </row>
    <row r="33" spans="1:21" ht="15">
      <c r="A33" s="33" t="s">
        <v>12</v>
      </c>
      <c r="B33" s="17">
        <f t="shared" si="0"/>
        <v>0.4014425327237092</v>
      </c>
      <c r="C33" s="17">
        <f t="shared" si="1"/>
        <v>0.3116252446793585</v>
      </c>
      <c r="D33" s="17">
        <f t="shared" si="2"/>
        <v>0.10974938993686331</v>
      </c>
      <c r="E33" s="17">
        <f t="shared" si="3"/>
        <v>0.18154330592973011</v>
      </c>
      <c r="G33" s="33" t="s">
        <v>12</v>
      </c>
      <c r="H33" s="43">
        <v>270164</v>
      </c>
      <c r="I33" s="12">
        <v>70835</v>
      </c>
      <c r="J33" s="44">
        <v>672983</v>
      </c>
      <c r="K33" s="44">
        <v>645425</v>
      </c>
      <c r="L33" s="53"/>
      <c r="M33" s="33" t="s">
        <v>12</v>
      </c>
      <c r="N33" s="43">
        <v>69523</v>
      </c>
      <c r="O33" s="12">
        <v>43494</v>
      </c>
      <c r="P33" s="44">
        <v>223098.10000000003</v>
      </c>
      <c r="Q33" s="44">
        <v>239579.2</v>
      </c>
      <c r="R33" s="1"/>
      <c r="S33" s="33" t="s">
        <v>12</v>
      </c>
      <c r="T33" s="50">
        <v>33.9</v>
      </c>
      <c r="U33" s="50">
        <v>27.1</v>
      </c>
    </row>
    <row r="34" spans="1:21" ht="15">
      <c r="A34" s="33" t="s">
        <v>11</v>
      </c>
      <c r="B34" s="17">
        <f t="shared" si="0"/>
        <v>0.014129886084478016</v>
      </c>
      <c r="C34" s="17">
        <f t="shared" si="1"/>
        <v>0.039024743862362266</v>
      </c>
      <c r="D34" s="17">
        <f t="shared" si="2"/>
        <v>0.017057069163776636</v>
      </c>
      <c r="E34" s="17">
        <f t="shared" si="3"/>
        <v>0.04041367000892435</v>
      </c>
      <c r="G34" s="33" t="s">
        <v>11</v>
      </c>
      <c r="H34" s="43">
        <v>33953</v>
      </c>
      <c r="I34" s="12">
        <v>18616</v>
      </c>
      <c r="J34" s="44">
        <v>2402921</v>
      </c>
      <c r="K34" s="44">
        <v>1091395</v>
      </c>
      <c r="L34" s="53"/>
      <c r="M34" s="33" t="s">
        <v>11</v>
      </c>
      <c r="N34" s="43">
        <v>12597</v>
      </c>
      <c r="O34" s="12">
        <v>9623</v>
      </c>
      <c r="P34" s="44">
        <v>322795.2</v>
      </c>
      <c r="Q34" s="44">
        <v>238112.5</v>
      </c>
      <c r="R34" s="1"/>
      <c r="S34" s="33" t="s">
        <v>11</v>
      </c>
      <c r="T34" s="50">
        <v>8</v>
      </c>
      <c r="U34" s="50">
        <v>6.3</v>
      </c>
    </row>
    <row r="35" spans="1:21" ht="15">
      <c r="A35" s="33" t="s">
        <v>10</v>
      </c>
      <c r="B35" s="17">
        <f t="shared" si="0"/>
        <v>0.02639693372191517</v>
      </c>
      <c r="C35" s="17">
        <f t="shared" si="1"/>
        <v>0.04255104699347139</v>
      </c>
      <c r="D35" s="17">
        <f t="shared" si="2"/>
        <v>0.0716708501039409</v>
      </c>
      <c r="E35" s="17">
        <f t="shared" si="3"/>
        <v>0.13667018310602064</v>
      </c>
      <c r="G35" s="33" t="s">
        <v>10</v>
      </c>
      <c r="H35" s="43">
        <v>18106</v>
      </c>
      <c r="I35" s="12">
        <v>51853</v>
      </c>
      <c r="J35" s="44">
        <v>685913</v>
      </c>
      <c r="K35" s="44">
        <v>723488</v>
      </c>
      <c r="L35" s="53"/>
      <c r="M35" s="33" t="s">
        <v>10</v>
      </c>
      <c r="N35" s="43">
        <v>4475</v>
      </c>
      <c r="O35" s="12">
        <v>15961</v>
      </c>
      <c r="P35" s="44">
        <v>105167.79999999999</v>
      </c>
      <c r="Q35" s="44">
        <v>116784.8</v>
      </c>
      <c r="R35" s="1"/>
      <c r="S35" s="33" t="s">
        <v>10</v>
      </c>
      <c r="T35" s="50">
        <v>10.8</v>
      </c>
      <c r="U35" s="50">
        <v>12.3</v>
      </c>
    </row>
    <row r="36" spans="1:21" ht="15">
      <c r="A36" s="33" t="s">
        <v>9</v>
      </c>
      <c r="B36" s="17">
        <f t="shared" si="0"/>
        <v>0.000870347813829422</v>
      </c>
      <c r="C36" s="17">
        <f t="shared" si="1"/>
        <v>0.00098586250504263</v>
      </c>
      <c r="D36" s="17">
        <f t="shared" si="2"/>
        <v>0.0008592373573727123</v>
      </c>
      <c r="E36" s="17">
        <f t="shared" si="3"/>
        <v>0.0012349437994110595</v>
      </c>
      <c r="G36" s="33" t="s">
        <v>9</v>
      </c>
      <c r="H36" s="43">
        <v>1204</v>
      </c>
      <c r="I36" s="12">
        <v>773</v>
      </c>
      <c r="J36" s="44">
        <v>1383355</v>
      </c>
      <c r="K36" s="44">
        <v>899635</v>
      </c>
      <c r="L36" s="53"/>
      <c r="M36" s="33" t="s">
        <v>9</v>
      </c>
      <c r="N36" s="43">
        <v>87</v>
      </c>
      <c r="O36" s="12">
        <v>116</v>
      </c>
      <c r="P36" s="44">
        <v>88247.6</v>
      </c>
      <c r="Q36" s="44">
        <v>93931.4</v>
      </c>
      <c r="R36" s="1"/>
      <c r="S36" s="33" t="s">
        <v>9</v>
      </c>
      <c r="T36" s="50">
        <v>4.4</v>
      </c>
      <c r="U36" s="50">
        <v>3.9</v>
      </c>
    </row>
    <row r="37" spans="1:21" ht="15">
      <c r="A37" s="33" t="s">
        <v>8</v>
      </c>
      <c r="B37" s="17">
        <f t="shared" si="0"/>
        <v>0.07403260693492907</v>
      </c>
      <c r="C37" s="17">
        <f t="shared" si="1"/>
        <v>0.07517303891894317</v>
      </c>
      <c r="D37" s="17">
        <f t="shared" si="2"/>
        <v>0.1904079665348934</v>
      </c>
      <c r="E37" s="17">
        <f t="shared" si="3"/>
        <v>0.1399504488380744</v>
      </c>
      <c r="G37" s="33" t="s">
        <v>8</v>
      </c>
      <c r="H37" s="43">
        <v>15539</v>
      </c>
      <c r="I37" s="12">
        <v>21530</v>
      </c>
      <c r="J37" s="44">
        <v>209894</v>
      </c>
      <c r="K37" s="44">
        <v>113073</v>
      </c>
      <c r="L37" s="53"/>
      <c r="M37" s="33" t="s">
        <v>8</v>
      </c>
      <c r="N37" s="43">
        <v>2347</v>
      </c>
      <c r="O37" s="12">
        <v>3988</v>
      </c>
      <c r="P37" s="44">
        <v>31221.299999999996</v>
      </c>
      <c r="Q37" s="44">
        <v>28495.8</v>
      </c>
      <c r="R37" s="1"/>
      <c r="S37" s="33" t="s">
        <v>8</v>
      </c>
      <c r="T37" s="50">
        <v>15.2</v>
      </c>
      <c r="U37" s="50">
        <v>14.4</v>
      </c>
    </row>
    <row r="38" spans="1:21" ht="15">
      <c r="A38" s="33" t="s">
        <v>7</v>
      </c>
      <c r="B38" s="17">
        <f t="shared" si="0"/>
        <v>0.015421027480562203</v>
      </c>
      <c r="C38" s="17">
        <f t="shared" si="1"/>
        <v>0.00820455869683222</v>
      </c>
      <c r="D38" s="17">
        <f t="shared" si="2"/>
        <v>0.003761278595150466</v>
      </c>
      <c r="E38" s="17">
        <f t="shared" si="3"/>
        <v>0.013430759969277397</v>
      </c>
      <c r="G38" s="33" t="s">
        <v>7</v>
      </c>
      <c r="H38" s="43">
        <v>7519</v>
      </c>
      <c r="I38" s="12">
        <v>1256</v>
      </c>
      <c r="J38" s="44">
        <v>487581</v>
      </c>
      <c r="K38" s="44">
        <v>333929</v>
      </c>
      <c r="L38" s="53"/>
      <c r="M38" s="33" t="s">
        <v>7</v>
      </c>
      <c r="N38" s="43">
        <v>659</v>
      </c>
      <c r="O38" s="12">
        <v>647</v>
      </c>
      <c r="P38" s="44">
        <v>80321.2</v>
      </c>
      <c r="Q38" s="44">
        <v>48173</v>
      </c>
      <c r="R38" s="1"/>
      <c r="S38" s="33" t="s">
        <v>7</v>
      </c>
      <c r="T38" s="50">
        <v>9.6</v>
      </c>
      <c r="U38" s="50">
        <v>8.2</v>
      </c>
    </row>
    <row r="39" spans="1:21" ht="15">
      <c r="A39" s="33" t="s">
        <v>6</v>
      </c>
      <c r="B39" s="17">
        <f t="shared" si="0"/>
        <v>0.8896974238437153</v>
      </c>
      <c r="C39" s="17">
        <f t="shared" si="1"/>
        <v>0.5312701934474452</v>
      </c>
      <c r="D39" s="17">
        <f t="shared" si="2"/>
        <v>0.20145157945669454</v>
      </c>
      <c r="E39" s="17">
        <f t="shared" si="3"/>
        <v>0.2656360488649387</v>
      </c>
      <c r="G39" s="33" t="s">
        <v>6</v>
      </c>
      <c r="H39" s="43">
        <v>303950</v>
      </c>
      <c r="I39" s="12">
        <v>58288</v>
      </c>
      <c r="J39" s="44">
        <v>341633</v>
      </c>
      <c r="K39" s="44">
        <v>289340</v>
      </c>
      <c r="L39" s="53"/>
      <c r="M39" s="33" t="s">
        <v>6</v>
      </c>
      <c r="N39" s="43">
        <v>80407</v>
      </c>
      <c r="O39" s="12">
        <v>32682</v>
      </c>
      <c r="P39" s="44">
        <v>151348.6</v>
      </c>
      <c r="Q39" s="44">
        <v>123033</v>
      </c>
      <c r="R39" s="1"/>
      <c r="S39" s="33" t="s">
        <v>6</v>
      </c>
      <c r="T39" s="50">
        <v>35.4</v>
      </c>
      <c r="U39" s="50">
        <v>29.8</v>
      </c>
    </row>
    <row r="40" spans="1:21" ht="15">
      <c r="A40" s="33" t="s">
        <v>5</v>
      </c>
      <c r="B40" s="17">
        <f t="shared" si="0"/>
        <v>0.8227852454294963</v>
      </c>
      <c r="C40" s="17">
        <f t="shared" si="1"/>
        <v>0.7073383254373148</v>
      </c>
      <c r="D40" s="17">
        <f t="shared" si="2"/>
        <v>0.192966606077303</v>
      </c>
      <c r="E40" s="17">
        <f t="shared" si="3"/>
        <v>0.13120256705263936</v>
      </c>
      <c r="G40" s="33" t="s">
        <v>5</v>
      </c>
      <c r="H40" s="43">
        <v>574221</v>
      </c>
      <c r="I40" s="12">
        <v>125376</v>
      </c>
      <c r="J40" s="44">
        <v>697899</v>
      </c>
      <c r="K40" s="44">
        <v>649729</v>
      </c>
      <c r="L40" s="53"/>
      <c r="M40" s="33" t="s">
        <v>5</v>
      </c>
      <c r="N40" s="43">
        <v>167876</v>
      </c>
      <c r="O40" s="12">
        <v>33561</v>
      </c>
      <c r="P40" s="44">
        <v>237334.79999999996</v>
      </c>
      <c r="Q40" s="44">
        <v>255795.3</v>
      </c>
      <c r="R40" s="1"/>
      <c r="S40" s="33" t="s">
        <v>5</v>
      </c>
      <c r="T40" s="50">
        <v>42.6</v>
      </c>
      <c r="U40" s="50">
        <v>38.2</v>
      </c>
    </row>
    <row r="41" spans="1:21" ht="15">
      <c r="A41" s="33" t="s">
        <v>4</v>
      </c>
      <c r="B41" s="17">
        <f t="shared" si="0"/>
        <v>0.6268389459905094</v>
      </c>
      <c r="C41" s="17">
        <f t="shared" si="1"/>
        <v>0.7139781994990522</v>
      </c>
      <c r="D41" s="17">
        <f t="shared" si="2"/>
        <v>0.11459836066768365</v>
      </c>
      <c r="E41" s="17">
        <f t="shared" si="3"/>
        <v>0.10958201470697566</v>
      </c>
      <c r="G41" s="33" t="s">
        <v>4</v>
      </c>
      <c r="H41" s="43">
        <v>1781848</v>
      </c>
      <c r="I41" s="12">
        <v>550422</v>
      </c>
      <c r="J41" s="44">
        <v>2842593</v>
      </c>
      <c r="K41" s="44">
        <v>4803053</v>
      </c>
      <c r="L41" s="53"/>
      <c r="M41" s="33" t="s">
        <v>4</v>
      </c>
      <c r="N41" s="43">
        <v>599348</v>
      </c>
      <c r="O41" s="12">
        <v>191764</v>
      </c>
      <c r="P41" s="44">
        <v>839448.6</v>
      </c>
      <c r="Q41" s="44">
        <v>1749958.7</v>
      </c>
      <c r="R41" s="1"/>
      <c r="S41" s="33" t="s">
        <v>4</v>
      </c>
      <c r="T41" s="50">
        <v>23.6</v>
      </c>
      <c r="U41" s="50">
        <v>19.2</v>
      </c>
    </row>
    <row r="42" spans="8:21" ht="15">
      <c r="H42" s="1"/>
      <c r="I42" s="1"/>
      <c r="L42" s="53"/>
      <c r="M42" s="53"/>
      <c r="O42" s="1"/>
      <c r="P42" s="1"/>
      <c r="Q42" s="1"/>
      <c r="R42" s="1"/>
      <c r="S42" s="30"/>
      <c r="T42" s="30"/>
      <c r="U42" s="31"/>
    </row>
    <row r="43" spans="7:21" ht="15">
      <c r="G43" s="2" t="s">
        <v>2</v>
      </c>
      <c r="H43" s="1"/>
      <c r="I43" s="1"/>
      <c r="L43" s="53"/>
      <c r="M43" s="30" t="s">
        <v>2</v>
      </c>
      <c r="O43" s="1"/>
      <c r="P43" s="1"/>
      <c r="Q43" s="1"/>
      <c r="R43" s="1"/>
      <c r="S43" s="31"/>
      <c r="T43" s="31"/>
      <c r="U43" s="31"/>
    </row>
    <row r="44" spans="7:18" ht="15">
      <c r="G44" s="2" t="s">
        <v>1</v>
      </c>
      <c r="H44" s="1"/>
      <c r="I44" s="1"/>
      <c r="J44" s="2" t="s">
        <v>0</v>
      </c>
      <c r="L44" s="53"/>
      <c r="M44" s="30" t="s">
        <v>1</v>
      </c>
      <c r="O44" s="1"/>
      <c r="P44" s="30" t="s">
        <v>0</v>
      </c>
      <c r="Q44" s="1"/>
      <c r="R44" s="1"/>
    </row>
    <row r="52" ht="15">
      <c r="N52" s="45"/>
    </row>
    <row r="53" ht="15">
      <c r="N53" s="45"/>
    </row>
    <row r="54" ht="15">
      <c r="N54" s="45"/>
    </row>
    <row r="55" ht="15">
      <c r="N55" s="45"/>
    </row>
    <row r="56" ht="15">
      <c r="N56" s="45"/>
    </row>
    <row r="57" ht="15">
      <c r="N57" s="45"/>
    </row>
    <row r="58" ht="15">
      <c r="N58" s="45"/>
    </row>
    <row r="59" ht="15">
      <c r="N59" s="45"/>
    </row>
    <row r="60" ht="15">
      <c r="N60" s="45"/>
    </row>
    <row r="61" ht="15">
      <c r="N61" s="45"/>
    </row>
    <row r="62" ht="15">
      <c r="N62" s="45"/>
    </row>
    <row r="63" ht="15">
      <c r="N63" s="45"/>
    </row>
    <row r="64" ht="15">
      <c r="N64" s="45"/>
    </row>
    <row r="65" ht="15">
      <c r="N65" s="45"/>
    </row>
    <row r="66" ht="15">
      <c r="N66" s="45"/>
    </row>
    <row r="67" ht="15">
      <c r="N67" s="45"/>
    </row>
    <row r="68" ht="15">
      <c r="N68" s="45"/>
    </row>
    <row r="69" ht="15">
      <c r="N69" s="45"/>
    </row>
    <row r="70" ht="15">
      <c r="N70" s="45"/>
    </row>
    <row r="71" ht="15">
      <c r="N71" s="45"/>
    </row>
    <row r="72" ht="15">
      <c r="N72" s="45"/>
    </row>
    <row r="73" ht="15">
      <c r="N73" s="45"/>
    </row>
    <row r="74" ht="15">
      <c r="N74" s="45"/>
    </row>
    <row r="85" spans="12:17" ht="15">
      <c r="L85" s="53"/>
      <c r="O85" s="1"/>
      <c r="P85" s="1"/>
      <c r="Q85" s="1"/>
    </row>
    <row r="86" spans="15:17" ht="15">
      <c r="O86" s="1"/>
      <c r="P86" s="1"/>
      <c r="Q86" s="1"/>
    </row>
    <row r="87" spans="15:17" ht="15">
      <c r="O87" s="1"/>
      <c r="P87" s="1"/>
      <c r="Q87" s="1"/>
    </row>
    <row r="88" spans="15:17" ht="15">
      <c r="O88" s="1"/>
      <c r="P88" s="1"/>
      <c r="Q88" s="1"/>
    </row>
  </sheetData>
  <mergeCells count="4">
    <mergeCell ref="N9:O9"/>
    <mergeCell ref="P9:Q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X59"/>
  <sheetViews>
    <sheetView showGridLines="0" zoomScale="90" zoomScaleNormal="90" workbookViewId="0" topLeftCell="A1">
      <selection activeCell="J12" sqref="J12:J13"/>
    </sheetView>
  </sheetViews>
  <sheetFormatPr defaultColWidth="9.140625" defaultRowHeight="15"/>
  <cols>
    <col min="1" max="1" width="7.421875" style="53" bestFit="1" customWidth="1"/>
    <col min="2" max="2" width="8.8515625" style="53" bestFit="1" customWidth="1"/>
    <col min="3" max="3" width="14.421875" style="53" bestFit="1" customWidth="1"/>
    <col min="4" max="9" width="10.7109375" style="53" customWidth="1"/>
    <col min="10" max="12" width="9.140625" style="53" customWidth="1"/>
    <col min="13" max="13" width="13.00390625" style="53" customWidth="1"/>
    <col min="14" max="14" width="9.140625" style="53" customWidth="1"/>
    <col min="15" max="15" width="12.421875" style="53" customWidth="1"/>
    <col min="16" max="16" width="8.7109375" style="53" customWidth="1"/>
    <col min="17" max="25" width="12.7109375" style="53" customWidth="1"/>
    <col min="26" max="27" width="5.421875" style="53" bestFit="1" customWidth="1"/>
    <col min="28" max="28" width="15.421875" style="53" bestFit="1" customWidth="1"/>
    <col min="29" max="33" width="12.140625" style="53" customWidth="1"/>
    <col min="34" max="34" width="9.57421875" style="53" bestFit="1" customWidth="1"/>
    <col min="35" max="35" width="5.421875" style="53" bestFit="1" customWidth="1"/>
    <col min="36" max="36" width="9.421875" style="53" bestFit="1" customWidth="1"/>
    <col min="37" max="37" width="14.421875" style="53" bestFit="1" customWidth="1"/>
    <col min="38" max="43" width="10.7109375" style="53" customWidth="1"/>
    <col min="44" max="16384" width="9.140625" style="53" customWidth="1"/>
  </cols>
  <sheetData>
    <row r="1" spans="14:19" ht="15">
      <c r="N1" s="89" t="s">
        <v>166</v>
      </c>
      <c r="R1" s="53">
        <v>22110</v>
      </c>
      <c r="S1" s="53" t="s">
        <v>215</v>
      </c>
    </row>
    <row r="2" spans="18:19" ht="12">
      <c r="R2" s="53">
        <v>22120</v>
      </c>
      <c r="S2" s="53" t="s">
        <v>216</v>
      </c>
    </row>
    <row r="3" spans="1:16" ht="12">
      <c r="A3" s="83" t="s">
        <v>231</v>
      </c>
      <c r="O3" s="53" t="s">
        <v>43</v>
      </c>
      <c r="P3" s="56">
        <v>2013</v>
      </c>
    </row>
    <row r="4" spans="15:16" ht="12">
      <c r="O4" s="53" t="s">
        <v>37</v>
      </c>
      <c r="P4" s="53" t="s">
        <v>217</v>
      </c>
    </row>
    <row r="5" ht="12"/>
    <row r="6" spans="15:16" ht="12">
      <c r="O6" s="53" t="s">
        <v>218</v>
      </c>
      <c r="P6" s="53" t="s">
        <v>219</v>
      </c>
    </row>
    <row r="7" spans="16:34" ht="12">
      <c r="P7" s="53" t="s">
        <v>220</v>
      </c>
      <c r="U7" s="53" t="s">
        <v>221</v>
      </c>
      <c r="AC7" s="118" t="s">
        <v>215</v>
      </c>
      <c r="AD7" s="118"/>
      <c r="AE7" s="118"/>
      <c r="AF7" s="118" t="s">
        <v>216</v>
      </c>
      <c r="AG7" s="118"/>
      <c r="AH7" s="118"/>
    </row>
    <row r="8" spans="15:50" ht="12">
      <c r="O8" s="53" t="s">
        <v>222</v>
      </c>
      <c r="P8" s="53" t="s">
        <v>223</v>
      </c>
      <c r="Q8" s="53" t="s">
        <v>224</v>
      </c>
      <c r="R8" s="53" t="s">
        <v>225</v>
      </c>
      <c r="S8" s="53" t="s">
        <v>226</v>
      </c>
      <c r="T8" s="53" t="s">
        <v>227</v>
      </c>
      <c r="U8" s="53" t="s">
        <v>223</v>
      </c>
      <c r="V8" s="53" t="s">
        <v>224</v>
      </c>
      <c r="W8" s="53" t="s">
        <v>225</v>
      </c>
      <c r="X8" s="53" t="s">
        <v>226</v>
      </c>
      <c r="Y8" s="53" t="s">
        <v>227</v>
      </c>
      <c r="AC8" s="53" t="s">
        <v>228</v>
      </c>
      <c r="AD8" s="53" t="s">
        <v>229</v>
      </c>
      <c r="AE8" s="53" t="s">
        <v>40</v>
      </c>
      <c r="AF8" s="53" t="s">
        <v>228</v>
      </c>
      <c r="AG8" s="53" t="s">
        <v>229</v>
      </c>
      <c r="AL8" s="118" t="s">
        <v>215</v>
      </c>
      <c r="AM8" s="118"/>
      <c r="AN8" s="118"/>
      <c r="AO8" s="118" t="s">
        <v>216</v>
      </c>
      <c r="AP8" s="118"/>
      <c r="AQ8" s="118"/>
      <c r="AV8" s="118" t="s">
        <v>216</v>
      </c>
      <c r="AW8" s="118"/>
      <c r="AX8" s="118"/>
    </row>
    <row r="9" spans="15:50" ht="12">
      <c r="O9" s="56" t="s">
        <v>178</v>
      </c>
      <c r="P9" s="54">
        <v>0</v>
      </c>
      <c r="Q9" s="54">
        <v>0</v>
      </c>
      <c r="R9" s="54">
        <v>1.5</v>
      </c>
      <c r="S9" s="54">
        <v>0</v>
      </c>
      <c r="T9" s="54">
        <v>1.5</v>
      </c>
      <c r="U9" s="54">
        <v>0</v>
      </c>
      <c r="V9" s="54">
        <v>0</v>
      </c>
      <c r="W9" s="54">
        <v>11</v>
      </c>
      <c r="X9" s="54">
        <v>0</v>
      </c>
      <c r="Y9" s="54">
        <v>11</v>
      </c>
      <c r="AB9" s="53" t="s">
        <v>31</v>
      </c>
      <c r="AC9" s="78" t="str">
        <f aca="true" t="shared" si="0" ref="AC9:AC31">_xlfn.IFERROR(Q9/$S9*100,"")</f>
        <v/>
      </c>
      <c r="AD9" s="78" t="str">
        <f aca="true" t="shared" si="1" ref="AD9:AD31">_xlfn.IFERROR(R9/$S9*100,"")</f>
        <v/>
      </c>
      <c r="AE9" s="78"/>
      <c r="AF9" s="78" t="str">
        <f aca="true" t="shared" si="2" ref="AF9:AF31">_xlfn.IFERROR(V9/$X9*100,"")</f>
        <v/>
      </c>
      <c r="AG9" s="78" t="str">
        <f aca="true" t="shared" si="3" ref="AG9:AG31">_xlfn.IFERROR(W9/$X9*100,"")</f>
        <v/>
      </c>
      <c r="AH9" s="78" t="str">
        <f>_xlfn.IFERROR(X9/$S9*100,"")</f>
        <v/>
      </c>
      <c r="AI9" s="78" t="str">
        <f>_xlfn.IFERROR(Y9/$S9*100,"")</f>
        <v/>
      </c>
      <c r="AL9" s="53" t="s">
        <v>228</v>
      </c>
      <c r="AM9" s="53" t="s">
        <v>229</v>
      </c>
      <c r="AN9" s="53" t="s">
        <v>40</v>
      </c>
      <c r="AO9" s="53" t="s">
        <v>228</v>
      </c>
      <c r="AP9" s="53" t="s">
        <v>229</v>
      </c>
      <c r="AQ9" s="53" t="s">
        <v>40</v>
      </c>
      <c r="AV9" s="53" t="s">
        <v>228</v>
      </c>
      <c r="AW9" s="53" t="s">
        <v>229</v>
      </c>
      <c r="AX9" s="53" t="s">
        <v>40</v>
      </c>
    </row>
    <row r="10" spans="15:50" ht="12">
      <c r="O10" s="56" t="s">
        <v>179</v>
      </c>
      <c r="P10" s="54">
        <v>17.2</v>
      </c>
      <c r="Q10" s="54">
        <v>2.1</v>
      </c>
      <c r="R10" s="54">
        <v>4</v>
      </c>
      <c r="S10" s="54">
        <v>23.3</v>
      </c>
      <c r="T10" s="54">
        <v>6.1</v>
      </c>
      <c r="U10" s="54">
        <v>1272</v>
      </c>
      <c r="V10" s="54">
        <v>111</v>
      </c>
      <c r="W10" s="54">
        <v>158</v>
      </c>
      <c r="X10" s="54">
        <v>1541</v>
      </c>
      <c r="Y10" s="54">
        <v>269</v>
      </c>
      <c r="AB10" s="53" t="s">
        <v>30</v>
      </c>
      <c r="AC10" s="78">
        <f t="shared" si="0"/>
        <v>9.012875536480687</v>
      </c>
      <c r="AD10" s="78">
        <f t="shared" si="1"/>
        <v>17.167381974248926</v>
      </c>
      <c r="AE10" s="78">
        <f aca="true" t="shared" si="4" ref="AE10:AE31">_xlfn.IFERROR(T10/$S10*100,"")</f>
        <v>26.18025751072961</v>
      </c>
      <c r="AF10" s="78">
        <f t="shared" si="2"/>
        <v>7.203114860480207</v>
      </c>
      <c r="AG10" s="78">
        <f t="shared" si="3"/>
        <v>10.253082414016871</v>
      </c>
      <c r="AH10" s="78">
        <f aca="true" t="shared" si="5" ref="AH10:AH31">_xlfn.IFERROR(Y10/$X10*100,"")</f>
        <v>17.45619727449708</v>
      </c>
      <c r="AK10" s="53" t="s">
        <v>30</v>
      </c>
      <c r="AL10" s="54">
        <v>9.012875536480687</v>
      </c>
      <c r="AM10" s="54">
        <v>17.167381974248926</v>
      </c>
      <c r="AN10" s="54">
        <v>26.18025751072961</v>
      </c>
      <c r="AO10" s="54">
        <v>7.203114860480207</v>
      </c>
      <c r="AP10" s="54">
        <v>10.253082414016871</v>
      </c>
      <c r="AQ10" s="54">
        <v>17.45619727449708</v>
      </c>
      <c r="AU10" s="53" t="s">
        <v>9</v>
      </c>
      <c r="AV10" s="54">
        <v>22.870299309286263</v>
      </c>
      <c r="AW10" s="54">
        <v>77.12970069071375</v>
      </c>
      <c r="AX10" s="54">
        <v>100</v>
      </c>
    </row>
    <row r="11" spans="15:50" ht="12">
      <c r="O11" s="56" t="s">
        <v>180</v>
      </c>
      <c r="P11" s="54">
        <v>356.3</v>
      </c>
      <c r="Q11" s="54">
        <v>223.4</v>
      </c>
      <c r="R11" s="54">
        <v>377</v>
      </c>
      <c r="S11" s="54">
        <v>956.6</v>
      </c>
      <c r="T11" s="54">
        <v>600.3</v>
      </c>
      <c r="U11" s="54">
        <v>8622</v>
      </c>
      <c r="V11" s="54">
        <v>3606</v>
      </c>
      <c r="W11" s="54">
        <v>5975</v>
      </c>
      <c r="X11" s="54">
        <v>18204</v>
      </c>
      <c r="Y11" s="54">
        <v>9581</v>
      </c>
      <c r="AB11" s="53" t="s">
        <v>29</v>
      </c>
      <c r="AC11" s="78">
        <f t="shared" si="0"/>
        <v>23.35354380096174</v>
      </c>
      <c r="AD11" s="78">
        <f t="shared" si="1"/>
        <v>39.410411875392015</v>
      </c>
      <c r="AE11" s="78">
        <f t="shared" si="4"/>
        <v>62.75350198620112</v>
      </c>
      <c r="AF11" s="78">
        <f t="shared" si="2"/>
        <v>19.80883322346737</v>
      </c>
      <c r="AG11" s="78">
        <f t="shared" si="3"/>
        <v>32.822456602944406</v>
      </c>
      <c r="AH11" s="78">
        <f t="shared" si="5"/>
        <v>52.63128982641177</v>
      </c>
      <c r="AK11" s="53" t="s">
        <v>29</v>
      </c>
      <c r="AL11" s="54">
        <v>23.35354380096174</v>
      </c>
      <c r="AM11" s="54">
        <v>39.410411875392015</v>
      </c>
      <c r="AN11" s="54">
        <v>62.75350198620112</v>
      </c>
      <c r="AO11" s="54">
        <v>19.80883322346737</v>
      </c>
      <c r="AP11" s="54">
        <v>32.822456602944406</v>
      </c>
      <c r="AQ11" s="54">
        <v>52.63128982641177</v>
      </c>
      <c r="AU11" s="53" t="s">
        <v>15</v>
      </c>
      <c r="AV11" s="54">
        <v>14.556458034718906</v>
      </c>
      <c r="AW11" s="54">
        <v>33.922599139990446</v>
      </c>
      <c r="AX11" s="54">
        <v>48.479057174709354</v>
      </c>
    </row>
    <row r="12" spans="15:50" ht="12">
      <c r="O12" s="56" t="s">
        <v>181</v>
      </c>
      <c r="P12" s="54">
        <v>1919.8</v>
      </c>
      <c r="Q12" s="54">
        <v>352.3</v>
      </c>
      <c r="R12" s="54">
        <v>253.9</v>
      </c>
      <c r="S12" s="54">
        <v>2526</v>
      </c>
      <c r="T12" s="54">
        <v>606.2</v>
      </c>
      <c r="U12" s="54">
        <v>14013</v>
      </c>
      <c r="V12" s="54">
        <v>2379</v>
      </c>
      <c r="W12" s="54">
        <v>1990</v>
      </c>
      <c r="X12" s="54">
        <v>18382</v>
      </c>
      <c r="Y12" s="54">
        <v>4369</v>
      </c>
      <c r="AB12" s="53" t="s">
        <v>28</v>
      </c>
      <c r="AC12" s="78">
        <f t="shared" si="0"/>
        <v>13.94695170229612</v>
      </c>
      <c r="AD12" s="78">
        <f t="shared" si="1"/>
        <v>10.051464766429136</v>
      </c>
      <c r="AE12" s="78">
        <f t="shared" si="4"/>
        <v>23.99841646872526</v>
      </c>
      <c r="AF12" s="78">
        <f t="shared" si="2"/>
        <v>12.942008486562942</v>
      </c>
      <c r="AG12" s="78">
        <f t="shared" si="3"/>
        <v>10.825807855510826</v>
      </c>
      <c r="AH12" s="78">
        <f t="shared" si="5"/>
        <v>23.767816342073765</v>
      </c>
      <c r="AK12" s="53" t="s">
        <v>28</v>
      </c>
      <c r="AL12" s="54">
        <v>13.94695170229612</v>
      </c>
      <c r="AM12" s="54">
        <v>10.051464766429136</v>
      </c>
      <c r="AN12" s="54">
        <v>23.99841646872526</v>
      </c>
      <c r="AO12" s="54">
        <v>12.942008486562942</v>
      </c>
      <c r="AP12" s="54">
        <v>10.825807855510826</v>
      </c>
      <c r="AQ12" s="54">
        <v>23.767816342073765</v>
      </c>
      <c r="AU12" s="53" t="s">
        <v>29</v>
      </c>
      <c r="AV12" s="54">
        <v>19.80883322346737</v>
      </c>
      <c r="AW12" s="54">
        <v>32.822456602944406</v>
      </c>
      <c r="AX12" s="54">
        <v>52.63128982641177</v>
      </c>
    </row>
    <row r="13" spans="15:50" ht="12">
      <c r="O13" s="56" t="s">
        <v>182</v>
      </c>
      <c r="P13" s="54">
        <v>38136.4</v>
      </c>
      <c r="Q13" s="54">
        <v>8239.3</v>
      </c>
      <c r="R13" s="54">
        <v>8036.2</v>
      </c>
      <c r="S13" s="54">
        <v>54411.9</v>
      </c>
      <c r="T13" s="54">
        <v>16275.5</v>
      </c>
      <c r="U13" s="54">
        <v>185551</v>
      </c>
      <c r="V13" s="54">
        <v>61069</v>
      </c>
      <c r="W13" s="54">
        <v>61014</v>
      </c>
      <c r="X13" s="54">
        <v>307634</v>
      </c>
      <c r="Y13" s="54">
        <v>122083</v>
      </c>
      <c r="AB13" s="53" t="s">
        <v>73</v>
      </c>
      <c r="AC13" s="78">
        <f t="shared" si="0"/>
        <v>15.142459645776013</v>
      </c>
      <c r="AD13" s="78">
        <f t="shared" si="1"/>
        <v>14.769195709026887</v>
      </c>
      <c r="AE13" s="78">
        <f t="shared" si="4"/>
        <v>29.911655354802903</v>
      </c>
      <c r="AF13" s="78">
        <f t="shared" si="2"/>
        <v>19.85118679989858</v>
      </c>
      <c r="AG13" s="78">
        <f t="shared" si="3"/>
        <v>19.833308411944063</v>
      </c>
      <c r="AH13" s="78">
        <f t="shared" si="5"/>
        <v>39.684495211842645</v>
      </c>
      <c r="AK13" s="53" t="s">
        <v>73</v>
      </c>
      <c r="AL13" s="54">
        <v>15.142459645776013</v>
      </c>
      <c r="AM13" s="54">
        <v>14.769195709026887</v>
      </c>
      <c r="AN13" s="54">
        <v>29.911655354802903</v>
      </c>
      <c r="AO13" s="54">
        <v>19.85118679989858</v>
      </c>
      <c r="AP13" s="54">
        <v>19.833308411944063</v>
      </c>
      <c r="AQ13" s="54">
        <v>39.684495211842645</v>
      </c>
      <c r="AU13" s="53" t="s">
        <v>12</v>
      </c>
      <c r="AV13" s="54">
        <v>17.61103418894451</v>
      </c>
      <c r="AW13" s="54">
        <v>25.122483757588665</v>
      </c>
      <c r="AX13" s="54">
        <v>42.733517946533176</v>
      </c>
    </row>
    <row r="14" spans="15:50" ht="12">
      <c r="O14" s="56" t="s">
        <v>183</v>
      </c>
      <c r="P14" s="54">
        <v>0</v>
      </c>
      <c r="Q14" s="54">
        <v>4.2</v>
      </c>
      <c r="R14" s="54">
        <v>0</v>
      </c>
      <c r="S14" s="54">
        <v>57.6</v>
      </c>
      <c r="T14" s="54">
        <v>0</v>
      </c>
      <c r="U14" s="54">
        <v>0</v>
      </c>
      <c r="V14" s="54">
        <v>0</v>
      </c>
      <c r="W14" s="54">
        <v>0</v>
      </c>
      <c r="X14" s="54">
        <v>1</v>
      </c>
      <c r="Y14" s="54">
        <v>0</v>
      </c>
      <c r="AB14" s="53" t="s">
        <v>26</v>
      </c>
      <c r="AC14" s="78">
        <f t="shared" si="0"/>
        <v>7.291666666666667</v>
      </c>
      <c r="AD14" s="78">
        <f t="shared" si="1"/>
        <v>0</v>
      </c>
      <c r="AE14" s="78">
        <f t="shared" si="4"/>
        <v>0</v>
      </c>
      <c r="AF14" s="78">
        <f t="shared" si="2"/>
        <v>0</v>
      </c>
      <c r="AG14" s="78">
        <f t="shared" si="3"/>
        <v>0</v>
      </c>
      <c r="AH14" s="78">
        <f t="shared" si="5"/>
        <v>0</v>
      </c>
      <c r="AK14" s="53" t="s">
        <v>23</v>
      </c>
      <c r="AL14" s="54">
        <v>9.697681244496623</v>
      </c>
      <c r="AM14" s="54">
        <v>27.3466392720869</v>
      </c>
      <c r="AN14" s="54">
        <v>37.044320516583504</v>
      </c>
      <c r="AO14" s="54">
        <v>7.715192383974613</v>
      </c>
      <c r="AP14" s="54">
        <v>20.139164352770063</v>
      </c>
      <c r="AQ14" s="54">
        <v>27.854356736744677</v>
      </c>
      <c r="AU14" s="53" t="s">
        <v>11</v>
      </c>
      <c r="AV14" s="54">
        <v>17.453665446818558</v>
      </c>
      <c r="AW14" s="54">
        <v>23.657183331365836</v>
      </c>
      <c r="AX14" s="54">
        <v>41.1108487781844</v>
      </c>
    </row>
    <row r="15" spans="15:50" ht="12">
      <c r="O15" s="56" t="s">
        <v>185</v>
      </c>
      <c r="P15" s="54">
        <v>0</v>
      </c>
      <c r="Q15" s="54">
        <v>0</v>
      </c>
      <c r="R15" s="54">
        <v>0</v>
      </c>
      <c r="S15" s="54">
        <v>108.1</v>
      </c>
      <c r="T15" s="54">
        <v>0</v>
      </c>
      <c r="U15" s="54">
        <v>0</v>
      </c>
      <c r="V15" s="54">
        <v>0</v>
      </c>
      <c r="W15" s="54">
        <v>0</v>
      </c>
      <c r="X15" s="54">
        <v>1077</v>
      </c>
      <c r="Y15" s="54">
        <v>0</v>
      </c>
      <c r="AB15" s="53" t="s">
        <v>24</v>
      </c>
      <c r="AC15" s="78">
        <f t="shared" si="0"/>
        <v>0</v>
      </c>
      <c r="AD15" s="78">
        <f t="shared" si="1"/>
        <v>0</v>
      </c>
      <c r="AE15" s="78">
        <f t="shared" si="4"/>
        <v>0</v>
      </c>
      <c r="AF15" s="78">
        <f t="shared" si="2"/>
        <v>0</v>
      </c>
      <c r="AG15" s="78">
        <f t="shared" si="3"/>
        <v>0</v>
      </c>
      <c r="AH15" s="78">
        <f t="shared" si="5"/>
        <v>0</v>
      </c>
      <c r="AK15" s="53" t="s">
        <v>22</v>
      </c>
      <c r="AL15" s="54">
        <v>7.841203878071798</v>
      </c>
      <c r="AM15" s="54">
        <v>24.154158008996923</v>
      </c>
      <c r="AN15" s="54">
        <v>31.995361887068725</v>
      </c>
      <c r="AO15" s="54">
        <v>8.630169068117945</v>
      </c>
      <c r="AP15" s="54">
        <v>22.607284650042377</v>
      </c>
      <c r="AQ15" s="54">
        <v>31.237453718160324</v>
      </c>
      <c r="AU15" s="53" t="s">
        <v>10</v>
      </c>
      <c r="AV15" s="54">
        <v>10.780287474332649</v>
      </c>
      <c r="AW15" s="54">
        <v>22.809719370294317</v>
      </c>
      <c r="AX15" s="54">
        <v>33.59000684462697</v>
      </c>
    </row>
    <row r="16" spans="15:50" ht="12">
      <c r="O16" s="56" t="s">
        <v>186</v>
      </c>
      <c r="P16" s="54">
        <v>2144.9</v>
      </c>
      <c r="Q16" s="54">
        <v>330.4</v>
      </c>
      <c r="R16" s="54">
        <v>931.7</v>
      </c>
      <c r="S16" s="54">
        <v>3407</v>
      </c>
      <c r="T16" s="54">
        <v>1262.1</v>
      </c>
      <c r="U16" s="54">
        <v>43652</v>
      </c>
      <c r="V16" s="54">
        <v>4668</v>
      </c>
      <c r="W16" s="54">
        <v>12185</v>
      </c>
      <c r="X16" s="54">
        <v>60504</v>
      </c>
      <c r="Y16" s="54">
        <v>16853</v>
      </c>
      <c r="AB16" s="53" t="s">
        <v>23</v>
      </c>
      <c r="AC16" s="78">
        <f t="shared" si="0"/>
        <v>9.697681244496623</v>
      </c>
      <c r="AD16" s="78">
        <f t="shared" si="1"/>
        <v>27.346639272086882</v>
      </c>
      <c r="AE16" s="78">
        <f t="shared" si="4"/>
        <v>37.044320516583504</v>
      </c>
      <c r="AF16" s="78">
        <f t="shared" si="2"/>
        <v>7.715192383974613</v>
      </c>
      <c r="AG16" s="78">
        <f t="shared" si="3"/>
        <v>20.139164352770063</v>
      </c>
      <c r="AH16" s="78">
        <f t="shared" si="5"/>
        <v>27.854356736744677</v>
      </c>
      <c r="AK16" s="53" t="s">
        <v>21</v>
      </c>
      <c r="AL16" s="54">
        <v>0.964630225080386</v>
      </c>
      <c r="AM16" s="54">
        <v>37.19185423365488</v>
      </c>
      <c r="AN16" s="54">
        <v>38.26366559485531</v>
      </c>
      <c r="AO16" s="54">
        <v>4</v>
      </c>
      <c r="AP16" s="54">
        <v>21.615384615384613</v>
      </c>
      <c r="AQ16" s="54">
        <v>25.615384615384617</v>
      </c>
      <c r="AU16" s="53" t="s">
        <v>22</v>
      </c>
      <c r="AV16" s="54">
        <v>8.630169068117945</v>
      </c>
      <c r="AW16" s="54">
        <v>22.607284650042377</v>
      </c>
      <c r="AX16" s="54">
        <v>31.237453718160324</v>
      </c>
    </row>
    <row r="17" spans="15:50" ht="12">
      <c r="O17" s="56" t="s">
        <v>187</v>
      </c>
      <c r="P17" s="54">
        <v>16069.6</v>
      </c>
      <c r="Q17" s="54">
        <v>1852.9</v>
      </c>
      <c r="R17" s="54">
        <v>5707.7</v>
      </c>
      <c r="S17" s="54">
        <v>23630.3</v>
      </c>
      <c r="T17" s="54">
        <v>7560.6</v>
      </c>
      <c r="U17" s="54">
        <v>123316</v>
      </c>
      <c r="V17" s="54">
        <v>15477</v>
      </c>
      <c r="W17" s="54">
        <v>40543</v>
      </c>
      <c r="X17" s="54">
        <v>179336</v>
      </c>
      <c r="Y17" s="54">
        <v>56020</v>
      </c>
      <c r="AB17" s="53" t="s">
        <v>22</v>
      </c>
      <c r="AC17" s="78">
        <f t="shared" si="0"/>
        <v>7.841203878071798</v>
      </c>
      <c r="AD17" s="78">
        <f t="shared" si="1"/>
        <v>24.154158008996923</v>
      </c>
      <c r="AE17" s="78">
        <f t="shared" si="4"/>
        <v>31.995361887068725</v>
      </c>
      <c r="AF17" s="78">
        <f t="shared" si="2"/>
        <v>8.630169068117945</v>
      </c>
      <c r="AG17" s="78">
        <f t="shared" si="3"/>
        <v>22.607284650042377</v>
      </c>
      <c r="AH17" s="78">
        <f t="shared" si="5"/>
        <v>31.237453718160324</v>
      </c>
      <c r="AK17" s="53" t="s">
        <v>20</v>
      </c>
      <c r="AL17" s="54">
        <v>10.758799837944757</v>
      </c>
      <c r="AM17" s="54">
        <v>11.544052810943493</v>
      </c>
      <c r="AN17" s="54">
        <v>22.30404423154834</v>
      </c>
      <c r="AO17" s="54">
        <v>7.581289218482601</v>
      </c>
      <c r="AP17" s="54">
        <v>8.397033656588706</v>
      </c>
      <c r="AQ17" s="54">
        <v>15.978322875071308</v>
      </c>
      <c r="AU17" s="53" t="s">
        <v>21</v>
      </c>
      <c r="AV17" s="54">
        <v>4</v>
      </c>
      <c r="AW17" s="54">
        <v>21.615384615384613</v>
      </c>
      <c r="AX17" s="54">
        <v>25.615384615384617</v>
      </c>
    </row>
    <row r="18" spans="15:50" ht="12">
      <c r="O18" s="56" t="s">
        <v>188</v>
      </c>
      <c r="P18" s="54">
        <v>57.7</v>
      </c>
      <c r="Q18" s="54">
        <v>0.9</v>
      </c>
      <c r="R18" s="54">
        <v>34.7</v>
      </c>
      <c r="S18" s="54">
        <v>93.3</v>
      </c>
      <c r="T18" s="54">
        <v>35.7</v>
      </c>
      <c r="U18" s="54">
        <v>967</v>
      </c>
      <c r="V18" s="54">
        <v>52</v>
      </c>
      <c r="W18" s="54">
        <v>281</v>
      </c>
      <c r="X18" s="54">
        <v>1300</v>
      </c>
      <c r="Y18" s="54">
        <v>333</v>
      </c>
      <c r="AB18" s="53" t="s">
        <v>21</v>
      </c>
      <c r="AC18" s="78">
        <f t="shared" si="0"/>
        <v>0.964630225080386</v>
      </c>
      <c r="AD18" s="78">
        <f t="shared" si="1"/>
        <v>37.19185423365488</v>
      </c>
      <c r="AE18" s="78">
        <f t="shared" si="4"/>
        <v>38.26366559485531</v>
      </c>
      <c r="AF18" s="78">
        <f t="shared" si="2"/>
        <v>4</v>
      </c>
      <c r="AG18" s="78">
        <f t="shared" si="3"/>
        <v>21.615384615384613</v>
      </c>
      <c r="AH18" s="78">
        <f t="shared" si="5"/>
        <v>25.615384615384617</v>
      </c>
      <c r="AK18" s="53" t="s">
        <v>15</v>
      </c>
      <c r="AL18" s="54">
        <v>18.25153374233129</v>
      </c>
      <c r="AM18" s="54">
        <v>42.599693251533736</v>
      </c>
      <c r="AN18" s="54">
        <v>60.851226993865026</v>
      </c>
      <c r="AO18" s="54">
        <v>14.556458034718906</v>
      </c>
      <c r="AP18" s="54">
        <v>33.922599139990446</v>
      </c>
      <c r="AQ18" s="54">
        <v>48.479057174709354</v>
      </c>
      <c r="AU18" s="53" t="s">
        <v>23</v>
      </c>
      <c r="AV18" s="54">
        <v>7.715192383974613</v>
      </c>
      <c r="AW18" s="54">
        <v>20.139164352770063</v>
      </c>
      <c r="AX18" s="54">
        <v>27.854356736744677</v>
      </c>
    </row>
    <row r="19" spans="15:50" ht="12">
      <c r="O19" s="56" t="s">
        <v>189</v>
      </c>
      <c r="P19" s="54">
        <v>6520.4</v>
      </c>
      <c r="Q19" s="54">
        <v>902.9</v>
      </c>
      <c r="R19" s="54">
        <v>968.8</v>
      </c>
      <c r="S19" s="54">
        <v>8392.2</v>
      </c>
      <c r="T19" s="54">
        <v>1871.8</v>
      </c>
      <c r="U19" s="54">
        <v>103103</v>
      </c>
      <c r="V19" s="54">
        <v>9303</v>
      </c>
      <c r="W19" s="54">
        <v>10304</v>
      </c>
      <c r="X19" s="54">
        <v>122710</v>
      </c>
      <c r="Y19" s="54">
        <v>19607</v>
      </c>
      <c r="AB19" s="53" t="s">
        <v>20</v>
      </c>
      <c r="AC19" s="78">
        <f t="shared" si="0"/>
        <v>10.758799837944757</v>
      </c>
      <c r="AD19" s="78">
        <f t="shared" si="1"/>
        <v>11.544052810943493</v>
      </c>
      <c r="AE19" s="78">
        <f t="shared" si="4"/>
        <v>22.30404423154834</v>
      </c>
      <c r="AF19" s="78">
        <f t="shared" si="2"/>
        <v>7.581289218482601</v>
      </c>
      <c r="AG19" s="78">
        <f t="shared" si="3"/>
        <v>8.397033656588706</v>
      </c>
      <c r="AH19" s="78">
        <f t="shared" si="5"/>
        <v>15.978322875071308</v>
      </c>
      <c r="AK19" s="53" t="s">
        <v>13</v>
      </c>
      <c r="AL19" s="54">
        <v>20.834967131818704</v>
      </c>
      <c r="AM19" s="54">
        <v>10.485526467535463</v>
      </c>
      <c r="AN19" s="54">
        <v>31.320493599354172</v>
      </c>
      <c r="AO19" s="54">
        <v>17.1546278494919</v>
      </c>
      <c r="AP19" s="54">
        <v>11.346699624645245</v>
      </c>
      <c r="AQ19" s="54">
        <v>28.50132747413714</v>
      </c>
      <c r="AU19" s="53" t="s">
        <v>73</v>
      </c>
      <c r="AV19" s="54">
        <v>19.85118679989858</v>
      </c>
      <c r="AW19" s="54">
        <v>19.833308411944063</v>
      </c>
      <c r="AX19" s="54">
        <v>39.684495211842645</v>
      </c>
    </row>
    <row r="20" spans="15:50" ht="12">
      <c r="O20" s="56" t="s">
        <v>190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AB20" s="53" t="s">
        <v>19</v>
      </c>
      <c r="AC20" s="78" t="str">
        <f t="shared" si="0"/>
        <v/>
      </c>
      <c r="AD20" s="78" t="str">
        <f t="shared" si="1"/>
        <v/>
      </c>
      <c r="AE20" s="78" t="str">
        <f t="shared" si="4"/>
        <v/>
      </c>
      <c r="AF20" s="78" t="str">
        <f t="shared" si="2"/>
        <v/>
      </c>
      <c r="AG20" s="78" t="str">
        <f t="shared" si="3"/>
        <v/>
      </c>
      <c r="AH20" s="78" t="str">
        <f t="shared" si="5"/>
        <v/>
      </c>
      <c r="AK20" s="53" t="s">
        <v>12</v>
      </c>
      <c r="AL20" s="54">
        <v>21.750463800108026</v>
      </c>
      <c r="AM20" s="54">
        <v>33.24566141417937</v>
      </c>
      <c r="AN20" s="54">
        <v>54.996125214287396</v>
      </c>
      <c r="AO20" s="54">
        <v>17.61103418894451</v>
      </c>
      <c r="AP20" s="54">
        <v>25.122483757588665</v>
      </c>
      <c r="AQ20" s="54">
        <v>42.733517946533176</v>
      </c>
      <c r="AU20" s="53" t="s">
        <v>3</v>
      </c>
      <c r="AV20" s="54">
        <v>15.641320704611845</v>
      </c>
      <c r="AW20" s="54">
        <v>13.153934672922016</v>
      </c>
      <c r="AX20" s="54">
        <v>28.795255377533856</v>
      </c>
    </row>
    <row r="21" spans="15:50" ht="12">
      <c r="O21" s="56" t="s">
        <v>194</v>
      </c>
      <c r="P21" s="54">
        <v>204.2</v>
      </c>
      <c r="Q21" s="54">
        <v>95.2</v>
      </c>
      <c r="R21" s="54">
        <v>222.2</v>
      </c>
      <c r="S21" s="54">
        <v>521.6</v>
      </c>
      <c r="T21" s="54">
        <v>317.4</v>
      </c>
      <c r="U21" s="54">
        <v>6470</v>
      </c>
      <c r="V21" s="54">
        <v>1828</v>
      </c>
      <c r="W21" s="54">
        <v>4260</v>
      </c>
      <c r="X21" s="54">
        <v>12558</v>
      </c>
      <c r="Y21" s="54">
        <v>6088</v>
      </c>
      <c r="AB21" s="53" t="s">
        <v>15</v>
      </c>
      <c r="AC21" s="78">
        <f t="shared" si="0"/>
        <v>18.25153374233129</v>
      </c>
      <c r="AD21" s="78">
        <f t="shared" si="1"/>
        <v>42.599693251533736</v>
      </c>
      <c r="AE21" s="78">
        <f t="shared" si="4"/>
        <v>60.851226993865026</v>
      </c>
      <c r="AF21" s="78">
        <f t="shared" si="2"/>
        <v>14.556458034718906</v>
      </c>
      <c r="AG21" s="78">
        <f t="shared" si="3"/>
        <v>33.922599139990446</v>
      </c>
      <c r="AH21" s="78">
        <f t="shared" si="5"/>
        <v>48.479057174709354</v>
      </c>
      <c r="AK21" s="53" t="s">
        <v>11</v>
      </c>
      <c r="AL21" s="54">
        <v>16.499413527955166</v>
      </c>
      <c r="AM21" s="54">
        <v>30.5486771797211</v>
      </c>
      <c r="AN21" s="54">
        <v>47.04809070767627</v>
      </c>
      <c r="AO21" s="54">
        <v>17.453665446818558</v>
      </c>
      <c r="AP21" s="54">
        <v>23.657183331365836</v>
      </c>
      <c r="AQ21" s="54">
        <v>41.1108487781844</v>
      </c>
      <c r="AU21" s="53" t="s">
        <v>13</v>
      </c>
      <c r="AV21" s="54">
        <v>17.1546278494919</v>
      </c>
      <c r="AW21" s="54">
        <v>11.346699624645245</v>
      </c>
      <c r="AX21" s="54">
        <v>28.50132747413714</v>
      </c>
    </row>
    <row r="22" spans="15:50" ht="12">
      <c r="O22" s="56" t="s">
        <v>196</v>
      </c>
      <c r="P22" s="54">
        <v>2977.6</v>
      </c>
      <c r="Q22" s="54">
        <v>903.3</v>
      </c>
      <c r="R22" s="54">
        <v>454.6</v>
      </c>
      <c r="S22" s="54">
        <v>4335.5</v>
      </c>
      <c r="T22" s="54">
        <v>1357.9</v>
      </c>
      <c r="U22" s="54">
        <v>39049</v>
      </c>
      <c r="V22" s="54">
        <v>9369</v>
      </c>
      <c r="W22" s="54">
        <v>6197</v>
      </c>
      <c r="X22" s="54">
        <v>54615</v>
      </c>
      <c r="Y22" s="54">
        <v>15566</v>
      </c>
      <c r="AB22" s="53" t="s">
        <v>13</v>
      </c>
      <c r="AC22" s="78">
        <f t="shared" si="0"/>
        <v>20.834967131818704</v>
      </c>
      <c r="AD22" s="78">
        <f t="shared" si="1"/>
        <v>10.485526467535463</v>
      </c>
      <c r="AE22" s="78">
        <f t="shared" si="4"/>
        <v>31.320493599354172</v>
      </c>
      <c r="AF22" s="78">
        <f t="shared" si="2"/>
        <v>17.1546278494919</v>
      </c>
      <c r="AG22" s="78">
        <f t="shared" si="3"/>
        <v>11.346699624645245</v>
      </c>
      <c r="AH22" s="78">
        <f t="shared" si="5"/>
        <v>28.50132747413714</v>
      </c>
      <c r="AK22" s="53" t="s">
        <v>10</v>
      </c>
      <c r="AL22" s="54">
        <v>0</v>
      </c>
      <c r="AM22" s="54">
        <v>3.389830508474576</v>
      </c>
      <c r="AN22" s="54">
        <v>3.389830508474576</v>
      </c>
      <c r="AO22" s="54">
        <v>10.780287474332649</v>
      </c>
      <c r="AP22" s="54">
        <v>22.809719370294317</v>
      </c>
      <c r="AQ22" s="54">
        <v>33.59000684462697</v>
      </c>
      <c r="AU22" s="53" t="s">
        <v>28</v>
      </c>
      <c r="AV22" s="54">
        <v>12.942008486562942</v>
      </c>
      <c r="AW22" s="54">
        <v>10.825807855510826</v>
      </c>
      <c r="AX22" s="54">
        <v>23.767816342073765</v>
      </c>
    </row>
    <row r="23" spans="15:50" ht="12">
      <c r="O23" s="56" t="s">
        <v>197</v>
      </c>
      <c r="P23" s="54">
        <v>1916.4</v>
      </c>
      <c r="Q23" s="54">
        <v>926.2</v>
      </c>
      <c r="R23" s="54">
        <v>1415.7</v>
      </c>
      <c r="S23" s="54">
        <v>4258.3</v>
      </c>
      <c r="T23" s="54">
        <v>2341.9</v>
      </c>
      <c r="U23" s="54">
        <v>21507</v>
      </c>
      <c r="V23" s="54">
        <v>6614</v>
      </c>
      <c r="W23" s="54">
        <v>9435</v>
      </c>
      <c r="X23" s="54">
        <v>37556</v>
      </c>
      <c r="Y23" s="54">
        <v>16049</v>
      </c>
      <c r="AB23" s="53" t="s">
        <v>12</v>
      </c>
      <c r="AC23" s="78">
        <f t="shared" si="0"/>
        <v>21.750463800108026</v>
      </c>
      <c r="AD23" s="78">
        <f t="shared" si="1"/>
        <v>33.24566141417937</v>
      </c>
      <c r="AE23" s="78">
        <f t="shared" si="4"/>
        <v>54.996125214287396</v>
      </c>
      <c r="AF23" s="78">
        <f t="shared" si="2"/>
        <v>17.61103418894451</v>
      </c>
      <c r="AG23" s="78">
        <f t="shared" si="3"/>
        <v>25.122483757588665</v>
      </c>
      <c r="AH23" s="78">
        <f t="shared" si="5"/>
        <v>42.733517946533176</v>
      </c>
      <c r="AK23" s="53" t="s">
        <v>9</v>
      </c>
      <c r="AL23" s="54">
        <v>15.591397849462366</v>
      </c>
      <c r="AM23" s="54">
        <v>84.5878136200717</v>
      </c>
      <c r="AN23" s="54">
        <v>100</v>
      </c>
      <c r="AO23" s="54">
        <v>22.870299309286263</v>
      </c>
      <c r="AP23" s="54">
        <v>77.12970069071375</v>
      </c>
      <c r="AQ23" s="54">
        <v>100</v>
      </c>
      <c r="AU23" s="53" t="s">
        <v>30</v>
      </c>
      <c r="AV23" s="54">
        <v>7.203114860480207</v>
      </c>
      <c r="AW23" s="54">
        <v>10.253082414016871</v>
      </c>
      <c r="AX23" s="54">
        <v>17.45619727449708</v>
      </c>
    </row>
    <row r="24" spans="15:50" ht="12">
      <c r="O24" s="56" t="s">
        <v>198</v>
      </c>
      <c r="P24" s="54">
        <v>406.3</v>
      </c>
      <c r="Q24" s="54">
        <v>126.6</v>
      </c>
      <c r="R24" s="54">
        <v>234.4</v>
      </c>
      <c r="S24" s="54">
        <v>767.3</v>
      </c>
      <c r="T24" s="54">
        <v>361</v>
      </c>
      <c r="U24" s="54">
        <v>9977</v>
      </c>
      <c r="V24" s="54">
        <v>2957</v>
      </c>
      <c r="W24" s="54">
        <v>4008</v>
      </c>
      <c r="X24" s="54">
        <v>16942</v>
      </c>
      <c r="Y24" s="54">
        <v>6965</v>
      </c>
      <c r="AB24" s="53" t="s">
        <v>11</v>
      </c>
      <c r="AC24" s="78">
        <f t="shared" si="0"/>
        <v>16.499413527955166</v>
      </c>
      <c r="AD24" s="78">
        <f t="shared" si="1"/>
        <v>30.5486771797211</v>
      </c>
      <c r="AE24" s="78">
        <f t="shared" si="4"/>
        <v>47.04809070767627</v>
      </c>
      <c r="AF24" s="78">
        <f t="shared" si="2"/>
        <v>17.453665446818558</v>
      </c>
      <c r="AG24" s="78">
        <f t="shared" si="3"/>
        <v>23.657183331365836</v>
      </c>
      <c r="AH24" s="78">
        <f t="shared" si="5"/>
        <v>41.1108487781844</v>
      </c>
      <c r="AK24" s="53" t="s">
        <v>6</v>
      </c>
      <c r="AL24" s="54">
        <v>13.90309960878724</v>
      </c>
      <c r="AM24" s="54">
        <v>6.500150466445982</v>
      </c>
      <c r="AN24" s="54">
        <v>20.43334336442973</v>
      </c>
      <c r="AO24" s="54">
        <v>13.014797646639328</v>
      </c>
      <c r="AP24" s="54">
        <v>9.373328579069353</v>
      </c>
      <c r="AQ24" s="54">
        <v>22.38812622570868</v>
      </c>
      <c r="AU24" s="53" t="s">
        <v>6</v>
      </c>
      <c r="AV24" s="54">
        <v>13.014797646639328</v>
      </c>
      <c r="AW24" s="54">
        <v>9.373328579069353</v>
      </c>
      <c r="AX24" s="54">
        <v>22.38812622570868</v>
      </c>
    </row>
    <row r="25" spans="15:50" ht="12">
      <c r="O25" s="56" t="s">
        <v>199</v>
      </c>
      <c r="P25" s="54">
        <v>5.7</v>
      </c>
      <c r="Q25" s="54">
        <v>0</v>
      </c>
      <c r="R25" s="54">
        <v>0.2</v>
      </c>
      <c r="S25" s="54">
        <v>5.9</v>
      </c>
      <c r="T25" s="54">
        <v>0.2</v>
      </c>
      <c r="U25" s="54">
        <v>3881</v>
      </c>
      <c r="V25" s="54">
        <v>630</v>
      </c>
      <c r="W25" s="54">
        <v>1333</v>
      </c>
      <c r="X25" s="54">
        <v>5844</v>
      </c>
      <c r="Y25" s="54">
        <v>1963</v>
      </c>
      <c r="AB25" s="53" t="s">
        <v>10</v>
      </c>
      <c r="AC25" s="78">
        <f t="shared" si="0"/>
        <v>0</v>
      </c>
      <c r="AD25" s="78">
        <f t="shared" si="1"/>
        <v>3.389830508474576</v>
      </c>
      <c r="AE25" s="78">
        <f t="shared" si="4"/>
        <v>3.389830508474576</v>
      </c>
      <c r="AF25" s="78">
        <f t="shared" si="2"/>
        <v>10.780287474332649</v>
      </c>
      <c r="AG25" s="78">
        <f t="shared" si="3"/>
        <v>22.809719370294317</v>
      </c>
      <c r="AH25" s="78">
        <f t="shared" si="5"/>
        <v>33.59000684462697</v>
      </c>
      <c r="AK25" s="53" t="s">
        <v>3</v>
      </c>
      <c r="AL25" s="54">
        <v>14.11290322580645</v>
      </c>
      <c r="AM25" s="54">
        <v>12.766281192939744</v>
      </c>
      <c r="AN25" s="54">
        <v>26.879184418746192</v>
      </c>
      <c r="AO25" s="54">
        <v>15.641320704611845</v>
      </c>
      <c r="AP25" s="54">
        <v>13.153934672922016</v>
      </c>
      <c r="AQ25" s="54">
        <v>28.795255377533856</v>
      </c>
      <c r="AU25" s="53" t="s">
        <v>20</v>
      </c>
      <c r="AV25" s="54">
        <v>7.581289218482601</v>
      </c>
      <c r="AW25" s="54">
        <v>8.397033656588706</v>
      </c>
      <c r="AX25" s="54">
        <v>15.978322875071308</v>
      </c>
    </row>
    <row r="26" spans="15:34" ht="12">
      <c r="O26" s="56" t="s">
        <v>200</v>
      </c>
      <c r="P26" s="54">
        <v>0</v>
      </c>
      <c r="Q26" s="54">
        <v>8.7</v>
      </c>
      <c r="R26" s="54">
        <v>47.2</v>
      </c>
      <c r="S26" s="54">
        <v>55.8</v>
      </c>
      <c r="T26" s="54">
        <v>55.8</v>
      </c>
      <c r="U26" s="54">
        <v>0</v>
      </c>
      <c r="V26" s="54">
        <v>298</v>
      </c>
      <c r="W26" s="54">
        <v>1005</v>
      </c>
      <c r="X26" s="54">
        <v>1303</v>
      </c>
      <c r="Y26" s="54">
        <v>1303</v>
      </c>
      <c r="AB26" s="53" t="s">
        <v>9</v>
      </c>
      <c r="AC26" s="78">
        <f t="shared" si="0"/>
        <v>15.591397849462366</v>
      </c>
      <c r="AD26" s="78">
        <f t="shared" si="1"/>
        <v>84.5878136200717</v>
      </c>
      <c r="AE26" s="78">
        <f t="shared" si="4"/>
        <v>100</v>
      </c>
      <c r="AF26" s="78">
        <f t="shared" si="2"/>
        <v>22.870299309286263</v>
      </c>
      <c r="AG26" s="78">
        <f t="shared" si="3"/>
        <v>77.12970069071375</v>
      </c>
      <c r="AH26" s="78">
        <f t="shared" si="5"/>
        <v>100</v>
      </c>
    </row>
    <row r="27" spans="15:34" ht="12">
      <c r="O27" s="56" t="s">
        <v>201</v>
      </c>
      <c r="P27" s="54">
        <v>0</v>
      </c>
      <c r="Q27" s="54">
        <v>0</v>
      </c>
      <c r="R27" s="54">
        <v>0</v>
      </c>
      <c r="S27" s="54">
        <v>474.1</v>
      </c>
      <c r="T27" s="54">
        <v>0</v>
      </c>
      <c r="U27" s="54">
        <v>0</v>
      </c>
      <c r="V27" s="54">
        <v>0</v>
      </c>
      <c r="W27" s="54">
        <v>0</v>
      </c>
      <c r="X27" s="54">
        <v>6967</v>
      </c>
      <c r="Y27" s="54">
        <v>0</v>
      </c>
      <c r="AB27" s="53" t="s">
        <v>8</v>
      </c>
      <c r="AC27" s="78">
        <f t="shared" si="0"/>
        <v>0</v>
      </c>
      <c r="AD27" s="78">
        <f t="shared" si="1"/>
        <v>0</v>
      </c>
      <c r="AE27" s="78">
        <f t="shared" si="4"/>
        <v>0</v>
      </c>
      <c r="AF27" s="78">
        <f t="shared" si="2"/>
        <v>0</v>
      </c>
      <c r="AG27" s="78">
        <f t="shared" si="3"/>
        <v>0</v>
      </c>
      <c r="AH27" s="78">
        <f t="shared" si="5"/>
        <v>0</v>
      </c>
    </row>
    <row r="28" spans="15:34" ht="12">
      <c r="O28" s="56" t="s">
        <v>202</v>
      </c>
      <c r="P28" s="54">
        <v>38.9</v>
      </c>
      <c r="Q28" s="54">
        <v>0</v>
      </c>
      <c r="R28" s="54">
        <v>0</v>
      </c>
      <c r="S28" s="54">
        <v>131.9</v>
      </c>
      <c r="T28" s="54">
        <v>93</v>
      </c>
      <c r="U28" s="54">
        <v>944</v>
      </c>
      <c r="V28" s="54">
        <v>0</v>
      </c>
      <c r="W28" s="54">
        <v>0</v>
      </c>
      <c r="X28" s="54">
        <v>2519</v>
      </c>
      <c r="Y28" s="54">
        <v>1575</v>
      </c>
      <c r="AB28" s="53" t="s">
        <v>7</v>
      </c>
      <c r="AC28" s="78">
        <f t="shared" si="0"/>
        <v>0</v>
      </c>
      <c r="AD28" s="78">
        <f t="shared" si="1"/>
        <v>0</v>
      </c>
      <c r="AE28" s="78">
        <f t="shared" si="4"/>
        <v>70.50796057619408</v>
      </c>
      <c r="AF28" s="78">
        <f t="shared" si="2"/>
        <v>0</v>
      </c>
      <c r="AG28" s="78">
        <f t="shared" si="3"/>
        <v>0</v>
      </c>
      <c r="AH28" s="78">
        <f t="shared" si="5"/>
        <v>62.524811433108376</v>
      </c>
    </row>
    <row r="29" spans="15:34" ht="12">
      <c r="O29" s="56" t="s">
        <v>203</v>
      </c>
      <c r="P29" s="54">
        <v>2644</v>
      </c>
      <c r="Q29" s="54">
        <v>462</v>
      </c>
      <c r="R29" s="54">
        <v>216</v>
      </c>
      <c r="S29" s="54">
        <v>3323</v>
      </c>
      <c r="T29" s="54">
        <v>679</v>
      </c>
      <c r="U29" s="54">
        <v>17413</v>
      </c>
      <c r="V29" s="54">
        <v>2920</v>
      </c>
      <c r="W29" s="54">
        <v>2103</v>
      </c>
      <c r="X29" s="54">
        <v>22436</v>
      </c>
      <c r="Y29" s="54">
        <v>5023</v>
      </c>
      <c r="AB29" s="53" t="s">
        <v>6</v>
      </c>
      <c r="AC29" s="78">
        <f t="shared" si="0"/>
        <v>13.90309960878724</v>
      </c>
      <c r="AD29" s="78">
        <f t="shared" si="1"/>
        <v>6.500150466445982</v>
      </c>
      <c r="AE29" s="78">
        <f t="shared" si="4"/>
        <v>20.43334336442973</v>
      </c>
      <c r="AF29" s="78">
        <f t="shared" si="2"/>
        <v>13.014797646639328</v>
      </c>
      <c r="AG29" s="78">
        <f t="shared" si="3"/>
        <v>9.373328579069353</v>
      </c>
      <c r="AH29" s="78">
        <f t="shared" si="5"/>
        <v>22.38812622570868</v>
      </c>
    </row>
    <row r="30" spans="15:34" ht="12">
      <c r="O30" s="56" t="s">
        <v>205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AB30" s="53" t="s">
        <v>4</v>
      </c>
      <c r="AC30" s="78" t="str">
        <f t="shared" si="0"/>
        <v/>
      </c>
      <c r="AD30" s="78" t="str">
        <f t="shared" si="1"/>
        <v/>
      </c>
      <c r="AE30" s="78" t="str">
        <f t="shared" si="4"/>
        <v/>
      </c>
      <c r="AF30" s="78" t="str">
        <f t="shared" si="2"/>
        <v/>
      </c>
      <c r="AG30" s="78" t="str">
        <f t="shared" si="3"/>
        <v/>
      </c>
      <c r="AH30" s="78" t="str">
        <f t="shared" si="5"/>
        <v/>
      </c>
    </row>
    <row r="31" spans="15:34" ht="12">
      <c r="O31" s="56" t="s">
        <v>230</v>
      </c>
      <c r="P31" s="54">
        <v>961.1</v>
      </c>
      <c r="Q31" s="54">
        <v>185.5</v>
      </c>
      <c r="R31" s="54">
        <v>167.8</v>
      </c>
      <c r="S31" s="54">
        <v>1314.4</v>
      </c>
      <c r="T31" s="54">
        <v>353.3</v>
      </c>
      <c r="U31" s="54">
        <v>8044</v>
      </c>
      <c r="V31" s="54">
        <v>1767</v>
      </c>
      <c r="W31" s="54">
        <v>1486</v>
      </c>
      <c r="X31" s="54">
        <v>11297</v>
      </c>
      <c r="Y31" s="54">
        <v>3253</v>
      </c>
      <c r="AB31" s="53" t="s">
        <v>3</v>
      </c>
      <c r="AC31" s="78">
        <f t="shared" si="0"/>
        <v>14.11290322580645</v>
      </c>
      <c r="AD31" s="78">
        <f t="shared" si="1"/>
        <v>12.766281192939744</v>
      </c>
      <c r="AE31" s="78">
        <f t="shared" si="4"/>
        <v>26.879184418746192</v>
      </c>
      <c r="AF31" s="78">
        <f t="shared" si="2"/>
        <v>15.641320704611845</v>
      </c>
      <c r="AG31" s="78">
        <f t="shared" si="3"/>
        <v>13.153934672922016</v>
      </c>
      <c r="AH31" s="78">
        <f t="shared" si="5"/>
        <v>28.795255377533856</v>
      </c>
    </row>
    <row r="32" ht="12"/>
    <row r="33" ht="12">
      <c r="AR33" s="53" t="s">
        <v>232</v>
      </c>
    </row>
    <row r="34" spans="21:32" ht="12">
      <c r="U34" s="75" t="s">
        <v>233</v>
      </c>
      <c r="AF34" s="75" t="s">
        <v>232</v>
      </c>
    </row>
    <row r="35" ht="12"/>
    <row r="36" spans="16:18" ht="12">
      <c r="P36" s="118" t="s">
        <v>215</v>
      </c>
      <c r="Q36" s="118"/>
      <c r="R36" s="118"/>
    </row>
    <row r="37" spans="16:18" ht="12">
      <c r="P37" s="53" t="s">
        <v>32</v>
      </c>
      <c r="Q37" s="53" t="s">
        <v>33</v>
      </c>
      <c r="R37" s="53" t="s">
        <v>40</v>
      </c>
    </row>
    <row r="38" spans="15:18" ht="12">
      <c r="O38" s="53" t="s">
        <v>9</v>
      </c>
      <c r="P38" s="54">
        <v>15.5913978494624</v>
      </c>
      <c r="Q38" s="54">
        <v>84.5878136200717</v>
      </c>
      <c r="R38" s="54">
        <v>100</v>
      </c>
    </row>
    <row r="39" spans="15:18" ht="12">
      <c r="O39" s="53" t="s">
        <v>15</v>
      </c>
      <c r="P39" s="54">
        <v>18.25153374233129</v>
      </c>
      <c r="Q39" s="54">
        <v>42.599693251533736</v>
      </c>
      <c r="R39" s="54">
        <v>60.851226993865026</v>
      </c>
    </row>
    <row r="40" spans="15:18" ht="12">
      <c r="O40" s="53" t="s">
        <v>29</v>
      </c>
      <c r="P40" s="54">
        <v>23.35354380096174</v>
      </c>
      <c r="Q40" s="54">
        <v>39.410411875392015</v>
      </c>
      <c r="R40" s="54">
        <v>62.75350198620112</v>
      </c>
    </row>
    <row r="41" spans="15:18" ht="12">
      <c r="O41" s="53" t="s">
        <v>21</v>
      </c>
      <c r="P41" s="54">
        <v>0.964630225080386</v>
      </c>
      <c r="Q41" s="54">
        <v>37.19185423365488</v>
      </c>
      <c r="R41" s="54">
        <v>38.26366559485531</v>
      </c>
    </row>
    <row r="42" spans="15:18" ht="12">
      <c r="O42" s="53" t="s">
        <v>12</v>
      </c>
      <c r="P42" s="54">
        <v>21.750463800108026</v>
      </c>
      <c r="Q42" s="54">
        <v>33.24566141417937</v>
      </c>
      <c r="R42" s="54">
        <v>54.996125214287396</v>
      </c>
    </row>
    <row r="43" spans="1:18" ht="12">
      <c r="A43" s="81" t="s">
        <v>235</v>
      </c>
      <c r="O43" s="53" t="s">
        <v>11</v>
      </c>
      <c r="P43" s="54">
        <v>16.499413527955166</v>
      </c>
      <c r="Q43" s="54">
        <v>30.5486771797211</v>
      </c>
      <c r="R43" s="54">
        <v>47.04809070767627</v>
      </c>
    </row>
    <row r="44" spans="15:18" ht="12">
      <c r="O44" s="53" t="s">
        <v>23</v>
      </c>
      <c r="P44" s="54">
        <v>9.697681244496623</v>
      </c>
      <c r="Q44" s="54">
        <v>27.346639272086882</v>
      </c>
      <c r="R44" s="54">
        <v>37.044320516583504</v>
      </c>
    </row>
    <row r="45" spans="15:18" ht="12">
      <c r="O45" s="53" t="s">
        <v>22</v>
      </c>
      <c r="P45" s="54">
        <v>7.841203878071798</v>
      </c>
      <c r="Q45" s="54">
        <v>24.154158008996923</v>
      </c>
      <c r="R45" s="54">
        <v>31.995361887068725</v>
      </c>
    </row>
    <row r="46" spans="15:18" ht="12">
      <c r="O46" s="53" t="s">
        <v>30</v>
      </c>
      <c r="P46" s="54">
        <v>9.012875536480687</v>
      </c>
      <c r="Q46" s="54">
        <v>17.167381974248926</v>
      </c>
      <c r="R46" s="54">
        <v>26.18025751072961</v>
      </c>
    </row>
    <row r="47" spans="15:18" ht="12">
      <c r="O47" s="53" t="s">
        <v>73</v>
      </c>
      <c r="P47" s="54">
        <v>15.142459645776013</v>
      </c>
      <c r="Q47" s="54">
        <v>14.769195709026887</v>
      </c>
      <c r="R47" s="54">
        <v>29.911655354802903</v>
      </c>
    </row>
    <row r="48" spans="15:18" ht="12">
      <c r="O48" s="53" t="s">
        <v>3</v>
      </c>
      <c r="P48" s="54">
        <v>14.11290322580645</v>
      </c>
      <c r="Q48" s="54">
        <v>12.766281192939744</v>
      </c>
      <c r="R48" s="54">
        <v>26.879184418746192</v>
      </c>
    </row>
    <row r="49" spans="15:18" ht="12">
      <c r="O49" s="53" t="s">
        <v>20</v>
      </c>
      <c r="P49" s="54">
        <v>10.758799837944757</v>
      </c>
      <c r="Q49" s="54">
        <v>11.544052810943493</v>
      </c>
      <c r="R49" s="54">
        <v>22.30404423154834</v>
      </c>
    </row>
    <row r="50" spans="15:18" ht="12">
      <c r="O50" s="53" t="s">
        <v>13</v>
      </c>
      <c r="P50" s="54">
        <v>20.834967131818704</v>
      </c>
      <c r="Q50" s="54">
        <v>10.485526467535463</v>
      </c>
      <c r="R50" s="54">
        <v>31.320493599354172</v>
      </c>
    </row>
    <row r="51" spans="15:18" ht="12">
      <c r="O51" s="53" t="s">
        <v>28</v>
      </c>
      <c r="P51" s="54">
        <v>13.94695170229612</v>
      </c>
      <c r="Q51" s="54">
        <v>10.051464766429136</v>
      </c>
      <c r="R51" s="54">
        <v>23.99841646872526</v>
      </c>
    </row>
    <row r="52" spans="15:18" ht="12">
      <c r="O52" s="53" t="s">
        <v>6</v>
      </c>
      <c r="P52" s="54">
        <v>13.90309960878724</v>
      </c>
      <c r="Q52" s="54">
        <v>6.500150466445982</v>
      </c>
      <c r="R52" s="54">
        <v>20.43334336442973</v>
      </c>
    </row>
    <row r="53" spans="15:18" ht="12">
      <c r="O53" s="53" t="s">
        <v>10</v>
      </c>
      <c r="P53" s="54">
        <v>0</v>
      </c>
      <c r="Q53" s="54">
        <v>3.389830508474576</v>
      </c>
      <c r="R53" s="54">
        <v>3.389830508474576</v>
      </c>
    </row>
    <row r="54" ht="12"/>
    <row r="55" ht="12"/>
    <row r="56" ht="12"/>
    <row r="57" ht="12"/>
    <row r="58" ht="12"/>
    <row r="59" spans="21:32" ht="12">
      <c r="U59" s="53" t="s">
        <v>234</v>
      </c>
      <c r="AF59" s="53" t="s">
        <v>234</v>
      </c>
    </row>
    <row r="60" ht="12"/>
    <row r="61" ht="12"/>
    <row r="62" ht="12"/>
    <row r="63" ht="12"/>
    <row r="64" ht="12"/>
  </sheetData>
  <mergeCells count="6">
    <mergeCell ref="P36:R36"/>
    <mergeCell ref="AV8:AX8"/>
    <mergeCell ref="AC7:AE7"/>
    <mergeCell ref="AF7:AH7"/>
    <mergeCell ref="AL8:AN8"/>
    <mergeCell ref="AO8:AQ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showGridLines="0" workbookViewId="0" topLeftCell="A28">
      <selection activeCell="Q67" sqref="Q67"/>
    </sheetView>
  </sheetViews>
  <sheetFormatPr defaultColWidth="9.140625" defaultRowHeight="15"/>
  <cols>
    <col min="1" max="1" width="13.7109375" style="20" customWidth="1"/>
    <col min="2" max="9" width="8.7109375" style="20" customWidth="1"/>
    <col min="10" max="10" width="9.140625" style="20" customWidth="1"/>
    <col min="11" max="11" width="12.57421875" style="20" customWidth="1"/>
    <col min="12" max="16" width="9.140625" style="20" customWidth="1"/>
    <col min="17" max="17" width="9.140625" style="22" customWidth="1"/>
    <col min="18" max="39" width="9.140625" style="20" customWidth="1"/>
    <col min="40" max="40" width="12.7109375" style="20" customWidth="1"/>
    <col min="41" max="42" width="11.421875" style="20" bestFit="1" customWidth="1"/>
    <col min="43" max="44" width="9.8515625" style="20" bestFit="1" customWidth="1"/>
    <col min="45" max="46" width="9.140625" style="20" customWidth="1"/>
    <col min="47" max="47" width="10.7109375" style="20" bestFit="1" customWidth="1"/>
    <col min="48" max="49" width="11.00390625" style="20" bestFit="1" customWidth="1"/>
    <col min="50" max="50" width="9.421875" style="20" bestFit="1" customWidth="1"/>
    <col min="51" max="52" width="9.140625" style="20" customWidth="1"/>
    <col min="53" max="53" width="11.7109375" style="20" bestFit="1" customWidth="1"/>
    <col min="54" max="54" width="12.140625" style="20" bestFit="1" customWidth="1"/>
    <col min="55" max="55" width="11.7109375" style="20" bestFit="1" customWidth="1"/>
    <col min="56" max="56" width="11.00390625" style="20" bestFit="1" customWidth="1"/>
    <col min="57" max="16384" width="9.140625" style="20" customWidth="1"/>
  </cols>
  <sheetData>
    <row r="1" spans="11:17" ht="15">
      <c r="K1" s="88" t="s">
        <v>166</v>
      </c>
      <c r="L1" s="103" t="s">
        <v>136</v>
      </c>
      <c r="M1"/>
      <c r="N1"/>
      <c r="O1"/>
      <c r="P1"/>
      <c r="Q1"/>
    </row>
    <row r="2" spans="1:17" ht="15">
      <c r="A2" s="5" t="s">
        <v>139</v>
      </c>
      <c r="L2"/>
      <c r="M2"/>
      <c r="N2"/>
      <c r="O2"/>
      <c r="P2"/>
      <c r="Q2"/>
    </row>
    <row r="3" spans="1:17" ht="15">
      <c r="A3" s="58"/>
      <c r="B3" s="114" t="s">
        <v>137</v>
      </c>
      <c r="C3" s="115"/>
      <c r="D3" s="115"/>
      <c r="E3" s="115"/>
      <c r="F3" s="114" t="s">
        <v>138</v>
      </c>
      <c r="G3" s="115"/>
      <c r="H3" s="115"/>
      <c r="I3" s="115"/>
      <c r="L3" s="103" t="s">
        <v>52</v>
      </c>
      <c r="M3" s="104">
        <v>43077.80616898148</v>
      </c>
      <c r="N3"/>
      <c r="O3"/>
      <c r="P3"/>
      <c r="Q3"/>
    </row>
    <row r="4" spans="1:56" ht="31.5" customHeight="1">
      <c r="A4" s="59"/>
      <c r="B4" s="112" t="s">
        <v>76</v>
      </c>
      <c r="C4" s="113"/>
      <c r="D4" s="113" t="s">
        <v>77</v>
      </c>
      <c r="E4" s="113"/>
      <c r="F4" s="112" t="s">
        <v>76</v>
      </c>
      <c r="G4" s="113"/>
      <c r="H4" s="113" t="s">
        <v>77</v>
      </c>
      <c r="I4" s="113"/>
      <c r="L4" s="103" t="s">
        <v>51</v>
      </c>
      <c r="M4" s="104">
        <v>43084.6299116088</v>
      </c>
      <c r="N4"/>
      <c r="O4"/>
      <c r="P4"/>
      <c r="Q4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">
      <c r="A5" s="60"/>
      <c r="B5" s="73" t="s">
        <v>33</v>
      </c>
      <c r="C5" s="57" t="s">
        <v>32</v>
      </c>
      <c r="D5" s="57" t="s">
        <v>33</v>
      </c>
      <c r="E5" s="57" t="s">
        <v>32</v>
      </c>
      <c r="F5" s="73" t="s">
        <v>33</v>
      </c>
      <c r="G5" s="57" t="s">
        <v>32</v>
      </c>
      <c r="H5" s="57" t="s">
        <v>33</v>
      </c>
      <c r="I5" s="57" t="s">
        <v>32</v>
      </c>
      <c r="L5" s="103" t="s">
        <v>50</v>
      </c>
      <c r="M5" s="103" t="s">
        <v>49</v>
      </c>
      <c r="N5"/>
      <c r="O5"/>
      <c r="P5"/>
      <c r="Q5"/>
      <c r="AN5" s="2" t="s">
        <v>72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2" customHeight="1">
      <c r="A6" s="71" t="s">
        <v>31</v>
      </c>
      <c r="B6" s="123">
        <f>_xlfn.IFERROR(Q17/AQ17*100,":")</f>
        <v>186.3526823982274</v>
      </c>
      <c r="C6" s="123">
        <f>_xlfn.IFERROR(W17/AQ17*100,":")</f>
        <v>84.8760290478578</v>
      </c>
      <c r="D6" s="123">
        <f>_xlfn.IFERROR(R17/AW17*100,":")</f>
        <v>55.26595768359294</v>
      </c>
      <c r="E6" s="123">
        <f>_xlfn.IFERROR(X17/AW17*100,":")</f>
        <v>20.844369460606035</v>
      </c>
      <c r="F6" s="126">
        <f>_xlfn.IFERROR(AE17/AQ17*100,":")</f>
        <v>199.55199016642675</v>
      </c>
      <c r="G6" s="126">
        <f>_xlfn.IFERROR(AK17/AQ17*100,":")</f>
        <v>25.360267835481732</v>
      </c>
      <c r="H6" s="126">
        <f>_xlfn.IFERROR(AF17/AW17*100,":")</f>
        <v>47.75174611936379</v>
      </c>
      <c r="I6" s="126">
        <f>_xlfn.IFERROR(AL17/AW17*100,":")</f>
        <v>13.258933142213577</v>
      </c>
      <c r="L6"/>
      <c r="M6"/>
      <c r="N6"/>
      <c r="O6"/>
      <c r="P6"/>
      <c r="Q6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2" customHeight="1">
      <c r="A7" s="69" t="s">
        <v>30</v>
      </c>
      <c r="B7" s="123">
        <f aca="true" t="shared" si="0" ref="B7:B35">_xlfn.IFERROR(Q18/AQ18*100,":")</f>
        <v>99.96091162770496</v>
      </c>
      <c r="C7" s="123">
        <f aca="true" t="shared" si="1" ref="C7:C35">_xlfn.IFERROR(W18/AQ18*100,":")</f>
        <v>19.21627813548464</v>
      </c>
      <c r="D7" s="123">
        <f aca="true" t="shared" si="2" ref="D7:D35">_xlfn.IFERROR(R18/AW18*100,":")</f>
        <v>66.05687239397469</v>
      </c>
      <c r="E7" s="123">
        <f aca="true" t="shared" si="3" ref="E7:E35">_xlfn.IFERROR(X18/AW18*100,":")</f>
        <v>19.918485406258217</v>
      </c>
      <c r="F7" s="126">
        <f aca="true" t="shared" si="4" ref="F7:F35">_xlfn.IFERROR(AE18/AQ18*100,":")</f>
        <v>1.4484413511547358</v>
      </c>
      <c r="G7" s="126">
        <f aca="true" t="shared" si="5" ref="G7:G35">_xlfn.IFERROR(AK18/AQ18*100,":")</f>
        <v>0.7459364379634958</v>
      </c>
      <c r="H7" s="126">
        <f aca="true" t="shared" si="6" ref="H7:H35">_xlfn.IFERROR(AF18/AW18*100,":")</f>
        <v>0.7437737124826266</v>
      </c>
      <c r="I7" s="126">
        <f aca="true" t="shared" si="7" ref="I7:I35">_xlfn.IFERROR(AL18/AW18*100,":")</f>
        <v>3.1929679576274372</v>
      </c>
      <c r="L7"/>
      <c r="M7"/>
      <c r="N7"/>
      <c r="O7"/>
      <c r="P7"/>
      <c r="Q7"/>
      <c r="AN7" s="2" t="s">
        <v>52</v>
      </c>
      <c r="AO7" s="3">
        <v>43052.85181712963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2" customHeight="1">
      <c r="A8" s="69" t="s">
        <v>29</v>
      </c>
      <c r="B8" s="123">
        <f t="shared" si="0"/>
        <v>5.485406026295818</v>
      </c>
      <c r="C8" s="123">
        <f t="shared" si="1"/>
        <v>1.223924681558058</v>
      </c>
      <c r="D8" s="123" t="str">
        <f t="shared" si="2"/>
        <v>:</v>
      </c>
      <c r="E8" s="123" t="str">
        <f t="shared" si="3"/>
        <v>:</v>
      </c>
      <c r="F8" s="126">
        <f t="shared" si="4"/>
        <v>0.015383668697310934</v>
      </c>
      <c r="G8" s="126">
        <f t="shared" si="5"/>
        <v>0.7443644493672184</v>
      </c>
      <c r="H8" s="126" t="str">
        <f t="shared" si="6"/>
        <v>:</v>
      </c>
      <c r="I8" s="126" t="str">
        <f t="shared" si="7"/>
        <v>:</v>
      </c>
      <c r="L8" s="103" t="s">
        <v>133</v>
      </c>
      <c r="M8" s="103" t="s">
        <v>132</v>
      </c>
      <c r="N8"/>
      <c r="O8"/>
      <c r="P8"/>
      <c r="Q8"/>
      <c r="Z8" s="105" t="s">
        <v>133</v>
      </c>
      <c r="AA8" s="105" t="s">
        <v>132</v>
      </c>
      <c r="AB8"/>
      <c r="AN8" s="2" t="s">
        <v>51</v>
      </c>
      <c r="AO8" s="3">
        <v>43060.605152696764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2" customHeight="1">
      <c r="A9" s="69" t="s">
        <v>28</v>
      </c>
      <c r="B9" s="123">
        <f t="shared" si="0"/>
        <v>19.375030897692735</v>
      </c>
      <c r="C9" s="123">
        <f t="shared" si="1"/>
        <v>6.994766813641597</v>
      </c>
      <c r="D9" s="123">
        <f t="shared" si="2"/>
        <v>29.809439411423433</v>
      </c>
      <c r="E9" s="123">
        <f t="shared" si="3"/>
        <v>4.209674025998865</v>
      </c>
      <c r="F9" s="126">
        <f t="shared" si="4"/>
        <v>82.42327367234086</v>
      </c>
      <c r="G9" s="126">
        <f t="shared" si="5"/>
        <v>34.92887056868233</v>
      </c>
      <c r="H9" s="126">
        <f t="shared" si="6"/>
        <v>20.099073654950814</v>
      </c>
      <c r="I9" s="126">
        <f t="shared" si="7"/>
        <v>12.304195648154643</v>
      </c>
      <c r="L9" s="103" t="s">
        <v>39</v>
      </c>
      <c r="M9" s="103" t="s">
        <v>135</v>
      </c>
      <c r="N9"/>
      <c r="O9"/>
      <c r="P9"/>
      <c r="Q9"/>
      <c r="Z9" s="105" t="s">
        <v>39</v>
      </c>
      <c r="AA9" s="105" t="s">
        <v>131</v>
      </c>
      <c r="AB9"/>
      <c r="AN9" s="2" t="s">
        <v>50</v>
      </c>
      <c r="AO9" s="2" t="s">
        <v>49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2" customHeight="1">
      <c r="A10" s="69" t="s">
        <v>73</v>
      </c>
      <c r="B10" s="123">
        <f t="shared" si="0"/>
        <v>3.5518173591947075</v>
      </c>
      <c r="C10" s="123">
        <f t="shared" si="1"/>
        <v>3.0896792432681552</v>
      </c>
      <c r="D10" s="123">
        <f t="shared" si="2"/>
        <v>7.090018465893384</v>
      </c>
      <c r="E10" s="123">
        <f t="shared" si="3"/>
        <v>7.236713586990576</v>
      </c>
      <c r="F10" s="126">
        <f t="shared" si="4"/>
        <v>10.108586298567358</v>
      </c>
      <c r="G10" s="126">
        <f t="shared" si="5"/>
        <v>19.273646465043868</v>
      </c>
      <c r="H10" s="126">
        <f t="shared" si="6"/>
        <v>16.67164250620137</v>
      </c>
      <c r="I10" s="126">
        <f t="shared" si="7"/>
        <v>18.49869706720332</v>
      </c>
      <c r="L10" s="103" t="s">
        <v>130</v>
      </c>
      <c r="M10" s="103" t="s">
        <v>40</v>
      </c>
      <c r="N10"/>
      <c r="O10"/>
      <c r="P10"/>
      <c r="Q10"/>
      <c r="Z10" s="105" t="s">
        <v>130</v>
      </c>
      <c r="AA10" s="105" t="s">
        <v>40</v>
      </c>
      <c r="AB10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2" customHeight="1">
      <c r="A11" s="69" t="s">
        <v>26</v>
      </c>
      <c r="B11" s="123">
        <f t="shared" si="0"/>
        <v>65.39151540734487</v>
      </c>
      <c r="C11" s="123">
        <f t="shared" si="1"/>
        <v>8.175918108906712</v>
      </c>
      <c r="D11" s="123">
        <f t="shared" si="2"/>
        <v>74.09514702366722</v>
      </c>
      <c r="E11" s="123">
        <f t="shared" si="3"/>
        <v>38.995935931149894</v>
      </c>
      <c r="F11" s="126">
        <f t="shared" si="4"/>
        <v>15.449556775010553</v>
      </c>
      <c r="G11" s="126">
        <f t="shared" si="5"/>
        <v>6.553398058252427</v>
      </c>
      <c r="H11" s="126">
        <f t="shared" si="6"/>
        <v>16.987807793449676</v>
      </c>
      <c r="I11" s="126">
        <f t="shared" si="7"/>
        <v>5.283289505139852</v>
      </c>
      <c r="L11" s="103" t="s">
        <v>129</v>
      </c>
      <c r="M11" s="103" t="s">
        <v>128</v>
      </c>
      <c r="N11"/>
      <c r="O11"/>
      <c r="P11"/>
      <c r="Q11"/>
      <c r="Z11" s="105" t="s">
        <v>129</v>
      </c>
      <c r="AA11" s="105" t="s">
        <v>134</v>
      </c>
      <c r="AB11"/>
      <c r="AN11" s="2" t="s">
        <v>45</v>
      </c>
      <c r="AO11" s="2" t="s">
        <v>70</v>
      </c>
      <c r="AP11" s="1"/>
      <c r="AQ11" s="1"/>
      <c r="AR11" s="1"/>
      <c r="AS11" s="1"/>
      <c r="AT11" s="2" t="s">
        <v>45</v>
      </c>
      <c r="AU11" s="2" t="s">
        <v>70</v>
      </c>
      <c r="AV11" s="1"/>
      <c r="AW11" s="1"/>
      <c r="AX11" s="1"/>
      <c r="AY11" s="1"/>
      <c r="AZ11" s="2" t="s">
        <v>45</v>
      </c>
      <c r="BA11" s="2" t="s">
        <v>70</v>
      </c>
      <c r="BB11" s="1"/>
      <c r="BC11" s="1"/>
      <c r="BD11" s="1"/>
    </row>
    <row r="12" spans="1:56" ht="12" customHeight="1">
      <c r="A12" s="69" t="s">
        <v>25</v>
      </c>
      <c r="B12" s="123">
        <f t="shared" si="0"/>
        <v>1.25351359649355</v>
      </c>
      <c r="C12" s="123">
        <f t="shared" si="1"/>
        <v>0</v>
      </c>
      <c r="D12" s="123">
        <f t="shared" si="2"/>
        <v>61.340733167810725</v>
      </c>
      <c r="E12" s="123">
        <f t="shared" si="3"/>
        <v>20.547634755719848</v>
      </c>
      <c r="F12" s="126">
        <f t="shared" si="4"/>
        <v>25.188847540350118</v>
      </c>
      <c r="G12" s="126">
        <f t="shared" si="5"/>
        <v>34.34775473905425</v>
      </c>
      <c r="H12" s="126">
        <f t="shared" si="6"/>
        <v>33.747475612274194</v>
      </c>
      <c r="I12" s="126">
        <f t="shared" si="7"/>
        <v>40.249190433262996</v>
      </c>
      <c r="L12" s="103" t="s">
        <v>43</v>
      </c>
      <c r="M12" s="103" t="s">
        <v>64</v>
      </c>
      <c r="N12"/>
      <c r="O12"/>
      <c r="P12"/>
      <c r="Q12"/>
      <c r="Z12" s="105" t="s">
        <v>43</v>
      </c>
      <c r="AA12" s="105" t="s">
        <v>64</v>
      </c>
      <c r="AB12"/>
      <c r="AN12" s="2" t="s">
        <v>69</v>
      </c>
      <c r="AO12" s="2" t="s">
        <v>68</v>
      </c>
      <c r="AP12" s="1"/>
      <c r="AQ12" s="1"/>
      <c r="AR12" s="1"/>
      <c r="AS12" s="1"/>
      <c r="AT12" s="2" t="s">
        <v>69</v>
      </c>
      <c r="AU12" s="2" t="s">
        <v>68</v>
      </c>
      <c r="AV12" s="1"/>
      <c r="AW12" s="1"/>
      <c r="AX12" s="1"/>
      <c r="AY12" s="1"/>
      <c r="AZ12" s="2" t="s">
        <v>69</v>
      </c>
      <c r="BA12" s="2" t="s">
        <v>68</v>
      </c>
      <c r="BB12" s="1"/>
      <c r="BC12" s="1"/>
      <c r="BD12" s="1"/>
    </row>
    <row r="13" spans="1:56" ht="12" customHeight="1">
      <c r="A13" s="69" t="s">
        <v>24</v>
      </c>
      <c r="B13" s="123">
        <f t="shared" si="0"/>
        <v>41.255451979816975</v>
      </c>
      <c r="C13" s="123">
        <f t="shared" si="1"/>
        <v>6.68206049203227</v>
      </c>
      <c r="D13" s="123">
        <f t="shared" si="2"/>
        <v>23.704303847192556</v>
      </c>
      <c r="E13" s="123">
        <f t="shared" si="3"/>
        <v>6.921018388942084</v>
      </c>
      <c r="F13" s="126">
        <f t="shared" si="4"/>
        <v>3.843705160732442</v>
      </c>
      <c r="G13" s="126">
        <f t="shared" si="5"/>
        <v>11.20756007867955</v>
      </c>
      <c r="H13" s="126">
        <f t="shared" si="6"/>
        <v>9.204905354643882</v>
      </c>
      <c r="I13" s="126">
        <f t="shared" si="7"/>
        <v>8.598487638408093</v>
      </c>
      <c r="AN13" s="2" t="s">
        <v>37</v>
      </c>
      <c r="AO13" s="2" t="s">
        <v>36</v>
      </c>
      <c r="AP13" s="1"/>
      <c r="AQ13" s="1"/>
      <c r="AR13" s="1"/>
      <c r="AS13" s="1"/>
      <c r="AT13" s="2" t="s">
        <v>37</v>
      </c>
      <c r="AU13" s="2" t="s">
        <v>35</v>
      </c>
      <c r="AV13" s="1"/>
      <c r="AW13" s="1"/>
      <c r="AX13" s="1"/>
      <c r="AY13" s="1"/>
      <c r="AZ13" s="2" t="s">
        <v>37</v>
      </c>
      <c r="BA13" s="2" t="s">
        <v>71</v>
      </c>
      <c r="BB13" s="1"/>
      <c r="BC13" s="1"/>
      <c r="BD13" s="1"/>
    </row>
    <row r="14" spans="1:56" ht="12" customHeight="1">
      <c r="A14" s="69" t="s">
        <v>23</v>
      </c>
      <c r="B14" s="123">
        <f t="shared" si="0"/>
        <v>80.8345232429002</v>
      </c>
      <c r="C14" s="123">
        <f t="shared" si="1"/>
        <v>19.26690238208563</v>
      </c>
      <c r="D14" s="123">
        <f t="shared" si="2"/>
        <v>20.596292066327187</v>
      </c>
      <c r="E14" s="123">
        <f t="shared" si="3"/>
        <v>8.4377388302577</v>
      </c>
      <c r="F14" s="126">
        <f t="shared" si="4"/>
        <v>16.68196550395503</v>
      </c>
      <c r="G14" s="126">
        <f t="shared" si="5"/>
        <v>53.95673262165409</v>
      </c>
      <c r="H14" s="126">
        <f t="shared" si="6"/>
        <v>8.871390174576868</v>
      </c>
      <c r="I14" s="126">
        <f t="shared" si="7"/>
        <v>10.6489313285188</v>
      </c>
      <c r="J14" s="15"/>
      <c r="L14" s="23" t="s">
        <v>127</v>
      </c>
      <c r="M14" s="97" t="s">
        <v>62</v>
      </c>
      <c r="N14" s="97" t="s">
        <v>62</v>
      </c>
      <c r="O14" s="98" t="s">
        <v>62</v>
      </c>
      <c r="P14" s="97" t="s">
        <v>62</v>
      </c>
      <c r="Q14" s="99"/>
      <c r="R14" s="97" t="s">
        <v>62</v>
      </c>
      <c r="S14" s="97" t="s">
        <v>126</v>
      </c>
      <c r="T14" s="97" t="s">
        <v>126</v>
      </c>
      <c r="U14" s="98" t="s">
        <v>126</v>
      </c>
      <c r="V14" s="97" t="s">
        <v>126</v>
      </c>
      <c r="W14" s="99"/>
      <c r="X14" s="97" t="s">
        <v>126</v>
      </c>
      <c r="Z14" s="23" t="s">
        <v>127</v>
      </c>
      <c r="AA14" s="23" t="s">
        <v>62</v>
      </c>
      <c r="AB14" s="23" t="s">
        <v>62</v>
      </c>
      <c r="AC14" s="6" t="s">
        <v>62</v>
      </c>
      <c r="AD14" s="23" t="s">
        <v>62</v>
      </c>
      <c r="AE14" s="24"/>
      <c r="AF14" s="23" t="s">
        <v>62</v>
      </c>
      <c r="AG14" s="23" t="s">
        <v>126</v>
      </c>
      <c r="AH14" s="23" t="s">
        <v>126</v>
      </c>
      <c r="AI14" s="6" t="s">
        <v>126</v>
      </c>
      <c r="AJ14" s="23" t="s">
        <v>126</v>
      </c>
      <c r="AK14" s="24"/>
      <c r="AL14" s="23" t="s">
        <v>126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2" customHeight="1">
      <c r="A15" s="69" t="s">
        <v>22</v>
      </c>
      <c r="B15" s="123">
        <f t="shared" si="0"/>
        <v>34.44916016257238</v>
      </c>
      <c r="C15" s="123">
        <f t="shared" si="1"/>
        <v>23.912167751681473</v>
      </c>
      <c r="D15" s="123">
        <f t="shared" si="2"/>
        <v>18.502693475349847</v>
      </c>
      <c r="E15" s="123">
        <f t="shared" si="3"/>
        <v>4.875854807879055</v>
      </c>
      <c r="F15" s="126">
        <f t="shared" si="4"/>
        <v>85.835341509909</v>
      </c>
      <c r="G15" s="126">
        <f t="shared" si="5"/>
        <v>100.15789662986008</v>
      </c>
      <c r="H15" s="126">
        <f t="shared" si="6"/>
        <v>34.23984708010917</v>
      </c>
      <c r="I15" s="126">
        <f t="shared" si="7"/>
        <v>8.608388105776406</v>
      </c>
      <c r="J15" s="15"/>
      <c r="L15" s="23" t="s">
        <v>125</v>
      </c>
      <c r="M15" s="97" t="s">
        <v>124</v>
      </c>
      <c r="N15" s="97" t="s">
        <v>123</v>
      </c>
      <c r="O15" s="98" t="s">
        <v>141</v>
      </c>
      <c r="P15" s="97" t="s">
        <v>122</v>
      </c>
      <c r="Q15" s="99" t="s">
        <v>140</v>
      </c>
      <c r="R15" s="97" t="s">
        <v>121</v>
      </c>
      <c r="S15" s="97" t="s">
        <v>124</v>
      </c>
      <c r="T15" s="97" t="s">
        <v>123</v>
      </c>
      <c r="U15" s="98" t="s">
        <v>141</v>
      </c>
      <c r="V15" s="97" t="s">
        <v>122</v>
      </c>
      <c r="W15" s="99" t="s">
        <v>140</v>
      </c>
      <c r="X15" s="97" t="s">
        <v>121</v>
      </c>
      <c r="Z15" s="23" t="s">
        <v>125</v>
      </c>
      <c r="AA15" s="23" t="s">
        <v>124</v>
      </c>
      <c r="AB15" s="23" t="s">
        <v>123</v>
      </c>
      <c r="AC15" s="6" t="s">
        <v>141</v>
      </c>
      <c r="AD15" s="23" t="s">
        <v>122</v>
      </c>
      <c r="AE15" s="24" t="s">
        <v>140</v>
      </c>
      <c r="AF15" s="23" t="s">
        <v>121</v>
      </c>
      <c r="AG15" s="23" t="s">
        <v>124</v>
      </c>
      <c r="AH15" s="23" t="s">
        <v>123</v>
      </c>
      <c r="AI15" s="6" t="s">
        <v>141</v>
      </c>
      <c r="AJ15" s="23" t="s">
        <v>122</v>
      </c>
      <c r="AK15" s="24" t="s">
        <v>140</v>
      </c>
      <c r="AL15" s="23" t="s">
        <v>121</v>
      </c>
      <c r="AN15" s="6" t="s">
        <v>67</v>
      </c>
      <c r="AO15" s="6" t="s">
        <v>66</v>
      </c>
      <c r="AP15" s="6" t="s">
        <v>65</v>
      </c>
      <c r="AQ15" s="6" t="s">
        <v>64</v>
      </c>
      <c r="AR15" s="6" t="s">
        <v>63</v>
      </c>
      <c r="AS15" s="1"/>
      <c r="AT15" s="6" t="s">
        <v>67</v>
      </c>
      <c r="AU15" s="6" t="s">
        <v>66</v>
      </c>
      <c r="AV15" s="6" t="s">
        <v>65</v>
      </c>
      <c r="AW15" s="6" t="s">
        <v>64</v>
      </c>
      <c r="AX15" s="6" t="s">
        <v>63</v>
      </c>
      <c r="AY15" s="1"/>
      <c r="AZ15" s="6" t="s">
        <v>67</v>
      </c>
      <c r="BA15" s="6" t="s">
        <v>66</v>
      </c>
      <c r="BB15" s="6" t="s">
        <v>65</v>
      </c>
      <c r="BC15" s="6" t="s">
        <v>64</v>
      </c>
      <c r="BD15" s="6" t="s">
        <v>63</v>
      </c>
    </row>
    <row r="16" spans="1:56" ht="12" customHeight="1">
      <c r="A16" s="69" t="s">
        <v>21</v>
      </c>
      <c r="B16" s="123">
        <f t="shared" si="0"/>
        <v>67.80902650156526</v>
      </c>
      <c r="C16" s="123">
        <f t="shared" si="1"/>
        <v>12.107577850724324</v>
      </c>
      <c r="D16" s="123">
        <f t="shared" si="2"/>
        <v>45.670032124827905</v>
      </c>
      <c r="E16" s="123">
        <f t="shared" si="3"/>
        <v>6.5603487838458</v>
      </c>
      <c r="F16" s="126">
        <f t="shared" si="4"/>
        <v>7.8934360781232185</v>
      </c>
      <c r="G16" s="126">
        <f t="shared" si="5"/>
        <v>9.353493618585315</v>
      </c>
      <c r="H16" s="126">
        <f t="shared" si="6"/>
        <v>4.662689307021569</v>
      </c>
      <c r="I16" s="126">
        <f t="shared" si="7"/>
        <v>2.719137218907756</v>
      </c>
      <c r="J16" s="16"/>
      <c r="L16" s="23" t="s">
        <v>120</v>
      </c>
      <c r="M16" s="25">
        <v>90262.1</v>
      </c>
      <c r="N16" s="25">
        <v>995667.3</v>
      </c>
      <c r="O16" s="10">
        <v>213383.7</v>
      </c>
      <c r="P16" s="25">
        <v>9925.8</v>
      </c>
      <c r="Q16" s="26">
        <f>SUM(M16:P16)</f>
        <v>1309238.9000000001</v>
      </c>
      <c r="R16" s="25">
        <v>433886</v>
      </c>
      <c r="S16" s="25">
        <v>47790.4</v>
      </c>
      <c r="T16" s="25">
        <v>754806.4</v>
      </c>
      <c r="U16" s="10">
        <v>15861</v>
      </c>
      <c r="V16" s="25">
        <v>2245.7</v>
      </c>
      <c r="W16" s="26">
        <f>SUM(S16:V16)</f>
        <v>820703.5</v>
      </c>
      <c r="X16" s="25">
        <v>203378</v>
      </c>
      <c r="Z16" s="23" t="s">
        <v>120</v>
      </c>
      <c r="AA16" s="25">
        <v>230720.1</v>
      </c>
      <c r="AB16" s="25">
        <v>1887416.9</v>
      </c>
      <c r="AC16" s="10">
        <v>204145.5</v>
      </c>
      <c r="AD16" s="25">
        <v>7722.6</v>
      </c>
      <c r="AE16" s="26">
        <f>SUM(AA16:AD16)</f>
        <v>2330005.1</v>
      </c>
      <c r="AF16" s="25">
        <v>459847.3</v>
      </c>
      <c r="AG16" s="25">
        <v>705053.8</v>
      </c>
      <c r="AH16" s="25">
        <v>2105510.5</v>
      </c>
      <c r="AI16" s="10">
        <v>79211</v>
      </c>
      <c r="AJ16" s="25">
        <v>4258.6</v>
      </c>
      <c r="AK16" s="26">
        <f>SUM(AG16:AJ16)</f>
        <v>2894033.9</v>
      </c>
      <c r="AL16" s="25">
        <v>322558.8</v>
      </c>
      <c r="AN16" s="6" t="s">
        <v>62</v>
      </c>
      <c r="AO16" s="10">
        <v>2343498.7</v>
      </c>
      <c r="AP16" s="10">
        <v>2382006.8</v>
      </c>
      <c r="AQ16" s="11" t="s">
        <v>1</v>
      </c>
      <c r="AR16" s="11" t="s">
        <v>1</v>
      </c>
      <c r="AS16" s="1"/>
      <c r="AT16" s="6" t="s">
        <v>62</v>
      </c>
      <c r="AU16" s="10">
        <v>1338210</v>
      </c>
      <c r="AV16" s="10">
        <v>1392629</v>
      </c>
      <c r="AW16" s="10">
        <v>1460696.9</v>
      </c>
      <c r="AX16" s="11" t="s">
        <v>1</v>
      </c>
      <c r="AY16" s="1"/>
      <c r="AZ16" s="6" t="s">
        <v>62</v>
      </c>
      <c r="BA16" s="10">
        <v>12136432.5</v>
      </c>
      <c r="BB16" s="10">
        <v>12523496.5</v>
      </c>
      <c r="BC16" s="10">
        <v>13146344.7</v>
      </c>
      <c r="BD16" s="11" t="s">
        <v>1</v>
      </c>
    </row>
    <row r="17" spans="1:56" ht="12" customHeight="1">
      <c r="A17" s="69" t="s">
        <v>20</v>
      </c>
      <c r="B17" s="123">
        <f t="shared" si="0"/>
        <v>27.409231462147215</v>
      </c>
      <c r="C17" s="123">
        <f t="shared" si="1"/>
        <v>2.7000074229226305</v>
      </c>
      <c r="D17" s="123">
        <f t="shared" si="2"/>
        <v>12.372756847518101</v>
      </c>
      <c r="E17" s="123">
        <f t="shared" si="3"/>
        <v>3.4146864819008833</v>
      </c>
      <c r="F17" s="126">
        <f t="shared" si="4"/>
        <v>13.780422776682267</v>
      </c>
      <c r="G17" s="126">
        <f t="shared" si="5"/>
        <v>26.521098492142634</v>
      </c>
      <c r="H17" s="126">
        <f t="shared" si="6"/>
        <v>7.926113229183949</v>
      </c>
      <c r="I17" s="126">
        <f t="shared" si="7"/>
        <v>8.304493604058413</v>
      </c>
      <c r="J17" s="14"/>
      <c r="L17" s="23" t="s">
        <v>119</v>
      </c>
      <c r="M17" s="25">
        <v>276</v>
      </c>
      <c r="N17" s="25">
        <v>83862</v>
      </c>
      <c r="O17" s="10">
        <v>29583</v>
      </c>
      <c r="P17" s="25">
        <v>1499</v>
      </c>
      <c r="Q17" s="26">
        <f>SUM(M17:P17)</f>
        <v>115220</v>
      </c>
      <c r="R17" s="25">
        <v>24830</v>
      </c>
      <c r="S17" s="25">
        <v>0</v>
      </c>
      <c r="T17" s="25">
        <v>52478</v>
      </c>
      <c r="U17" s="10">
        <v>0</v>
      </c>
      <c r="V17" s="25">
        <v>0</v>
      </c>
      <c r="W17" s="26">
        <f aca="true" t="shared" si="8" ref="W17:W44">SUM(S17:V17)</f>
        <v>52478</v>
      </c>
      <c r="X17" s="25">
        <v>9365</v>
      </c>
      <c r="Z17" s="23" t="s">
        <v>119</v>
      </c>
      <c r="AA17" s="25">
        <v>2082</v>
      </c>
      <c r="AB17" s="25">
        <v>91446</v>
      </c>
      <c r="AC17" s="10">
        <v>29853</v>
      </c>
      <c r="AD17" s="27" t="s">
        <v>1</v>
      </c>
      <c r="AE17" s="26">
        <f aca="true" t="shared" si="9" ref="AE17:AE44">SUM(AA17:AD17)</f>
        <v>123381</v>
      </c>
      <c r="AF17" s="25">
        <v>21454</v>
      </c>
      <c r="AG17" s="25">
        <v>2755</v>
      </c>
      <c r="AH17" s="25">
        <v>12925</v>
      </c>
      <c r="AI17" s="10">
        <v>0</v>
      </c>
      <c r="AJ17" s="27" t="s">
        <v>1</v>
      </c>
      <c r="AK17" s="26">
        <f aca="true" t="shared" si="10" ref="AK17:AK44">SUM(AG17:AJ17)</f>
        <v>15680</v>
      </c>
      <c r="AL17" s="25">
        <v>5957</v>
      </c>
      <c r="AN17" s="6" t="s">
        <v>31</v>
      </c>
      <c r="AO17" s="10">
        <v>58506.3</v>
      </c>
      <c r="AP17" s="10">
        <v>59251.4</v>
      </c>
      <c r="AQ17" s="10">
        <v>61829</v>
      </c>
      <c r="AR17" s="10">
        <v>63551.3</v>
      </c>
      <c r="AS17" s="1"/>
      <c r="AT17" s="6" t="s">
        <v>31</v>
      </c>
      <c r="AU17" s="10">
        <v>43373.1</v>
      </c>
      <c r="AV17" s="10">
        <v>44147.9</v>
      </c>
      <c r="AW17" s="10">
        <v>44928.2</v>
      </c>
      <c r="AX17" s="10">
        <v>46028.2</v>
      </c>
      <c r="AY17" s="1"/>
      <c r="AZ17" s="6" t="s">
        <v>31</v>
      </c>
      <c r="BA17" s="10">
        <v>350876.6</v>
      </c>
      <c r="BB17" s="10">
        <v>358051</v>
      </c>
      <c r="BC17" s="10">
        <v>367471.6</v>
      </c>
      <c r="BD17" s="10">
        <v>377635.6</v>
      </c>
    </row>
    <row r="18" spans="1:56" ht="12" customHeight="1">
      <c r="A18" s="69" t="s">
        <v>19</v>
      </c>
      <c r="B18" s="123" t="str">
        <f t="shared" si="0"/>
        <v>:</v>
      </c>
      <c r="C18" s="123" t="str">
        <f t="shared" si="1"/>
        <v>:</v>
      </c>
      <c r="D18" s="123" t="str">
        <f t="shared" si="2"/>
        <v>:</v>
      </c>
      <c r="E18" s="123" t="str">
        <f t="shared" si="3"/>
        <v>:</v>
      </c>
      <c r="F18" s="126">
        <f t="shared" si="4"/>
        <v>228.56898907103823</v>
      </c>
      <c r="G18" s="126">
        <f t="shared" si="5"/>
        <v>0</v>
      </c>
      <c r="H18" s="126" t="str">
        <f t="shared" si="6"/>
        <v>:</v>
      </c>
      <c r="I18" s="126" t="str">
        <f t="shared" si="7"/>
        <v>:</v>
      </c>
      <c r="J18" s="14"/>
      <c r="L18" s="23" t="s">
        <v>118</v>
      </c>
      <c r="M18" s="25">
        <v>596</v>
      </c>
      <c r="N18" s="25">
        <v>5696.2</v>
      </c>
      <c r="O18" s="10">
        <v>2695.3</v>
      </c>
      <c r="P18" s="25">
        <v>218.8</v>
      </c>
      <c r="Q18" s="26">
        <f aca="true" t="shared" si="11" ref="Q18:Q44">SUM(M18:P18)</f>
        <v>9206.3</v>
      </c>
      <c r="R18" s="25">
        <v>3517</v>
      </c>
      <c r="S18" s="25">
        <v>154.1</v>
      </c>
      <c r="T18" s="25">
        <v>1105.5</v>
      </c>
      <c r="U18" s="10">
        <v>502.5</v>
      </c>
      <c r="V18" s="25">
        <v>7.7</v>
      </c>
      <c r="W18" s="26">
        <f t="shared" si="8"/>
        <v>1769.8</v>
      </c>
      <c r="X18" s="25">
        <v>1060.5</v>
      </c>
      <c r="Z18" s="23" t="s">
        <v>118</v>
      </c>
      <c r="AA18" s="25">
        <v>1.5</v>
      </c>
      <c r="AB18" s="25">
        <v>121.9</v>
      </c>
      <c r="AC18" s="10">
        <v>10</v>
      </c>
      <c r="AD18" s="25">
        <v>0</v>
      </c>
      <c r="AE18" s="26">
        <f t="shared" si="9"/>
        <v>133.4</v>
      </c>
      <c r="AF18" s="25">
        <v>39.6</v>
      </c>
      <c r="AG18" s="25">
        <v>4.9</v>
      </c>
      <c r="AH18" s="25">
        <v>58.6</v>
      </c>
      <c r="AI18" s="10">
        <v>5.2</v>
      </c>
      <c r="AJ18" s="25">
        <v>0</v>
      </c>
      <c r="AK18" s="26">
        <f t="shared" si="10"/>
        <v>68.7</v>
      </c>
      <c r="AL18" s="25">
        <v>170</v>
      </c>
      <c r="AN18" s="6" t="s">
        <v>30</v>
      </c>
      <c r="AO18" s="10">
        <v>8225.7</v>
      </c>
      <c r="AP18" s="10">
        <v>8428.2</v>
      </c>
      <c r="AQ18" s="10">
        <v>9209.9</v>
      </c>
      <c r="AR18" s="10">
        <v>10130.6</v>
      </c>
      <c r="AS18" s="1"/>
      <c r="AT18" s="6" t="s">
        <v>30</v>
      </c>
      <c r="AU18" s="10">
        <v>4659.4</v>
      </c>
      <c r="AV18" s="10">
        <v>4732.7</v>
      </c>
      <c r="AW18" s="10">
        <v>5324.2</v>
      </c>
      <c r="AX18" s="10">
        <v>5680.4</v>
      </c>
      <c r="AY18" s="1"/>
      <c r="AZ18" s="6" t="s">
        <v>30</v>
      </c>
      <c r="BA18" s="10">
        <v>36185</v>
      </c>
      <c r="BB18" s="10">
        <v>37125.5</v>
      </c>
      <c r="BC18" s="10">
        <v>39138.1</v>
      </c>
      <c r="BD18" s="10">
        <v>41526.5</v>
      </c>
    </row>
    <row r="19" spans="1:56" ht="12" customHeight="1">
      <c r="A19" s="69" t="s">
        <v>18</v>
      </c>
      <c r="B19" s="123">
        <f t="shared" si="0"/>
        <v>56.6323350449675</v>
      </c>
      <c r="C19" s="123">
        <f t="shared" si="1"/>
        <v>9.91362678460123</v>
      </c>
      <c r="D19" s="123">
        <f t="shared" si="2"/>
        <v>43.11361969450556</v>
      </c>
      <c r="E19" s="123">
        <f t="shared" si="3"/>
        <v>11.32051404700405</v>
      </c>
      <c r="F19" s="126">
        <f t="shared" si="4"/>
        <v>2.49324745480989</v>
      </c>
      <c r="G19" s="126">
        <f t="shared" si="5"/>
        <v>0.8014009676174647</v>
      </c>
      <c r="H19" s="126">
        <f t="shared" si="6"/>
        <v>5.325424917886412</v>
      </c>
      <c r="I19" s="126">
        <f t="shared" si="7"/>
        <v>4.177429127204311</v>
      </c>
      <c r="J19" s="14"/>
      <c r="L19" s="23" t="s">
        <v>117</v>
      </c>
      <c r="M19" s="25" t="s">
        <v>1</v>
      </c>
      <c r="N19" s="27" t="s">
        <v>1</v>
      </c>
      <c r="O19" s="11">
        <v>2674.3</v>
      </c>
      <c r="P19" s="27" t="s">
        <v>1</v>
      </c>
      <c r="Q19" s="26">
        <f t="shared" si="11"/>
        <v>2674.3</v>
      </c>
      <c r="R19" s="27" t="s">
        <v>1</v>
      </c>
      <c r="S19" s="25" t="s">
        <v>1</v>
      </c>
      <c r="T19" s="27" t="s">
        <v>1</v>
      </c>
      <c r="U19" s="11">
        <v>596.7</v>
      </c>
      <c r="V19" s="27" t="s">
        <v>1</v>
      </c>
      <c r="W19" s="26">
        <f t="shared" si="8"/>
        <v>596.7</v>
      </c>
      <c r="X19" s="27" t="s">
        <v>1</v>
      </c>
      <c r="Z19" s="23" t="s">
        <v>117</v>
      </c>
      <c r="AA19" s="27">
        <v>6.8</v>
      </c>
      <c r="AB19" s="27" t="s">
        <v>1</v>
      </c>
      <c r="AC19" s="11" t="s">
        <v>1</v>
      </c>
      <c r="AD19" s="25">
        <v>0.7</v>
      </c>
      <c r="AE19" s="26">
        <f t="shared" si="9"/>
        <v>7.5</v>
      </c>
      <c r="AF19" s="27" t="s">
        <v>1</v>
      </c>
      <c r="AG19" s="27">
        <v>0</v>
      </c>
      <c r="AH19" s="27">
        <v>362.9</v>
      </c>
      <c r="AI19" s="11" t="s">
        <v>1</v>
      </c>
      <c r="AJ19" s="25">
        <v>0</v>
      </c>
      <c r="AK19" s="26">
        <f t="shared" si="10"/>
        <v>362.9</v>
      </c>
      <c r="AL19" s="27" t="s">
        <v>1</v>
      </c>
      <c r="AN19" s="6" t="s">
        <v>29</v>
      </c>
      <c r="AO19" s="10">
        <v>43701.8</v>
      </c>
      <c r="AP19" s="10">
        <v>45855.1</v>
      </c>
      <c r="AQ19" s="10">
        <v>48753</v>
      </c>
      <c r="AR19" s="10">
        <v>51038.1</v>
      </c>
      <c r="AS19" s="1"/>
      <c r="AT19" s="6" t="s">
        <v>29</v>
      </c>
      <c r="AU19" s="10">
        <v>14531.8</v>
      </c>
      <c r="AV19" s="10">
        <v>14657.6</v>
      </c>
      <c r="AW19" s="10">
        <v>16473.6</v>
      </c>
      <c r="AX19" s="10">
        <v>17453.1</v>
      </c>
      <c r="AY19" s="1"/>
      <c r="AZ19" s="6" t="s">
        <v>29</v>
      </c>
      <c r="BA19" s="10">
        <v>141198.3</v>
      </c>
      <c r="BB19" s="10">
        <v>141581.9</v>
      </c>
      <c r="BC19" s="10">
        <v>151603</v>
      </c>
      <c r="BD19" s="10">
        <v>158777.7</v>
      </c>
    </row>
    <row r="20" spans="1:56" ht="12" customHeight="1">
      <c r="A20" s="69" t="s">
        <v>17</v>
      </c>
      <c r="B20" s="123">
        <f t="shared" si="0"/>
        <v>30.27986798679868</v>
      </c>
      <c r="C20" s="123">
        <f t="shared" si="1"/>
        <v>9.805940594059406</v>
      </c>
      <c r="D20" s="123">
        <f t="shared" si="2"/>
        <v>21.21072771765015</v>
      </c>
      <c r="E20" s="123">
        <f t="shared" si="3"/>
        <v>5.250537863982</v>
      </c>
      <c r="F20" s="126">
        <f t="shared" si="4"/>
        <v>5.572277227722773</v>
      </c>
      <c r="G20" s="126">
        <f t="shared" si="5"/>
        <v>0.3643564356435644</v>
      </c>
      <c r="H20" s="126">
        <f t="shared" si="6"/>
        <v>3.568789108049073</v>
      </c>
      <c r="I20" s="126">
        <f t="shared" si="7"/>
        <v>2.158025259077995</v>
      </c>
      <c r="J20" s="14"/>
      <c r="L20" s="23" t="s">
        <v>116</v>
      </c>
      <c r="M20" s="27" t="s">
        <v>1</v>
      </c>
      <c r="N20" s="25">
        <v>6203.5</v>
      </c>
      <c r="O20" s="10">
        <v>2026.8</v>
      </c>
      <c r="P20" s="25" t="s">
        <v>1</v>
      </c>
      <c r="Q20" s="26">
        <f t="shared" si="11"/>
        <v>8230.3</v>
      </c>
      <c r="R20" s="25">
        <v>9351.4</v>
      </c>
      <c r="S20" s="27" t="s">
        <v>1</v>
      </c>
      <c r="T20" s="25">
        <v>2956.3</v>
      </c>
      <c r="U20" s="10">
        <v>15</v>
      </c>
      <c r="V20" s="25">
        <v>0</v>
      </c>
      <c r="W20" s="26">
        <f t="shared" si="8"/>
        <v>2971.3</v>
      </c>
      <c r="X20" s="25">
        <v>1320.6</v>
      </c>
      <c r="Z20" s="23" t="s">
        <v>116</v>
      </c>
      <c r="AA20" s="27" t="s">
        <v>1</v>
      </c>
      <c r="AB20" s="25">
        <v>26804.5</v>
      </c>
      <c r="AC20" s="10">
        <v>8203.3</v>
      </c>
      <c r="AD20" s="25">
        <v>4.7</v>
      </c>
      <c r="AE20" s="26">
        <f t="shared" si="9"/>
        <v>35012.5</v>
      </c>
      <c r="AF20" s="25">
        <v>6305.2</v>
      </c>
      <c r="AG20" s="27" t="s">
        <v>1</v>
      </c>
      <c r="AH20" s="25">
        <v>14603.5</v>
      </c>
      <c r="AI20" s="10">
        <v>231</v>
      </c>
      <c r="AJ20" s="25">
        <v>2.9</v>
      </c>
      <c r="AK20" s="26">
        <f t="shared" si="10"/>
        <v>14837.4</v>
      </c>
      <c r="AL20" s="25">
        <v>3859.9</v>
      </c>
      <c r="AN20" s="6" t="s">
        <v>28</v>
      </c>
      <c r="AO20" s="10">
        <v>41763.2</v>
      </c>
      <c r="AP20" s="10">
        <v>42047.3</v>
      </c>
      <c r="AQ20" s="10">
        <v>42478.9</v>
      </c>
      <c r="AR20" s="10">
        <v>44755.4</v>
      </c>
      <c r="AS20" s="1"/>
      <c r="AT20" s="6" t="s">
        <v>28</v>
      </c>
      <c r="AU20" s="10">
        <v>28748.3</v>
      </c>
      <c r="AV20" s="10">
        <v>29900.1</v>
      </c>
      <c r="AW20" s="10">
        <v>31370.6</v>
      </c>
      <c r="AX20" s="10">
        <v>31351.7</v>
      </c>
      <c r="AY20" s="1"/>
      <c r="AZ20" s="6" t="s">
        <v>28</v>
      </c>
      <c r="BA20" s="10">
        <v>223850.7</v>
      </c>
      <c r="BB20" s="10">
        <v>230586.9</v>
      </c>
      <c r="BC20" s="10">
        <v>235861.1</v>
      </c>
      <c r="BD20" s="10">
        <v>240331.6</v>
      </c>
    </row>
    <row r="21" spans="1:56" ht="12" customHeight="1">
      <c r="A21" s="69" t="s">
        <v>16</v>
      </c>
      <c r="B21" s="123">
        <f>_xlfn.IFERROR(Q32/AQ32*100,":")</f>
        <v>59.12596401028277</v>
      </c>
      <c r="C21" s="123">
        <f>_xlfn.IFERROR(W32/AQ32*100,":")</f>
        <v>5.410414300233156</v>
      </c>
      <c r="D21" s="123">
        <f>_xlfn.IFERROR(R32/AW32*100,":")</f>
        <v>965.6608105216055</v>
      </c>
      <c r="E21" s="123">
        <f t="shared" si="3"/>
        <v>109.71030564796982</v>
      </c>
      <c r="F21" s="126">
        <f>_xlfn.IFERROR(AE32/AQ32*100,":")</f>
        <v>1997.90757458002</v>
      </c>
      <c r="G21" s="126">
        <f>_xlfn.IFERROR(AK32/AQ32*100,":")</f>
        <v>2165.540742512106</v>
      </c>
      <c r="H21" s="126">
        <f>_xlfn.IFERROR(AF32/AW32*100,":")</f>
        <v>1034.5532014241521</v>
      </c>
      <c r="I21" s="126">
        <f t="shared" si="7"/>
        <v>591.4706511799841</v>
      </c>
      <c r="J21" s="14"/>
      <c r="L21" s="23" t="s">
        <v>115</v>
      </c>
      <c r="M21" s="25">
        <v>351</v>
      </c>
      <c r="N21" s="25">
        <v>20034</v>
      </c>
      <c r="O21" s="10">
        <v>4490</v>
      </c>
      <c r="P21" s="25">
        <v>403</v>
      </c>
      <c r="Q21" s="26">
        <f t="shared" si="11"/>
        <v>25278</v>
      </c>
      <c r="R21" s="25">
        <v>19236</v>
      </c>
      <c r="S21" s="25">
        <v>-32</v>
      </c>
      <c r="T21" s="25">
        <v>18580</v>
      </c>
      <c r="U21" s="10">
        <v>3541</v>
      </c>
      <c r="V21" s="25">
        <v>-100</v>
      </c>
      <c r="W21" s="26">
        <f t="shared" si="8"/>
        <v>21989</v>
      </c>
      <c r="X21" s="25">
        <v>19634</v>
      </c>
      <c r="Z21" s="23" t="s">
        <v>115</v>
      </c>
      <c r="AA21" s="25">
        <v>707</v>
      </c>
      <c r="AB21" s="25">
        <v>56708</v>
      </c>
      <c r="AC21" s="10">
        <v>13219</v>
      </c>
      <c r="AD21" s="25">
        <v>1308</v>
      </c>
      <c r="AE21" s="26">
        <f t="shared" si="9"/>
        <v>71942</v>
      </c>
      <c r="AF21" s="25">
        <v>45232</v>
      </c>
      <c r="AG21" s="25">
        <v>6996</v>
      </c>
      <c r="AH21" s="25">
        <v>126503</v>
      </c>
      <c r="AI21" s="10">
        <v>3412</v>
      </c>
      <c r="AJ21" s="25">
        <v>258</v>
      </c>
      <c r="AK21" s="26">
        <f t="shared" si="10"/>
        <v>137169</v>
      </c>
      <c r="AL21" s="25">
        <v>50189</v>
      </c>
      <c r="AN21" s="6" t="s">
        <v>27</v>
      </c>
      <c r="AO21" s="10">
        <v>652498</v>
      </c>
      <c r="AP21" s="10">
        <v>684476</v>
      </c>
      <c r="AQ21" s="10">
        <v>711692</v>
      </c>
      <c r="AR21" s="10">
        <v>728603</v>
      </c>
      <c r="AS21" s="1"/>
      <c r="AT21" s="6" t="s">
        <v>27</v>
      </c>
      <c r="AU21" s="10">
        <v>238384</v>
      </c>
      <c r="AV21" s="10">
        <v>256566</v>
      </c>
      <c r="AW21" s="10">
        <v>271311</v>
      </c>
      <c r="AX21" s="10">
        <v>280158</v>
      </c>
      <c r="AY21" s="1"/>
      <c r="AZ21" s="6" t="s">
        <v>27</v>
      </c>
      <c r="BA21" s="10">
        <v>2542656</v>
      </c>
      <c r="BB21" s="10">
        <v>2639816</v>
      </c>
      <c r="BC21" s="10">
        <v>2740226</v>
      </c>
      <c r="BD21" s="10">
        <v>2831942</v>
      </c>
    </row>
    <row r="22" spans="1:56" ht="12" customHeight="1">
      <c r="A22" s="69" t="s">
        <v>15</v>
      </c>
      <c r="B22" s="123">
        <f t="shared" si="0"/>
        <v>22.90554010244567</v>
      </c>
      <c r="C22" s="123">
        <f t="shared" si="1"/>
        <v>18.851797090480673</v>
      </c>
      <c r="D22" s="123">
        <f t="shared" si="2"/>
        <v>64.55173986503996</v>
      </c>
      <c r="E22" s="123">
        <f t="shared" si="3"/>
        <v>17.62254724119702</v>
      </c>
      <c r="F22" s="126">
        <f t="shared" si="4"/>
        <v>34.37898654474098</v>
      </c>
      <c r="G22" s="126">
        <f t="shared" si="5"/>
        <v>73.21119958179072</v>
      </c>
      <c r="H22" s="126">
        <f t="shared" si="6"/>
        <v>7.429021591533383</v>
      </c>
      <c r="I22" s="126">
        <f t="shared" si="7"/>
        <v>11.236304458242204</v>
      </c>
      <c r="J22" s="14"/>
      <c r="L22" s="23" t="s">
        <v>114</v>
      </c>
      <c r="M22" s="25">
        <v>75.8</v>
      </c>
      <c r="N22" s="25">
        <v>2102.6</v>
      </c>
      <c r="O22" s="10">
        <v>170.5</v>
      </c>
      <c r="P22" s="25">
        <v>129.7</v>
      </c>
      <c r="Q22" s="26">
        <f t="shared" si="11"/>
        <v>2478.6</v>
      </c>
      <c r="R22" s="25">
        <v>1549.7</v>
      </c>
      <c r="S22" s="25">
        <v>0</v>
      </c>
      <c r="T22" s="25">
        <v>286.5</v>
      </c>
      <c r="U22" s="10">
        <v>23.1</v>
      </c>
      <c r="V22" s="25">
        <v>0.3</v>
      </c>
      <c r="W22" s="26">
        <f t="shared" si="8"/>
        <v>309.90000000000003</v>
      </c>
      <c r="X22" s="25">
        <v>815.6</v>
      </c>
      <c r="Z22" s="23" t="s">
        <v>114</v>
      </c>
      <c r="AA22" s="25">
        <v>36.1</v>
      </c>
      <c r="AB22" s="25">
        <v>549.5</v>
      </c>
      <c r="AC22" s="11" t="s">
        <v>1</v>
      </c>
      <c r="AD22" s="27" t="s">
        <v>1</v>
      </c>
      <c r="AE22" s="26">
        <f t="shared" si="9"/>
        <v>585.6</v>
      </c>
      <c r="AF22" s="25">
        <v>355.3</v>
      </c>
      <c r="AG22" s="25">
        <v>33.8</v>
      </c>
      <c r="AH22" s="25">
        <v>214.6</v>
      </c>
      <c r="AI22" s="11" t="s">
        <v>1</v>
      </c>
      <c r="AJ22" s="27" t="s">
        <v>1</v>
      </c>
      <c r="AK22" s="26">
        <f t="shared" si="10"/>
        <v>248.39999999999998</v>
      </c>
      <c r="AL22" s="25">
        <v>110.5</v>
      </c>
      <c r="AN22" s="6" t="s">
        <v>26</v>
      </c>
      <c r="AO22" s="10">
        <v>3612.5</v>
      </c>
      <c r="AP22" s="10">
        <v>3825.1</v>
      </c>
      <c r="AQ22" s="10">
        <v>3790.4</v>
      </c>
      <c r="AR22" s="10">
        <v>3788</v>
      </c>
      <c r="AS22" s="1"/>
      <c r="AT22" s="6" t="s">
        <v>26</v>
      </c>
      <c r="AU22" s="10">
        <v>2051.3</v>
      </c>
      <c r="AV22" s="10">
        <v>2096.2</v>
      </c>
      <c r="AW22" s="10">
        <v>2091.5</v>
      </c>
      <c r="AX22" s="10">
        <v>2214.9</v>
      </c>
      <c r="AY22" s="1"/>
      <c r="AZ22" s="6" t="s">
        <v>26</v>
      </c>
      <c r="BA22" s="10">
        <v>16590.9</v>
      </c>
      <c r="BB22" s="10">
        <v>17201.9</v>
      </c>
      <c r="BC22" s="10">
        <v>17610.4</v>
      </c>
      <c r="BD22" s="10">
        <v>18118.1</v>
      </c>
    </row>
    <row r="23" spans="1:56" ht="12" customHeight="1">
      <c r="A23" s="69" t="s">
        <v>14</v>
      </c>
      <c r="B23" s="123">
        <f t="shared" si="0"/>
        <v>93.157599551318</v>
      </c>
      <c r="C23" s="123">
        <f t="shared" si="1"/>
        <v>32.86595625350533</v>
      </c>
      <c r="D23" s="123">
        <f t="shared" si="2"/>
        <v>11.939787889154978</v>
      </c>
      <c r="E23" s="123">
        <f t="shared" si="3"/>
        <v>7.4010719580339845</v>
      </c>
      <c r="F23" s="126">
        <f t="shared" si="4"/>
        <v>2.232192933258553</v>
      </c>
      <c r="G23" s="126">
        <f t="shared" si="5"/>
        <v>-1.346045989904655</v>
      </c>
      <c r="H23" s="126">
        <f t="shared" si="6"/>
        <v>0.22807617744326605</v>
      </c>
      <c r="I23" s="126">
        <f t="shared" si="7"/>
        <v>0.4447485460143688</v>
      </c>
      <c r="J23" s="14"/>
      <c r="L23" s="23" t="s">
        <v>113</v>
      </c>
      <c r="M23" s="27" t="s">
        <v>1</v>
      </c>
      <c r="N23" s="25" t="s">
        <v>1</v>
      </c>
      <c r="O23" s="11">
        <v>1184</v>
      </c>
      <c r="P23" s="27">
        <v>0</v>
      </c>
      <c r="Q23" s="26">
        <f t="shared" si="11"/>
        <v>1184</v>
      </c>
      <c r="R23" s="25">
        <v>12180</v>
      </c>
      <c r="S23" s="27" t="s">
        <v>1</v>
      </c>
      <c r="T23" s="25" t="s">
        <v>1</v>
      </c>
      <c r="U23" s="11">
        <v>0</v>
      </c>
      <c r="V23" s="27">
        <v>0</v>
      </c>
      <c r="W23" s="26">
        <f t="shared" si="8"/>
        <v>0</v>
      </c>
      <c r="X23" s="25">
        <v>4080</v>
      </c>
      <c r="Z23" s="23" t="s">
        <v>113</v>
      </c>
      <c r="AA23" s="27" t="s">
        <v>1</v>
      </c>
      <c r="AB23" s="25">
        <v>23792</v>
      </c>
      <c r="AC23" s="11" t="s">
        <v>1</v>
      </c>
      <c r="AD23" s="27">
        <v>0</v>
      </c>
      <c r="AE23" s="26">
        <f t="shared" si="9"/>
        <v>23792</v>
      </c>
      <c r="AF23" s="25">
        <v>6701</v>
      </c>
      <c r="AG23" s="27" t="s">
        <v>1</v>
      </c>
      <c r="AH23" s="25">
        <v>32443</v>
      </c>
      <c r="AI23" s="11" t="s">
        <v>1</v>
      </c>
      <c r="AJ23" s="27">
        <v>0</v>
      </c>
      <c r="AK23" s="26">
        <f t="shared" si="10"/>
        <v>32443</v>
      </c>
      <c r="AL23" s="25">
        <v>7992</v>
      </c>
      <c r="AN23" s="6" t="s">
        <v>25</v>
      </c>
      <c r="AO23" s="10">
        <v>40866.4</v>
      </c>
      <c r="AP23" s="10">
        <v>43419.4</v>
      </c>
      <c r="AQ23" s="10">
        <v>94454.5</v>
      </c>
      <c r="AR23" s="10">
        <v>93318.2</v>
      </c>
      <c r="AS23" s="1"/>
      <c r="AT23" s="6" t="s">
        <v>25</v>
      </c>
      <c r="AU23" s="10">
        <v>18873.1</v>
      </c>
      <c r="AV23" s="10">
        <v>18565.4</v>
      </c>
      <c r="AW23" s="10">
        <v>19856.3</v>
      </c>
      <c r="AX23" s="10">
        <v>20008</v>
      </c>
      <c r="AY23" s="1"/>
      <c r="AZ23" s="6" t="s">
        <v>25</v>
      </c>
      <c r="BA23" s="10">
        <v>165713.6</v>
      </c>
      <c r="BB23" s="10">
        <v>178582.6</v>
      </c>
      <c r="BC23" s="10">
        <v>243301.8</v>
      </c>
      <c r="BD23" s="10">
        <v>255269.4</v>
      </c>
    </row>
    <row r="24" spans="1:56" ht="12" customHeight="1">
      <c r="A24" s="69" t="s">
        <v>13</v>
      </c>
      <c r="B24" s="123">
        <f t="shared" si="0"/>
        <v>204.89043153913897</v>
      </c>
      <c r="C24" s="123">
        <f t="shared" si="1"/>
        <v>160.50251256281408</v>
      </c>
      <c r="D24" s="123">
        <f t="shared" si="2"/>
        <v>50.998007480686546</v>
      </c>
      <c r="E24" s="123">
        <f t="shared" si="3"/>
        <v>59.10324978734809</v>
      </c>
      <c r="F24" s="126">
        <f t="shared" si="4"/>
        <v>1436.453401025747</v>
      </c>
      <c r="G24" s="126">
        <f t="shared" si="5"/>
        <v>1630.090659482982</v>
      </c>
      <c r="H24" s="126">
        <f t="shared" si="6"/>
        <v>167.02788361822866</v>
      </c>
      <c r="I24" s="126">
        <f t="shared" si="7"/>
        <v>154.85254191864462</v>
      </c>
      <c r="J24" s="14"/>
      <c r="L24" s="23" t="s">
        <v>112</v>
      </c>
      <c r="M24" s="25">
        <v>340.1</v>
      </c>
      <c r="N24" s="25">
        <v>5611.9</v>
      </c>
      <c r="O24" s="10">
        <v>2699.4</v>
      </c>
      <c r="P24" s="25">
        <v>31.8</v>
      </c>
      <c r="Q24" s="26">
        <f t="shared" si="11"/>
        <v>8683.199999999999</v>
      </c>
      <c r="R24" s="25">
        <v>3862</v>
      </c>
      <c r="S24" s="25">
        <v>15.9</v>
      </c>
      <c r="T24" s="25">
        <v>1350</v>
      </c>
      <c r="U24" s="10">
        <v>40.5</v>
      </c>
      <c r="V24" s="25">
        <v>0</v>
      </c>
      <c r="W24" s="26">
        <f t="shared" si="8"/>
        <v>1406.4</v>
      </c>
      <c r="X24" s="25">
        <v>1127.6</v>
      </c>
      <c r="Z24" s="23" t="s">
        <v>112</v>
      </c>
      <c r="AA24" s="25">
        <v>10.1</v>
      </c>
      <c r="AB24" s="25">
        <v>612.9</v>
      </c>
      <c r="AC24" s="10">
        <v>164.8</v>
      </c>
      <c r="AD24" s="25">
        <v>21.2</v>
      </c>
      <c r="AE24" s="26">
        <f t="shared" si="9"/>
        <v>809</v>
      </c>
      <c r="AF24" s="25">
        <v>1499.7</v>
      </c>
      <c r="AG24" s="25">
        <v>12</v>
      </c>
      <c r="AH24" s="25">
        <v>2345.1</v>
      </c>
      <c r="AI24" s="10">
        <v>1.8</v>
      </c>
      <c r="AJ24" s="25">
        <v>0</v>
      </c>
      <c r="AK24" s="26">
        <f t="shared" si="10"/>
        <v>2358.9</v>
      </c>
      <c r="AL24" s="25">
        <v>1400.9</v>
      </c>
      <c r="AN24" s="6" t="s">
        <v>24</v>
      </c>
      <c r="AO24" s="10">
        <v>21790.8</v>
      </c>
      <c r="AP24" s="10">
        <v>21492.5</v>
      </c>
      <c r="AQ24" s="10">
        <v>21047.4</v>
      </c>
      <c r="AR24" s="10">
        <v>20971.3</v>
      </c>
      <c r="AS24" s="1"/>
      <c r="AT24" s="6" t="s">
        <v>24</v>
      </c>
      <c r="AU24" s="10">
        <v>16248.2</v>
      </c>
      <c r="AV24" s="10">
        <v>16746.1</v>
      </c>
      <c r="AW24" s="10">
        <v>16292.4</v>
      </c>
      <c r="AX24" s="10">
        <v>15808.2</v>
      </c>
      <c r="AY24" s="1"/>
      <c r="AZ24" s="6" t="s">
        <v>24</v>
      </c>
      <c r="BA24" s="10">
        <v>160236.7</v>
      </c>
      <c r="BB24" s="10">
        <v>157913</v>
      </c>
      <c r="BC24" s="10">
        <v>155707.1</v>
      </c>
      <c r="BD24" s="10">
        <v>151817.6</v>
      </c>
    </row>
    <row r="25" spans="1:56" ht="12" customHeight="1">
      <c r="A25" s="69" t="s">
        <v>12</v>
      </c>
      <c r="B25" s="123" t="str">
        <f t="shared" si="0"/>
        <v>:</v>
      </c>
      <c r="C25" s="123" t="str">
        <f t="shared" si="1"/>
        <v>:</v>
      </c>
      <c r="D25" s="123" t="str">
        <f t="shared" si="2"/>
        <v>:</v>
      </c>
      <c r="E25" s="123" t="str">
        <f t="shared" si="3"/>
        <v>:</v>
      </c>
      <c r="F25" s="126" t="str">
        <f t="shared" si="4"/>
        <v>:</v>
      </c>
      <c r="G25" s="126" t="str">
        <f t="shared" si="5"/>
        <v>:</v>
      </c>
      <c r="H25" s="126" t="str">
        <f t="shared" si="6"/>
        <v>:</v>
      </c>
      <c r="I25" s="126" t="str">
        <f t="shared" si="7"/>
        <v>:</v>
      </c>
      <c r="J25" s="14"/>
      <c r="L25" s="23" t="s">
        <v>111</v>
      </c>
      <c r="M25" s="27">
        <v>2782</v>
      </c>
      <c r="N25" s="25">
        <v>91542</v>
      </c>
      <c r="O25" s="10">
        <v>47910</v>
      </c>
      <c r="P25" s="25">
        <v>426</v>
      </c>
      <c r="Q25" s="26">
        <f t="shared" si="11"/>
        <v>142660</v>
      </c>
      <c r="R25" s="25">
        <v>23985</v>
      </c>
      <c r="S25" s="27">
        <v>3253</v>
      </c>
      <c r="T25" s="25">
        <v>27883</v>
      </c>
      <c r="U25" s="10">
        <v>2324</v>
      </c>
      <c r="V25" s="25">
        <v>543</v>
      </c>
      <c r="W25" s="26">
        <f t="shared" si="8"/>
        <v>34003</v>
      </c>
      <c r="X25" s="25">
        <v>9826</v>
      </c>
      <c r="Z25" s="23" t="s">
        <v>111</v>
      </c>
      <c r="AA25" s="25">
        <v>-6649</v>
      </c>
      <c r="AB25" s="25">
        <v>37106</v>
      </c>
      <c r="AC25" s="11">
        <v>-1692</v>
      </c>
      <c r="AD25" s="25">
        <v>676</v>
      </c>
      <c r="AE25" s="26">
        <f t="shared" si="9"/>
        <v>29441</v>
      </c>
      <c r="AF25" s="25">
        <v>10331</v>
      </c>
      <c r="AG25" s="25">
        <v>14184</v>
      </c>
      <c r="AH25" s="25">
        <v>47953</v>
      </c>
      <c r="AI25" s="11">
        <v>32668</v>
      </c>
      <c r="AJ25" s="25">
        <v>420</v>
      </c>
      <c r="AK25" s="26">
        <f t="shared" si="10"/>
        <v>95225</v>
      </c>
      <c r="AL25" s="25">
        <v>12401</v>
      </c>
      <c r="AN25" s="6" t="s">
        <v>23</v>
      </c>
      <c r="AO25" s="10">
        <v>163944</v>
      </c>
      <c r="AP25" s="10">
        <v>165854</v>
      </c>
      <c r="AQ25" s="10">
        <v>176484</v>
      </c>
      <c r="AR25" s="10">
        <v>181210</v>
      </c>
      <c r="AS25" s="1"/>
      <c r="AT25" s="6" t="s">
        <v>23</v>
      </c>
      <c r="AU25" s="10">
        <v>112839</v>
      </c>
      <c r="AV25" s="10">
        <v>112211</v>
      </c>
      <c r="AW25" s="10">
        <v>116453</v>
      </c>
      <c r="AX25" s="10">
        <v>121038</v>
      </c>
      <c r="AY25" s="1"/>
      <c r="AZ25" s="6" t="s">
        <v>23</v>
      </c>
      <c r="BA25" s="10">
        <v>935616</v>
      </c>
      <c r="BB25" s="10">
        <v>944470</v>
      </c>
      <c r="BC25" s="10">
        <v>979874</v>
      </c>
      <c r="BD25" s="10">
        <v>1014911</v>
      </c>
    </row>
    <row r="26" spans="1:56" ht="12" customHeight="1">
      <c r="A26" s="69" t="s">
        <v>11</v>
      </c>
      <c r="B26" s="123">
        <f t="shared" si="0"/>
        <v>56.84178935424755</v>
      </c>
      <c r="C26" s="123">
        <f t="shared" si="1"/>
        <v>5.0260530393218446</v>
      </c>
      <c r="D26" s="123">
        <f t="shared" si="2"/>
        <v>35.53443209174528</v>
      </c>
      <c r="E26" s="123">
        <f t="shared" si="3"/>
        <v>3.451940139904393</v>
      </c>
      <c r="F26" s="126">
        <f t="shared" si="4"/>
        <v>1.1725363276880099</v>
      </c>
      <c r="G26" s="126">
        <f t="shared" si="5"/>
        <v>3.2954651958115733</v>
      </c>
      <c r="H26" s="126">
        <f t="shared" si="6"/>
        <v>1.7379844752988305</v>
      </c>
      <c r="I26" s="126">
        <f t="shared" si="7"/>
        <v>0.4438613851042268</v>
      </c>
      <c r="J26" s="14"/>
      <c r="L26" s="23" t="s">
        <v>110</v>
      </c>
      <c r="M26" s="25">
        <v>3488</v>
      </c>
      <c r="N26" s="25">
        <v>88747</v>
      </c>
      <c r="O26" s="10">
        <v>2901</v>
      </c>
      <c r="P26" s="25">
        <v>643</v>
      </c>
      <c r="Q26" s="26">
        <f t="shared" si="11"/>
        <v>95779</v>
      </c>
      <c r="R26" s="25">
        <v>36202</v>
      </c>
      <c r="S26" s="25">
        <v>577</v>
      </c>
      <c r="T26" s="25">
        <v>65695</v>
      </c>
      <c r="U26" s="10">
        <v>211</v>
      </c>
      <c r="V26" s="27" t="s">
        <v>1</v>
      </c>
      <c r="W26" s="26">
        <f t="shared" si="8"/>
        <v>66483</v>
      </c>
      <c r="X26" s="25">
        <v>9540</v>
      </c>
      <c r="Z26" s="23" t="s">
        <v>110</v>
      </c>
      <c r="AA26" s="25">
        <v>22309</v>
      </c>
      <c r="AB26" s="25">
        <v>150298</v>
      </c>
      <c r="AC26" s="10">
        <v>63430</v>
      </c>
      <c r="AD26" s="25">
        <v>2611</v>
      </c>
      <c r="AE26" s="26">
        <f t="shared" si="9"/>
        <v>238648</v>
      </c>
      <c r="AF26" s="25">
        <v>66993</v>
      </c>
      <c r="AG26" s="25">
        <v>66912</v>
      </c>
      <c r="AH26" s="25">
        <v>191713</v>
      </c>
      <c r="AI26" s="10">
        <v>17339</v>
      </c>
      <c r="AJ26" s="25">
        <v>2505</v>
      </c>
      <c r="AK26" s="26">
        <f t="shared" si="10"/>
        <v>278469</v>
      </c>
      <c r="AL26" s="25">
        <v>16843</v>
      </c>
      <c r="AN26" s="6" t="s">
        <v>22</v>
      </c>
      <c r="AO26" s="10">
        <v>263767</v>
      </c>
      <c r="AP26" s="10">
        <v>267166</v>
      </c>
      <c r="AQ26" s="10">
        <v>278030</v>
      </c>
      <c r="AR26" s="10">
        <v>279973</v>
      </c>
      <c r="AS26" s="1"/>
      <c r="AT26" s="6" t="s">
        <v>22</v>
      </c>
      <c r="AU26" s="10">
        <v>194474</v>
      </c>
      <c r="AV26" s="10">
        <v>194754</v>
      </c>
      <c r="AW26" s="10">
        <v>195658</v>
      </c>
      <c r="AX26" s="10">
        <v>196643</v>
      </c>
      <c r="AY26" s="1"/>
      <c r="AZ26" s="6" t="s">
        <v>22</v>
      </c>
      <c r="BA26" s="10">
        <v>1897908</v>
      </c>
      <c r="BB26" s="10">
        <v>1925074</v>
      </c>
      <c r="BC26" s="10">
        <v>1963342</v>
      </c>
      <c r="BD26" s="10">
        <v>1992345</v>
      </c>
    </row>
    <row r="27" spans="1:56" ht="12" customHeight="1">
      <c r="A27" s="69" t="s">
        <v>10</v>
      </c>
      <c r="B27" s="123">
        <f t="shared" si="0"/>
        <v>42.998295830000345</v>
      </c>
      <c r="C27" s="123">
        <f t="shared" si="1"/>
        <v>2.69954439536744</v>
      </c>
      <c r="D27" s="123">
        <f t="shared" si="2"/>
        <v>37.613109860381236</v>
      </c>
      <c r="E27" s="123">
        <f t="shared" si="3"/>
        <v>-6.682865938439806</v>
      </c>
      <c r="F27" s="126">
        <f t="shared" si="4"/>
        <v>9.801759816366989</v>
      </c>
      <c r="G27" s="126">
        <f t="shared" si="5"/>
        <v>2.9082182728758736</v>
      </c>
      <c r="H27" s="126">
        <f t="shared" si="6"/>
        <v>10.36412823781834</v>
      </c>
      <c r="I27" s="126">
        <f t="shared" si="7"/>
        <v>2.9482970774677613</v>
      </c>
      <c r="J27" s="14"/>
      <c r="L27" s="23" t="s">
        <v>109</v>
      </c>
      <c r="M27" s="25">
        <v>164.7</v>
      </c>
      <c r="N27" s="25">
        <v>4849.6</v>
      </c>
      <c r="O27" s="10">
        <v>104.2</v>
      </c>
      <c r="P27" s="25">
        <v>231.7</v>
      </c>
      <c r="Q27" s="26">
        <f t="shared" si="11"/>
        <v>5350.2</v>
      </c>
      <c r="R27" s="25">
        <v>1990.3</v>
      </c>
      <c r="S27" s="25">
        <v>2.2</v>
      </c>
      <c r="T27" s="25">
        <v>940.3</v>
      </c>
      <c r="U27" s="10">
        <v>11.5</v>
      </c>
      <c r="V27" s="25">
        <v>1.3</v>
      </c>
      <c r="W27" s="26">
        <f t="shared" si="8"/>
        <v>955.3</v>
      </c>
      <c r="X27" s="25">
        <v>285.9</v>
      </c>
      <c r="Z27" s="23" t="s">
        <v>109</v>
      </c>
      <c r="AA27" s="25">
        <v>-83.1</v>
      </c>
      <c r="AB27" s="25">
        <v>449.3</v>
      </c>
      <c r="AC27" s="10">
        <v>231.9</v>
      </c>
      <c r="AD27" s="25">
        <v>24.7</v>
      </c>
      <c r="AE27" s="26">
        <f t="shared" si="9"/>
        <v>622.8000000000001</v>
      </c>
      <c r="AF27" s="25">
        <v>203.2</v>
      </c>
      <c r="AG27" s="25">
        <v>35.5</v>
      </c>
      <c r="AH27" s="25">
        <v>691</v>
      </c>
      <c r="AI27" s="10">
        <v>-8.9</v>
      </c>
      <c r="AJ27" s="25">
        <v>20.4</v>
      </c>
      <c r="AK27" s="26">
        <f t="shared" si="10"/>
        <v>738</v>
      </c>
      <c r="AL27" s="25">
        <v>118.5</v>
      </c>
      <c r="AN27" s="6" t="s">
        <v>21</v>
      </c>
      <c r="AO27" s="10">
        <v>7782</v>
      </c>
      <c r="AP27" s="10">
        <v>7762.7</v>
      </c>
      <c r="AQ27" s="10">
        <v>7890.1</v>
      </c>
      <c r="AR27" s="11" t="s">
        <v>1</v>
      </c>
      <c r="AS27" s="1"/>
      <c r="AT27" s="6" t="s">
        <v>21</v>
      </c>
      <c r="AU27" s="10">
        <v>4180.7</v>
      </c>
      <c r="AV27" s="10">
        <v>4144.4</v>
      </c>
      <c r="AW27" s="10">
        <v>4358</v>
      </c>
      <c r="AX27" s="11" t="s">
        <v>1</v>
      </c>
      <c r="AY27" s="1"/>
      <c r="AZ27" s="6" t="s">
        <v>21</v>
      </c>
      <c r="BA27" s="10">
        <v>36656.6</v>
      </c>
      <c r="BB27" s="10">
        <v>36312.3</v>
      </c>
      <c r="BC27" s="10">
        <v>37045.1</v>
      </c>
      <c r="BD27" s="11" t="s">
        <v>1</v>
      </c>
    </row>
    <row r="28" spans="1:56" ht="12" customHeight="1">
      <c r="A28" s="69" t="s">
        <v>9</v>
      </c>
      <c r="B28" s="123">
        <f t="shared" si="0"/>
        <v>66.62002451304298</v>
      </c>
      <c r="C28" s="123">
        <f t="shared" si="1"/>
        <v>7.876045885514244</v>
      </c>
      <c r="D28" s="123">
        <f t="shared" si="2"/>
        <v>49.15883121811358</v>
      </c>
      <c r="E28" s="123">
        <f t="shared" si="3"/>
        <v>6.081432446487049</v>
      </c>
      <c r="F28" s="126">
        <f t="shared" si="4"/>
        <v>0.12593381478400797</v>
      </c>
      <c r="G28" s="126">
        <f t="shared" si="5"/>
        <v>-1.0051384105908785</v>
      </c>
      <c r="H28" s="126">
        <f t="shared" si="6"/>
        <v>1.197453303537547</v>
      </c>
      <c r="I28" s="126">
        <f t="shared" si="7"/>
        <v>0.6366741156132731</v>
      </c>
      <c r="J28" s="14"/>
      <c r="L28" s="23" t="s">
        <v>108</v>
      </c>
      <c r="M28" s="25">
        <v>2990</v>
      </c>
      <c r="N28" s="25">
        <v>69540.3</v>
      </c>
      <c r="O28" s="10">
        <v>3429.8</v>
      </c>
      <c r="P28" s="25">
        <v>474.9</v>
      </c>
      <c r="Q28" s="26">
        <f t="shared" si="11"/>
        <v>76435</v>
      </c>
      <c r="R28" s="25">
        <v>21104.1</v>
      </c>
      <c r="S28" s="25">
        <v>30.2</v>
      </c>
      <c r="T28" s="25">
        <v>6824.7</v>
      </c>
      <c r="U28" s="10">
        <v>674</v>
      </c>
      <c r="V28" s="25">
        <v>0.5</v>
      </c>
      <c r="W28" s="26">
        <f t="shared" si="8"/>
        <v>7529.4</v>
      </c>
      <c r="X28" s="25">
        <v>5824.4</v>
      </c>
      <c r="Z28" s="23" t="s">
        <v>108</v>
      </c>
      <c r="AA28" s="25">
        <v>-3048.5</v>
      </c>
      <c r="AB28" s="25">
        <v>37488.1</v>
      </c>
      <c r="AC28" s="10">
        <v>3898.2</v>
      </c>
      <c r="AD28" s="25">
        <v>91.1</v>
      </c>
      <c r="AE28" s="26">
        <f t="shared" si="9"/>
        <v>38428.899999999994</v>
      </c>
      <c r="AF28" s="25">
        <v>13519.5</v>
      </c>
      <c r="AG28" s="25">
        <v>1433.3</v>
      </c>
      <c r="AH28" s="25">
        <v>71368.5</v>
      </c>
      <c r="AI28" s="10">
        <v>1114.5</v>
      </c>
      <c r="AJ28" s="25">
        <v>42</v>
      </c>
      <c r="AK28" s="26">
        <f t="shared" si="10"/>
        <v>73958.3</v>
      </c>
      <c r="AL28" s="25">
        <v>14164.9</v>
      </c>
      <c r="AN28" s="6" t="s">
        <v>20</v>
      </c>
      <c r="AO28" s="10">
        <v>267973.3</v>
      </c>
      <c r="AP28" s="10">
        <v>270480.9</v>
      </c>
      <c r="AQ28" s="10">
        <v>278865.9</v>
      </c>
      <c r="AR28" s="10">
        <v>288616.1</v>
      </c>
      <c r="AS28" s="1"/>
      <c r="AT28" s="6" t="s">
        <v>20</v>
      </c>
      <c r="AU28" s="10">
        <v>159788.4</v>
      </c>
      <c r="AV28" s="10">
        <v>163843.4</v>
      </c>
      <c r="AW28" s="10">
        <v>170569.1</v>
      </c>
      <c r="AX28" s="10">
        <v>172310.9</v>
      </c>
      <c r="AY28" s="1"/>
      <c r="AZ28" s="6" t="s">
        <v>20</v>
      </c>
      <c r="BA28" s="10">
        <v>1444106.1</v>
      </c>
      <c r="BB28" s="10">
        <v>1457859.2</v>
      </c>
      <c r="BC28" s="10">
        <v>1485086.4</v>
      </c>
      <c r="BD28" s="10">
        <v>1508665.8</v>
      </c>
    </row>
    <row r="29" spans="1:56" ht="12" customHeight="1">
      <c r="A29" s="69" t="s">
        <v>8</v>
      </c>
      <c r="B29" s="123">
        <f t="shared" si="0"/>
        <v>37.40981082270128</v>
      </c>
      <c r="C29" s="123">
        <f t="shared" si="1"/>
        <v>11.2153541575011</v>
      </c>
      <c r="D29" s="123">
        <f t="shared" si="2"/>
        <v>54.34445602175405</v>
      </c>
      <c r="E29" s="123">
        <f t="shared" si="3"/>
        <v>8.23909120943353</v>
      </c>
      <c r="F29" s="126">
        <f t="shared" si="4"/>
        <v>5.6236251649802025</v>
      </c>
      <c r="G29" s="126">
        <f t="shared" si="5"/>
        <v>11.687197536295644</v>
      </c>
      <c r="H29" s="126">
        <f t="shared" si="6"/>
        <v>16.193550026684285</v>
      </c>
      <c r="I29" s="126">
        <f t="shared" si="7"/>
        <v>14.307860428473404</v>
      </c>
      <c r="J29" s="14"/>
      <c r="L29" s="23" t="s">
        <v>107</v>
      </c>
      <c r="M29" s="27" t="s">
        <v>1</v>
      </c>
      <c r="N29" s="25" t="s">
        <v>1</v>
      </c>
      <c r="O29" s="11" t="s">
        <v>1</v>
      </c>
      <c r="P29" s="25">
        <v>0</v>
      </c>
      <c r="Q29" s="26" t="s">
        <v>1</v>
      </c>
      <c r="R29" s="25" t="s">
        <v>1</v>
      </c>
      <c r="S29" s="27" t="s">
        <v>1</v>
      </c>
      <c r="T29" s="27" t="s">
        <v>1</v>
      </c>
      <c r="U29" s="10">
        <v>0</v>
      </c>
      <c r="V29" s="25">
        <v>0</v>
      </c>
      <c r="W29" s="26" t="s">
        <v>1</v>
      </c>
      <c r="X29" s="25" t="s">
        <v>1</v>
      </c>
      <c r="Z29" s="23" t="s">
        <v>107</v>
      </c>
      <c r="AA29" s="27" t="s">
        <v>1</v>
      </c>
      <c r="AB29" s="27">
        <v>2677</v>
      </c>
      <c r="AC29" s="11">
        <v>0</v>
      </c>
      <c r="AD29" s="25">
        <v>0</v>
      </c>
      <c r="AE29" s="26">
        <f t="shared" si="9"/>
        <v>2677</v>
      </c>
      <c r="AF29" s="27" t="s">
        <v>1</v>
      </c>
      <c r="AG29" s="27" t="s">
        <v>1</v>
      </c>
      <c r="AH29" s="27" t="s">
        <v>1</v>
      </c>
      <c r="AI29" s="11" t="s">
        <v>1</v>
      </c>
      <c r="AJ29" s="25">
        <v>0</v>
      </c>
      <c r="AK29" s="26">
        <f t="shared" si="10"/>
        <v>0</v>
      </c>
      <c r="AL29" s="27" t="s">
        <v>1</v>
      </c>
      <c r="AN29" s="6" t="s">
        <v>19</v>
      </c>
      <c r="AO29" s="10">
        <v>1146.7</v>
      </c>
      <c r="AP29" s="10">
        <v>1090.3</v>
      </c>
      <c r="AQ29" s="10">
        <v>1171.2</v>
      </c>
      <c r="AR29" s="10">
        <v>1197</v>
      </c>
      <c r="AS29" s="1"/>
      <c r="AT29" s="6" t="s">
        <v>19</v>
      </c>
      <c r="AU29" s="10">
        <v>1715.8</v>
      </c>
      <c r="AV29" s="10">
        <v>1680.3</v>
      </c>
      <c r="AW29" s="10">
        <v>1682.7</v>
      </c>
      <c r="AX29" s="10">
        <v>1716.3</v>
      </c>
      <c r="AY29" s="1"/>
      <c r="AZ29" s="6" t="s">
        <v>19</v>
      </c>
      <c r="BA29" s="10">
        <v>16134</v>
      </c>
      <c r="BB29" s="10">
        <v>15447.8</v>
      </c>
      <c r="BC29" s="10">
        <v>15588.9</v>
      </c>
      <c r="BD29" s="10">
        <v>15842.1</v>
      </c>
    </row>
    <row r="30" spans="1:56" ht="12" customHeight="1">
      <c r="A30" s="69" t="s">
        <v>7</v>
      </c>
      <c r="B30" s="123">
        <f t="shared" si="0"/>
        <v>65.16859319235073</v>
      </c>
      <c r="C30" s="123">
        <f t="shared" si="1"/>
        <v>19.851914984285944</v>
      </c>
      <c r="D30" s="123">
        <f t="shared" si="2"/>
        <v>40.602139387039685</v>
      </c>
      <c r="E30" s="123">
        <f t="shared" si="3"/>
        <v>2.2340701331199204</v>
      </c>
      <c r="F30" s="126">
        <f t="shared" si="4"/>
        <v>1.9314973632344326</v>
      </c>
      <c r="G30" s="126">
        <f t="shared" si="5"/>
        <v>0.6461407340329196</v>
      </c>
      <c r="H30" s="126">
        <f t="shared" si="6"/>
        <v>6.172435948014473</v>
      </c>
      <c r="I30" s="126">
        <f t="shared" si="7"/>
        <v>0.7123775601068566</v>
      </c>
      <c r="J30" s="14"/>
      <c r="L30" s="23" t="s">
        <v>106</v>
      </c>
      <c r="M30" s="25">
        <v>111</v>
      </c>
      <c r="N30" s="25">
        <v>1415</v>
      </c>
      <c r="O30" s="10">
        <v>382</v>
      </c>
      <c r="P30" s="27" t="s">
        <v>1</v>
      </c>
      <c r="Q30" s="26">
        <f t="shared" si="11"/>
        <v>1908</v>
      </c>
      <c r="R30" s="25">
        <v>1352</v>
      </c>
      <c r="S30" s="25">
        <v>2</v>
      </c>
      <c r="T30" s="25">
        <v>211</v>
      </c>
      <c r="U30" s="10">
        <v>121</v>
      </c>
      <c r="V30" s="27" t="s">
        <v>1</v>
      </c>
      <c r="W30" s="26">
        <f t="shared" si="8"/>
        <v>334</v>
      </c>
      <c r="X30" s="25">
        <v>355</v>
      </c>
      <c r="Z30" s="23" t="s">
        <v>106</v>
      </c>
      <c r="AA30" s="25">
        <v>0</v>
      </c>
      <c r="AB30" s="25">
        <v>84</v>
      </c>
      <c r="AC30" s="11">
        <v>0</v>
      </c>
      <c r="AD30" s="27">
        <v>0</v>
      </c>
      <c r="AE30" s="26">
        <f t="shared" si="9"/>
        <v>84</v>
      </c>
      <c r="AF30" s="25">
        <v>167</v>
      </c>
      <c r="AG30" s="25">
        <v>0</v>
      </c>
      <c r="AH30" s="25">
        <v>27</v>
      </c>
      <c r="AI30" s="10">
        <v>0</v>
      </c>
      <c r="AJ30" s="25">
        <v>0</v>
      </c>
      <c r="AK30" s="26">
        <f t="shared" si="10"/>
        <v>27</v>
      </c>
      <c r="AL30" s="25">
        <v>131</v>
      </c>
      <c r="AN30" s="6" t="s">
        <v>18</v>
      </c>
      <c r="AO30" s="10">
        <v>3337</v>
      </c>
      <c r="AP30" s="10">
        <v>3265</v>
      </c>
      <c r="AQ30" s="10">
        <v>3369.1</v>
      </c>
      <c r="AR30" s="10">
        <v>3477.5</v>
      </c>
      <c r="AS30" s="1"/>
      <c r="AT30" s="6" t="s">
        <v>18</v>
      </c>
      <c r="AU30" s="10">
        <v>2832.7</v>
      </c>
      <c r="AV30" s="10">
        <v>2972.9</v>
      </c>
      <c r="AW30" s="10">
        <v>3135.9</v>
      </c>
      <c r="AX30" s="10">
        <v>3181.7</v>
      </c>
      <c r="AY30" s="1"/>
      <c r="AZ30" s="6" t="s">
        <v>18</v>
      </c>
      <c r="BA30" s="10">
        <v>20109.9</v>
      </c>
      <c r="BB30" s="10">
        <v>20795.2</v>
      </c>
      <c r="BC30" s="10">
        <v>21361.6</v>
      </c>
      <c r="BD30" s="10">
        <v>21685.2</v>
      </c>
    </row>
    <row r="31" spans="1:56" ht="12" customHeight="1">
      <c r="A31" s="69" t="s">
        <v>6</v>
      </c>
      <c r="B31" s="123">
        <f t="shared" si="0"/>
        <v>47.32063951152888</v>
      </c>
      <c r="C31" s="123">
        <f t="shared" si="1"/>
        <v>6.111245012184998</v>
      </c>
      <c r="D31" s="123">
        <f t="shared" si="2"/>
        <v>19.192994911844753</v>
      </c>
      <c r="E31" s="123">
        <f t="shared" si="3"/>
        <v>4.4550940717074905</v>
      </c>
      <c r="F31" s="126">
        <f t="shared" si="4"/>
        <v>73.28405773814306</v>
      </c>
      <c r="G31" s="126">
        <f t="shared" si="5"/>
        <v>27.54345089847621</v>
      </c>
      <c r="H31" s="126">
        <f t="shared" si="6"/>
        <v>11.868417938705479</v>
      </c>
      <c r="I31" s="126">
        <f t="shared" si="7"/>
        <v>3.9817773044610107</v>
      </c>
      <c r="J31" s="14"/>
      <c r="L31" s="23" t="s">
        <v>105</v>
      </c>
      <c r="M31" s="27" t="s">
        <v>1</v>
      </c>
      <c r="N31" s="25">
        <v>2025.9</v>
      </c>
      <c r="O31" s="10">
        <v>259.8</v>
      </c>
      <c r="P31" s="25">
        <v>8</v>
      </c>
      <c r="Q31" s="26">
        <f t="shared" si="11"/>
        <v>2293.7000000000003</v>
      </c>
      <c r="R31" s="25">
        <v>1291.5</v>
      </c>
      <c r="S31" s="27" t="s">
        <v>1</v>
      </c>
      <c r="T31" s="25">
        <v>736</v>
      </c>
      <c r="U31" s="10">
        <v>5.8</v>
      </c>
      <c r="V31" s="25">
        <v>1</v>
      </c>
      <c r="W31" s="26">
        <f t="shared" si="8"/>
        <v>742.8</v>
      </c>
      <c r="X31" s="25">
        <v>319.7</v>
      </c>
      <c r="Z31" s="23" t="s">
        <v>105</v>
      </c>
      <c r="AA31" s="25">
        <v>-0.2</v>
      </c>
      <c r="AB31" s="25">
        <v>421.3</v>
      </c>
      <c r="AC31" s="11">
        <v>1</v>
      </c>
      <c r="AD31" s="25" t="s">
        <v>1</v>
      </c>
      <c r="AE31" s="26">
        <f t="shared" si="9"/>
        <v>422.1</v>
      </c>
      <c r="AF31" s="25">
        <v>217.3</v>
      </c>
      <c r="AG31" s="27">
        <v>5.9</v>
      </c>
      <c r="AH31" s="25">
        <v>21.7</v>
      </c>
      <c r="AI31" s="11">
        <v>0</v>
      </c>
      <c r="AJ31" s="25" t="s">
        <v>1</v>
      </c>
      <c r="AK31" s="26">
        <f t="shared" si="10"/>
        <v>27.6</v>
      </c>
      <c r="AL31" s="25">
        <v>131.4</v>
      </c>
      <c r="AN31" s="6" t="s">
        <v>17</v>
      </c>
      <c r="AO31" s="10">
        <v>7449.4</v>
      </c>
      <c r="AP31" s="10">
        <v>7630.4</v>
      </c>
      <c r="AQ31" s="10">
        <v>7575</v>
      </c>
      <c r="AR31" s="10">
        <v>7709.9</v>
      </c>
      <c r="AS31" s="1"/>
      <c r="AT31" s="6" t="s">
        <v>17</v>
      </c>
      <c r="AU31" s="10">
        <v>5843.1</v>
      </c>
      <c r="AV31" s="10">
        <v>6052.4</v>
      </c>
      <c r="AW31" s="10">
        <v>6088.9</v>
      </c>
      <c r="AX31" s="10">
        <v>6298.5</v>
      </c>
      <c r="AY31" s="1"/>
      <c r="AZ31" s="6" t="s">
        <v>17</v>
      </c>
      <c r="BA31" s="10">
        <v>31690.1</v>
      </c>
      <c r="BB31" s="10">
        <v>33067.7</v>
      </c>
      <c r="BC31" s="10">
        <v>33709.1</v>
      </c>
      <c r="BD31" s="10">
        <v>34789.4</v>
      </c>
    </row>
    <row r="32" spans="1:56" ht="12" customHeight="1">
      <c r="A32" s="69" t="s">
        <v>5</v>
      </c>
      <c r="B32" s="123">
        <f t="shared" si="0"/>
        <v>153.54360544016598</v>
      </c>
      <c r="C32" s="123">
        <f t="shared" si="1"/>
        <v>42.66945429040555</v>
      </c>
      <c r="D32" s="123">
        <f t="shared" si="2"/>
        <v>47.81941225117352</v>
      </c>
      <c r="E32" s="123">
        <f t="shared" si="3"/>
        <v>12.565897522509406</v>
      </c>
      <c r="F32" s="126">
        <f t="shared" si="4"/>
        <v>92.46804130914408</v>
      </c>
      <c r="G32" s="126">
        <f t="shared" si="5"/>
        <v>107.39920617218593</v>
      </c>
      <c r="H32" s="126">
        <f t="shared" si="6"/>
        <v>51.12715921400534</v>
      </c>
      <c r="I32" s="126">
        <f t="shared" si="7"/>
        <v>24.553597428162092</v>
      </c>
      <c r="J32" s="14"/>
      <c r="L32" s="23" t="s">
        <v>104</v>
      </c>
      <c r="M32" s="25">
        <v>2</v>
      </c>
      <c r="N32" s="25">
        <v>1948</v>
      </c>
      <c r="O32" s="10">
        <v>14</v>
      </c>
      <c r="P32" s="25">
        <v>14</v>
      </c>
      <c r="Q32" s="26">
        <f t="shared" si="11"/>
        <v>1978</v>
      </c>
      <c r="R32" s="25">
        <v>49634</v>
      </c>
      <c r="S32" s="25">
        <v>2</v>
      </c>
      <c r="T32" s="25">
        <v>179</v>
      </c>
      <c r="U32" s="10">
        <v>0</v>
      </c>
      <c r="V32" s="25">
        <v>0</v>
      </c>
      <c r="W32" s="26">
        <f t="shared" si="8"/>
        <v>181</v>
      </c>
      <c r="X32" s="25">
        <v>5639</v>
      </c>
      <c r="Z32" s="23" t="s">
        <v>104</v>
      </c>
      <c r="AA32" s="25">
        <v>1431</v>
      </c>
      <c r="AB32" s="25">
        <v>63195</v>
      </c>
      <c r="AC32" s="10">
        <v>1962</v>
      </c>
      <c r="AD32" s="25">
        <v>250</v>
      </c>
      <c r="AE32" s="26">
        <f t="shared" si="9"/>
        <v>66838</v>
      </c>
      <c r="AF32" s="25">
        <v>53175</v>
      </c>
      <c r="AG32" s="25">
        <v>18458</v>
      </c>
      <c r="AH32" s="25">
        <v>51601</v>
      </c>
      <c r="AI32" s="10">
        <v>2277</v>
      </c>
      <c r="AJ32" s="25">
        <v>110</v>
      </c>
      <c r="AK32" s="26">
        <f t="shared" si="10"/>
        <v>72446</v>
      </c>
      <c r="AL32" s="25">
        <v>30401</v>
      </c>
      <c r="AN32" s="6" t="s">
        <v>16</v>
      </c>
      <c r="AO32" s="10">
        <v>2942.2</v>
      </c>
      <c r="AP32" s="10">
        <v>3251</v>
      </c>
      <c r="AQ32" s="10">
        <v>3345.4</v>
      </c>
      <c r="AR32" s="10">
        <v>3476.1</v>
      </c>
      <c r="AS32" s="1"/>
      <c r="AT32" s="6" t="s">
        <v>16</v>
      </c>
      <c r="AU32" s="10">
        <v>5172.4</v>
      </c>
      <c r="AV32" s="10">
        <v>5235.2</v>
      </c>
      <c r="AW32" s="10">
        <v>5139.9</v>
      </c>
      <c r="AX32" s="10">
        <v>4627.2</v>
      </c>
      <c r="AY32" s="1"/>
      <c r="AZ32" s="6" t="s">
        <v>16</v>
      </c>
      <c r="BA32" s="10">
        <v>41527.4</v>
      </c>
      <c r="BB32" s="10">
        <v>44572.7</v>
      </c>
      <c r="BC32" s="10">
        <v>47191.6</v>
      </c>
      <c r="BD32" s="10">
        <v>48013.9</v>
      </c>
    </row>
    <row r="33" spans="1:56" ht="12" customHeight="1">
      <c r="A33" s="69" t="s">
        <v>4</v>
      </c>
      <c r="B33" s="123">
        <f t="shared" si="0"/>
        <v>77.38219917919507</v>
      </c>
      <c r="C33" s="123">
        <f t="shared" si="1"/>
        <v>48.18610263396126</v>
      </c>
      <c r="D33" s="123">
        <f t="shared" si="2"/>
        <v>31.929415049158205</v>
      </c>
      <c r="E33" s="123">
        <f t="shared" si="3"/>
        <v>29.760502489207834</v>
      </c>
      <c r="F33" s="126">
        <f t="shared" si="4"/>
        <v>42.583886732378815</v>
      </c>
      <c r="G33" s="126">
        <f t="shared" si="5"/>
        <v>106.56193149749349</v>
      </c>
      <c r="H33" s="126">
        <f t="shared" si="6"/>
        <v>18.68483753054264</v>
      </c>
      <c r="I33" s="126">
        <f t="shared" si="7"/>
        <v>6.790675759831341</v>
      </c>
      <c r="J33" s="14"/>
      <c r="L33" s="23" t="s">
        <v>103</v>
      </c>
      <c r="M33" s="25">
        <v>75.7</v>
      </c>
      <c r="N33" s="25">
        <v>3628.3</v>
      </c>
      <c r="O33" s="10">
        <v>2135.6</v>
      </c>
      <c r="P33" s="25">
        <v>31.8</v>
      </c>
      <c r="Q33" s="26">
        <f t="shared" si="11"/>
        <v>5871.400000000001</v>
      </c>
      <c r="R33" s="25">
        <v>6227.5</v>
      </c>
      <c r="S33" s="25">
        <v>108.8</v>
      </c>
      <c r="T33" s="25">
        <v>4388.1</v>
      </c>
      <c r="U33" s="10">
        <v>318.1</v>
      </c>
      <c r="V33" s="25">
        <v>17.3</v>
      </c>
      <c r="W33" s="26">
        <f t="shared" si="8"/>
        <v>4832.300000000001</v>
      </c>
      <c r="X33" s="25">
        <v>1700.1</v>
      </c>
      <c r="Z33" s="23" t="s">
        <v>103</v>
      </c>
      <c r="AA33" s="25">
        <v>2823.7</v>
      </c>
      <c r="AB33" s="25">
        <v>5925.2</v>
      </c>
      <c r="AC33" s="10">
        <v>48.1</v>
      </c>
      <c r="AD33" s="25">
        <v>15.4</v>
      </c>
      <c r="AE33" s="26">
        <f t="shared" si="9"/>
        <v>8812.4</v>
      </c>
      <c r="AF33" s="25">
        <v>716.7</v>
      </c>
      <c r="AG33" s="25">
        <v>10484.9</v>
      </c>
      <c r="AH33" s="25">
        <v>8275.8</v>
      </c>
      <c r="AI33" s="10">
        <v>5.1</v>
      </c>
      <c r="AJ33" s="25">
        <v>0.5</v>
      </c>
      <c r="AK33" s="26">
        <f t="shared" si="10"/>
        <v>18766.299999999996</v>
      </c>
      <c r="AL33" s="25">
        <v>1084</v>
      </c>
      <c r="AN33" s="6" t="s">
        <v>15</v>
      </c>
      <c r="AO33" s="10">
        <v>22184.7</v>
      </c>
      <c r="AP33" s="10">
        <v>23446.1</v>
      </c>
      <c r="AQ33" s="10">
        <v>25633.1</v>
      </c>
      <c r="AR33" s="10">
        <v>25752.3</v>
      </c>
      <c r="AS33" s="1"/>
      <c r="AT33" s="6" t="s">
        <v>15</v>
      </c>
      <c r="AU33" s="10">
        <v>8988.5</v>
      </c>
      <c r="AV33" s="10">
        <v>9176.9</v>
      </c>
      <c r="AW33" s="10">
        <v>9647.3</v>
      </c>
      <c r="AX33" s="10">
        <v>9683.3</v>
      </c>
      <c r="AY33" s="1"/>
      <c r="AZ33" s="6" t="s">
        <v>15</v>
      </c>
      <c r="BA33" s="10">
        <v>85961.4</v>
      </c>
      <c r="BB33" s="10">
        <v>89060.8</v>
      </c>
      <c r="BC33" s="10">
        <v>92978.7</v>
      </c>
      <c r="BD33" s="10">
        <v>96144.9</v>
      </c>
    </row>
    <row r="34" spans="1:56" ht="12" customHeight="1">
      <c r="A34" s="69" t="s">
        <v>61</v>
      </c>
      <c r="B34" s="123" t="str">
        <f t="shared" si="0"/>
        <v>:</v>
      </c>
      <c r="C34" s="123" t="str">
        <f t="shared" si="1"/>
        <v>:</v>
      </c>
      <c r="D34" s="123" t="str">
        <f t="shared" si="2"/>
        <v>:</v>
      </c>
      <c r="E34" s="123" t="str">
        <f t="shared" si="3"/>
        <v>:</v>
      </c>
      <c r="F34" s="126" t="str">
        <f t="shared" si="4"/>
        <v>:</v>
      </c>
      <c r="G34" s="126" t="str">
        <f t="shared" si="5"/>
        <v>:</v>
      </c>
      <c r="H34" s="126" t="str">
        <f t="shared" si="6"/>
        <v>:</v>
      </c>
      <c r="I34" s="126" t="str">
        <f t="shared" si="7"/>
        <v>:</v>
      </c>
      <c r="J34" s="14"/>
      <c r="L34" s="23" t="s">
        <v>102</v>
      </c>
      <c r="M34" s="25" t="s">
        <v>1</v>
      </c>
      <c r="N34" s="25">
        <v>830.5</v>
      </c>
      <c r="O34" s="10">
        <v>0</v>
      </c>
      <c r="P34" s="25">
        <v>0</v>
      </c>
      <c r="Q34" s="26">
        <f t="shared" si="11"/>
        <v>830.5</v>
      </c>
      <c r="R34" s="25">
        <v>104.7</v>
      </c>
      <c r="S34" s="25" t="s">
        <v>1</v>
      </c>
      <c r="T34" s="25">
        <v>293</v>
      </c>
      <c r="U34" s="10" t="s">
        <v>1</v>
      </c>
      <c r="V34" s="25">
        <v>0</v>
      </c>
      <c r="W34" s="26">
        <f t="shared" si="8"/>
        <v>293</v>
      </c>
      <c r="X34" s="25">
        <v>64.9</v>
      </c>
      <c r="Z34" s="23" t="s">
        <v>102</v>
      </c>
      <c r="AA34" s="25">
        <v>0</v>
      </c>
      <c r="AB34" s="25">
        <v>19.9</v>
      </c>
      <c r="AC34" s="10">
        <v>0</v>
      </c>
      <c r="AD34" s="25" t="s">
        <v>1</v>
      </c>
      <c r="AE34" s="26">
        <f t="shared" si="9"/>
        <v>19.9</v>
      </c>
      <c r="AF34" s="25">
        <v>2</v>
      </c>
      <c r="AG34" s="25">
        <v>0</v>
      </c>
      <c r="AH34" s="25">
        <v>-12</v>
      </c>
      <c r="AI34" s="10">
        <v>0</v>
      </c>
      <c r="AJ34" s="25">
        <v>0</v>
      </c>
      <c r="AK34" s="26">
        <f t="shared" si="10"/>
        <v>-12</v>
      </c>
      <c r="AL34" s="25">
        <v>3.9</v>
      </c>
      <c r="AN34" s="6" t="s">
        <v>14</v>
      </c>
      <c r="AO34" s="10">
        <v>842.6</v>
      </c>
      <c r="AP34" s="10">
        <v>863.7</v>
      </c>
      <c r="AQ34" s="10">
        <v>891.5</v>
      </c>
      <c r="AR34" s="10">
        <v>927.1</v>
      </c>
      <c r="AS34" s="1"/>
      <c r="AT34" s="6" t="s">
        <v>14</v>
      </c>
      <c r="AU34" s="10">
        <v>756.7</v>
      </c>
      <c r="AV34" s="10">
        <v>806.2</v>
      </c>
      <c r="AW34" s="10">
        <v>876.9</v>
      </c>
      <c r="AX34" s="10">
        <v>881.1</v>
      </c>
      <c r="AY34" s="1"/>
      <c r="AZ34" s="6" t="s">
        <v>14</v>
      </c>
      <c r="BA34" s="10">
        <v>6716.8</v>
      </c>
      <c r="BB34" s="10">
        <v>7419.9</v>
      </c>
      <c r="BC34" s="10">
        <v>8154.8</v>
      </c>
      <c r="BD34" s="10">
        <v>8738</v>
      </c>
    </row>
    <row r="35" spans="1:56" ht="12" customHeight="1">
      <c r="A35" s="100" t="s">
        <v>3</v>
      </c>
      <c r="B35" s="124">
        <f t="shared" si="0"/>
        <v>50.472231044965746</v>
      </c>
      <c r="C35" s="124">
        <f t="shared" si="1"/>
        <v>20.875606878715008</v>
      </c>
      <c r="D35" s="124">
        <f t="shared" si="2"/>
        <v>36.79685325867991</v>
      </c>
      <c r="E35" s="124">
        <f t="shared" si="3"/>
        <v>7.633007555335879</v>
      </c>
      <c r="F35" s="125">
        <f t="shared" si="4"/>
        <v>36.84309632923454</v>
      </c>
      <c r="G35" s="125">
        <f t="shared" si="5"/>
        <v>28.126616452652115</v>
      </c>
      <c r="H35" s="125">
        <f t="shared" si="6"/>
        <v>11.80526422907745</v>
      </c>
      <c r="I35" s="125">
        <f t="shared" si="7"/>
        <v>2.621730624654735</v>
      </c>
      <c r="J35" s="14"/>
      <c r="L35" s="23" t="s">
        <v>101</v>
      </c>
      <c r="M35" s="25">
        <v>2739</v>
      </c>
      <c r="N35" s="25">
        <v>181342</v>
      </c>
      <c r="O35" s="10">
        <v>12845</v>
      </c>
      <c r="P35" s="25">
        <v>824</v>
      </c>
      <c r="Q35" s="26">
        <f t="shared" si="11"/>
        <v>197750</v>
      </c>
      <c r="R35" s="25">
        <v>43767</v>
      </c>
      <c r="S35" s="25">
        <v>33</v>
      </c>
      <c r="T35" s="25">
        <v>154876</v>
      </c>
      <c r="U35" s="10">
        <v>0</v>
      </c>
      <c r="V35" s="25">
        <v>0</v>
      </c>
      <c r="W35" s="26">
        <f t="shared" si="8"/>
        <v>154909</v>
      </c>
      <c r="X35" s="25">
        <v>50723</v>
      </c>
      <c r="Z35" s="23" t="s">
        <v>101</v>
      </c>
      <c r="AA35" s="25">
        <v>150364</v>
      </c>
      <c r="AB35" s="25">
        <v>1177163</v>
      </c>
      <c r="AC35" s="10">
        <v>58748</v>
      </c>
      <c r="AD35" s="25">
        <v>118</v>
      </c>
      <c r="AE35" s="26">
        <f t="shared" si="9"/>
        <v>1386393</v>
      </c>
      <c r="AF35" s="25">
        <v>143345</v>
      </c>
      <c r="AG35" s="25">
        <v>380590</v>
      </c>
      <c r="AH35" s="25">
        <v>1186060</v>
      </c>
      <c r="AI35" s="10">
        <v>6632</v>
      </c>
      <c r="AJ35" s="25">
        <v>0</v>
      </c>
      <c r="AK35" s="26">
        <f t="shared" si="10"/>
        <v>1573282</v>
      </c>
      <c r="AL35" s="25">
        <v>132896</v>
      </c>
      <c r="AN35" s="6" t="s">
        <v>13</v>
      </c>
      <c r="AO35" s="10">
        <v>99658</v>
      </c>
      <c r="AP35" s="10">
        <v>95277</v>
      </c>
      <c r="AQ35" s="10">
        <v>96515</v>
      </c>
      <c r="AR35" s="10">
        <v>96214</v>
      </c>
      <c r="AS35" s="1"/>
      <c r="AT35" s="6" t="s">
        <v>13</v>
      </c>
      <c r="AU35" s="10">
        <v>80231</v>
      </c>
      <c r="AV35" s="10">
        <v>81544</v>
      </c>
      <c r="AW35" s="10">
        <v>85821</v>
      </c>
      <c r="AX35" s="10">
        <v>89844</v>
      </c>
      <c r="AY35" s="1"/>
      <c r="AZ35" s="6" t="s">
        <v>13</v>
      </c>
      <c r="BA35" s="10">
        <v>588535</v>
      </c>
      <c r="BB35" s="10">
        <v>597414</v>
      </c>
      <c r="BC35" s="10">
        <v>614986</v>
      </c>
      <c r="BD35" s="10">
        <v>631032</v>
      </c>
    </row>
    <row r="36" spans="10:56" ht="15">
      <c r="J36" s="14"/>
      <c r="L36" s="23" t="s">
        <v>100</v>
      </c>
      <c r="M36" s="27" t="s">
        <v>1</v>
      </c>
      <c r="N36" s="27" t="s">
        <v>1</v>
      </c>
      <c r="O36" s="11" t="s">
        <v>1</v>
      </c>
      <c r="P36" s="27" t="s">
        <v>1</v>
      </c>
      <c r="Q36" s="26" t="s">
        <v>1</v>
      </c>
      <c r="R36" s="27" t="s">
        <v>1</v>
      </c>
      <c r="S36" s="27" t="s">
        <v>1</v>
      </c>
      <c r="T36" s="27" t="s">
        <v>1</v>
      </c>
      <c r="U36" s="11" t="s">
        <v>1</v>
      </c>
      <c r="V36" s="27" t="s">
        <v>1</v>
      </c>
      <c r="W36" s="26" t="s">
        <v>1</v>
      </c>
      <c r="X36" s="27" t="s">
        <v>1</v>
      </c>
      <c r="Z36" s="23" t="s">
        <v>100</v>
      </c>
      <c r="AA36" s="27" t="s">
        <v>1</v>
      </c>
      <c r="AB36" s="27" t="s">
        <v>1</v>
      </c>
      <c r="AC36" s="11" t="s">
        <v>1</v>
      </c>
      <c r="AD36" s="27" t="s">
        <v>1</v>
      </c>
      <c r="AE36" s="26" t="s">
        <v>1</v>
      </c>
      <c r="AF36" s="27" t="s">
        <v>1</v>
      </c>
      <c r="AG36" s="27" t="s">
        <v>1</v>
      </c>
      <c r="AH36" s="27" t="s">
        <v>1</v>
      </c>
      <c r="AI36" s="11" t="s">
        <v>1</v>
      </c>
      <c r="AJ36" s="27" t="s">
        <v>1</v>
      </c>
      <c r="AK36" s="26" t="s">
        <v>1</v>
      </c>
      <c r="AL36" s="27" t="s">
        <v>1</v>
      </c>
      <c r="AN36" s="6" t="s">
        <v>12</v>
      </c>
      <c r="AO36" s="10">
        <v>64132.3</v>
      </c>
      <c r="AP36" s="10">
        <v>65533.6</v>
      </c>
      <c r="AQ36" s="10">
        <v>66936.6</v>
      </c>
      <c r="AR36" s="10">
        <v>67205.3</v>
      </c>
      <c r="AS36" s="1"/>
      <c r="AT36" s="6" t="s">
        <v>12</v>
      </c>
      <c r="AU36" s="10">
        <v>35409</v>
      </c>
      <c r="AV36" s="10">
        <v>36633.3</v>
      </c>
      <c r="AW36" s="10">
        <v>38129.8</v>
      </c>
      <c r="AX36" s="10">
        <v>38405.9</v>
      </c>
      <c r="AY36" s="1"/>
      <c r="AZ36" s="6" t="s">
        <v>12</v>
      </c>
      <c r="BA36" s="10">
        <v>288624.2</v>
      </c>
      <c r="BB36" s="10">
        <v>297146.7</v>
      </c>
      <c r="BC36" s="10">
        <v>307292.8</v>
      </c>
      <c r="BD36" s="10">
        <v>314692.5</v>
      </c>
    </row>
    <row r="37" spans="1:56" ht="15">
      <c r="A37" s="81" t="s">
        <v>213</v>
      </c>
      <c r="J37" s="14"/>
      <c r="L37" s="23" t="s">
        <v>99</v>
      </c>
      <c r="M37" s="25">
        <v>490</v>
      </c>
      <c r="N37" s="25">
        <v>50200.5</v>
      </c>
      <c r="O37" s="10">
        <v>5939</v>
      </c>
      <c r="P37" s="25">
        <v>380.2</v>
      </c>
      <c r="Q37" s="26">
        <f t="shared" si="11"/>
        <v>57009.7</v>
      </c>
      <c r="R37" s="25">
        <v>23809.1</v>
      </c>
      <c r="S37" s="25">
        <v>30.8</v>
      </c>
      <c r="T37" s="25">
        <v>4883.4</v>
      </c>
      <c r="U37" s="10">
        <v>128.1</v>
      </c>
      <c r="V37" s="25">
        <v>-1.4</v>
      </c>
      <c r="W37" s="26">
        <f t="shared" si="8"/>
        <v>5040.900000000001</v>
      </c>
      <c r="X37" s="25">
        <v>2312.9</v>
      </c>
      <c r="Z37" s="23" t="s">
        <v>99</v>
      </c>
      <c r="AA37" s="25">
        <v>900</v>
      </c>
      <c r="AB37" s="25">
        <v>1967.9</v>
      </c>
      <c r="AC37" s="10">
        <v>-1693.8</v>
      </c>
      <c r="AD37" s="25">
        <v>1.9</v>
      </c>
      <c r="AE37" s="26">
        <f t="shared" si="9"/>
        <v>1176.0000000000002</v>
      </c>
      <c r="AF37" s="25">
        <v>1164.5</v>
      </c>
      <c r="AG37" s="25">
        <v>1402</v>
      </c>
      <c r="AH37" s="25">
        <v>1578.3</v>
      </c>
      <c r="AI37" s="10">
        <v>324.4</v>
      </c>
      <c r="AJ37" s="25">
        <v>0.5</v>
      </c>
      <c r="AK37" s="26">
        <f t="shared" si="10"/>
        <v>3305.2000000000003</v>
      </c>
      <c r="AL37" s="25">
        <v>297.4</v>
      </c>
      <c r="AN37" s="6" t="s">
        <v>11</v>
      </c>
      <c r="AO37" s="10">
        <v>87081.6</v>
      </c>
      <c r="AP37" s="10">
        <v>92405.4</v>
      </c>
      <c r="AQ37" s="10">
        <v>100295.4</v>
      </c>
      <c r="AR37" s="11" t="s">
        <v>1</v>
      </c>
      <c r="AS37" s="1"/>
      <c r="AT37" s="6" t="s">
        <v>11</v>
      </c>
      <c r="AU37" s="10">
        <v>67456.6</v>
      </c>
      <c r="AV37" s="10">
        <v>64979.6</v>
      </c>
      <c r="AW37" s="10">
        <v>67002.9</v>
      </c>
      <c r="AX37" s="11" t="s">
        <v>1</v>
      </c>
      <c r="AY37" s="1"/>
      <c r="AZ37" s="6" t="s">
        <v>11</v>
      </c>
      <c r="BA37" s="10">
        <v>350414.3</v>
      </c>
      <c r="BB37" s="10">
        <v>364443.3</v>
      </c>
      <c r="BC37" s="10">
        <v>381271</v>
      </c>
      <c r="BD37" s="11" t="s">
        <v>1</v>
      </c>
    </row>
    <row r="38" spans="10:56" ht="15">
      <c r="J38" s="14"/>
      <c r="L38" s="23" t="s">
        <v>98</v>
      </c>
      <c r="M38" s="27">
        <v>460</v>
      </c>
      <c r="N38" s="27">
        <v>7358.9</v>
      </c>
      <c r="O38" s="11">
        <v>4116.1</v>
      </c>
      <c r="P38" s="27">
        <v>428.3</v>
      </c>
      <c r="Q38" s="26">
        <f t="shared" si="11"/>
        <v>12363.3</v>
      </c>
      <c r="R38" s="27">
        <v>8467.2</v>
      </c>
      <c r="S38" s="27">
        <v>23.5</v>
      </c>
      <c r="T38" s="27">
        <v>746.4</v>
      </c>
      <c r="U38" s="11">
        <v>3.7</v>
      </c>
      <c r="V38" s="27">
        <v>2.6</v>
      </c>
      <c r="W38" s="26">
        <f t="shared" si="8"/>
        <v>776.2</v>
      </c>
      <c r="X38" s="27">
        <v>-1504.4</v>
      </c>
      <c r="Z38" s="23" t="s">
        <v>98</v>
      </c>
      <c r="AA38" s="27">
        <v>4</v>
      </c>
      <c r="AB38" s="27">
        <v>2868.7</v>
      </c>
      <c r="AC38" s="11">
        <v>-81.7</v>
      </c>
      <c r="AD38" s="27">
        <v>27.3</v>
      </c>
      <c r="AE38" s="26">
        <f t="shared" si="9"/>
        <v>2818.3</v>
      </c>
      <c r="AF38" s="27">
        <v>2333.1</v>
      </c>
      <c r="AG38" s="27">
        <v>-4.6</v>
      </c>
      <c r="AH38" s="27">
        <v>853.9</v>
      </c>
      <c r="AI38" s="11">
        <v>7.9</v>
      </c>
      <c r="AJ38" s="27">
        <v>-21</v>
      </c>
      <c r="AK38" s="26">
        <f t="shared" si="10"/>
        <v>836.1999999999999</v>
      </c>
      <c r="AL38" s="27">
        <v>663.7</v>
      </c>
      <c r="AN38" s="6" t="s">
        <v>10</v>
      </c>
      <c r="AO38" s="10">
        <v>25399.5</v>
      </c>
      <c r="AP38" s="10">
        <v>26488</v>
      </c>
      <c r="AQ38" s="10">
        <v>28753</v>
      </c>
      <c r="AR38" s="10">
        <v>29464.9</v>
      </c>
      <c r="AS38" s="1"/>
      <c r="AT38" s="6" t="s">
        <v>10</v>
      </c>
      <c r="AU38" s="10">
        <v>21931.1</v>
      </c>
      <c r="AV38" s="10">
        <v>22093.4</v>
      </c>
      <c r="AW38" s="10">
        <v>22511.3</v>
      </c>
      <c r="AX38" s="10">
        <v>23300.8</v>
      </c>
      <c r="AY38" s="1"/>
      <c r="AZ38" s="6" t="s">
        <v>10</v>
      </c>
      <c r="BA38" s="10">
        <v>149768.4</v>
      </c>
      <c r="BB38" s="10">
        <v>151365.1</v>
      </c>
      <c r="BC38" s="10">
        <v>156838.9</v>
      </c>
      <c r="BD38" s="10">
        <v>161005.9</v>
      </c>
    </row>
    <row r="39" spans="10:56" ht="15">
      <c r="J39" s="14"/>
      <c r="L39" s="23" t="s">
        <v>97</v>
      </c>
      <c r="M39" s="25">
        <v>1832.4</v>
      </c>
      <c r="N39" s="25">
        <v>17656.1</v>
      </c>
      <c r="O39" s="10">
        <v>5811.9</v>
      </c>
      <c r="P39" s="25">
        <v>409.4</v>
      </c>
      <c r="Q39" s="26">
        <f t="shared" si="11"/>
        <v>25709.800000000003</v>
      </c>
      <c r="R39" s="25">
        <v>6995.4</v>
      </c>
      <c r="S39" s="25">
        <v>120.2</v>
      </c>
      <c r="T39" s="25">
        <v>2822.5</v>
      </c>
      <c r="U39" s="10">
        <v>75.8</v>
      </c>
      <c r="V39" s="25">
        <v>21</v>
      </c>
      <c r="W39" s="26">
        <f t="shared" si="8"/>
        <v>3039.5</v>
      </c>
      <c r="X39" s="25">
        <v>865.4</v>
      </c>
      <c r="Z39" s="23" t="s">
        <v>97</v>
      </c>
      <c r="AA39" s="25">
        <v>9.5</v>
      </c>
      <c r="AB39" s="25">
        <v>14.1</v>
      </c>
      <c r="AC39" s="10">
        <v>25</v>
      </c>
      <c r="AD39" s="25">
        <v>0</v>
      </c>
      <c r="AE39" s="26">
        <f t="shared" si="9"/>
        <v>48.6</v>
      </c>
      <c r="AF39" s="25">
        <v>170.4</v>
      </c>
      <c r="AG39" s="25">
        <v>-432.6</v>
      </c>
      <c r="AH39" s="25">
        <v>39.6</v>
      </c>
      <c r="AI39" s="10">
        <v>0.9</v>
      </c>
      <c r="AJ39" s="25">
        <v>4.2</v>
      </c>
      <c r="AK39" s="26">
        <f t="shared" si="10"/>
        <v>-387.90000000000003</v>
      </c>
      <c r="AL39" s="25">
        <v>90.6</v>
      </c>
      <c r="AN39" s="6" t="s">
        <v>9</v>
      </c>
      <c r="AO39" s="10">
        <v>36344.3</v>
      </c>
      <c r="AP39" s="10">
        <v>38020.6</v>
      </c>
      <c r="AQ39" s="10">
        <v>38591.7</v>
      </c>
      <c r="AR39" s="11" t="s">
        <v>1</v>
      </c>
      <c r="AS39" s="1"/>
      <c r="AT39" s="6" t="s">
        <v>9</v>
      </c>
      <c r="AU39" s="10">
        <v>8175.5</v>
      </c>
      <c r="AV39" s="10">
        <v>11430.3</v>
      </c>
      <c r="AW39" s="10">
        <v>14230.2</v>
      </c>
      <c r="AX39" s="11" t="s">
        <v>1</v>
      </c>
      <c r="AY39" s="1"/>
      <c r="AZ39" s="6" t="s">
        <v>9</v>
      </c>
      <c r="BA39" s="10">
        <v>127043.1</v>
      </c>
      <c r="BB39" s="10">
        <v>133043.7</v>
      </c>
      <c r="BC39" s="10">
        <v>140944</v>
      </c>
      <c r="BD39" s="11" t="s">
        <v>1</v>
      </c>
    </row>
    <row r="40" spans="10:56" ht="15">
      <c r="J40" s="14"/>
      <c r="L40" s="23" t="s">
        <v>96</v>
      </c>
      <c r="M40" s="25">
        <v>16.8</v>
      </c>
      <c r="N40" s="25">
        <v>2986.4</v>
      </c>
      <c r="O40" s="10">
        <v>339.9</v>
      </c>
      <c r="P40" s="25">
        <v>58.2</v>
      </c>
      <c r="Q40" s="26">
        <f t="shared" si="11"/>
        <v>3401.3</v>
      </c>
      <c r="R40" s="25">
        <v>2138.4</v>
      </c>
      <c r="S40" s="25">
        <v>26.3</v>
      </c>
      <c r="T40" s="25">
        <v>985.1</v>
      </c>
      <c r="U40" s="10">
        <v>8.2</v>
      </c>
      <c r="V40" s="25">
        <v>0.1</v>
      </c>
      <c r="W40" s="26">
        <f t="shared" si="8"/>
        <v>1019.7</v>
      </c>
      <c r="X40" s="25">
        <v>324.2</v>
      </c>
      <c r="Z40" s="23" t="s">
        <v>96</v>
      </c>
      <c r="AA40" s="25">
        <v>15.8</v>
      </c>
      <c r="AB40" s="25">
        <v>466.4</v>
      </c>
      <c r="AC40" s="10">
        <v>27.5</v>
      </c>
      <c r="AD40" s="25">
        <v>1.6</v>
      </c>
      <c r="AE40" s="26">
        <f t="shared" si="9"/>
        <v>511.3</v>
      </c>
      <c r="AF40" s="25">
        <v>637.2</v>
      </c>
      <c r="AG40" s="25">
        <v>1</v>
      </c>
      <c r="AH40" s="25">
        <v>942.4</v>
      </c>
      <c r="AI40" s="10">
        <v>111.7</v>
      </c>
      <c r="AJ40" s="25">
        <v>7.5</v>
      </c>
      <c r="AK40" s="26">
        <f t="shared" si="10"/>
        <v>1062.6</v>
      </c>
      <c r="AL40" s="25">
        <v>563</v>
      </c>
      <c r="AN40" s="6" t="s">
        <v>8</v>
      </c>
      <c r="AO40" s="10">
        <v>8346.6</v>
      </c>
      <c r="AP40" s="10">
        <v>8812.7</v>
      </c>
      <c r="AQ40" s="10">
        <v>9092</v>
      </c>
      <c r="AR40" s="10">
        <v>9479.9</v>
      </c>
      <c r="AS40" s="1"/>
      <c r="AT40" s="6" t="s">
        <v>8</v>
      </c>
      <c r="AU40" s="10">
        <v>3743.3</v>
      </c>
      <c r="AV40" s="10">
        <v>3811.7</v>
      </c>
      <c r="AW40" s="10">
        <v>3934.9</v>
      </c>
      <c r="AX40" s="10">
        <v>4087.9</v>
      </c>
      <c r="AY40" s="1"/>
      <c r="AZ40" s="6" t="s">
        <v>8</v>
      </c>
      <c r="BA40" s="10">
        <v>31294.2</v>
      </c>
      <c r="BB40" s="10">
        <v>32514.7</v>
      </c>
      <c r="BC40" s="10">
        <v>33578.4</v>
      </c>
      <c r="BD40" s="10">
        <v>35009.5</v>
      </c>
    </row>
    <row r="41" spans="10:56" ht="15">
      <c r="J41" s="14"/>
      <c r="L41" s="23" t="s">
        <v>95</v>
      </c>
      <c r="M41" s="25" t="s">
        <v>1</v>
      </c>
      <c r="N41" s="25">
        <v>10337.1</v>
      </c>
      <c r="O41" s="10">
        <v>1787.6</v>
      </c>
      <c r="P41" s="25">
        <v>109.4</v>
      </c>
      <c r="Q41" s="26">
        <f t="shared" si="11"/>
        <v>12234.1</v>
      </c>
      <c r="R41" s="25">
        <v>3602.1</v>
      </c>
      <c r="S41" s="25" t="s">
        <v>1</v>
      </c>
      <c r="T41" s="25">
        <v>3717.5</v>
      </c>
      <c r="U41" s="10">
        <v>2.5</v>
      </c>
      <c r="V41" s="25">
        <v>6.8</v>
      </c>
      <c r="W41" s="26">
        <f t="shared" si="8"/>
        <v>3726.8</v>
      </c>
      <c r="X41" s="25">
        <v>198.2</v>
      </c>
      <c r="Z41" s="23" t="s">
        <v>95</v>
      </c>
      <c r="AA41" s="25" t="s">
        <v>1</v>
      </c>
      <c r="AB41" s="25">
        <v>358.7</v>
      </c>
      <c r="AC41" s="10">
        <v>3.1</v>
      </c>
      <c r="AD41" s="25">
        <v>0.8</v>
      </c>
      <c r="AE41" s="26">
        <f t="shared" si="9"/>
        <v>362.6</v>
      </c>
      <c r="AF41" s="25">
        <v>547.6</v>
      </c>
      <c r="AG41" s="25" t="s">
        <v>1</v>
      </c>
      <c r="AH41" s="25">
        <v>120.3</v>
      </c>
      <c r="AI41" s="10">
        <v>1</v>
      </c>
      <c r="AJ41" s="25">
        <v>0</v>
      </c>
      <c r="AK41" s="26">
        <f t="shared" si="10"/>
        <v>121.3</v>
      </c>
      <c r="AL41" s="25">
        <v>63.2</v>
      </c>
      <c r="AN41" s="6" t="s">
        <v>7</v>
      </c>
      <c r="AO41" s="10">
        <v>17050.9</v>
      </c>
      <c r="AP41" s="10">
        <v>18362.7</v>
      </c>
      <c r="AQ41" s="10">
        <v>18773</v>
      </c>
      <c r="AR41" s="10">
        <v>19753.2</v>
      </c>
      <c r="AS41" s="1"/>
      <c r="AT41" s="6" t="s">
        <v>7</v>
      </c>
      <c r="AU41" s="10">
        <v>8916.7</v>
      </c>
      <c r="AV41" s="10">
        <v>8984.3</v>
      </c>
      <c r="AW41" s="10">
        <v>8871.7</v>
      </c>
      <c r="AX41" s="10">
        <v>8569.6</v>
      </c>
      <c r="AY41" s="1"/>
      <c r="AZ41" s="6" t="s">
        <v>7</v>
      </c>
      <c r="BA41" s="10">
        <v>67521.9</v>
      </c>
      <c r="BB41" s="10">
        <v>68907.4</v>
      </c>
      <c r="BC41" s="10">
        <v>71204.4</v>
      </c>
      <c r="BD41" s="10">
        <v>73361.8</v>
      </c>
    </row>
    <row r="42" spans="10:56" ht="15">
      <c r="J42" s="14"/>
      <c r="L42" s="23" t="s">
        <v>94</v>
      </c>
      <c r="M42" s="27" t="s">
        <v>1</v>
      </c>
      <c r="N42" s="25">
        <v>17670</v>
      </c>
      <c r="O42" s="11" t="s">
        <v>1</v>
      </c>
      <c r="P42" s="27" t="s">
        <v>1</v>
      </c>
      <c r="Q42" s="26">
        <f t="shared" si="11"/>
        <v>17670</v>
      </c>
      <c r="R42" s="25">
        <v>3244</v>
      </c>
      <c r="S42" s="27" t="s">
        <v>1</v>
      </c>
      <c r="T42" s="25">
        <v>2282</v>
      </c>
      <c r="U42" s="11" t="s">
        <v>1</v>
      </c>
      <c r="V42" s="25">
        <v>0</v>
      </c>
      <c r="W42" s="26">
        <f t="shared" si="8"/>
        <v>2282</v>
      </c>
      <c r="X42" s="25">
        <v>753</v>
      </c>
      <c r="Z42" s="23" t="s">
        <v>94</v>
      </c>
      <c r="AA42" s="27">
        <v>453</v>
      </c>
      <c r="AB42" s="25">
        <v>26912</v>
      </c>
      <c r="AC42" s="10" t="s">
        <v>1</v>
      </c>
      <c r="AD42" s="27" t="s">
        <v>1</v>
      </c>
      <c r="AE42" s="26">
        <f t="shared" si="9"/>
        <v>27365</v>
      </c>
      <c r="AF42" s="25">
        <v>2006</v>
      </c>
      <c r="AG42" s="27">
        <v>12</v>
      </c>
      <c r="AH42" s="25">
        <v>10213</v>
      </c>
      <c r="AI42" s="10">
        <v>60</v>
      </c>
      <c r="AJ42" s="27" t="s">
        <v>1</v>
      </c>
      <c r="AK42" s="26">
        <f t="shared" si="10"/>
        <v>10285</v>
      </c>
      <c r="AL42" s="25">
        <v>673</v>
      </c>
      <c r="AN42" s="6" t="s">
        <v>6</v>
      </c>
      <c r="AO42" s="10">
        <v>35983</v>
      </c>
      <c r="AP42" s="10">
        <v>36313</v>
      </c>
      <c r="AQ42" s="10">
        <v>37341</v>
      </c>
      <c r="AR42" s="10">
        <v>37615</v>
      </c>
      <c r="AS42" s="1"/>
      <c r="AT42" s="6" t="s">
        <v>6</v>
      </c>
      <c r="AU42" s="10">
        <v>17222</v>
      </c>
      <c r="AV42" s="10">
        <v>16855</v>
      </c>
      <c r="AW42" s="10">
        <v>16902</v>
      </c>
      <c r="AX42" s="10">
        <v>17160</v>
      </c>
      <c r="AY42" s="1"/>
      <c r="AZ42" s="6" t="s">
        <v>6</v>
      </c>
      <c r="BA42" s="10">
        <v>175002</v>
      </c>
      <c r="BB42" s="10">
        <v>176987</v>
      </c>
      <c r="BC42" s="10">
        <v>180785</v>
      </c>
      <c r="BD42" s="10">
        <v>185467</v>
      </c>
    </row>
    <row r="43" spans="10:56" ht="15">
      <c r="J43" s="14"/>
      <c r="L43" s="23" t="s">
        <v>93</v>
      </c>
      <c r="M43" s="27">
        <v>322.7</v>
      </c>
      <c r="N43" s="25">
        <v>92248.7</v>
      </c>
      <c r="O43" s="10">
        <v>21117.1</v>
      </c>
      <c r="P43" s="25">
        <v>585.1</v>
      </c>
      <c r="Q43" s="26">
        <f t="shared" si="11"/>
        <v>114273.6</v>
      </c>
      <c r="R43" s="25">
        <v>20527.2</v>
      </c>
      <c r="S43" s="27">
        <v>1227.5</v>
      </c>
      <c r="T43" s="25">
        <v>29788.5</v>
      </c>
      <c r="U43" s="10">
        <v>740.4</v>
      </c>
      <c r="V43" s="25">
        <v>0</v>
      </c>
      <c r="W43" s="26">
        <f t="shared" si="8"/>
        <v>31756.4</v>
      </c>
      <c r="X43" s="25">
        <v>5394.1</v>
      </c>
      <c r="Z43" s="23" t="s">
        <v>93</v>
      </c>
      <c r="AA43" s="25">
        <v>930.6</v>
      </c>
      <c r="AB43" s="25">
        <v>67801.7</v>
      </c>
      <c r="AC43" s="11" t="s">
        <v>1</v>
      </c>
      <c r="AD43" s="27">
        <v>86.3</v>
      </c>
      <c r="AE43" s="26">
        <f t="shared" si="9"/>
        <v>68818.6</v>
      </c>
      <c r="AF43" s="25">
        <v>21947.1</v>
      </c>
      <c r="AG43" s="25">
        <v>1126.7</v>
      </c>
      <c r="AH43" s="25">
        <v>78804.3</v>
      </c>
      <c r="AI43" s="11" t="s">
        <v>1</v>
      </c>
      <c r="AJ43" s="27" t="s">
        <v>1</v>
      </c>
      <c r="AK43" s="26">
        <f t="shared" si="10"/>
        <v>79931</v>
      </c>
      <c r="AL43" s="25">
        <v>10540</v>
      </c>
      <c r="AN43" s="6" t="s">
        <v>5</v>
      </c>
      <c r="AO43" s="10">
        <v>79465.1</v>
      </c>
      <c r="AP43" s="10">
        <v>77357.8</v>
      </c>
      <c r="AQ43" s="10">
        <v>74424.2</v>
      </c>
      <c r="AR43" s="11" t="s">
        <v>1</v>
      </c>
      <c r="AS43" s="1"/>
      <c r="AT43" s="6" t="s">
        <v>5</v>
      </c>
      <c r="AU43" s="10">
        <v>41120.8</v>
      </c>
      <c r="AV43" s="10">
        <v>41736.5</v>
      </c>
      <c r="AW43" s="10">
        <v>42926.5</v>
      </c>
      <c r="AX43" s="10">
        <v>44488.2</v>
      </c>
      <c r="AY43" s="1"/>
      <c r="AZ43" s="6" t="s">
        <v>5</v>
      </c>
      <c r="BA43" s="10">
        <v>385301.5</v>
      </c>
      <c r="BB43" s="10">
        <v>383236.9</v>
      </c>
      <c r="BC43" s="10">
        <v>397686.1</v>
      </c>
      <c r="BD43" s="10">
        <v>411271.5</v>
      </c>
    </row>
    <row r="44" spans="10:56" ht="15">
      <c r="J44" s="14"/>
      <c r="L44" s="23" t="s">
        <v>92</v>
      </c>
      <c r="M44" s="25">
        <v>69014.2</v>
      </c>
      <c r="N44" s="25">
        <v>124193.7</v>
      </c>
      <c r="O44" s="10">
        <v>55235.4</v>
      </c>
      <c r="P44" s="25">
        <v>2180</v>
      </c>
      <c r="Q44" s="26">
        <f t="shared" si="11"/>
        <v>250623.3</v>
      </c>
      <c r="R44" s="25">
        <v>79829.7</v>
      </c>
      <c r="S44" s="25">
        <v>40340.6</v>
      </c>
      <c r="T44" s="25">
        <v>107560.5</v>
      </c>
      <c r="U44" s="10">
        <v>6362.8</v>
      </c>
      <c r="V44" s="25">
        <v>1799.9</v>
      </c>
      <c r="W44" s="26">
        <f t="shared" si="8"/>
        <v>156063.8</v>
      </c>
      <c r="X44" s="25">
        <v>74407</v>
      </c>
      <c r="Z44" s="23" t="s">
        <v>92</v>
      </c>
      <c r="AA44" s="25">
        <v>46478.6</v>
      </c>
      <c r="AB44" s="25">
        <v>90604.3</v>
      </c>
      <c r="AC44" s="11">
        <v>836.6</v>
      </c>
      <c r="AD44" s="27" t="s">
        <v>1</v>
      </c>
      <c r="AE44" s="26">
        <f t="shared" si="9"/>
        <v>137919.5</v>
      </c>
      <c r="AF44" s="25">
        <v>46715.7</v>
      </c>
      <c r="AG44" s="25">
        <v>169557.9</v>
      </c>
      <c r="AH44" s="25">
        <v>175571.9</v>
      </c>
      <c r="AI44" s="11" t="s">
        <v>1</v>
      </c>
      <c r="AJ44" s="27" t="s">
        <v>1</v>
      </c>
      <c r="AK44" s="26">
        <f t="shared" si="10"/>
        <v>345129.8</v>
      </c>
      <c r="AL44" s="25">
        <v>16978</v>
      </c>
      <c r="AN44" s="6" t="s">
        <v>4</v>
      </c>
      <c r="AO44" s="10">
        <v>267421</v>
      </c>
      <c r="AP44" s="10">
        <v>285194.5</v>
      </c>
      <c r="AQ44" s="10">
        <v>323877.2</v>
      </c>
      <c r="AR44" s="11" t="s">
        <v>1</v>
      </c>
      <c r="AS44" s="1"/>
      <c r="AT44" s="6" t="s">
        <v>4</v>
      </c>
      <c r="AU44" s="10">
        <v>194444.6</v>
      </c>
      <c r="AV44" s="10">
        <v>217890.6</v>
      </c>
      <c r="AW44" s="10">
        <v>250019.3</v>
      </c>
      <c r="AX44" s="11" t="s">
        <v>1</v>
      </c>
      <c r="AY44" s="1"/>
      <c r="AZ44" s="6" t="s">
        <v>4</v>
      </c>
      <c r="BA44" s="10">
        <v>1842109.6</v>
      </c>
      <c r="BB44" s="10">
        <v>2032851.2</v>
      </c>
      <c r="BC44" s="10">
        <v>2321361.5</v>
      </c>
      <c r="BD44" s="10">
        <v>2132629.2</v>
      </c>
    </row>
    <row r="45" spans="10:56" ht="15">
      <c r="J45" s="14"/>
      <c r="L45" s="23" t="s">
        <v>91</v>
      </c>
      <c r="M45" s="27" t="s">
        <v>1</v>
      </c>
      <c r="N45" s="27" t="s">
        <v>1</v>
      </c>
      <c r="O45" s="11" t="s">
        <v>1</v>
      </c>
      <c r="P45" s="27" t="s">
        <v>1</v>
      </c>
      <c r="Q45" s="26" t="s">
        <v>1</v>
      </c>
      <c r="R45" s="27" t="s">
        <v>1</v>
      </c>
      <c r="S45" s="27" t="s">
        <v>1</v>
      </c>
      <c r="T45" s="27" t="s">
        <v>1</v>
      </c>
      <c r="U45" s="11" t="s">
        <v>1</v>
      </c>
      <c r="V45" s="27" t="s">
        <v>1</v>
      </c>
      <c r="W45" s="26" t="s">
        <v>1</v>
      </c>
      <c r="X45" s="27" t="s">
        <v>1</v>
      </c>
      <c r="Z45" s="23" t="s">
        <v>91</v>
      </c>
      <c r="AA45" s="27" t="s">
        <v>1</v>
      </c>
      <c r="AB45" s="27" t="s">
        <v>1</v>
      </c>
      <c r="AC45" s="11" t="s">
        <v>1</v>
      </c>
      <c r="AD45" s="27" t="s">
        <v>1</v>
      </c>
      <c r="AE45" s="26" t="s">
        <v>1</v>
      </c>
      <c r="AF45" s="27" t="s">
        <v>1</v>
      </c>
      <c r="AG45" s="27" t="s">
        <v>1</v>
      </c>
      <c r="AH45" s="27" t="s">
        <v>1</v>
      </c>
      <c r="AI45" s="11" t="s">
        <v>1</v>
      </c>
      <c r="AJ45" s="27" t="s">
        <v>1</v>
      </c>
      <c r="AK45" s="26" t="s">
        <v>1</v>
      </c>
      <c r="AL45" s="27" t="s">
        <v>1</v>
      </c>
      <c r="AN45" s="6" t="s">
        <v>61</v>
      </c>
      <c r="AO45" s="10">
        <v>1933</v>
      </c>
      <c r="AP45" s="10">
        <v>1967.6</v>
      </c>
      <c r="AQ45" s="10">
        <v>2242</v>
      </c>
      <c r="AR45" s="11" t="s">
        <v>1</v>
      </c>
      <c r="AS45" s="1"/>
      <c r="AT45" s="6" t="s">
        <v>61</v>
      </c>
      <c r="AU45" s="10">
        <v>897</v>
      </c>
      <c r="AV45" s="10">
        <v>1032</v>
      </c>
      <c r="AW45" s="10">
        <v>1251</v>
      </c>
      <c r="AX45" s="11" t="s">
        <v>1</v>
      </c>
      <c r="AY45" s="1"/>
      <c r="AZ45" s="6" t="s">
        <v>61</v>
      </c>
      <c r="BA45" s="10">
        <v>10256.8</v>
      </c>
      <c r="BB45" s="10">
        <v>11187.6</v>
      </c>
      <c r="BC45" s="10">
        <v>13132.8</v>
      </c>
      <c r="BD45" s="11" t="s">
        <v>1</v>
      </c>
    </row>
    <row r="46" spans="10:56" ht="15">
      <c r="J46" s="1"/>
      <c r="L46" s="23" t="s">
        <v>90</v>
      </c>
      <c r="M46" s="25">
        <v>30483.1</v>
      </c>
      <c r="N46" s="25">
        <v>13251.3</v>
      </c>
      <c r="O46" s="10">
        <v>759.9</v>
      </c>
      <c r="P46" s="27" t="s">
        <v>1</v>
      </c>
      <c r="Q46" s="26">
        <f>SUM(M46:P46)</f>
        <v>44494.299999999996</v>
      </c>
      <c r="R46" s="25">
        <v>8859.1</v>
      </c>
      <c r="S46" s="25">
        <v>10171.1</v>
      </c>
      <c r="T46" s="25">
        <v>8158.1</v>
      </c>
      <c r="U46" s="10">
        <v>73.9</v>
      </c>
      <c r="V46" s="27" t="s">
        <v>1</v>
      </c>
      <c r="W46" s="26">
        <f>SUM(S46:V46)</f>
        <v>18403.100000000002</v>
      </c>
      <c r="X46" s="25">
        <v>1837.7</v>
      </c>
      <c r="Z46" s="23" t="s">
        <v>90</v>
      </c>
      <c r="AA46" s="25">
        <v>11893.5</v>
      </c>
      <c r="AB46" s="25">
        <v>17226.7</v>
      </c>
      <c r="AC46" s="10">
        <v>3357</v>
      </c>
      <c r="AD46" s="25">
        <v>2.2</v>
      </c>
      <c r="AE46" s="26">
        <f>SUM(AA46:AD46)</f>
        <v>32479.4</v>
      </c>
      <c r="AF46" s="25">
        <v>2842.2</v>
      </c>
      <c r="AG46" s="25">
        <v>15165.4</v>
      </c>
      <c r="AH46" s="25">
        <v>7983.9</v>
      </c>
      <c r="AI46" s="10">
        <v>1646</v>
      </c>
      <c r="AJ46" s="25">
        <v>0</v>
      </c>
      <c r="AK46" s="26">
        <f>SUM(AG46:AJ46)</f>
        <v>24795.3</v>
      </c>
      <c r="AL46" s="25">
        <v>631.2</v>
      </c>
      <c r="AN46" s="6" t="s">
        <v>3</v>
      </c>
      <c r="AO46" s="10">
        <v>119891.1</v>
      </c>
      <c r="AP46" s="10">
        <v>107895</v>
      </c>
      <c r="AQ46" s="10">
        <v>88156</v>
      </c>
      <c r="AR46" s="11" t="s">
        <v>1</v>
      </c>
      <c r="AS46" s="1"/>
      <c r="AT46" s="6" t="s">
        <v>3</v>
      </c>
      <c r="AU46" s="10">
        <v>24811.6</v>
      </c>
      <c r="AV46" s="10">
        <v>25053.6</v>
      </c>
      <c r="AW46" s="10">
        <v>24075.7</v>
      </c>
      <c r="AX46" s="11" t="s">
        <v>1</v>
      </c>
      <c r="AY46" s="1"/>
      <c r="AZ46" s="6" t="s">
        <v>3</v>
      </c>
      <c r="BA46" s="10">
        <v>352704.6</v>
      </c>
      <c r="BB46" s="10">
        <v>336846.6</v>
      </c>
      <c r="BC46" s="10">
        <v>310126.3</v>
      </c>
      <c r="BD46" s="11" t="s">
        <v>1</v>
      </c>
    </row>
    <row r="47" spans="12:56" ht="15">
      <c r="L47" s="23" t="s">
        <v>89</v>
      </c>
      <c r="M47" s="27" t="s">
        <v>1</v>
      </c>
      <c r="N47" s="27" t="s">
        <v>1</v>
      </c>
      <c r="O47" s="11" t="s">
        <v>1</v>
      </c>
      <c r="P47" s="27" t="s">
        <v>1</v>
      </c>
      <c r="Q47" s="26">
        <f aca="true" t="shared" si="12" ref="Q47:Q53">SUM(M47:P47)</f>
        <v>0</v>
      </c>
      <c r="R47" s="27" t="s">
        <v>1</v>
      </c>
      <c r="S47" s="27" t="s">
        <v>1</v>
      </c>
      <c r="T47" s="27" t="s">
        <v>1</v>
      </c>
      <c r="U47" s="11" t="s">
        <v>1</v>
      </c>
      <c r="V47" s="27" t="s">
        <v>1</v>
      </c>
      <c r="W47" s="26">
        <f aca="true" t="shared" si="13" ref="W47:W53">SUM(S47:V47)</f>
        <v>0</v>
      </c>
      <c r="X47" s="27" t="s">
        <v>1</v>
      </c>
      <c r="Z47" s="23" t="s">
        <v>89</v>
      </c>
      <c r="AA47" s="27" t="s">
        <v>1</v>
      </c>
      <c r="AB47" s="27" t="s">
        <v>1</v>
      </c>
      <c r="AC47" s="11" t="s">
        <v>1</v>
      </c>
      <c r="AD47" s="27" t="s">
        <v>1</v>
      </c>
      <c r="AE47" s="26">
        <f aca="true" t="shared" si="14" ref="AE47:AE53">SUM(AA47:AD47)</f>
        <v>0</v>
      </c>
      <c r="AF47" s="27" t="s">
        <v>1</v>
      </c>
      <c r="AG47" s="27" t="s">
        <v>1</v>
      </c>
      <c r="AH47" s="27" t="s">
        <v>1</v>
      </c>
      <c r="AI47" s="11" t="s">
        <v>1</v>
      </c>
      <c r="AJ47" s="27" t="s">
        <v>1</v>
      </c>
      <c r="AK47" s="26">
        <f aca="true" t="shared" si="15" ref="AK47:AK53">SUM(AG47:AJ47)</f>
        <v>0</v>
      </c>
      <c r="AL47" s="27" t="s">
        <v>1</v>
      </c>
      <c r="AN47" s="6" t="s">
        <v>59</v>
      </c>
      <c r="AO47" s="10">
        <v>106164.9</v>
      </c>
      <c r="AP47" s="10">
        <v>107110</v>
      </c>
      <c r="AQ47" s="10">
        <v>120978.7</v>
      </c>
      <c r="AR47" s="10">
        <v>119124.1</v>
      </c>
      <c r="AS47" s="1"/>
      <c r="AT47" s="6" t="s">
        <v>59</v>
      </c>
      <c r="AU47" s="10">
        <v>73337.2</v>
      </c>
      <c r="AV47" s="10">
        <v>77128.2</v>
      </c>
      <c r="AW47" s="10">
        <v>86134.6</v>
      </c>
      <c r="AX47" s="10">
        <v>83721</v>
      </c>
      <c r="AY47" s="1"/>
      <c r="AZ47" s="6" t="s">
        <v>59</v>
      </c>
      <c r="BA47" s="10">
        <v>501115.3</v>
      </c>
      <c r="BB47" s="10">
        <v>517307</v>
      </c>
      <c r="BC47" s="10">
        <v>592543.3</v>
      </c>
      <c r="BD47" s="10">
        <v>586113.9</v>
      </c>
    </row>
    <row r="48" spans="12:56" ht="15">
      <c r="L48" s="23" t="s">
        <v>88</v>
      </c>
      <c r="M48" s="27" t="s">
        <v>1</v>
      </c>
      <c r="N48" s="27" t="s">
        <v>1</v>
      </c>
      <c r="O48" s="11" t="s">
        <v>1</v>
      </c>
      <c r="P48" s="27" t="s">
        <v>1</v>
      </c>
      <c r="Q48" s="26">
        <f t="shared" si="12"/>
        <v>0</v>
      </c>
      <c r="R48" s="27" t="s">
        <v>1</v>
      </c>
      <c r="S48" s="27" t="s">
        <v>1</v>
      </c>
      <c r="T48" s="27" t="s">
        <v>1</v>
      </c>
      <c r="U48" s="11" t="s">
        <v>1</v>
      </c>
      <c r="V48" s="27" t="s">
        <v>1</v>
      </c>
      <c r="W48" s="26">
        <f t="shared" si="13"/>
        <v>0</v>
      </c>
      <c r="X48" s="27" t="s">
        <v>1</v>
      </c>
      <c r="Z48" s="23" t="s">
        <v>88</v>
      </c>
      <c r="AA48" s="27" t="s">
        <v>1</v>
      </c>
      <c r="AB48" s="27" t="s">
        <v>1</v>
      </c>
      <c r="AC48" s="11" t="s">
        <v>1</v>
      </c>
      <c r="AD48" s="27" t="s">
        <v>1</v>
      </c>
      <c r="AE48" s="26">
        <f t="shared" si="14"/>
        <v>0</v>
      </c>
      <c r="AF48" s="27" t="s">
        <v>1</v>
      </c>
      <c r="AG48" s="27" t="s">
        <v>1</v>
      </c>
      <c r="AH48" s="27" t="s">
        <v>1</v>
      </c>
      <c r="AI48" s="11" t="s">
        <v>1</v>
      </c>
      <c r="AJ48" s="27" t="s">
        <v>1</v>
      </c>
      <c r="AK48" s="26">
        <f t="shared" si="15"/>
        <v>0</v>
      </c>
      <c r="AL48" s="27" t="s">
        <v>1</v>
      </c>
      <c r="AN48" s="6" t="s">
        <v>58</v>
      </c>
      <c r="AO48" s="11" t="s">
        <v>1</v>
      </c>
      <c r="AP48" s="11" t="s">
        <v>1</v>
      </c>
      <c r="AQ48" s="11" t="s">
        <v>1</v>
      </c>
      <c r="AR48" s="11" t="s">
        <v>1</v>
      </c>
      <c r="AS48" s="1"/>
      <c r="AT48" s="6" t="s">
        <v>58</v>
      </c>
      <c r="AU48" s="10">
        <v>388.1</v>
      </c>
      <c r="AV48" s="10">
        <v>397.9</v>
      </c>
      <c r="AW48" s="10">
        <v>433.9</v>
      </c>
      <c r="AX48" s="11" t="s">
        <v>1</v>
      </c>
      <c r="AY48" s="1"/>
      <c r="AZ48" s="6" t="s">
        <v>58</v>
      </c>
      <c r="BA48" s="10">
        <v>2760.5</v>
      </c>
      <c r="BB48" s="10">
        <v>2799.3</v>
      </c>
      <c r="BC48" s="10">
        <v>2992.2</v>
      </c>
      <c r="BD48" s="11" t="s">
        <v>1</v>
      </c>
    </row>
    <row r="49" spans="12:56" ht="15">
      <c r="L49" s="23" t="s">
        <v>87</v>
      </c>
      <c r="M49" s="27" t="s">
        <v>1</v>
      </c>
      <c r="N49" s="27" t="s">
        <v>1</v>
      </c>
      <c r="O49" s="11" t="s">
        <v>1</v>
      </c>
      <c r="P49" s="27" t="s">
        <v>1</v>
      </c>
      <c r="Q49" s="26">
        <f t="shared" si="12"/>
        <v>0</v>
      </c>
      <c r="R49" s="27" t="s">
        <v>1</v>
      </c>
      <c r="S49" s="27" t="s">
        <v>1</v>
      </c>
      <c r="T49" s="27" t="s">
        <v>1</v>
      </c>
      <c r="U49" s="11" t="s">
        <v>1</v>
      </c>
      <c r="V49" s="27" t="s">
        <v>1</v>
      </c>
      <c r="W49" s="26">
        <f t="shared" si="13"/>
        <v>0</v>
      </c>
      <c r="X49" s="27" t="s">
        <v>1</v>
      </c>
      <c r="Z49" s="23" t="s">
        <v>87</v>
      </c>
      <c r="AA49" s="27" t="s">
        <v>1</v>
      </c>
      <c r="AB49" s="27" t="s">
        <v>1</v>
      </c>
      <c r="AC49" s="11" t="s">
        <v>1</v>
      </c>
      <c r="AD49" s="27" t="s">
        <v>1</v>
      </c>
      <c r="AE49" s="26">
        <f t="shared" si="14"/>
        <v>0</v>
      </c>
      <c r="AF49" s="27" t="s">
        <v>1</v>
      </c>
      <c r="AG49" s="27" t="s">
        <v>1</v>
      </c>
      <c r="AH49" s="27" t="s">
        <v>1</v>
      </c>
      <c r="AI49" s="11" t="s">
        <v>1</v>
      </c>
      <c r="AJ49" s="27" t="s">
        <v>1</v>
      </c>
      <c r="AK49" s="26">
        <f t="shared" si="15"/>
        <v>0</v>
      </c>
      <c r="AL49" s="27" t="s">
        <v>1</v>
      </c>
      <c r="AN49" s="6" t="s">
        <v>57</v>
      </c>
      <c r="AO49" s="10">
        <v>1229.6</v>
      </c>
      <c r="AP49" s="10">
        <v>1285.6</v>
      </c>
      <c r="AQ49" s="10">
        <v>1250.9</v>
      </c>
      <c r="AR49" s="10">
        <v>1242.2</v>
      </c>
      <c r="AS49" s="1"/>
      <c r="AT49" s="6" t="s">
        <v>57</v>
      </c>
      <c r="AU49" s="10">
        <v>1054.7</v>
      </c>
      <c r="AV49" s="10">
        <v>1106.4</v>
      </c>
      <c r="AW49" s="10">
        <v>1121.5</v>
      </c>
      <c r="AX49" s="11" t="s">
        <v>1</v>
      </c>
      <c r="AY49" s="1"/>
      <c r="AZ49" s="6" t="s">
        <v>57</v>
      </c>
      <c r="BA49" s="10">
        <v>8396.5</v>
      </c>
      <c r="BB49" s="10">
        <v>8700.7</v>
      </c>
      <c r="BC49" s="10">
        <v>8968.2</v>
      </c>
      <c r="BD49" s="10">
        <v>9395.5</v>
      </c>
    </row>
    <row r="50" spans="12:56" ht="15">
      <c r="L50" s="23" t="s">
        <v>86</v>
      </c>
      <c r="M50" s="25" t="s">
        <v>1</v>
      </c>
      <c r="N50" s="25" t="s">
        <v>1</v>
      </c>
      <c r="O50" s="10" t="s">
        <v>1</v>
      </c>
      <c r="P50" s="25" t="s">
        <v>1</v>
      </c>
      <c r="Q50" s="26">
        <f t="shared" si="12"/>
        <v>0</v>
      </c>
      <c r="R50" s="25" t="s">
        <v>1</v>
      </c>
      <c r="S50" s="25" t="s">
        <v>1</v>
      </c>
      <c r="T50" s="25" t="s">
        <v>1</v>
      </c>
      <c r="U50" s="10" t="s">
        <v>1</v>
      </c>
      <c r="V50" s="25" t="s">
        <v>1</v>
      </c>
      <c r="W50" s="26">
        <f t="shared" si="13"/>
        <v>0</v>
      </c>
      <c r="X50" s="25" t="s">
        <v>1</v>
      </c>
      <c r="Z50" s="23" t="s">
        <v>86</v>
      </c>
      <c r="AA50" s="25" t="s">
        <v>1</v>
      </c>
      <c r="AB50" s="25" t="s">
        <v>1</v>
      </c>
      <c r="AC50" s="10" t="s">
        <v>1</v>
      </c>
      <c r="AD50" s="25" t="s">
        <v>1</v>
      </c>
      <c r="AE50" s="26">
        <f t="shared" si="14"/>
        <v>0</v>
      </c>
      <c r="AF50" s="25" t="s">
        <v>1</v>
      </c>
      <c r="AG50" s="25" t="s">
        <v>1</v>
      </c>
      <c r="AH50" s="25" t="s">
        <v>1</v>
      </c>
      <c r="AI50" s="10" t="s">
        <v>1</v>
      </c>
      <c r="AJ50" s="25" t="s">
        <v>1</v>
      </c>
      <c r="AK50" s="26">
        <f t="shared" si="15"/>
        <v>0</v>
      </c>
      <c r="AL50" s="25" t="s">
        <v>1</v>
      </c>
      <c r="AN50" s="6" t="s">
        <v>56</v>
      </c>
      <c r="AO50" s="10">
        <v>7667.5</v>
      </c>
      <c r="AP50" s="10">
        <v>6967.9</v>
      </c>
      <c r="AQ50" s="10">
        <v>7176.2</v>
      </c>
      <c r="AR50" s="11" t="s">
        <v>1</v>
      </c>
      <c r="AS50" s="1"/>
      <c r="AT50" s="6" t="s">
        <v>56</v>
      </c>
      <c r="AU50" s="10">
        <v>3337.6</v>
      </c>
      <c r="AV50" s="10">
        <v>3299.5</v>
      </c>
      <c r="AW50" s="10">
        <v>3430.7</v>
      </c>
      <c r="AX50" s="10">
        <v>3508.7</v>
      </c>
      <c r="AY50" s="1"/>
      <c r="AZ50" s="6" t="s">
        <v>56</v>
      </c>
      <c r="BA50" s="10">
        <v>28845.7</v>
      </c>
      <c r="BB50" s="10">
        <v>27766.5</v>
      </c>
      <c r="BC50" s="10">
        <v>27715.6</v>
      </c>
      <c r="BD50" s="10">
        <v>28517.4</v>
      </c>
    </row>
    <row r="51" spans="12:56" ht="15">
      <c r="L51" s="23" t="s">
        <v>85</v>
      </c>
      <c r="M51" s="27" t="s">
        <v>1</v>
      </c>
      <c r="N51" s="27" t="s">
        <v>1</v>
      </c>
      <c r="O51" s="11" t="s">
        <v>1</v>
      </c>
      <c r="P51" s="27" t="s">
        <v>1</v>
      </c>
      <c r="Q51" s="26">
        <f t="shared" si="12"/>
        <v>0</v>
      </c>
      <c r="R51" s="27" t="s">
        <v>1</v>
      </c>
      <c r="S51" s="27" t="s">
        <v>1</v>
      </c>
      <c r="T51" s="27" t="s">
        <v>1</v>
      </c>
      <c r="U51" s="11" t="s">
        <v>1</v>
      </c>
      <c r="V51" s="27" t="s">
        <v>1</v>
      </c>
      <c r="W51" s="26">
        <f t="shared" si="13"/>
        <v>0</v>
      </c>
      <c r="X51" s="27" t="s">
        <v>1</v>
      </c>
      <c r="Z51" s="23" t="s">
        <v>85</v>
      </c>
      <c r="AA51" s="27" t="s">
        <v>1</v>
      </c>
      <c r="AB51" s="27" t="s">
        <v>1</v>
      </c>
      <c r="AC51" s="11" t="s">
        <v>1</v>
      </c>
      <c r="AD51" s="27" t="s">
        <v>1</v>
      </c>
      <c r="AE51" s="26">
        <f t="shared" si="14"/>
        <v>0</v>
      </c>
      <c r="AF51" s="27" t="s">
        <v>1</v>
      </c>
      <c r="AG51" s="27" t="s">
        <v>1</v>
      </c>
      <c r="AH51" s="27" t="s">
        <v>1</v>
      </c>
      <c r="AI51" s="11" t="s">
        <v>1</v>
      </c>
      <c r="AJ51" s="27" t="s">
        <v>1</v>
      </c>
      <c r="AK51" s="26">
        <f t="shared" si="15"/>
        <v>0</v>
      </c>
      <c r="AL51" s="27" t="s">
        <v>1</v>
      </c>
      <c r="AN51" s="6" t="s">
        <v>55</v>
      </c>
      <c r="AO51" s="10">
        <v>140245.6</v>
      </c>
      <c r="AP51" s="10">
        <v>141333.6</v>
      </c>
      <c r="AQ51" s="10">
        <v>152690.1</v>
      </c>
      <c r="AR51" s="10">
        <v>153084</v>
      </c>
      <c r="AS51" s="1"/>
      <c r="AT51" s="6" t="s">
        <v>55</v>
      </c>
      <c r="AU51" s="10">
        <v>79659.4</v>
      </c>
      <c r="AV51" s="10">
        <v>80555.1</v>
      </c>
      <c r="AW51" s="10">
        <v>88760.4</v>
      </c>
      <c r="AX51" s="10">
        <v>88577.8</v>
      </c>
      <c r="AY51" s="1"/>
      <c r="AZ51" s="6" t="s">
        <v>55</v>
      </c>
      <c r="BA51" s="10">
        <v>625745</v>
      </c>
      <c r="BB51" s="10">
        <v>622119.4</v>
      </c>
      <c r="BC51" s="10">
        <v>681119.4</v>
      </c>
      <c r="BD51" s="10">
        <v>687613</v>
      </c>
    </row>
    <row r="52" spans="12:56" ht="15">
      <c r="L52" s="23" t="s">
        <v>84</v>
      </c>
      <c r="M52" s="27" t="s">
        <v>1</v>
      </c>
      <c r="N52" s="25">
        <v>840090.9</v>
      </c>
      <c r="O52" s="11" t="s">
        <v>1</v>
      </c>
      <c r="P52" s="27" t="s">
        <v>1</v>
      </c>
      <c r="Q52" s="26">
        <f t="shared" si="12"/>
        <v>840090.9</v>
      </c>
      <c r="R52" s="25">
        <v>163675</v>
      </c>
      <c r="S52" s="27" t="s">
        <v>1</v>
      </c>
      <c r="T52" s="27" t="s">
        <v>1</v>
      </c>
      <c r="U52" s="11" t="s">
        <v>1</v>
      </c>
      <c r="V52" s="27" t="s">
        <v>1</v>
      </c>
      <c r="W52" s="26">
        <f t="shared" si="13"/>
        <v>0</v>
      </c>
      <c r="X52" s="27" t="s">
        <v>1</v>
      </c>
      <c r="Z52" s="23" t="s">
        <v>84</v>
      </c>
      <c r="AA52" s="25">
        <v>14869.1</v>
      </c>
      <c r="AB52" s="25">
        <v>225328.4</v>
      </c>
      <c r="AC52" s="11" t="s">
        <v>1</v>
      </c>
      <c r="AD52" s="27" t="s">
        <v>1</v>
      </c>
      <c r="AE52" s="26">
        <f t="shared" si="14"/>
        <v>240197.5</v>
      </c>
      <c r="AF52" s="27" t="s">
        <v>1</v>
      </c>
      <c r="AG52" s="27" t="s">
        <v>1</v>
      </c>
      <c r="AH52" s="27" t="s">
        <v>1</v>
      </c>
      <c r="AI52" s="11" t="s">
        <v>1</v>
      </c>
      <c r="AJ52" s="27" t="s">
        <v>1</v>
      </c>
      <c r="AK52" s="26">
        <f t="shared" si="15"/>
        <v>0</v>
      </c>
      <c r="AL52" s="27" t="s">
        <v>1</v>
      </c>
      <c r="AN52" s="6" t="s">
        <v>54</v>
      </c>
      <c r="AO52" s="11" t="s">
        <v>1</v>
      </c>
      <c r="AP52" s="11" t="s">
        <v>1</v>
      </c>
      <c r="AQ52" s="11" t="s">
        <v>1</v>
      </c>
      <c r="AR52" s="11" t="s">
        <v>1</v>
      </c>
      <c r="AS52" s="1"/>
      <c r="AT52" s="6" t="s">
        <v>54</v>
      </c>
      <c r="AU52" s="11" t="s">
        <v>1</v>
      </c>
      <c r="AV52" s="11" t="s">
        <v>1</v>
      </c>
      <c r="AW52" s="11" t="s">
        <v>1</v>
      </c>
      <c r="AX52" s="11" t="s">
        <v>1</v>
      </c>
      <c r="AY52" s="1"/>
      <c r="AZ52" s="6" t="s">
        <v>54</v>
      </c>
      <c r="BA52" s="11" t="s">
        <v>1</v>
      </c>
      <c r="BB52" s="11" t="s">
        <v>1</v>
      </c>
      <c r="BC52" s="11" t="s">
        <v>1</v>
      </c>
      <c r="BD52" s="11" t="s">
        <v>1</v>
      </c>
    </row>
    <row r="53" spans="12:56" ht="15">
      <c r="L53" s="23" t="s">
        <v>83</v>
      </c>
      <c r="M53" s="25">
        <v>13</v>
      </c>
      <c r="N53" s="25">
        <v>46128.8</v>
      </c>
      <c r="O53" s="11" t="s">
        <v>1</v>
      </c>
      <c r="P53" s="27" t="s">
        <v>1</v>
      </c>
      <c r="Q53" s="26">
        <f t="shared" si="12"/>
        <v>46141.8</v>
      </c>
      <c r="R53" s="25">
        <v>-2482.6</v>
      </c>
      <c r="S53" s="25" t="s">
        <v>1</v>
      </c>
      <c r="T53" s="25" t="s">
        <v>1</v>
      </c>
      <c r="U53" s="11" t="s">
        <v>1</v>
      </c>
      <c r="V53" s="27" t="s">
        <v>1</v>
      </c>
      <c r="W53" s="26">
        <f t="shared" si="13"/>
        <v>0</v>
      </c>
      <c r="X53" s="25" t="s">
        <v>1</v>
      </c>
      <c r="Z53" s="23" t="s">
        <v>83</v>
      </c>
      <c r="AA53" s="25">
        <v>23884.9</v>
      </c>
      <c r="AB53" s="25">
        <v>113514.2</v>
      </c>
      <c r="AC53" s="11" t="s">
        <v>1</v>
      </c>
      <c r="AD53" s="27" t="s">
        <v>1</v>
      </c>
      <c r="AE53" s="26">
        <f t="shared" si="14"/>
        <v>137399.1</v>
      </c>
      <c r="AF53" s="25">
        <v>31376.4</v>
      </c>
      <c r="AG53" s="25" t="s">
        <v>1</v>
      </c>
      <c r="AH53" s="25" t="s">
        <v>1</v>
      </c>
      <c r="AI53" s="11" t="s">
        <v>1</v>
      </c>
      <c r="AJ53" s="27" t="s">
        <v>1</v>
      </c>
      <c r="AK53" s="26">
        <f t="shared" si="15"/>
        <v>0</v>
      </c>
      <c r="AL53" s="25" t="s">
        <v>1</v>
      </c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9:56" ht="15">
      <c r="S54" s="20" t="s">
        <v>1</v>
      </c>
      <c r="T54" s="20" t="s">
        <v>1</v>
      </c>
      <c r="U54" s="20" t="s">
        <v>1</v>
      </c>
      <c r="V54" s="20" t="s">
        <v>1</v>
      </c>
      <c r="X54" s="20" t="s">
        <v>1</v>
      </c>
      <c r="AN54" s="2" t="s">
        <v>2</v>
      </c>
      <c r="AO54" s="1"/>
      <c r="AP54" s="1"/>
      <c r="AQ54" s="1"/>
      <c r="AR54" s="1"/>
      <c r="AS54" s="1"/>
      <c r="AT54" s="2" t="s">
        <v>2</v>
      </c>
      <c r="AU54" s="1"/>
      <c r="AV54" s="1"/>
      <c r="AW54" s="1"/>
      <c r="AX54" s="1"/>
      <c r="AY54" s="1"/>
      <c r="AZ54" s="2" t="s">
        <v>2</v>
      </c>
      <c r="BA54" s="1"/>
      <c r="BB54" s="1"/>
      <c r="BC54" s="1"/>
      <c r="BD54" s="1"/>
    </row>
    <row r="55" spans="12:56" ht="15">
      <c r="L55" s="21" t="s">
        <v>142</v>
      </c>
      <c r="Z55" s="21" t="s">
        <v>142</v>
      </c>
      <c r="AN55" s="2" t="s">
        <v>1</v>
      </c>
      <c r="AO55" s="2" t="s">
        <v>0</v>
      </c>
      <c r="AP55" s="1"/>
      <c r="AQ55" s="1"/>
      <c r="AR55" s="1"/>
      <c r="AS55" s="1"/>
      <c r="AT55" s="2" t="s">
        <v>1</v>
      </c>
      <c r="AU55" s="2" t="s">
        <v>0</v>
      </c>
      <c r="AV55" s="1"/>
      <c r="AW55" s="1"/>
      <c r="AX55" s="1"/>
      <c r="AY55" s="1"/>
      <c r="AZ55" s="2" t="s">
        <v>1</v>
      </c>
      <c r="BA55" s="2" t="s">
        <v>0</v>
      </c>
      <c r="BB55" s="1"/>
      <c r="BC55" s="1"/>
      <c r="BD55" s="1"/>
    </row>
    <row r="56" spans="12:56" ht="15">
      <c r="L56" s="21">
        <v>0</v>
      </c>
      <c r="M56" s="21" t="s">
        <v>0</v>
      </c>
      <c r="Z56" s="21">
        <v>0</v>
      </c>
      <c r="AA56" s="21" t="s">
        <v>0</v>
      </c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63" ht="12" customHeight="1"/>
    <row r="64" ht="12" customHeight="1"/>
    <row r="96" ht="12" customHeight="1"/>
    <row r="97" ht="12" customHeight="1"/>
    <row r="147" ht="12" customHeight="1"/>
    <row r="148" ht="12" customHeight="1"/>
  </sheetData>
  <mergeCells count="6"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24"/>
  <sheetViews>
    <sheetView showGridLines="0" workbookViewId="0" topLeftCell="A1">
      <selection activeCell="J39" sqref="J39"/>
    </sheetView>
  </sheetViews>
  <sheetFormatPr defaultColWidth="12.8515625" defaultRowHeight="15"/>
  <cols>
    <col min="1" max="1" width="14.7109375" style="53" customWidth="1"/>
    <col min="2" max="9" width="8.7109375" style="53" customWidth="1"/>
    <col min="10" max="11" width="12.8515625" style="53" customWidth="1"/>
    <col min="12" max="12" width="3.421875" style="53" customWidth="1"/>
    <col min="13" max="13" width="17.421875" style="53" customWidth="1"/>
    <col min="14" max="18" width="12.8515625" style="53" customWidth="1"/>
    <col min="19" max="19" width="10.140625" style="53" customWidth="1"/>
    <col min="20" max="16384" width="12.8515625" style="53" customWidth="1"/>
  </cols>
  <sheetData>
    <row r="2" spans="1:41" ht="15">
      <c r="A2" s="129" t="s">
        <v>171</v>
      </c>
      <c r="B2" s="129"/>
      <c r="C2" s="129"/>
      <c r="D2" s="129"/>
      <c r="E2" s="129"/>
      <c r="F2" s="129"/>
      <c r="G2" s="129"/>
      <c r="H2" s="129"/>
      <c r="I2" s="129"/>
      <c r="J2" s="128"/>
      <c r="K2" s="128"/>
      <c r="L2" s="128"/>
      <c r="M2" s="86" t="s">
        <v>166</v>
      </c>
      <c r="T2" s="30" t="s">
        <v>143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12" ht="15">
      <c r="A3" s="130"/>
      <c r="B3" s="130"/>
      <c r="C3" s="130"/>
      <c r="D3" s="130"/>
      <c r="E3" s="130"/>
      <c r="F3" s="130"/>
      <c r="G3" s="130"/>
      <c r="H3" s="130"/>
      <c r="I3" s="130"/>
      <c r="J3" s="128"/>
      <c r="K3" s="128"/>
      <c r="L3" s="128"/>
    </row>
    <row r="4" spans="1:41" ht="15">
      <c r="A4" s="58"/>
      <c r="B4" s="114" t="s">
        <v>154</v>
      </c>
      <c r="C4" s="115"/>
      <c r="D4" s="115"/>
      <c r="E4" s="115"/>
      <c r="F4" s="114" t="s">
        <v>155</v>
      </c>
      <c r="G4" s="115"/>
      <c r="H4" s="115"/>
      <c r="I4" s="115"/>
      <c r="J4" s="15"/>
      <c r="K4" s="15"/>
      <c r="L4" s="15"/>
      <c r="T4" s="30" t="s">
        <v>52</v>
      </c>
      <c r="U4" s="32">
        <v>42933.62207175926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29.25" customHeight="1">
      <c r="A5" s="59"/>
      <c r="B5" s="112" t="s">
        <v>76</v>
      </c>
      <c r="C5" s="113"/>
      <c r="D5" s="113" t="s">
        <v>77</v>
      </c>
      <c r="E5" s="113"/>
      <c r="F5" s="112" t="s">
        <v>76</v>
      </c>
      <c r="G5" s="113"/>
      <c r="H5" s="113" t="s">
        <v>77</v>
      </c>
      <c r="I5" s="113"/>
      <c r="J5" s="15"/>
      <c r="K5" s="15"/>
      <c r="L5" s="15"/>
      <c r="M5" s="55"/>
      <c r="T5" s="30" t="s">
        <v>51</v>
      </c>
      <c r="U5" s="32">
        <v>43061.65173857639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ht="12.75" customHeight="1">
      <c r="A6" s="60"/>
      <c r="B6" s="73" t="s">
        <v>33</v>
      </c>
      <c r="C6" s="57" t="s">
        <v>32</v>
      </c>
      <c r="D6" s="57" t="s">
        <v>33</v>
      </c>
      <c r="E6" s="57" t="s">
        <v>32</v>
      </c>
      <c r="F6" s="73" t="s">
        <v>33</v>
      </c>
      <c r="G6" s="57" t="s">
        <v>32</v>
      </c>
      <c r="H6" s="57" t="s">
        <v>33</v>
      </c>
      <c r="I6" s="57" t="s">
        <v>32</v>
      </c>
      <c r="J6" s="16"/>
      <c r="K6" s="16"/>
      <c r="L6" s="16"/>
      <c r="M6" s="55"/>
      <c r="T6" s="30"/>
      <c r="U6" s="32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" customHeight="1">
      <c r="A7" s="71" t="s">
        <v>156</v>
      </c>
      <c r="B7" s="72">
        <f>_xlfn.IFERROR((AN55-Z55)/AG55*100,":")</f>
        <v>14.315416281740967</v>
      </c>
      <c r="C7" s="72">
        <f>_xlfn.IFERROR(Z55/AG55*100,":")</f>
        <v>9.606549336705653</v>
      </c>
      <c r="D7" s="72">
        <f>_xlfn.IFERROR((AO55-AA55)/AH55*100,":")</f>
        <v>10.134732261587095</v>
      </c>
      <c r="E7" s="72">
        <f>_xlfn.IFERROR(AA55/AH55*100,":")</f>
        <v>5.599396675770779</v>
      </c>
      <c r="F7" s="72">
        <f>_xlfn.IFERROR((AN14-Z14)/AG14*100,":")</f>
        <v>18.236320531687422</v>
      </c>
      <c r="G7" s="72">
        <f>_xlfn.IFERROR(Z14/AG14*100,":")</f>
        <v>15.955188149093052</v>
      </c>
      <c r="H7" s="72">
        <f>_xlfn.IFERROR((AO14-AA14)/AH14*100,":")</f>
        <v>15.930336330302392</v>
      </c>
      <c r="I7" s="72">
        <f>_xlfn.IFERROR(AA14/AH14*100,":")</f>
        <v>14.283864191871926</v>
      </c>
      <c r="J7" s="18"/>
      <c r="K7" s="18"/>
      <c r="L7" s="18"/>
      <c r="M7" s="15"/>
      <c r="O7" s="109" t="s">
        <v>154</v>
      </c>
      <c r="P7" s="111"/>
      <c r="Q7" s="109" t="s">
        <v>155</v>
      </c>
      <c r="R7" s="111"/>
      <c r="T7" s="30" t="s">
        <v>50</v>
      </c>
      <c r="U7" s="30" t="s">
        <v>49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18" ht="12" customHeight="1">
      <c r="A8" s="69" t="s">
        <v>31</v>
      </c>
      <c r="B8" s="61">
        <f>_xlfn.IFERROR((AN57-Z57)/AG57*100,":")</f>
        <v>20.53600094321655</v>
      </c>
      <c r="C8" s="61">
        <f aca="true" t="shared" si="0" ref="C8:C37">_xlfn.IFERROR(Z57/AG57*100,":")</f>
        <v>13.68915573049401</v>
      </c>
      <c r="D8" s="61">
        <f aca="true" t="shared" si="1" ref="D8:D37">_xlfn.IFERROR((AO57-AA57)/AH57*100,":")</f>
        <v>9.695323402356953</v>
      </c>
      <c r="E8" s="61">
        <f aca="true" t="shared" si="2" ref="E8:E37">_xlfn.IFERROR(AA57/AH57*100,":")</f>
        <v>4.350504301606176</v>
      </c>
      <c r="F8" s="65">
        <f aca="true" t="shared" si="3" ref="F8:F37">_xlfn.IFERROR((AN16-Z16)/AG16*100,":")</f>
        <v>33.00780378325357</v>
      </c>
      <c r="G8" s="61">
        <f aca="true" t="shared" si="4" ref="G8:G37">_xlfn.IFERROR(Z16/AG16*100,":")</f>
        <v>24.983536762545693</v>
      </c>
      <c r="H8" s="61">
        <f aca="true" t="shared" si="5" ref="H8:H37">_xlfn.IFERROR((AO16-AA16)/AH16*100,":")</f>
        <v>14.139446146593833</v>
      </c>
      <c r="I8" s="61">
        <f aca="true" t="shared" si="6" ref="I8:I37">_xlfn.IFERROR(AA16/AH16*100,":")</f>
        <v>17.01352414024365</v>
      </c>
      <c r="J8" s="18"/>
      <c r="K8" s="18"/>
      <c r="L8" s="18"/>
      <c r="M8" s="15"/>
      <c r="O8" s="9" t="s">
        <v>74</v>
      </c>
      <c r="P8" s="9" t="s">
        <v>159</v>
      </c>
      <c r="Q8" s="9" t="s">
        <v>74</v>
      </c>
      <c r="R8" s="9" t="s">
        <v>159</v>
      </c>
    </row>
    <row r="9" spans="1:41" ht="12" customHeight="1">
      <c r="A9" s="69" t="s">
        <v>30</v>
      </c>
      <c r="B9" s="61">
        <f aca="true" t="shared" si="7" ref="B9:B37">_xlfn.IFERROR((AN58-Z58)/AG58*100,":")</f>
        <v>17.718633245458513</v>
      </c>
      <c r="C9" s="61">
        <f t="shared" si="0"/>
        <v>6.571107462538627</v>
      </c>
      <c r="D9" s="61">
        <f t="shared" si="1"/>
        <v>8.57672044451734</v>
      </c>
      <c r="E9" s="61">
        <f t="shared" si="2"/>
        <v>1.945763444129307</v>
      </c>
      <c r="F9" s="65">
        <f t="shared" si="3"/>
        <v>39.67884912626914</v>
      </c>
      <c r="G9" s="61">
        <f t="shared" si="4"/>
        <v>8.864320447585333</v>
      </c>
      <c r="H9" s="61">
        <f t="shared" si="5"/>
        <v>20.603279779314935</v>
      </c>
      <c r="I9" s="61">
        <f t="shared" si="6"/>
        <v>6.597184403918625</v>
      </c>
      <c r="J9" s="18"/>
      <c r="K9" s="18"/>
      <c r="L9" s="18"/>
      <c r="M9" s="16"/>
      <c r="T9" s="30" t="s">
        <v>144</v>
      </c>
      <c r="U9" s="30" t="s">
        <v>145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" customHeight="1">
      <c r="A10" s="69" t="s">
        <v>29</v>
      </c>
      <c r="B10" s="61">
        <f t="shared" si="7"/>
        <v>28.559206454973534</v>
      </c>
      <c r="C10" s="61">
        <f t="shared" si="0"/>
        <v>11.68183106596996</v>
      </c>
      <c r="D10" s="61">
        <f t="shared" si="1"/>
        <v>21.815173047499258</v>
      </c>
      <c r="E10" s="61">
        <f t="shared" si="2"/>
        <v>3.377287081455054</v>
      </c>
      <c r="F10" s="65">
        <f t="shared" si="3"/>
        <v>42.824132953734036</v>
      </c>
      <c r="G10" s="61">
        <f t="shared" si="4"/>
        <v>17.623122050980307</v>
      </c>
      <c r="H10" s="61">
        <f t="shared" si="5"/>
        <v>33.48054945609937</v>
      </c>
      <c r="I10" s="61">
        <f t="shared" si="6"/>
        <v>8.004923787577614</v>
      </c>
      <c r="J10" s="18"/>
      <c r="K10" s="18"/>
      <c r="L10" s="18"/>
      <c r="M10" s="18"/>
      <c r="N10" s="33" t="s">
        <v>156</v>
      </c>
      <c r="O10" s="17">
        <f>AN55/AG55</f>
        <v>0.23921965618446622</v>
      </c>
      <c r="P10" s="17">
        <f aca="true" t="shared" si="8" ref="P10">AO55/AH55</f>
        <v>0.15734128937357875</v>
      </c>
      <c r="Q10" s="17">
        <f>AN14/AG14</f>
        <v>0.34191508680780475</v>
      </c>
      <c r="R10" s="17">
        <f>AO14/AH14</f>
        <v>0.30214200522174317</v>
      </c>
      <c r="T10" s="30" t="s">
        <v>43</v>
      </c>
      <c r="U10" s="30" t="s">
        <v>47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18" ht="12" customHeight="1">
      <c r="A11" s="69" t="s">
        <v>28</v>
      </c>
      <c r="B11" s="61">
        <f t="shared" si="7"/>
        <v>14.282872894365084</v>
      </c>
      <c r="C11" s="61">
        <f t="shared" si="0"/>
        <v>10.139177176778984</v>
      </c>
      <c r="D11" s="61">
        <f t="shared" si="1"/>
        <v>14.61475119447716</v>
      </c>
      <c r="E11" s="61">
        <f t="shared" si="2"/>
        <v>6.339585786918679</v>
      </c>
      <c r="F11" s="65">
        <f t="shared" si="3"/>
        <v>14.477122027326228</v>
      </c>
      <c r="G11" s="61">
        <f t="shared" si="4"/>
        <v>9.74880691530246</v>
      </c>
      <c r="H11" s="61">
        <f t="shared" si="5"/>
        <v>15.045749419959373</v>
      </c>
      <c r="I11" s="61">
        <f t="shared" si="6"/>
        <v>12.03090810138973</v>
      </c>
      <c r="J11" s="18"/>
      <c r="K11" s="18"/>
      <c r="L11" s="18"/>
      <c r="M11" s="18"/>
      <c r="N11" s="33" t="s">
        <v>31</v>
      </c>
      <c r="O11" s="17">
        <f>AN57/AG57</f>
        <v>0.3422515667371056</v>
      </c>
      <c r="P11" s="17">
        <f>AO57/AH57</f>
        <v>0.1404582770396313</v>
      </c>
      <c r="Q11" s="17">
        <f aca="true" t="shared" si="9" ref="Q11:R11">AN16/AG16</f>
        <v>0.5799134054579926</v>
      </c>
      <c r="R11" s="17">
        <f t="shared" si="9"/>
        <v>0.31152970286837484</v>
      </c>
    </row>
    <row r="12" spans="1:41" ht="12" customHeight="1">
      <c r="A12" s="69" t="s">
        <v>73</v>
      </c>
      <c r="B12" s="61">
        <f t="shared" si="7"/>
        <v>9.348201559529954</v>
      </c>
      <c r="C12" s="61">
        <f t="shared" si="0"/>
        <v>9.240039658079434</v>
      </c>
      <c r="D12" s="61">
        <f t="shared" si="1"/>
        <v>5.910592774362267</v>
      </c>
      <c r="E12" s="61">
        <f t="shared" si="2"/>
        <v>4.582990072053108</v>
      </c>
      <c r="F12" s="65">
        <f t="shared" si="3"/>
        <v>15.876300511148864</v>
      </c>
      <c r="G12" s="61">
        <f t="shared" si="4"/>
        <v>10.827303373863122</v>
      </c>
      <c r="H12" s="61">
        <f t="shared" si="5"/>
        <v>11.202548157829114</v>
      </c>
      <c r="I12" s="61">
        <f t="shared" si="6"/>
        <v>12.216608081251758</v>
      </c>
      <c r="J12" s="18"/>
      <c r="K12" s="18"/>
      <c r="L12" s="18"/>
      <c r="M12" s="18"/>
      <c r="N12" s="33" t="s">
        <v>30</v>
      </c>
      <c r="O12" s="17">
        <f>AN58/AG58</f>
        <v>0.24289740707997143</v>
      </c>
      <c r="P12" s="17">
        <f>AO58/AH58</f>
        <v>0.10522483888646646</v>
      </c>
      <c r="Q12" s="17">
        <f aca="true" t="shared" si="10" ref="Q12:R12">AN17/AG17</f>
        <v>0.4854316957385447</v>
      </c>
      <c r="R12" s="17">
        <f t="shared" si="10"/>
        <v>0.2720046418323356</v>
      </c>
      <c r="T12" s="33" t="s">
        <v>146</v>
      </c>
      <c r="U12" s="33" t="s">
        <v>126</v>
      </c>
      <c r="V12" s="33" t="s">
        <v>126</v>
      </c>
      <c r="W12" s="33" t="s">
        <v>126</v>
      </c>
      <c r="X12" s="33" t="s">
        <v>126</v>
      </c>
      <c r="Y12" s="33" t="s">
        <v>126</v>
      </c>
      <c r="Z12" s="33"/>
      <c r="AA12" s="33" t="s">
        <v>126</v>
      </c>
      <c r="AB12" s="33" t="s">
        <v>147</v>
      </c>
      <c r="AC12" s="33" t="s">
        <v>147</v>
      </c>
      <c r="AD12" s="33" t="s">
        <v>147</v>
      </c>
      <c r="AE12" s="33" t="s">
        <v>147</v>
      </c>
      <c r="AF12" s="33" t="s">
        <v>147</v>
      </c>
      <c r="AG12" s="33"/>
      <c r="AH12" s="33" t="s">
        <v>147</v>
      </c>
      <c r="AI12" s="33" t="s">
        <v>148</v>
      </c>
      <c r="AJ12" s="33" t="s">
        <v>148</v>
      </c>
      <c r="AK12" s="33" t="s">
        <v>148</v>
      </c>
      <c r="AL12" s="33" t="s">
        <v>148</v>
      </c>
      <c r="AM12" s="33" t="s">
        <v>148</v>
      </c>
      <c r="AN12" s="33"/>
      <c r="AO12" s="33" t="s">
        <v>148</v>
      </c>
    </row>
    <row r="13" spans="1:41" ht="12" customHeight="1">
      <c r="A13" s="69" t="s">
        <v>26</v>
      </c>
      <c r="B13" s="61">
        <f t="shared" si="7"/>
        <v>40.657259600045286</v>
      </c>
      <c r="C13" s="61">
        <f t="shared" si="0"/>
        <v>0</v>
      </c>
      <c r="D13" s="61">
        <f t="shared" si="1"/>
        <v>34.42086412383442</v>
      </c>
      <c r="E13" s="61">
        <f t="shared" si="2"/>
        <v>5.345711286305345</v>
      </c>
      <c r="F13" s="65">
        <f t="shared" si="3"/>
        <v>49.49269768247917</v>
      </c>
      <c r="G13" s="61">
        <f t="shared" si="4"/>
        <v>0</v>
      </c>
      <c r="H13" s="61">
        <f t="shared" si="5"/>
        <v>36.57030930897479</v>
      </c>
      <c r="I13" s="61">
        <f t="shared" si="6"/>
        <v>8.291559912368648</v>
      </c>
      <c r="J13" s="18"/>
      <c r="K13" s="18"/>
      <c r="L13" s="18"/>
      <c r="M13" s="18"/>
      <c r="N13" s="33" t="s">
        <v>29</v>
      </c>
      <c r="O13" s="17">
        <f>AN59/AG59</f>
        <v>0.4024103752094349</v>
      </c>
      <c r="P13" s="17">
        <f>AO59/AH59</f>
        <v>0.25192460128954314</v>
      </c>
      <c r="Q13" s="17">
        <f aca="true" t="shared" si="11" ref="Q13:R13">AN18/AG18</f>
        <v>0.6044725500471434</v>
      </c>
      <c r="R13" s="17">
        <f t="shared" si="11"/>
        <v>0.4148547324367698</v>
      </c>
      <c r="T13" s="33" t="s">
        <v>125</v>
      </c>
      <c r="U13" s="33" t="s">
        <v>149</v>
      </c>
      <c r="V13" s="33" t="s">
        <v>150</v>
      </c>
      <c r="W13" s="33" t="s">
        <v>151</v>
      </c>
      <c r="X13" s="33" t="s">
        <v>141</v>
      </c>
      <c r="Y13" s="33" t="s">
        <v>152</v>
      </c>
      <c r="Z13" s="34" t="s">
        <v>140</v>
      </c>
      <c r="AA13" s="33" t="s">
        <v>35</v>
      </c>
      <c r="AB13" s="33" t="s">
        <v>149</v>
      </c>
      <c r="AC13" s="33" t="s">
        <v>150</v>
      </c>
      <c r="AD13" s="33" t="s">
        <v>151</v>
      </c>
      <c r="AE13" s="33" t="s">
        <v>141</v>
      </c>
      <c r="AF13" s="33" t="s">
        <v>152</v>
      </c>
      <c r="AG13" s="34" t="s">
        <v>140</v>
      </c>
      <c r="AH13" s="33" t="s">
        <v>35</v>
      </c>
      <c r="AI13" s="33" t="s">
        <v>149</v>
      </c>
      <c r="AJ13" s="33" t="s">
        <v>150</v>
      </c>
      <c r="AK13" s="33" t="s">
        <v>151</v>
      </c>
      <c r="AL13" s="33" t="s">
        <v>141</v>
      </c>
      <c r="AM13" s="33" t="s">
        <v>152</v>
      </c>
      <c r="AN13" s="34" t="s">
        <v>140</v>
      </c>
      <c r="AO13" s="33" t="s">
        <v>35</v>
      </c>
    </row>
    <row r="14" spans="1:41" ht="12" customHeight="1">
      <c r="A14" s="69" t="s">
        <v>25</v>
      </c>
      <c r="B14" s="61">
        <f t="shared" si="7"/>
        <v>10.772043981096678</v>
      </c>
      <c r="C14" s="61">
        <f t="shared" si="0"/>
        <v>27.550404901564985</v>
      </c>
      <c r="D14" s="61">
        <f t="shared" si="1"/>
        <v>15.832111284605748</v>
      </c>
      <c r="E14" s="61">
        <f t="shared" si="2"/>
        <v>9.778071993017996</v>
      </c>
      <c r="F14" s="65">
        <f t="shared" si="3"/>
        <v>10.666305504194579</v>
      </c>
      <c r="G14" s="61">
        <f t="shared" si="4"/>
        <v>60.03839314105358</v>
      </c>
      <c r="H14" s="61">
        <f t="shared" si="5"/>
        <v>13.840360608805238</v>
      </c>
      <c r="I14" s="61">
        <f t="shared" si="6"/>
        <v>24.759336280327982</v>
      </c>
      <c r="J14" s="18"/>
      <c r="K14" s="18"/>
      <c r="L14" s="18"/>
      <c r="M14" s="18"/>
      <c r="N14" s="33" t="s">
        <v>28</v>
      </c>
      <c r="O14" s="17">
        <f>AN60/AG60</f>
        <v>0.2442205007114407</v>
      </c>
      <c r="P14" s="17">
        <f>AO60/AH60</f>
        <v>0.20954336981395838</v>
      </c>
      <c r="Q14" s="17">
        <f aca="true" t="shared" si="12" ref="Q14:R14">AN19/AG19</f>
        <v>0.24225928942628688</v>
      </c>
      <c r="R14" s="17">
        <f t="shared" si="12"/>
        <v>0.27076657521349107</v>
      </c>
      <c r="T14" s="33" t="s">
        <v>62</v>
      </c>
      <c r="U14" s="35">
        <v>3510000</v>
      </c>
      <c r="V14" s="35">
        <v>36905.9</v>
      </c>
      <c r="W14" s="35">
        <v>1340000</v>
      </c>
      <c r="X14" s="35">
        <v>50986.4</v>
      </c>
      <c r="Y14" s="35">
        <v>13000</v>
      </c>
      <c r="Z14" s="37">
        <f>SUM(V14:Y14)</f>
        <v>1440892.2999999998</v>
      </c>
      <c r="AA14" s="35">
        <v>1401512.4</v>
      </c>
      <c r="AB14" s="35">
        <v>26351790.6</v>
      </c>
      <c r="AC14" s="35">
        <v>223539.6</v>
      </c>
      <c r="AD14" s="35">
        <v>7080000</v>
      </c>
      <c r="AE14" s="35">
        <v>1476330.4</v>
      </c>
      <c r="AF14" s="35">
        <v>251000</v>
      </c>
      <c r="AG14" s="37">
        <f>SUM(AC14:AF14)</f>
        <v>9030870</v>
      </c>
      <c r="AH14" s="35">
        <v>9811857.5</v>
      </c>
      <c r="AI14" s="35">
        <v>7540460.7</v>
      </c>
      <c r="AJ14" s="35">
        <v>63757.3</v>
      </c>
      <c r="AK14" s="35">
        <v>2680000</v>
      </c>
      <c r="AL14" s="35">
        <v>344033.4</v>
      </c>
      <c r="AM14" s="36" t="s">
        <v>1</v>
      </c>
      <c r="AN14" s="37">
        <f>SUM(AJ14:AM14)</f>
        <v>3087790.6999999997</v>
      </c>
      <c r="AO14" s="35">
        <v>2964574.3</v>
      </c>
    </row>
    <row r="15" spans="1:41" ht="12" customHeight="1">
      <c r="A15" s="69" t="s">
        <v>24</v>
      </c>
      <c r="B15" s="61">
        <f t="shared" si="7"/>
        <v>5.472892241057427</v>
      </c>
      <c r="C15" s="61">
        <f t="shared" si="0"/>
        <v>1.7306399820775147</v>
      </c>
      <c r="D15" s="61">
        <f t="shared" si="1"/>
        <v>5.461435976381597</v>
      </c>
      <c r="E15" s="61">
        <f t="shared" si="2"/>
        <v>1.3784647015350937</v>
      </c>
      <c r="F15" s="65">
        <f t="shared" si="3"/>
        <v>5.83401737586584</v>
      </c>
      <c r="G15" s="61">
        <f t="shared" si="4"/>
        <v>1.9145603610037427</v>
      </c>
      <c r="H15" s="61">
        <f t="shared" si="5"/>
        <v>12.817573635170836</v>
      </c>
      <c r="I15" s="61">
        <f t="shared" si="6"/>
        <v>3.6486619552949913</v>
      </c>
      <c r="J15" s="18"/>
      <c r="K15" s="18"/>
      <c r="L15" s="18"/>
      <c r="M15" s="18"/>
      <c r="N15" s="33" t="s">
        <v>73</v>
      </c>
      <c r="O15" s="17">
        <f>AN61/AG61</f>
        <v>0.1858824121760939</v>
      </c>
      <c r="P15" s="17">
        <f>AO61/AH61</f>
        <v>0.10493582846415375</v>
      </c>
      <c r="Q15" s="17">
        <f aca="true" t="shared" si="13" ref="Q15:R15">AN20/AG20</f>
        <v>0.26703603885011984</v>
      </c>
      <c r="R15" s="17">
        <f t="shared" si="13"/>
        <v>0.2341915623908087</v>
      </c>
      <c r="T15" s="33" t="s">
        <v>153</v>
      </c>
      <c r="U15" s="36" t="s">
        <v>1</v>
      </c>
      <c r="V15" s="36" t="s">
        <v>1</v>
      </c>
      <c r="W15" s="36" t="s">
        <v>1</v>
      </c>
      <c r="X15" s="36" t="s">
        <v>1</v>
      </c>
      <c r="Y15" s="36" t="s">
        <v>1</v>
      </c>
      <c r="Z15" s="37">
        <f aca="true" t="shared" si="14" ref="Z15:Z45">SUM(V15:Y15)</f>
        <v>0</v>
      </c>
      <c r="AA15" s="36" t="s">
        <v>1</v>
      </c>
      <c r="AB15" s="36" t="s">
        <v>1</v>
      </c>
      <c r="AC15" s="36" t="s">
        <v>1</v>
      </c>
      <c r="AD15" s="36" t="s">
        <v>1</v>
      </c>
      <c r="AE15" s="36" t="s">
        <v>1</v>
      </c>
      <c r="AF15" s="36" t="s">
        <v>1</v>
      </c>
      <c r="AG15" s="37">
        <f aca="true" t="shared" si="15" ref="AG15:AG45">SUM(AC15:AF15)</f>
        <v>0</v>
      </c>
      <c r="AH15" s="36" t="s">
        <v>1</v>
      </c>
      <c r="AI15" s="36" t="s">
        <v>1</v>
      </c>
      <c r="AJ15" s="36" t="s">
        <v>1</v>
      </c>
      <c r="AK15" s="36" t="s">
        <v>1</v>
      </c>
      <c r="AL15" s="36" t="s">
        <v>1</v>
      </c>
      <c r="AM15" s="36" t="s">
        <v>1</v>
      </c>
      <c r="AN15" s="37">
        <f aca="true" t="shared" si="16" ref="AN15:AN45">SUM(AJ15:AM15)</f>
        <v>0</v>
      </c>
      <c r="AO15" s="36" t="s">
        <v>1</v>
      </c>
    </row>
    <row r="16" spans="1:41" ht="12" customHeight="1">
      <c r="A16" s="69" t="s">
        <v>23</v>
      </c>
      <c r="B16" s="61">
        <f t="shared" si="7"/>
        <v>14.655018470755026</v>
      </c>
      <c r="C16" s="61">
        <f t="shared" si="0"/>
        <v>6.997199236221211</v>
      </c>
      <c r="D16" s="61">
        <f t="shared" si="1"/>
        <v>9.47480516086566</v>
      </c>
      <c r="E16" s="61">
        <f t="shared" si="2"/>
        <v>2.400014254604709</v>
      </c>
      <c r="F16" s="65">
        <f t="shared" si="3"/>
        <v>25.613563117742004</v>
      </c>
      <c r="G16" s="61">
        <f t="shared" si="4"/>
        <v>14.491828949981953</v>
      </c>
      <c r="H16" s="61">
        <f t="shared" si="5"/>
        <v>15.343676150163018</v>
      </c>
      <c r="I16" s="61">
        <f t="shared" si="6"/>
        <v>8.857205307021118</v>
      </c>
      <c r="J16" s="18"/>
      <c r="K16" s="18"/>
      <c r="L16" s="18"/>
      <c r="M16" s="18"/>
      <c r="N16" s="33" t="s">
        <v>26</v>
      </c>
      <c r="O16" s="17">
        <f>AN62/AG62</f>
        <v>0.40657259600045287</v>
      </c>
      <c r="P16" s="17">
        <f>AO62/AH62</f>
        <v>0.39766575410139765</v>
      </c>
      <c r="Q16" s="17">
        <f aca="true" t="shared" si="17" ref="Q16:R16">AN21/AG21</f>
        <v>0.4949269768247917</v>
      </c>
      <c r="R16" s="17">
        <f t="shared" si="17"/>
        <v>0.4486186922134343</v>
      </c>
      <c r="T16" s="33" t="s">
        <v>31</v>
      </c>
      <c r="U16" s="35">
        <v>162921.5</v>
      </c>
      <c r="V16" s="35">
        <v>0</v>
      </c>
      <c r="W16" s="35">
        <v>77811.6</v>
      </c>
      <c r="X16" s="35">
        <v>0</v>
      </c>
      <c r="Y16" s="35">
        <v>0</v>
      </c>
      <c r="Z16" s="37">
        <f t="shared" si="14"/>
        <v>77811.6</v>
      </c>
      <c r="AA16" s="35">
        <v>71894.1</v>
      </c>
      <c r="AB16" s="35">
        <v>992182.4</v>
      </c>
      <c r="AC16" s="35">
        <v>947.1</v>
      </c>
      <c r="AD16" s="35">
        <v>261592.7</v>
      </c>
      <c r="AE16" s="35">
        <v>39494.2</v>
      </c>
      <c r="AF16" s="35">
        <v>9417.5</v>
      </c>
      <c r="AG16" s="37">
        <f t="shared" si="15"/>
        <v>311451.5</v>
      </c>
      <c r="AH16" s="35">
        <v>422570.3</v>
      </c>
      <c r="AI16" s="35">
        <v>353798.4</v>
      </c>
      <c r="AJ16" s="36" t="s">
        <v>1</v>
      </c>
      <c r="AK16" s="35">
        <v>160283.5</v>
      </c>
      <c r="AL16" s="35">
        <v>20331.4</v>
      </c>
      <c r="AM16" s="36" t="s">
        <v>1</v>
      </c>
      <c r="AN16" s="37">
        <f t="shared" si="16"/>
        <v>180614.9</v>
      </c>
      <c r="AO16" s="35">
        <v>131643.2</v>
      </c>
    </row>
    <row r="17" spans="1:41" ht="12" customHeight="1">
      <c r="A17" s="69" t="s">
        <v>22</v>
      </c>
      <c r="B17" s="61">
        <f t="shared" si="7"/>
        <v>10.767810293124981</v>
      </c>
      <c r="C17" s="61">
        <f t="shared" si="0"/>
        <v>8.015179620062735</v>
      </c>
      <c r="D17" s="61">
        <f t="shared" si="1"/>
        <v>9.194371428947933</v>
      </c>
      <c r="E17" s="61">
        <f t="shared" si="2"/>
        <v>4.074122593169367</v>
      </c>
      <c r="F17" s="65">
        <f t="shared" si="3"/>
        <v>13.661553412329305</v>
      </c>
      <c r="G17" s="61">
        <f t="shared" si="4"/>
        <v>11.785978671205418</v>
      </c>
      <c r="H17" s="61">
        <f t="shared" si="5"/>
        <v>14.663938558785123</v>
      </c>
      <c r="I17" s="61">
        <f t="shared" si="6"/>
        <v>8.756216656215146</v>
      </c>
      <c r="J17" s="18"/>
      <c r="K17" s="18"/>
      <c r="L17" s="18"/>
      <c r="M17" s="18"/>
      <c r="N17" s="33" t="s">
        <v>25</v>
      </c>
      <c r="O17" s="17">
        <f>AN63/AG63</f>
        <v>0.38322448882661664</v>
      </c>
      <c r="P17" s="17">
        <f>AO63/AH63</f>
        <v>0.25610183277623744</v>
      </c>
      <c r="Q17" s="17">
        <f aca="true" t="shared" si="18" ref="Q17:R17">AN22/AG22</f>
        <v>0.7070469864524815</v>
      </c>
      <c r="R17" s="17">
        <f t="shared" si="18"/>
        <v>0.38599696889133217</v>
      </c>
      <c r="T17" s="33" t="s">
        <v>30</v>
      </c>
      <c r="U17" s="35">
        <v>9077.6</v>
      </c>
      <c r="V17" s="35">
        <v>14.5</v>
      </c>
      <c r="W17" s="35">
        <v>2848.9</v>
      </c>
      <c r="X17" s="35">
        <v>514.5</v>
      </c>
      <c r="Y17" s="36" t="s">
        <v>1</v>
      </c>
      <c r="Z17" s="37">
        <f t="shared" si="14"/>
        <v>3377.9</v>
      </c>
      <c r="AA17" s="35">
        <v>3331.4</v>
      </c>
      <c r="AB17" s="35">
        <v>113946.4</v>
      </c>
      <c r="AC17" s="35">
        <v>1213.4</v>
      </c>
      <c r="AD17" s="35">
        <v>28042.1</v>
      </c>
      <c r="AE17" s="35">
        <v>8083.2</v>
      </c>
      <c r="AF17" s="35">
        <v>768</v>
      </c>
      <c r="AG17" s="37">
        <f t="shared" si="15"/>
        <v>38106.7</v>
      </c>
      <c r="AH17" s="35">
        <v>50497.3</v>
      </c>
      <c r="AI17" s="35">
        <v>38640.9</v>
      </c>
      <c r="AJ17" s="35">
        <v>504.6</v>
      </c>
      <c r="AK17" s="35">
        <v>14718.4</v>
      </c>
      <c r="AL17" s="35">
        <v>3139.5</v>
      </c>
      <c r="AM17" s="35">
        <v>135.7</v>
      </c>
      <c r="AN17" s="37">
        <f t="shared" si="16"/>
        <v>18498.2</v>
      </c>
      <c r="AO17" s="35">
        <v>13735.5</v>
      </c>
    </row>
    <row r="18" spans="1:41" ht="12" customHeight="1">
      <c r="A18" s="69" t="s">
        <v>21</v>
      </c>
      <c r="B18" s="61">
        <f t="shared" si="7"/>
        <v>10.810430801929208</v>
      </c>
      <c r="C18" s="61">
        <f t="shared" si="0"/>
        <v>3.502002779367285</v>
      </c>
      <c r="D18" s="61">
        <f t="shared" si="1"/>
        <v>15.58706715725044</v>
      </c>
      <c r="E18" s="61">
        <f t="shared" si="2"/>
        <v>1.6926859461504074</v>
      </c>
      <c r="F18" s="65">
        <f t="shared" si="3"/>
        <v>17.549772598405212</v>
      </c>
      <c r="G18" s="61">
        <f t="shared" si="4"/>
        <v>4.20187393188658</v>
      </c>
      <c r="H18" s="61">
        <f t="shared" si="5"/>
        <v>27.55888047878895</v>
      </c>
      <c r="I18" s="61">
        <f t="shared" si="6"/>
        <v>4.233409610983982</v>
      </c>
      <c r="J18" s="18"/>
      <c r="K18" s="18"/>
      <c r="L18" s="18"/>
      <c r="M18" s="18"/>
      <c r="N18" s="33" t="s">
        <v>24</v>
      </c>
      <c r="O18" s="17">
        <f>AN64/AG64</f>
        <v>0.07203532223134941</v>
      </c>
      <c r="P18" s="17">
        <f>AO64/AH64</f>
        <v>0.06839900677916691</v>
      </c>
      <c r="Q18" s="17">
        <f aca="true" t="shared" si="19" ref="Q18:R18">AN23/AG23</f>
        <v>0.07748577736869583</v>
      </c>
      <c r="R18" s="17">
        <f t="shared" si="19"/>
        <v>0.16466235590465828</v>
      </c>
      <c r="T18" s="33" t="s">
        <v>29</v>
      </c>
      <c r="U18" s="35">
        <v>56846.2</v>
      </c>
      <c r="V18" s="36" t="s">
        <v>1</v>
      </c>
      <c r="W18" s="35">
        <v>34475.1</v>
      </c>
      <c r="X18" s="36" t="s">
        <v>1</v>
      </c>
      <c r="Y18" s="35">
        <v>28.4</v>
      </c>
      <c r="Z18" s="37">
        <f t="shared" si="14"/>
        <v>34503.5</v>
      </c>
      <c r="AA18" s="35">
        <v>10619.5</v>
      </c>
      <c r="AB18" s="35">
        <v>424269.5</v>
      </c>
      <c r="AC18" s="35">
        <v>2947.6</v>
      </c>
      <c r="AD18" s="35">
        <v>149681.8</v>
      </c>
      <c r="AE18" s="35">
        <v>38780.3</v>
      </c>
      <c r="AF18" s="35">
        <v>4375.7</v>
      </c>
      <c r="AG18" s="37">
        <f t="shared" si="15"/>
        <v>195785.40000000002</v>
      </c>
      <c r="AH18" s="35">
        <v>132662.1</v>
      </c>
      <c r="AI18" s="35">
        <v>198129.1</v>
      </c>
      <c r="AJ18" s="35">
        <v>1035.2</v>
      </c>
      <c r="AK18" s="35">
        <v>100447</v>
      </c>
      <c r="AL18" s="35">
        <v>15180.6</v>
      </c>
      <c r="AM18" s="35">
        <v>1684.1</v>
      </c>
      <c r="AN18" s="37">
        <f t="shared" si="16"/>
        <v>118346.90000000001</v>
      </c>
      <c r="AO18" s="35">
        <v>55035.5</v>
      </c>
    </row>
    <row r="19" spans="1:41" ht="12" customHeight="1">
      <c r="A19" s="69" t="s">
        <v>20</v>
      </c>
      <c r="B19" s="61">
        <f t="shared" si="7"/>
        <v>5.618587647652767</v>
      </c>
      <c r="C19" s="61">
        <f t="shared" si="0"/>
        <v>5.430822145565136</v>
      </c>
      <c r="D19" s="61">
        <f t="shared" si="1"/>
        <v>6.523371057420091</v>
      </c>
      <c r="E19" s="61">
        <f t="shared" si="2"/>
        <v>2.366675942998706</v>
      </c>
      <c r="F19" s="65">
        <f t="shared" si="3"/>
        <v>9.569069230386022</v>
      </c>
      <c r="G19" s="61">
        <f t="shared" si="4"/>
        <v>9.91770387474053</v>
      </c>
      <c r="H19" s="61">
        <f t="shared" si="5"/>
        <v>12.00617558713727</v>
      </c>
      <c r="I19" s="61">
        <f t="shared" si="6"/>
        <v>7.743130398585306</v>
      </c>
      <c r="J19" s="18"/>
      <c r="K19" s="18"/>
      <c r="L19" s="18"/>
      <c r="M19" s="18"/>
      <c r="N19" s="33" t="s">
        <v>23</v>
      </c>
      <c r="O19" s="17">
        <f>AN65/AG65</f>
        <v>0.21652217706976237</v>
      </c>
      <c r="P19" s="17">
        <f>AO65/AH65</f>
        <v>0.11874819415470368</v>
      </c>
      <c r="Q19" s="17">
        <f aca="true" t="shared" si="20" ref="Q19:R19">AN24/AG24</f>
        <v>0.4010539206772396</v>
      </c>
      <c r="R19" s="17">
        <f t="shared" si="20"/>
        <v>0.24200881457184137</v>
      </c>
      <c r="T19" s="33" t="s">
        <v>28</v>
      </c>
      <c r="U19" s="35">
        <v>44447.1</v>
      </c>
      <c r="V19" s="36" t="s">
        <v>1</v>
      </c>
      <c r="W19" s="35">
        <v>13596.7</v>
      </c>
      <c r="X19" s="36" t="s">
        <v>1</v>
      </c>
      <c r="Y19" s="36" t="s">
        <v>1</v>
      </c>
      <c r="Z19" s="37">
        <f t="shared" si="14"/>
        <v>13596.7</v>
      </c>
      <c r="AA19" s="35">
        <v>19320.7</v>
      </c>
      <c r="AB19" s="35">
        <v>462892.5</v>
      </c>
      <c r="AC19" s="35">
        <v>6475</v>
      </c>
      <c r="AD19" s="35">
        <v>103534</v>
      </c>
      <c r="AE19" s="35">
        <v>24828.6</v>
      </c>
      <c r="AF19" s="35">
        <v>4632.8</v>
      </c>
      <c r="AG19" s="37">
        <f t="shared" si="15"/>
        <v>139470.4</v>
      </c>
      <c r="AH19" s="35">
        <v>160592.2</v>
      </c>
      <c r="AI19" s="35">
        <v>107419.5</v>
      </c>
      <c r="AJ19" s="35">
        <v>3004.9</v>
      </c>
      <c r="AK19" s="35">
        <v>29823</v>
      </c>
      <c r="AL19" s="35">
        <v>600.2</v>
      </c>
      <c r="AM19" s="35">
        <v>359.9</v>
      </c>
      <c r="AN19" s="37">
        <f t="shared" si="16"/>
        <v>33788</v>
      </c>
      <c r="AO19" s="35">
        <v>43483</v>
      </c>
    </row>
    <row r="20" spans="1:41" ht="12" customHeight="1">
      <c r="A20" s="69" t="s">
        <v>19</v>
      </c>
      <c r="B20" s="61">
        <f t="shared" si="7"/>
        <v>2.3897998840895918</v>
      </c>
      <c r="C20" s="61">
        <f t="shared" si="0"/>
        <v>0</v>
      </c>
      <c r="D20" s="119" t="str">
        <f t="shared" si="1"/>
        <v>:</v>
      </c>
      <c r="E20" s="119" t="str">
        <f t="shared" si="2"/>
        <v>:</v>
      </c>
      <c r="F20" s="65">
        <f t="shared" si="3"/>
        <v>3.9996082016455534</v>
      </c>
      <c r="G20" s="61">
        <f>_xlfn.IFERROR(Z28/AG28*100,":")</f>
        <v>0</v>
      </c>
      <c r="H20" s="119" t="str">
        <f t="shared" si="5"/>
        <v>:</v>
      </c>
      <c r="I20" s="119" t="str">
        <f t="shared" si="6"/>
        <v>:</v>
      </c>
      <c r="J20" s="18"/>
      <c r="K20" s="18"/>
      <c r="L20" s="18"/>
      <c r="M20" s="18"/>
      <c r="N20" s="33" t="s">
        <v>22</v>
      </c>
      <c r="O20" s="17">
        <f>AN66/AG66</f>
        <v>0.18782989913187717</v>
      </c>
      <c r="P20" s="17">
        <f>AO66/AH66</f>
        <v>0.132684940221173</v>
      </c>
      <c r="Q20" s="17">
        <f aca="true" t="shared" si="21" ref="Q20:R20">AN25/AG25</f>
        <v>0.25447532083534724</v>
      </c>
      <c r="R20" s="17">
        <f t="shared" si="21"/>
        <v>0.23420155215000268</v>
      </c>
      <c r="T20" s="33" t="s">
        <v>27</v>
      </c>
      <c r="U20" s="35">
        <v>601808.7</v>
      </c>
      <c r="V20" s="35">
        <v>1090.4</v>
      </c>
      <c r="W20" s="35">
        <v>264423.8</v>
      </c>
      <c r="X20" s="35">
        <v>20302.7</v>
      </c>
      <c r="Y20" s="35">
        <v>1258.2</v>
      </c>
      <c r="Z20" s="37">
        <f t="shared" si="14"/>
        <v>287075.10000000003</v>
      </c>
      <c r="AA20" s="35">
        <v>233240.3</v>
      </c>
      <c r="AB20" s="35">
        <v>5983400</v>
      </c>
      <c r="AC20" s="35">
        <v>13006.2</v>
      </c>
      <c r="AD20" s="35">
        <v>2021563.7</v>
      </c>
      <c r="AE20" s="35">
        <v>560482.1</v>
      </c>
      <c r="AF20" s="35">
        <v>56347.8</v>
      </c>
      <c r="AG20" s="37">
        <f t="shared" si="15"/>
        <v>2651399.8</v>
      </c>
      <c r="AH20" s="35">
        <v>1909206.7</v>
      </c>
      <c r="AI20" s="35">
        <v>1361045.9</v>
      </c>
      <c r="AJ20" s="35">
        <v>3445.5</v>
      </c>
      <c r="AK20" s="35">
        <v>598594.2</v>
      </c>
      <c r="AL20" s="35">
        <v>101368.2</v>
      </c>
      <c r="AM20" s="35">
        <v>4611.4</v>
      </c>
      <c r="AN20" s="37">
        <f t="shared" si="16"/>
        <v>708019.2999999999</v>
      </c>
      <c r="AO20" s="35">
        <v>447120.1</v>
      </c>
    </row>
    <row r="21" spans="1:41" ht="12" customHeight="1">
      <c r="A21" s="69" t="s">
        <v>18</v>
      </c>
      <c r="B21" s="61">
        <f t="shared" si="7"/>
        <v>16.267688720408263</v>
      </c>
      <c r="C21" s="61">
        <f t="shared" si="0"/>
        <v>5.346234667448566</v>
      </c>
      <c r="D21" s="61">
        <f t="shared" si="1"/>
        <v>20.737697205407272</v>
      </c>
      <c r="E21" s="61">
        <f t="shared" si="2"/>
        <v>5.19085406015745</v>
      </c>
      <c r="F21" s="65">
        <f t="shared" si="3"/>
        <v>27.45930031174229</v>
      </c>
      <c r="G21" s="61">
        <f t="shared" si="4"/>
        <v>0</v>
      </c>
      <c r="H21" s="61">
        <f t="shared" si="5"/>
        <v>33.012554149051915</v>
      </c>
      <c r="I21" s="61">
        <f t="shared" si="6"/>
        <v>18.64373436753506</v>
      </c>
      <c r="J21" s="18"/>
      <c r="K21" s="18"/>
      <c r="L21" s="18"/>
      <c r="M21" s="18"/>
      <c r="N21" s="33" t="s">
        <v>21</v>
      </c>
      <c r="O21" s="17">
        <f>AN67/AG67</f>
        <v>0.14312433581296494</v>
      </c>
      <c r="P21" s="17">
        <f>AO67/AH67</f>
        <v>0.17279753103400847</v>
      </c>
      <c r="Q21" s="17">
        <f aca="true" t="shared" si="22" ref="Q21:R21">AN26/AG26</f>
        <v>0.2175164653029179</v>
      </c>
      <c r="R21" s="17">
        <f t="shared" si="22"/>
        <v>0.3179229008977293</v>
      </c>
      <c r="T21" s="33" t="s">
        <v>26</v>
      </c>
      <c r="U21" s="35">
        <v>2525.8</v>
      </c>
      <c r="V21" s="36" t="s">
        <v>1</v>
      </c>
      <c r="W21" s="36" t="s">
        <v>1</v>
      </c>
      <c r="X21" s="35">
        <v>0</v>
      </c>
      <c r="Y21" s="35">
        <v>0</v>
      </c>
      <c r="Z21" s="37">
        <f t="shared" si="14"/>
        <v>0</v>
      </c>
      <c r="AA21" s="35">
        <v>893.2</v>
      </c>
      <c r="AB21" s="35">
        <v>30788.8</v>
      </c>
      <c r="AC21" s="35">
        <v>410</v>
      </c>
      <c r="AD21" s="35">
        <v>10226.1</v>
      </c>
      <c r="AE21" s="35">
        <v>1771.3</v>
      </c>
      <c r="AF21" s="35">
        <v>287.2</v>
      </c>
      <c r="AG21" s="37">
        <f t="shared" si="15"/>
        <v>12694.6</v>
      </c>
      <c r="AH21" s="35">
        <v>10772.4</v>
      </c>
      <c r="AI21" s="35">
        <v>13861.6</v>
      </c>
      <c r="AJ21" s="35">
        <v>58.1</v>
      </c>
      <c r="AK21" s="35">
        <v>5833.8</v>
      </c>
      <c r="AL21" s="35">
        <v>391</v>
      </c>
      <c r="AM21" s="36" t="s">
        <v>1</v>
      </c>
      <c r="AN21" s="37">
        <f t="shared" si="16"/>
        <v>6282.900000000001</v>
      </c>
      <c r="AO21" s="35">
        <v>4832.7</v>
      </c>
    </row>
    <row r="22" spans="1:41" ht="12" customHeight="1">
      <c r="A22" s="69" t="s">
        <v>17</v>
      </c>
      <c r="B22" s="61">
        <f t="shared" si="7"/>
        <v>13.551703617417289</v>
      </c>
      <c r="C22" s="61">
        <f t="shared" si="0"/>
        <v>8.02069748498546</v>
      </c>
      <c r="D22" s="61">
        <f t="shared" si="1"/>
        <v>12.47570867096128</v>
      </c>
      <c r="E22" s="61">
        <f t="shared" si="2"/>
        <v>3.2281139596157895</v>
      </c>
      <c r="F22" s="65">
        <f t="shared" si="3"/>
        <v>35.11032186459489</v>
      </c>
      <c r="G22" s="61">
        <f t="shared" si="4"/>
        <v>12.263263041065482</v>
      </c>
      <c r="H22" s="61">
        <f t="shared" si="5"/>
        <v>19.719470341319735</v>
      </c>
      <c r="I22" s="61">
        <f t="shared" si="6"/>
        <v>8.420755561610775</v>
      </c>
      <c r="J22" s="18"/>
      <c r="K22" s="18"/>
      <c r="L22" s="18"/>
      <c r="M22" s="18"/>
      <c r="N22" s="33" t="s">
        <v>20</v>
      </c>
      <c r="O22" s="17">
        <f>AN68/AG68</f>
        <v>0.11049409793217903</v>
      </c>
      <c r="P22" s="17">
        <f>AO68/AH68</f>
        <v>0.08890047000418798</v>
      </c>
      <c r="Q22" s="17">
        <f aca="true" t="shared" si="23" ref="Q22:R22">AN27/AG27</f>
        <v>0.19486773105126554</v>
      </c>
      <c r="R22" s="17">
        <f t="shared" si="23"/>
        <v>0.19749305985722573</v>
      </c>
      <c r="T22" s="33" t="s">
        <v>25</v>
      </c>
      <c r="U22" s="35">
        <v>194860.9</v>
      </c>
      <c r="V22" s="36" t="s">
        <v>1</v>
      </c>
      <c r="W22" s="35">
        <v>76468.8</v>
      </c>
      <c r="X22" s="36" t="s">
        <v>1</v>
      </c>
      <c r="Y22" s="36" t="s">
        <v>1</v>
      </c>
      <c r="Z22" s="37">
        <f t="shared" si="14"/>
        <v>76468.8</v>
      </c>
      <c r="AA22" s="35">
        <v>32967.7</v>
      </c>
      <c r="AB22" s="35">
        <v>454806.4</v>
      </c>
      <c r="AC22" s="35">
        <v>1054.4</v>
      </c>
      <c r="AD22" s="35">
        <v>117148.6</v>
      </c>
      <c r="AE22" s="35">
        <v>7763.4</v>
      </c>
      <c r="AF22" s="35">
        <v>1400.1</v>
      </c>
      <c r="AG22" s="37">
        <f t="shared" si="15"/>
        <v>127366.5</v>
      </c>
      <c r="AH22" s="35">
        <v>133152.6</v>
      </c>
      <c r="AI22" s="35">
        <v>242160.2</v>
      </c>
      <c r="AJ22" s="36" t="s">
        <v>1</v>
      </c>
      <c r="AK22" s="35">
        <v>89811.4</v>
      </c>
      <c r="AL22" s="36" t="s">
        <v>1</v>
      </c>
      <c r="AM22" s="35">
        <v>242.7</v>
      </c>
      <c r="AN22" s="37">
        <f t="shared" si="16"/>
        <v>90054.09999999999</v>
      </c>
      <c r="AO22" s="35">
        <v>51396.5</v>
      </c>
    </row>
    <row r="23" spans="1:41" ht="12" customHeight="1">
      <c r="A23" s="69" t="s">
        <v>16</v>
      </c>
      <c r="B23" s="61">
        <f t="shared" si="7"/>
        <v>46.88834403151602</v>
      </c>
      <c r="C23" s="61">
        <f t="shared" si="0"/>
        <v>0</v>
      </c>
      <c r="D23" s="61">
        <f t="shared" si="1"/>
        <v>28.667067548606934</v>
      </c>
      <c r="E23" s="61">
        <f t="shared" si="2"/>
        <v>9.045900982160754</v>
      </c>
      <c r="F23" s="65">
        <f t="shared" si="3"/>
        <v>47.836596847133386</v>
      </c>
      <c r="G23" s="61">
        <f>_xlfn.IFERROR(Z31/AG31*100,":")</f>
        <v>0</v>
      </c>
      <c r="H23" s="61">
        <f t="shared" si="5"/>
        <v>25.18497716899309</v>
      </c>
      <c r="I23" s="61">
        <f t="shared" si="6"/>
        <v>28.377238629323685</v>
      </c>
      <c r="J23" s="18"/>
      <c r="K23" s="18"/>
      <c r="L23" s="18"/>
      <c r="M23" s="18"/>
      <c r="N23" s="33" t="s">
        <v>19</v>
      </c>
      <c r="O23" s="17">
        <f>AN69/AG69</f>
        <v>0.02389799884089592</v>
      </c>
      <c r="P23" s="17">
        <f>AO69/AH69</f>
        <v>0.06572966107360118</v>
      </c>
      <c r="Q23" s="17">
        <f aca="true" t="shared" si="24" ref="Q23:R23">AN28/AG28</f>
        <v>0.039996082016455534</v>
      </c>
      <c r="R23" s="17">
        <f t="shared" si="24"/>
        <v>0.14694495412844036</v>
      </c>
      <c r="T23" s="33" t="s">
        <v>24</v>
      </c>
      <c r="U23" s="35">
        <v>7521.3</v>
      </c>
      <c r="V23" s="36" t="s">
        <v>1</v>
      </c>
      <c r="W23" s="35">
        <v>1306.3</v>
      </c>
      <c r="X23" s="35">
        <v>39.5</v>
      </c>
      <c r="Y23" s="35">
        <v>0</v>
      </c>
      <c r="Z23" s="37">
        <f t="shared" si="14"/>
        <v>1345.8</v>
      </c>
      <c r="AA23" s="35">
        <v>4335.3</v>
      </c>
      <c r="AB23" s="35">
        <v>245813.5</v>
      </c>
      <c r="AC23" s="35">
        <v>701.6</v>
      </c>
      <c r="AD23" s="35">
        <v>57221.4</v>
      </c>
      <c r="AE23" s="35">
        <v>11420.1</v>
      </c>
      <c r="AF23" s="35">
        <v>949.8</v>
      </c>
      <c r="AG23" s="37">
        <f t="shared" si="15"/>
        <v>70292.90000000001</v>
      </c>
      <c r="AH23" s="35">
        <v>118818.9</v>
      </c>
      <c r="AI23" s="35">
        <v>30737.3</v>
      </c>
      <c r="AJ23" s="36" t="s">
        <v>1</v>
      </c>
      <c r="AK23" s="35">
        <v>4964.5</v>
      </c>
      <c r="AL23" s="35">
        <v>482.2</v>
      </c>
      <c r="AM23" s="36" t="s">
        <v>1</v>
      </c>
      <c r="AN23" s="37">
        <f t="shared" si="16"/>
        <v>5446.7</v>
      </c>
      <c r="AO23" s="35">
        <v>19565</v>
      </c>
    </row>
    <row r="24" spans="1:41" ht="12" customHeight="1">
      <c r="A24" s="69" t="s">
        <v>15</v>
      </c>
      <c r="B24" s="61">
        <f t="shared" si="7"/>
        <v>28.69929980189126</v>
      </c>
      <c r="C24" s="61">
        <f t="shared" si="0"/>
        <v>17.875103265184993</v>
      </c>
      <c r="D24" s="61">
        <f t="shared" si="1"/>
        <v>19.197586781650845</v>
      </c>
      <c r="E24" s="61">
        <f t="shared" si="2"/>
        <v>3.6133053119791287</v>
      </c>
      <c r="F24" s="65">
        <f t="shared" si="3"/>
        <v>40.16870295611737</v>
      </c>
      <c r="G24" s="61">
        <f t="shared" si="4"/>
        <v>28.491178622818826</v>
      </c>
      <c r="H24" s="61">
        <f t="shared" si="5"/>
        <v>32.226427909236484</v>
      </c>
      <c r="I24" s="61">
        <f t="shared" si="6"/>
        <v>12.24524195507434</v>
      </c>
      <c r="J24" s="18"/>
      <c r="K24" s="18"/>
      <c r="L24" s="18"/>
      <c r="M24" s="18"/>
      <c r="N24" s="33" t="s">
        <v>18</v>
      </c>
      <c r="O24" s="17">
        <f>AN70/AG70</f>
        <v>0.2161392338785683</v>
      </c>
      <c r="P24" s="17">
        <f>AO70/AH70</f>
        <v>0.2592855126556472</v>
      </c>
      <c r="Q24" s="17">
        <f aca="true" t="shared" si="25" ref="Q24:R24">AN29/AG29</f>
        <v>0.2745930031174229</v>
      </c>
      <c r="R24" s="17">
        <f t="shared" si="25"/>
        <v>0.5165628851658698</v>
      </c>
      <c r="T24" s="33" t="s">
        <v>23</v>
      </c>
      <c r="U24" s="35">
        <v>160426.8</v>
      </c>
      <c r="V24" s="36" t="s">
        <v>1</v>
      </c>
      <c r="W24" s="35">
        <v>81151.1</v>
      </c>
      <c r="X24" s="35">
        <v>1570.4</v>
      </c>
      <c r="Y24" s="35">
        <v>160.4</v>
      </c>
      <c r="Z24" s="37">
        <f t="shared" si="14"/>
        <v>82881.9</v>
      </c>
      <c r="AA24" s="35">
        <v>58149.9</v>
      </c>
      <c r="AB24" s="35">
        <v>1718929.2</v>
      </c>
      <c r="AC24" s="35">
        <v>3481.4</v>
      </c>
      <c r="AD24" s="35">
        <v>455944.5</v>
      </c>
      <c r="AE24" s="35">
        <v>94965.9</v>
      </c>
      <c r="AF24" s="35">
        <v>17529.8</v>
      </c>
      <c r="AG24" s="37">
        <f t="shared" si="15"/>
        <v>571921.6000000001</v>
      </c>
      <c r="AH24" s="35">
        <v>656526.5</v>
      </c>
      <c r="AI24" s="35">
        <v>467846.2</v>
      </c>
      <c r="AJ24" s="35">
        <v>1199.4</v>
      </c>
      <c r="AK24" s="35">
        <v>188410.2</v>
      </c>
      <c r="AL24" s="35">
        <v>38014.4</v>
      </c>
      <c r="AM24" s="35">
        <v>1747.4</v>
      </c>
      <c r="AN24" s="37">
        <f t="shared" si="16"/>
        <v>229371.4</v>
      </c>
      <c r="AO24" s="35">
        <v>158885.2</v>
      </c>
    </row>
    <row r="25" spans="1:41" ht="12" customHeight="1">
      <c r="A25" s="69" t="s">
        <v>14</v>
      </c>
      <c r="B25" s="119" t="str">
        <f t="shared" si="7"/>
        <v>:</v>
      </c>
      <c r="C25" s="119" t="str">
        <f t="shared" si="0"/>
        <v>:</v>
      </c>
      <c r="D25" s="119" t="str">
        <f t="shared" si="1"/>
        <v>:</v>
      </c>
      <c r="E25" s="119" t="str">
        <f t="shared" si="2"/>
        <v>:</v>
      </c>
      <c r="F25" s="120" t="str">
        <f t="shared" si="3"/>
        <v>:</v>
      </c>
      <c r="G25" s="119" t="str">
        <f t="shared" si="4"/>
        <v>:</v>
      </c>
      <c r="H25" s="119" t="str">
        <f t="shared" si="5"/>
        <v>:</v>
      </c>
      <c r="I25" s="119" t="str">
        <f t="shared" si="6"/>
        <v>:</v>
      </c>
      <c r="J25" s="18"/>
      <c r="K25" s="18"/>
      <c r="L25" s="18"/>
      <c r="M25" s="18"/>
      <c r="N25" s="33" t="s">
        <v>17</v>
      </c>
      <c r="O25" s="17">
        <f>AN71/AG71</f>
        <v>0.2157240110240275</v>
      </c>
      <c r="P25" s="17">
        <f>AO71/AH71</f>
        <v>0.15703822630577072</v>
      </c>
      <c r="Q25" s="17">
        <f aca="true" t="shared" si="26" ref="Q25:R25">AN30/AG30</f>
        <v>0.47373584905660365</v>
      </c>
      <c r="R25" s="17">
        <f t="shared" si="26"/>
        <v>0.28140225902930505</v>
      </c>
      <c r="T25" s="33" t="s">
        <v>22</v>
      </c>
      <c r="U25" s="35">
        <v>300520.7</v>
      </c>
      <c r="V25" s="35">
        <v>936.8</v>
      </c>
      <c r="W25" s="35">
        <v>118431.3</v>
      </c>
      <c r="X25" s="35">
        <v>145.3</v>
      </c>
      <c r="Y25" s="35">
        <v>116.9</v>
      </c>
      <c r="Z25" s="37">
        <f t="shared" si="14"/>
        <v>119630.3</v>
      </c>
      <c r="AA25" s="35">
        <v>121242.7</v>
      </c>
      <c r="AB25" s="35">
        <v>3553894</v>
      </c>
      <c r="AC25" s="35">
        <v>6534.7</v>
      </c>
      <c r="AD25" s="35">
        <v>859073</v>
      </c>
      <c r="AE25" s="35">
        <v>112128.5</v>
      </c>
      <c r="AF25" s="35">
        <v>37286</v>
      </c>
      <c r="AG25" s="37">
        <f t="shared" si="15"/>
        <v>1015022.2</v>
      </c>
      <c r="AH25" s="35">
        <v>1384647.1</v>
      </c>
      <c r="AI25" s="35">
        <v>723550.1</v>
      </c>
      <c r="AJ25" s="35">
        <v>2255.5</v>
      </c>
      <c r="AK25" s="35">
        <v>248541.4</v>
      </c>
      <c r="AL25" s="35">
        <v>5938.6</v>
      </c>
      <c r="AM25" s="35">
        <v>1562.6</v>
      </c>
      <c r="AN25" s="37">
        <f t="shared" si="16"/>
        <v>258298.1</v>
      </c>
      <c r="AO25" s="35">
        <v>324286.5</v>
      </c>
    </row>
    <row r="26" spans="1:41" ht="12" customHeight="1">
      <c r="A26" s="69" t="s">
        <v>13</v>
      </c>
      <c r="B26" s="61">
        <f t="shared" si="7"/>
        <v>14.583123657234262</v>
      </c>
      <c r="C26" s="61">
        <f t="shared" si="0"/>
        <v>15.727653224583566</v>
      </c>
      <c r="D26" s="61">
        <f t="shared" si="1"/>
        <v>10.659454602011543</v>
      </c>
      <c r="E26" s="61">
        <f t="shared" si="2"/>
        <v>8.949227525662739</v>
      </c>
      <c r="F26" s="65">
        <f t="shared" si="3"/>
        <v>16.80658050076719</v>
      </c>
      <c r="G26" s="61">
        <f t="shared" si="4"/>
        <v>29.33535000249961</v>
      </c>
      <c r="H26" s="61">
        <f t="shared" si="5"/>
        <v>17.021665083878535</v>
      </c>
      <c r="I26" s="61">
        <f t="shared" si="6"/>
        <v>22.92630212763451</v>
      </c>
      <c r="J26" s="18"/>
      <c r="K26" s="18"/>
      <c r="L26" s="18"/>
      <c r="M26" s="18"/>
      <c r="N26" s="33" t="s">
        <v>16</v>
      </c>
      <c r="O26" s="17">
        <f>AN72/AG72</f>
        <v>0.4688834403151602</v>
      </c>
      <c r="P26" s="17">
        <f>AO72/AH72</f>
        <v>0.3771296853076769</v>
      </c>
      <c r="Q26" s="17">
        <f aca="true" t="shared" si="27" ref="Q26:R26">AN31/AG31</f>
        <v>0.4783659684713339</v>
      </c>
      <c r="R26" s="17">
        <f t="shared" si="27"/>
        <v>0.5356221579831678</v>
      </c>
      <c r="T26" s="33" t="s">
        <v>21</v>
      </c>
      <c r="U26" s="35">
        <v>2754.3</v>
      </c>
      <c r="V26" s="36" t="s">
        <v>1</v>
      </c>
      <c r="W26" s="35">
        <v>994.2</v>
      </c>
      <c r="X26" s="35">
        <v>65.5</v>
      </c>
      <c r="Y26" s="36" t="s">
        <v>1</v>
      </c>
      <c r="Z26" s="37">
        <f t="shared" si="14"/>
        <v>1059.7</v>
      </c>
      <c r="AA26" s="35">
        <v>1202.5</v>
      </c>
      <c r="AB26" s="35">
        <v>74562.2</v>
      </c>
      <c r="AC26" s="35">
        <v>3339.7</v>
      </c>
      <c r="AD26" s="35">
        <v>16562.4</v>
      </c>
      <c r="AE26" s="35">
        <v>4364.6</v>
      </c>
      <c r="AF26" s="35">
        <v>953</v>
      </c>
      <c r="AG26" s="37">
        <f t="shared" si="15"/>
        <v>25219.700000000004</v>
      </c>
      <c r="AH26" s="35">
        <v>28405</v>
      </c>
      <c r="AI26" s="35">
        <v>21592.4</v>
      </c>
      <c r="AJ26" s="36" t="s">
        <v>1</v>
      </c>
      <c r="AK26" s="35">
        <v>4641.8</v>
      </c>
      <c r="AL26" s="35">
        <v>843.9</v>
      </c>
      <c r="AM26" s="36" t="s">
        <v>1</v>
      </c>
      <c r="AN26" s="37">
        <f t="shared" si="16"/>
        <v>5485.7</v>
      </c>
      <c r="AO26" s="35">
        <v>9030.6</v>
      </c>
    </row>
    <row r="27" spans="1:41" ht="12" customHeight="1">
      <c r="A27" s="69" t="s">
        <v>12</v>
      </c>
      <c r="B27" s="61">
        <f t="shared" si="7"/>
        <v>15.772623653912351</v>
      </c>
      <c r="C27" s="61">
        <f t="shared" si="0"/>
        <v>10.601903765721286</v>
      </c>
      <c r="D27" s="61">
        <f t="shared" si="1"/>
        <v>23.79056832887883</v>
      </c>
      <c r="E27" s="61">
        <f t="shared" si="2"/>
        <v>5.847243096034547</v>
      </c>
      <c r="F27" s="65">
        <f t="shared" si="3"/>
        <v>16.56551379923418</v>
      </c>
      <c r="G27" s="61">
        <f t="shared" si="4"/>
        <v>15.185613192590708</v>
      </c>
      <c r="H27" s="61">
        <f t="shared" si="5"/>
        <v>28.755272524877462</v>
      </c>
      <c r="I27" s="61">
        <f t="shared" si="6"/>
        <v>20.195464819731765</v>
      </c>
      <c r="J27" s="18"/>
      <c r="K27" s="18"/>
      <c r="L27" s="18"/>
      <c r="M27" s="18"/>
      <c r="N27" s="33" t="s">
        <v>15</v>
      </c>
      <c r="O27" s="17">
        <f>AN73/AG73</f>
        <v>0.46574403067076253</v>
      </c>
      <c r="P27" s="17">
        <f>AO73/AH73</f>
        <v>0.22810892093629972</v>
      </c>
      <c r="Q27" s="17">
        <f aca="true" t="shared" si="28" ref="Q27:R27">AN32/AG32</f>
        <v>0.686598815789362</v>
      </c>
      <c r="R27" s="17">
        <f t="shared" si="28"/>
        <v>0.4447166986431082</v>
      </c>
      <c r="T27" s="33" t="s">
        <v>20</v>
      </c>
      <c r="U27" s="35">
        <v>235176.6</v>
      </c>
      <c r="V27" s="35">
        <v>242.2</v>
      </c>
      <c r="W27" s="35">
        <v>102379.1</v>
      </c>
      <c r="X27" s="35">
        <v>12880.7</v>
      </c>
      <c r="Y27" s="35">
        <v>164.6</v>
      </c>
      <c r="Z27" s="37">
        <f t="shared" si="14"/>
        <v>115666.6</v>
      </c>
      <c r="AA27" s="35">
        <v>74888.7</v>
      </c>
      <c r="AB27" s="35">
        <v>2856858.4</v>
      </c>
      <c r="AC27" s="35">
        <v>61005</v>
      </c>
      <c r="AD27" s="35">
        <v>867514.5</v>
      </c>
      <c r="AE27" s="35">
        <v>205223.7</v>
      </c>
      <c r="AF27" s="35">
        <v>32520.7</v>
      </c>
      <c r="AG27" s="37">
        <f t="shared" si="15"/>
        <v>1166263.9</v>
      </c>
      <c r="AH27" s="35">
        <v>967163.1</v>
      </c>
      <c r="AI27" s="35">
        <v>515700.6</v>
      </c>
      <c r="AJ27" s="35">
        <v>1807.7</v>
      </c>
      <c r="AK27" s="35">
        <v>179977.5</v>
      </c>
      <c r="AL27" s="35">
        <v>44815.7</v>
      </c>
      <c r="AM27" s="35">
        <v>666.3</v>
      </c>
      <c r="AN27" s="37">
        <f t="shared" si="16"/>
        <v>227267.2</v>
      </c>
      <c r="AO27" s="35">
        <v>191008</v>
      </c>
    </row>
    <row r="28" spans="1:41" ht="12" customHeight="1">
      <c r="A28" s="69" t="s">
        <v>11</v>
      </c>
      <c r="B28" s="61">
        <f t="shared" si="7"/>
        <v>21.104069935126397</v>
      </c>
      <c r="C28" s="61">
        <f t="shared" si="0"/>
        <v>9.006584853618014</v>
      </c>
      <c r="D28" s="61">
        <f t="shared" si="1"/>
        <v>27.734741227005845</v>
      </c>
      <c r="E28" s="61">
        <f t="shared" si="2"/>
        <v>4.417546973318134</v>
      </c>
      <c r="F28" s="65">
        <f t="shared" si="3"/>
        <v>27.286139102265043</v>
      </c>
      <c r="G28" s="61">
        <f t="shared" si="4"/>
        <v>11.736688987276098</v>
      </c>
      <c r="H28" s="61">
        <f t="shared" si="5"/>
        <v>27.35992857875299</v>
      </c>
      <c r="I28" s="61">
        <f t="shared" si="6"/>
        <v>9.49953042320507</v>
      </c>
      <c r="J28" s="18"/>
      <c r="K28" s="18"/>
      <c r="L28" s="18"/>
      <c r="M28" s="18"/>
      <c r="N28" s="33" t="s">
        <v>14</v>
      </c>
      <c r="O28" s="17" t="s">
        <v>1</v>
      </c>
      <c r="P28" s="17">
        <f>AO74/AH74</f>
        <v>0.02041017875366231</v>
      </c>
      <c r="Q28" s="17" t="s">
        <v>1</v>
      </c>
      <c r="R28" s="17">
        <f aca="true" t="shared" si="29" ref="Q28:R28">AO33/AH33</f>
        <v>0.10765156916093174</v>
      </c>
      <c r="T28" s="33" t="s">
        <v>19</v>
      </c>
      <c r="U28" s="35">
        <v>1154.1</v>
      </c>
      <c r="V28" s="35">
        <v>0</v>
      </c>
      <c r="W28" s="36" t="s">
        <v>1</v>
      </c>
      <c r="X28" s="35">
        <v>0</v>
      </c>
      <c r="Y28" s="35">
        <v>0</v>
      </c>
      <c r="Z28" s="37">
        <f t="shared" si="14"/>
        <v>0</v>
      </c>
      <c r="AA28" s="36" t="s">
        <v>1</v>
      </c>
      <c r="AB28" s="35">
        <v>24381.5</v>
      </c>
      <c r="AC28" s="36" t="s">
        <v>1</v>
      </c>
      <c r="AD28" s="35">
        <v>2784.2</v>
      </c>
      <c r="AE28" s="36" t="s">
        <v>1</v>
      </c>
      <c r="AF28" s="35">
        <v>278.6</v>
      </c>
      <c r="AG28" s="37">
        <f t="shared" si="15"/>
        <v>3062.7999999999997</v>
      </c>
      <c r="AH28" s="35">
        <v>10900</v>
      </c>
      <c r="AI28" s="35">
        <v>3123.4</v>
      </c>
      <c r="AJ28" s="35">
        <v>0</v>
      </c>
      <c r="AK28" s="35">
        <v>122.5</v>
      </c>
      <c r="AL28" s="35">
        <v>0</v>
      </c>
      <c r="AM28" s="36" t="s">
        <v>1</v>
      </c>
      <c r="AN28" s="37">
        <f t="shared" si="16"/>
        <v>122.5</v>
      </c>
      <c r="AO28" s="35">
        <v>1601.7</v>
      </c>
    </row>
    <row r="29" spans="1:41" ht="12" customHeight="1">
      <c r="A29" s="69" t="s">
        <v>10</v>
      </c>
      <c r="B29" s="61">
        <f t="shared" si="7"/>
        <v>9.807724791076781</v>
      </c>
      <c r="C29" s="61">
        <f t="shared" si="0"/>
        <v>4.976366410815051</v>
      </c>
      <c r="D29" s="61">
        <f t="shared" si="1"/>
        <v>11.11772518967184</v>
      </c>
      <c r="E29" s="61">
        <f t="shared" si="2"/>
        <v>1.7698068859048268</v>
      </c>
      <c r="F29" s="65">
        <f t="shared" si="3"/>
        <v>17.90245452647929</v>
      </c>
      <c r="G29" s="61">
        <f t="shared" si="4"/>
        <v>6.310538122916248</v>
      </c>
      <c r="H29" s="61">
        <f t="shared" si="5"/>
        <v>21.05701098941534</v>
      </c>
      <c r="I29" s="61">
        <f t="shared" si="6"/>
        <v>6.5381209195283105</v>
      </c>
      <c r="J29" s="18"/>
      <c r="K29" s="18"/>
      <c r="L29" s="18"/>
      <c r="M29" s="18"/>
      <c r="N29" s="33" t="s">
        <v>13</v>
      </c>
      <c r="O29" s="17">
        <f>AN75/AG75</f>
        <v>0.3031077688181783</v>
      </c>
      <c r="P29" s="17">
        <f>AO75/AH75</f>
        <v>0.19608682127674282</v>
      </c>
      <c r="Q29" s="17">
        <f aca="true" t="shared" si="30" ref="Q29:R29">AN34/AG34</f>
        <v>0.461419305032668</v>
      </c>
      <c r="R29" s="17">
        <f t="shared" si="30"/>
        <v>0.3994796721151304</v>
      </c>
      <c r="T29" s="33" t="s">
        <v>18</v>
      </c>
      <c r="U29" s="35">
        <v>6401</v>
      </c>
      <c r="V29" s="36" t="s">
        <v>1</v>
      </c>
      <c r="W29" s="36" t="s">
        <v>1</v>
      </c>
      <c r="X29" s="36" t="s">
        <v>1</v>
      </c>
      <c r="Y29" s="36" t="s">
        <v>1</v>
      </c>
      <c r="Z29" s="37">
        <f t="shared" si="14"/>
        <v>0</v>
      </c>
      <c r="AA29" s="35">
        <v>4643.8</v>
      </c>
      <c r="AB29" s="35">
        <v>51102.5</v>
      </c>
      <c r="AC29" s="35">
        <v>217.2</v>
      </c>
      <c r="AD29" s="35">
        <v>7581.3</v>
      </c>
      <c r="AE29" s="35">
        <v>2313.5</v>
      </c>
      <c r="AF29" s="35">
        <v>281.2</v>
      </c>
      <c r="AG29" s="37">
        <f t="shared" si="15"/>
        <v>10393.2</v>
      </c>
      <c r="AH29" s="35">
        <v>24908.1</v>
      </c>
      <c r="AI29" s="35">
        <v>20103.1</v>
      </c>
      <c r="AJ29" s="35">
        <v>116.9</v>
      </c>
      <c r="AK29" s="35">
        <v>2720</v>
      </c>
      <c r="AL29" s="36" t="s">
        <v>1</v>
      </c>
      <c r="AM29" s="35">
        <v>17</v>
      </c>
      <c r="AN29" s="37">
        <f t="shared" si="16"/>
        <v>2853.9</v>
      </c>
      <c r="AO29" s="35">
        <v>12866.6</v>
      </c>
    </row>
    <row r="30" spans="1:41" ht="12" customHeight="1">
      <c r="A30" s="69" t="s">
        <v>9</v>
      </c>
      <c r="B30" s="61">
        <f t="shared" si="7"/>
        <v>32.64098651860631</v>
      </c>
      <c r="C30" s="61">
        <f t="shared" si="0"/>
        <v>8.519206827750228</v>
      </c>
      <c r="D30" s="61">
        <f t="shared" si="1"/>
        <v>16.97521306986124</v>
      </c>
      <c r="E30" s="61">
        <f t="shared" si="2"/>
        <v>3.6867926525382027</v>
      </c>
      <c r="F30" s="65">
        <f t="shared" si="3"/>
        <v>48.37949439255014</v>
      </c>
      <c r="G30" s="61">
        <f t="shared" si="4"/>
        <v>13.378182643912053</v>
      </c>
      <c r="H30" s="61">
        <f t="shared" si="5"/>
        <v>33.965960647305714</v>
      </c>
      <c r="I30" s="61">
        <f t="shared" si="6"/>
        <v>10.733637414982491</v>
      </c>
      <c r="J30" s="18"/>
      <c r="K30" s="18"/>
      <c r="L30" s="18"/>
      <c r="M30" s="18"/>
      <c r="N30" s="33" t="s">
        <v>12</v>
      </c>
      <c r="O30" s="17">
        <f>AN76/AG76</f>
        <v>0.26374527419633637</v>
      </c>
      <c r="P30" s="17">
        <f>AO76/AH76</f>
        <v>0.2963781142491338</v>
      </c>
      <c r="Q30" s="17">
        <f aca="true" t="shared" si="31" ref="Q30:R30">AN35/AG35</f>
        <v>0.31751126991824885</v>
      </c>
      <c r="R30" s="17">
        <f t="shared" si="31"/>
        <v>0.4895073734460923</v>
      </c>
      <c r="T30" s="33" t="s">
        <v>17</v>
      </c>
      <c r="U30" s="35">
        <v>6259.1</v>
      </c>
      <c r="V30" s="35">
        <v>0</v>
      </c>
      <c r="W30" s="35">
        <v>2538.2</v>
      </c>
      <c r="X30" s="35">
        <v>224.1</v>
      </c>
      <c r="Y30" s="36" t="s">
        <v>1</v>
      </c>
      <c r="Z30" s="37">
        <f t="shared" si="14"/>
        <v>2762.2999999999997</v>
      </c>
      <c r="AA30" s="35">
        <v>2595.9</v>
      </c>
      <c r="AB30" s="35">
        <v>73183.3</v>
      </c>
      <c r="AC30" s="35">
        <v>232.1</v>
      </c>
      <c r="AD30" s="35">
        <v>18934.9</v>
      </c>
      <c r="AE30" s="35">
        <v>2772.4</v>
      </c>
      <c r="AF30" s="35">
        <v>585.6</v>
      </c>
      <c r="AG30" s="37">
        <f t="shared" si="15"/>
        <v>22525</v>
      </c>
      <c r="AH30" s="35">
        <v>30827.4</v>
      </c>
      <c r="AI30" s="35">
        <v>23772.2</v>
      </c>
      <c r="AJ30" s="35">
        <v>89.8</v>
      </c>
      <c r="AK30" s="35">
        <v>9765.4</v>
      </c>
      <c r="AL30" s="35">
        <v>752.9</v>
      </c>
      <c r="AM30" s="35">
        <v>62.8</v>
      </c>
      <c r="AN30" s="37">
        <f t="shared" si="16"/>
        <v>10670.899999999998</v>
      </c>
      <c r="AO30" s="35">
        <v>8674.9</v>
      </c>
    </row>
    <row r="31" spans="1:41" ht="12" customHeight="1">
      <c r="A31" s="69" t="s">
        <v>8</v>
      </c>
      <c r="B31" s="61">
        <f t="shared" si="7"/>
        <v>16.254420324688613</v>
      </c>
      <c r="C31" s="61">
        <f t="shared" si="0"/>
        <v>7.653646440656993</v>
      </c>
      <c r="D31" s="61">
        <f t="shared" si="1"/>
        <v>26.88290857244698</v>
      </c>
      <c r="E31" s="61">
        <f t="shared" si="2"/>
        <v>3.870967741935484</v>
      </c>
      <c r="F31" s="65">
        <f t="shared" si="3"/>
        <v>20.69190827164975</v>
      </c>
      <c r="G31" s="61">
        <f t="shared" si="4"/>
        <v>8.59266741370875</v>
      </c>
      <c r="H31" s="61">
        <f t="shared" si="5"/>
        <v>32.204721998223896</v>
      </c>
      <c r="I31" s="61">
        <f t="shared" si="6"/>
        <v>6.3303629453455414</v>
      </c>
      <c r="J31" s="18"/>
      <c r="K31" s="18"/>
      <c r="L31" s="18"/>
      <c r="M31" s="18"/>
      <c r="N31" s="33" t="s">
        <v>11</v>
      </c>
      <c r="O31" s="17">
        <f>AN77/AG77</f>
        <v>0.3011065478874441</v>
      </c>
      <c r="P31" s="17">
        <f>AO77/AH77</f>
        <v>0.32152288200323975</v>
      </c>
      <c r="Q31" s="17">
        <f aca="true" t="shared" si="32" ref="Q31:R31">AN36/AG36</f>
        <v>0.3902282808954114</v>
      </c>
      <c r="R31" s="17">
        <f t="shared" si="32"/>
        <v>0.3685945900195806</v>
      </c>
      <c r="T31" s="33" t="s">
        <v>16</v>
      </c>
      <c r="U31" s="35">
        <v>42429</v>
      </c>
      <c r="V31" s="35">
        <v>0</v>
      </c>
      <c r="W31" s="36" t="s">
        <v>1</v>
      </c>
      <c r="X31" s="36" t="s">
        <v>1</v>
      </c>
      <c r="Y31" s="36" t="s">
        <v>1</v>
      </c>
      <c r="Z31" s="37">
        <f t="shared" si="14"/>
        <v>0</v>
      </c>
      <c r="AA31" s="35">
        <v>29911</v>
      </c>
      <c r="AB31" s="35">
        <v>157209.5</v>
      </c>
      <c r="AC31" s="35">
        <v>71.5</v>
      </c>
      <c r="AD31" s="35">
        <v>13141.8</v>
      </c>
      <c r="AE31" s="35">
        <v>3844.5</v>
      </c>
      <c r="AF31" s="35">
        <v>234.4</v>
      </c>
      <c r="AG31" s="37">
        <f t="shared" si="15"/>
        <v>17292.2</v>
      </c>
      <c r="AH31" s="35">
        <v>105404.9</v>
      </c>
      <c r="AI31" s="35">
        <v>81879.1</v>
      </c>
      <c r="AJ31" s="36" t="s">
        <v>1</v>
      </c>
      <c r="AK31" s="35">
        <v>8147.4</v>
      </c>
      <c r="AL31" s="36" t="s">
        <v>1</v>
      </c>
      <c r="AM31" s="35">
        <v>124.6</v>
      </c>
      <c r="AN31" s="37">
        <f t="shared" si="16"/>
        <v>8272</v>
      </c>
      <c r="AO31" s="35">
        <v>56457.2</v>
      </c>
    </row>
    <row r="32" spans="1:41" ht="12" customHeight="1">
      <c r="A32" s="69" t="s">
        <v>7</v>
      </c>
      <c r="B32" s="61">
        <f t="shared" si="7"/>
        <v>34.208556513624124</v>
      </c>
      <c r="C32" s="61">
        <f t="shared" si="0"/>
        <v>10.923990706626876</v>
      </c>
      <c r="D32" s="61">
        <f t="shared" si="1"/>
        <v>16.970185918761388</v>
      </c>
      <c r="E32" s="61">
        <f t="shared" si="2"/>
        <v>0.7118878625536711</v>
      </c>
      <c r="F32" s="65">
        <f t="shared" si="3"/>
        <v>47.82243378003292</v>
      </c>
      <c r="G32" s="61">
        <f t="shared" si="4"/>
        <v>23.06175506461863</v>
      </c>
      <c r="H32" s="61">
        <f t="shared" si="5"/>
        <v>36.82295398610549</v>
      </c>
      <c r="I32" s="61">
        <f t="shared" si="6"/>
        <v>2.2798218013022216</v>
      </c>
      <c r="J32" s="18"/>
      <c r="K32" s="18"/>
      <c r="L32" s="18"/>
      <c r="M32" s="18"/>
      <c r="N32" s="33" t="s">
        <v>10</v>
      </c>
      <c r="O32" s="17">
        <f>AN78/AG78</f>
        <v>0.14784091201891833</v>
      </c>
      <c r="P32" s="17">
        <f>AO78/AH78</f>
        <v>0.12887532075576666</v>
      </c>
      <c r="Q32" s="17">
        <f aca="true" t="shared" si="33" ref="Q32:R32">AN37/AG37</f>
        <v>0.24212992649395537</v>
      </c>
      <c r="R32" s="17">
        <f t="shared" si="33"/>
        <v>0.27595131908943654</v>
      </c>
      <c r="T32" s="33" t="s">
        <v>15</v>
      </c>
      <c r="U32" s="35">
        <v>50382.7</v>
      </c>
      <c r="V32" s="35">
        <v>96.9</v>
      </c>
      <c r="W32" s="35">
        <v>32382.7</v>
      </c>
      <c r="X32" s="35">
        <v>1110.7</v>
      </c>
      <c r="Y32" s="35">
        <v>10.8</v>
      </c>
      <c r="Z32" s="37">
        <f t="shared" si="14"/>
        <v>33601.100000000006</v>
      </c>
      <c r="AA32" s="35">
        <v>9880</v>
      </c>
      <c r="AB32" s="35">
        <v>262975.1</v>
      </c>
      <c r="AC32" s="35">
        <v>447</v>
      </c>
      <c r="AD32" s="35">
        <v>98615.8</v>
      </c>
      <c r="AE32" s="35">
        <v>16682.5</v>
      </c>
      <c r="AF32" s="35">
        <v>2189.8</v>
      </c>
      <c r="AG32" s="37">
        <f t="shared" si="15"/>
        <v>117935.1</v>
      </c>
      <c r="AH32" s="35">
        <v>80684.4</v>
      </c>
      <c r="AI32" s="35">
        <v>138885.3</v>
      </c>
      <c r="AJ32" s="35">
        <v>193.9</v>
      </c>
      <c r="AK32" s="35">
        <v>69853.9</v>
      </c>
      <c r="AL32" s="35">
        <v>10638</v>
      </c>
      <c r="AM32" s="35">
        <v>288.3</v>
      </c>
      <c r="AN32" s="37">
        <f t="shared" si="16"/>
        <v>80974.09999999999</v>
      </c>
      <c r="AO32" s="35">
        <v>35881.7</v>
      </c>
    </row>
    <row r="33" spans="1:41" ht="12" customHeight="1">
      <c r="A33" s="69" t="s">
        <v>6</v>
      </c>
      <c r="B33" s="61">
        <f t="shared" si="7"/>
        <v>12.714235700025922</v>
      </c>
      <c r="C33" s="61">
        <f t="shared" si="0"/>
        <v>9.774198979632743</v>
      </c>
      <c r="D33" s="61">
        <f t="shared" si="1"/>
        <v>13.06951977774838</v>
      </c>
      <c r="E33" s="61">
        <f t="shared" si="2"/>
        <v>5.353221325572165</v>
      </c>
      <c r="F33" s="65">
        <f t="shared" si="3"/>
        <v>11.449947302871363</v>
      </c>
      <c r="G33" s="61">
        <f t="shared" si="4"/>
        <v>14.405500472256549</v>
      </c>
      <c r="H33" s="61">
        <f t="shared" si="5"/>
        <v>14.087138403184355</v>
      </c>
      <c r="I33" s="61">
        <f t="shared" si="6"/>
        <v>8.930706406621349</v>
      </c>
      <c r="J33" s="18"/>
      <c r="K33" s="18"/>
      <c r="L33" s="18"/>
      <c r="M33" s="18"/>
      <c r="N33" s="33" t="s">
        <v>9</v>
      </c>
      <c r="O33" s="17">
        <f>AN79/AG79</f>
        <v>0.4116019334635654</v>
      </c>
      <c r="P33" s="17">
        <f>AO79/AH79</f>
        <v>0.20662005722399443</v>
      </c>
      <c r="Q33" s="17">
        <f aca="true" t="shared" si="34" ref="Q33:R33">AN38/AG38</f>
        <v>0.617576770364622</v>
      </c>
      <c r="R33" s="17">
        <f t="shared" si="34"/>
        <v>0.4469959806228821</v>
      </c>
      <c r="T33" s="33" t="s">
        <v>14</v>
      </c>
      <c r="U33" s="36" t="s">
        <v>1</v>
      </c>
      <c r="V33" s="36" t="s">
        <v>1</v>
      </c>
      <c r="W33" s="36" t="s">
        <v>1</v>
      </c>
      <c r="X33" s="35">
        <v>0</v>
      </c>
      <c r="Y33" s="35">
        <v>0</v>
      </c>
      <c r="Z33" s="37">
        <f t="shared" si="14"/>
        <v>0</v>
      </c>
      <c r="AA33" s="36" t="s">
        <v>1</v>
      </c>
      <c r="AB33" s="35">
        <v>16300.6</v>
      </c>
      <c r="AC33" s="36" t="s">
        <v>1</v>
      </c>
      <c r="AD33" s="36" t="s">
        <v>1</v>
      </c>
      <c r="AE33" s="36" t="s">
        <v>1</v>
      </c>
      <c r="AF33" s="36" t="s">
        <v>1</v>
      </c>
      <c r="AG33" s="37">
        <f t="shared" si="15"/>
        <v>0</v>
      </c>
      <c r="AH33" s="35">
        <v>6873.1</v>
      </c>
      <c r="AI33" s="35">
        <v>3470.1</v>
      </c>
      <c r="AJ33" s="36" t="s">
        <v>1</v>
      </c>
      <c r="AK33" s="36" t="s">
        <v>1</v>
      </c>
      <c r="AL33" s="35">
        <v>0</v>
      </c>
      <c r="AM33" s="35">
        <v>0</v>
      </c>
      <c r="AN33" s="37">
        <f t="shared" si="16"/>
        <v>0</v>
      </c>
      <c r="AO33" s="35">
        <v>739.9</v>
      </c>
    </row>
    <row r="34" spans="1:41" ht="12" customHeight="1">
      <c r="A34" s="69" t="s">
        <v>5</v>
      </c>
      <c r="B34" s="61">
        <f t="shared" si="7"/>
        <v>19.766840472787614</v>
      </c>
      <c r="C34" s="61">
        <f t="shared" si="0"/>
        <v>13.309644418609057</v>
      </c>
      <c r="D34" s="61">
        <f t="shared" si="1"/>
        <v>15.5542489304559</v>
      </c>
      <c r="E34" s="61">
        <f t="shared" si="2"/>
        <v>7.1635721088622875</v>
      </c>
      <c r="F34" s="65">
        <f t="shared" si="3"/>
        <v>24.380364031459024</v>
      </c>
      <c r="G34" s="61">
        <f t="shared" si="4"/>
        <v>18.325549984549596</v>
      </c>
      <c r="H34" s="61">
        <f t="shared" si="5"/>
        <v>18.19468408259053</v>
      </c>
      <c r="I34" s="61">
        <f t="shared" si="6"/>
        <v>12.299417739953206</v>
      </c>
      <c r="J34" s="18"/>
      <c r="K34" s="18"/>
      <c r="L34" s="18"/>
      <c r="M34" s="18"/>
      <c r="N34" s="33" t="s">
        <v>8</v>
      </c>
      <c r="O34" s="17">
        <f>AN80/AG80</f>
        <v>0.23908066765345606</v>
      </c>
      <c r="P34" s="17">
        <f>AO80/AH80</f>
        <v>0.3075387631438246</v>
      </c>
      <c r="Q34" s="17">
        <f>AN39/AG39</f>
        <v>0.292845756853585</v>
      </c>
      <c r="R34" s="17">
        <f aca="true" t="shared" si="35" ref="R34">AO39/AH39</f>
        <v>0.38535084943569436</v>
      </c>
      <c r="T34" s="33" t="s">
        <v>13</v>
      </c>
      <c r="U34" s="35">
        <v>290150.7</v>
      </c>
      <c r="V34" s="35">
        <v>2136.6</v>
      </c>
      <c r="W34" s="35">
        <v>119422.1</v>
      </c>
      <c r="X34" s="35">
        <v>125.7</v>
      </c>
      <c r="Y34" s="35">
        <v>369.9</v>
      </c>
      <c r="Z34" s="37">
        <f t="shared" si="14"/>
        <v>122054.3</v>
      </c>
      <c r="AA34" s="35">
        <v>132342.4</v>
      </c>
      <c r="AB34" s="35">
        <v>1387385.3</v>
      </c>
      <c r="AC34" s="35">
        <v>41177.1</v>
      </c>
      <c r="AD34" s="35">
        <v>330403.3</v>
      </c>
      <c r="AE34" s="35">
        <v>34983</v>
      </c>
      <c r="AF34" s="35">
        <v>9502.2</v>
      </c>
      <c r="AG34" s="37">
        <f t="shared" si="15"/>
        <v>416065.6</v>
      </c>
      <c r="AH34" s="35">
        <v>577251.4</v>
      </c>
      <c r="AI34" s="35">
        <v>513280.1</v>
      </c>
      <c r="AJ34" s="35">
        <v>4283.7</v>
      </c>
      <c r="AK34" s="35">
        <v>167700.3</v>
      </c>
      <c r="AL34" s="35">
        <v>17925.5</v>
      </c>
      <c r="AM34" s="35">
        <v>2071.2</v>
      </c>
      <c r="AN34" s="37">
        <f t="shared" si="16"/>
        <v>191980.7</v>
      </c>
      <c r="AO34" s="35">
        <v>230600.2</v>
      </c>
    </row>
    <row r="35" spans="1:41" ht="12" customHeight="1">
      <c r="A35" s="69" t="s">
        <v>4</v>
      </c>
      <c r="B35" s="61">
        <f t="shared" si="7"/>
        <v>13.442458038245675</v>
      </c>
      <c r="C35" s="61">
        <f t="shared" si="0"/>
        <v>19.036411575070964</v>
      </c>
      <c r="D35" s="61">
        <f t="shared" si="1"/>
        <v>6.271356979226685</v>
      </c>
      <c r="E35" s="61">
        <f t="shared" si="2"/>
        <v>14.34142926812427</v>
      </c>
      <c r="F35" s="65">
        <f t="shared" si="3"/>
        <v>19.347606702665228</v>
      </c>
      <c r="G35" s="61">
        <f t="shared" si="4"/>
        <v>31.84149862723254</v>
      </c>
      <c r="H35" s="61">
        <f t="shared" si="5"/>
        <v>15.849670299537305</v>
      </c>
      <c r="I35" s="61">
        <f t="shared" si="6"/>
        <v>24.694584062889554</v>
      </c>
      <c r="J35" s="18"/>
      <c r="K35" s="18"/>
      <c r="L35" s="18"/>
      <c r="M35" s="18"/>
      <c r="N35" s="33" t="s">
        <v>7</v>
      </c>
      <c r="O35" s="17">
        <f>AN81/AG81</f>
        <v>0.45132547220251</v>
      </c>
      <c r="P35" s="17">
        <f>AO81/AH81</f>
        <v>0.17682073781315058</v>
      </c>
      <c r="Q35" s="17">
        <f>AN40/AG40</f>
        <v>0.7088418884465154</v>
      </c>
      <c r="R35" s="17">
        <f aca="true" t="shared" si="36" ref="R35">AO40/AH40</f>
        <v>0.3910277578740771</v>
      </c>
      <c r="T35" s="33" t="s">
        <v>12</v>
      </c>
      <c r="U35" s="35">
        <v>95493.3</v>
      </c>
      <c r="V35" s="35">
        <v>222.2</v>
      </c>
      <c r="W35" s="35">
        <v>33019.8</v>
      </c>
      <c r="X35" s="35">
        <v>29.1</v>
      </c>
      <c r="Y35" s="35">
        <v>14.2</v>
      </c>
      <c r="Z35" s="37">
        <f t="shared" si="14"/>
        <v>33285.299999999996</v>
      </c>
      <c r="AA35" s="35">
        <v>49310.6</v>
      </c>
      <c r="AB35" s="35">
        <v>652282.4</v>
      </c>
      <c r="AC35" s="35">
        <v>2427.7</v>
      </c>
      <c r="AD35" s="35">
        <v>176781.3</v>
      </c>
      <c r="AE35" s="35">
        <v>34508</v>
      </c>
      <c r="AF35" s="35">
        <v>5472.7</v>
      </c>
      <c r="AG35" s="37">
        <f t="shared" si="15"/>
        <v>219189.7</v>
      </c>
      <c r="AH35" s="35">
        <v>244166.7</v>
      </c>
      <c r="AI35" s="35">
        <v>227629.1</v>
      </c>
      <c r="AJ35" s="35">
        <v>338.7</v>
      </c>
      <c r="AK35" s="35">
        <v>68327.8</v>
      </c>
      <c r="AL35" s="35">
        <v>686.4</v>
      </c>
      <c r="AM35" s="35">
        <v>242.3</v>
      </c>
      <c r="AN35" s="37">
        <f t="shared" si="16"/>
        <v>69595.2</v>
      </c>
      <c r="AO35" s="35">
        <v>119521.4</v>
      </c>
    </row>
    <row r="36" spans="1:41" ht="12" customHeight="1">
      <c r="A36" s="69" t="s">
        <v>3</v>
      </c>
      <c r="B36" s="61">
        <f t="shared" si="7"/>
        <v>17.422341230292623</v>
      </c>
      <c r="C36" s="61">
        <f t="shared" si="0"/>
        <v>12.395684489859631</v>
      </c>
      <c r="D36" s="61">
        <f t="shared" si="1"/>
        <v>16.718978695722882</v>
      </c>
      <c r="E36" s="61">
        <f t="shared" si="2"/>
        <v>5.8158508158508155</v>
      </c>
      <c r="F36" s="65">
        <f t="shared" si="3"/>
        <v>17.39594864698647</v>
      </c>
      <c r="G36" s="61">
        <f t="shared" si="4"/>
        <v>13.220133763837637</v>
      </c>
      <c r="H36" s="61">
        <f t="shared" si="5"/>
        <v>17.955477248077194</v>
      </c>
      <c r="I36" s="61">
        <f t="shared" si="6"/>
        <v>14.01349453872845</v>
      </c>
      <c r="J36" s="18"/>
      <c r="K36" s="18"/>
      <c r="L36" s="18"/>
      <c r="M36" s="18"/>
      <c r="N36" s="33" t="s">
        <v>6</v>
      </c>
      <c r="O36" s="17">
        <f>AN82/AG82</f>
        <v>0.22488434679658667</v>
      </c>
      <c r="P36" s="17">
        <f>AO82/AH82</f>
        <v>0.18422741103320545</v>
      </c>
      <c r="Q36" s="17">
        <f aca="true" t="shared" si="37" ref="Q36:R36">AN41/AG41</f>
        <v>0.25855447775127915</v>
      </c>
      <c r="R36" s="17">
        <f t="shared" si="37"/>
        <v>0.23017844809805701</v>
      </c>
      <c r="T36" s="33" t="s">
        <v>11</v>
      </c>
      <c r="U36" s="35">
        <v>69942.3</v>
      </c>
      <c r="V36" s="35">
        <v>149.7</v>
      </c>
      <c r="W36" s="35">
        <v>38267.4</v>
      </c>
      <c r="X36" s="35">
        <v>0</v>
      </c>
      <c r="Y36" s="35">
        <v>174.8</v>
      </c>
      <c r="Z36" s="37">
        <f t="shared" si="14"/>
        <v>38591.9</v>
      </c>
      <c r="AA36" s="35">
        <v>23345.4</v>
      </c>
      <c r="AB36" s="35">
        <v>700478.1</v>
      </c>
      <c r="AC36" s="35">
        <v>12198.4</v>
      </c>
      <c r="AD36" s="35">
        <v>266474.2</v>
      </c>
      <c r="AE36" s="35">
        <v>42787.1</v>
      </c>
      <c r="AF36" s="35">
        <v>7354.5</v>
      </c>
      <c r="AG36" s="37">
        <f t="shared" si="15"/>
        <v>328814.2</v>
      </c>
      <c r="AH36" s="35">
        <v>245753.2</v>
      </c>
      <c r="AI36" s="35">
        <v>260758.4</v>
      </c>
      <c r="AJ36" s="35">
        <v>455.4</v>
      </c>
      <c r="AK36" s="35">
        <v>122631.9</v>
      </c>
      <c r="AL36" s="35">
        <v>4187.1</v>
      </c>
      <c r="AM36" s="35">
        <v>1038.2</v>
      </c>
      <c r="AN36" s="37">
        <f t="shared" si="16"/>
        <v>128312.59999999999</v>
      </c>
      <c r="AO36" s="35">
        <v>90583.3</v>
      </c>
    </row>
    <row r="37" spans="1:41" ht="12" customHeight="1">
      <c r="A37" s="70" t="s">
        <v>54</v>
      </c>
      <c r="B37" s="63">
        <f t="shared" si="7"/>
        <v>18.10328533325866</v>
      </c>
      <c r="C37" s="63">
        <f t="shared" si="0"/>
        <v>6.659572829670907</v>
      </c>
      <c r="D37" s="63">
        <f t="shared" si="1"/>
        <v>18.859891798844213</v>
      </c>
      <c r="E37" s="63">
        <f t="shared" si="2"/>
        <v>4.718431083241116</v>
      </c>
      <c r="F37" s="66">
        <f t="shared" si="3"/>
        <v>18.97601953472324</v>
      </c>
      <c r="G37" s="63">
        <f t="shared" si="4"/>
        <v>17.0132576008918</v>
      </c>
      <c r="H37" s="63">
        <f t="shared" si="5"/>
        <v>25.930835300076517</v>
      </c>
      <c r="I37" s="63">
        <f t="shared" si="6"/>
        <v>7.311973963553285</v>
      </c>
      <c r="J37" s="18"/>
      <c r="K37" s="18"/>
      <c r="L37" s="18"/>
      <c r="M37" s="18"/>
      <c r="N37" s="33" t="s">
        <v>5</v>
      </c>
      <c r="O37" s="17">
        <f>AN83/AG83</f>
        <v>0.3307648489139667</v>
      </c>
      <c r="P37" s="17">
        <f>AO83/AH83</f>
        <v>0.22717821039318187</v>
      </c>
      <c r="Q37" s="17">
        <f aca="true" t="shared" si="38" ref="Q37:R37">AN42/AG42</f>
        <v>0.42705914016008617</v>
      </c>
      <c r="R37" s="17">
        <f t="shared" si="38"/>
        <v>0.3049410182254374</v>
      </c>
      <c r="T37" s="33" t="s">
        <v>10</v>
      </c>
      <c r="U37" s="35">
        <v>18908.3</v>
      </c>
      <c r="V37" s="35">
        <v>326.3</v>
      </c>
      <c r="W37" s="35">
        <v>6373.5</v>
      </c>
      <c r="X37" s="35">
        <v>12</v>
      </c>
      <c r="Y37" s="36" t="s">
        <v>1</v>
      </c>
      <c r="Z37" s="37">
        <f t="shared" si="14"/>
        <v>6711.8</v>
      </c>
      <c r="AA37" s="35">
        <v>7818.2</v>
      </c>
      <c r="AB37" s="35">
        <v>306303.2</v>
      </c>
      <c r="AC37" s="35">
        <v>954.4</v>
      </c>
      <c r="AD37" s="35">
        <v>80583.6</v>
      </c>
      <c r="AE37" s="35">
        <v>21669.9</v>
      </c>
      <c r="AF37" s="35">
        <v>3150.7</v>
      </c>
      <c r="AG37" s="37">
        <f t="shared" si="15"/>
        <v>106358.59999999999</v>
      </c>
      <c r="AH37" s="35">
        <v>119578.7</v>
      </c>
      <c r="AI37" s="35">
        <v>73839.7</v>
      </c>
      <c r="AJ37" s="36" t="s">
        <v>1</v>
      </c>
      <c r="AK37" s="35">
        <v>23247.3</v>
      </c>
      <c r="AL37" s="35">
        <v>2505.3</v>
      </c>
      <c r="AM37" s="36" t="s">
        <v>1</v>
      </c>
      <c r="AN37" s="37">
        <f t="shared" si="16"/>
        <v>25752.6</v>
      </c>
      <c r="AO37" s="35">
        <v>32997.9</v>
      </c>
    </row>
    <row r="38" spans="10:41" ht="15">
      <c r="J38" s="18"/>
      <c r="K38" s="18"/>
      <c r="L38" s="18"/>
      <c r="M38" s="18"/>
      <c r="N38" s="33" t="s">
        <v>4</v>
      </c>
      <c r="O38" s="17">
        <f>AN84/AG84</f>
        <v>0.3247886961331664</v>
      </c>
      <c r="P38" s="17">
        <f>AO84/AH84</f>
        <v>0.20612786247350953</v>
      </c>
      <c r="Q38" s="17">
        <f aca="true" t="shared" si="39" ref="Q38:R38">AN43/AG43</f>
        <v>0.5118910532989777</v>
      </c>
      <c r="R38" s="17">
        <f t="shared" si="39"/>
        <v>0.40544254362426857</v>
      </c>
      <c r="T38" s="33" t="s">
        <v>9</v>
      </c>
      <c r="U38" s="35">
        <v>25999.8</v>
      </c>
      <c r="V38" s="35">
        <v>205.6</v>
      </c>
      <c r="W38" s="35">
        <v>10668.6</v>
      </c>
      <c r="X38" s="35">
        <v>878.6</v>
      </c>
      <c r="Y38" s="35">
        <v>383.7</v>
      </c>
      <c r="Z38" s="37">
        <f t="shared" si="14"/>
        <v>12136.500000000002</v>
      </c>
      <c r="AA38" s="35">
        <v>10617.8</v>
      </c>
      <c r="AB38" s="35">
        <v>246217.3</v>
      </c>
      <c r="AC38" s="35">
        <v>6222.2</v>
      </c>
      <c r="AD38" s="35">
        <v>68894.1</v>
      </c>
      <c r="AE38" s="35">
        <v>12404.1</v>
      </c>
      <c r="AF38" s="35">
        <v>3198.2</v>
      </c>
      <c r="AG38" s="37">
        <f t="shared" si="15"/>
        <v>90718.6</v>
      </c>
      <c r="AH38" s="35">
        <v>98920.8</v>
      </c>
      <c r="AI38" s="35">
        <v>118415</v>
      </c>
      <c r="AJ38" s="35">
        <v>4519</v>
      </c>
      <c r="AK38" s="35">
        <v>44033.6</v>
      </c>
      <c r="AL38" s="35">
        <v>6330</v>
      </c>
      <c r="AM38" s="35">
        <v>1143.1</v>
      </c>
      <c r="AN38" s="37">
        <f t="shared" si="16"/>
        <v>56025.7</v>
      </c>
      <c r="AO38" s="35">
        <v>44217.2</v>
      </c>
    </row>
    <row r="39" spans="1:41" ht="15">
      <c r="A39" s="81" t="s">
        <v>212</v>
      </c>
      <c r="M39" s="18"/>
      <c r="N39" s="33" t="s">
        <v>3</v>
      </c>
      <c r="O39" s="17">
        <f>AN85/AG85</f>
        <v>0.2981802572015226</v>
      </c>
      <c r="P39" s="17">
        <f>AO85/AH85</f>
        <v>0.22534829511573698</v>
      </c>
      <c r="Q39" s="17">
        <f aca="true" t="shared" si="40" ref="Q39:R39">AN44/AG44</f>
        <v>0.3061608241082411</v>
      </c>
      <c r="R39" s="17">
        <f t="shared" si="40"/>
        <v>0.31968971786805644</v>
      </c>
      <c r="T39" s="33" t="s">
        <v>8</v>
      </c>
      <c r="U39" s="35">
        <v>5732.8</v>
      </c>
      <c r="V39" s="35">
        <v>0</v>
      </c>
      <c r="W39" s="35">
        <v>2641.3</v>
      </c>
      <c r="X39" s="35">
        <v>7.1</v>
      </c>
      <c r="Y39" s="35">
        <v>73.8</v>
      </c>
      <c r="Z39" s="37">
        <f t="shared" si="14"/>
        <v>2722.2000000000003</v>
      </c>
      <c r="AA39" s="35">
        <v>1860.5</v>
      </c>
      <c r="AB39" s="35">
        <v>81470.5</v>
      </c>
      <c r="AC39" s="35">
        <v>273.7</v>
      </c>
      <c r="AD39" s="35">
        <v>24682.2</v>
      </c>
      <c r="AE39" s="35">
        <v>5535.5</v>
      </c>
      <c r="AF39" s="35">
        <v>1189.1</v>
      </c>
      <c r="AG39" s="37">
        <f t="shared" si="15"/>
        <v>31680.5</v>
      </c>
      <c r="AH39" s="35">
        <v>29390.1</v>
      </c>
      <c r="AI39" s="35">
        <v>23704.9</v>
      </c>
      <c r="AJ39" s="35">
        <v>20</v>
      </c>
      <c r="AK39" s="35">
        <v>8752.5</v>
      </c>
      <c r="AL39" s="35">
        <v>353.5</v>
      </c>
      <c r="AM39" s="35">
        <v>151.5</v>
      </c>
      <c r="AN39" s="37">
        <f t="shared" si="16"/>
        <v>9277.5</v>
      </c>
      <c r="AO39" s="35">
        <v>11325.5</v>
      </c>
    </row>
    <row r="40" spans="13:41" ht="15">
      <c r="M40" s="18"/>
      <c r="N40" s="33" t="s">
        <v>54</v>
      </c>
      <c r="O40" s="17">
        <f>AN86/AG86</f>
        <v>0.24762858162929569</v>
      </c>
      <c r="P40" s="17">
        <f>AO86/AH86</f>
        <v>0.2357832288208533</v>
      </c>
      <c r="Q40" s="17">
        <f aca="true" t="shared" si="41" ref="Q40:R40">AN45/AG45</f>
        <v>0.3598927713561504</v>
      </c>
      <c r="R40" s="17">
        <f t="shared" si="41"/>
        <v>0.332428092636298</v>
      </c>
      <c r="T40" s="33" t="s">
        <v>7</v>
      </c>
      <c r="U40" s="35">
        <v>20809.2</v>
      </c>
      <c r="V40" s="35">
        <v>0</v>
      </c>
      <c r="W40" s="35">
        <v>18362</v>
      </c>
      <c r="X40" s="36" t="s">
        <v>1</v>
      </c>
      <c r="Y40" s="36" t="s">
        <v>1</v>
      </c>
      <c r="Z40" s="37">
        <f t="shared" si="14"/>
        <v>18362</v>
      </c>
      <c r="AA40" s="35">
        <v>1097.7</v>
      </c>
      <c r="AB40" s="35">
        <v>162707.3</v>
      </c>
      <c r="AC40" s="35">
        <v>567</v>
      </c>
      <c r="AD40" s="35">
        <v>67311.9</v>
      </c>
      <c r="AE40" s="35">
        <v>10725.6</v>
      </c>
      <c r="AF40" s="35">
        <v>1016.5</v>
      </c>
      <c r="AG40" s="37">
        <f t="shared" si="15"/>
        <v>79621</v>
      </c>
      <c r="AH40" s="35">
        <v>48148.5</v>
      </c>
      <c r="AI40" s="35">
        <v>84342.5</v>
      </c>
      <c r="AJ40" s="36" t="s">
        <v>1</v>
      </c>
      <c r="AK40" s="35">
        <v>52895.6</v>
      </c>
      <c r="AL40" s="35">
        <v>3321.8</v>
      </c>
      <c r="AM40" s="35">
        <v>221.3</v>
      </c>
      <c r="AN40" s="37">
        <f t="shared" si="16"/>
        <v>56438.700000000004</v>
      </c>
      <c r="AO40" s="35">
        <v>18827.4</v>
      </c>
    </row>
    <row r="41" spans="13:41" ht="15">
      <c r="M41" s="18"/>
      <c r="T41" s="33" t="s">
        <v>6</v>
      </c>
      <c r="U41" s="35">
        <v>37866.5</v>
      </c>
      <c r="V41" s="35">
        <v>484.1</v>
      </c>
      <c r="W41" s="35">
        <v>20406.6</v>
      </c>
      <c r="X41" s="35">
        <v>172</v>
      </c>
      <c r="Y41" s="35">
        <v>0</v>
      </c>
      <c r="Z41" s="37">
        <f t="shared" si="14"/>
        <v>21062.699999999997</v>
      </c>
      <c r="AA41" s="35">
        <v>10435.2</v>
      </c>
      <c r="AB41" s="35">
        <v>370617.6</v>
      </c>
      <c r="AC41" s="35">
        <v>1661.1</v>
      </c>
      <c r="AD41" s="35">
        <v>130284.4</v>
      </c>
      <c r="AE41" s="35">
        <v>12124.4</v>
      </c>
      <c r="AF41" s="35">
        <v>2143</v>
      </c>
      <c r="AG41" s="37">
        <f t="shared" si="15"/>
        <v>146212.9</v>
      </c>
      <c r="AH41" s="35">
        <v>116846.3</v>
      </c>
      <c r="AI41" s="35">
        <v>85643.4</v>
      </c>
      <c r="AJ41" s="35">
        <v>662.6</v>
      </c>
      <c r="AK41" s="35">
        <v>35810.6</v>
      </c>
      <c r="AL41" s="35">
        <v>1166.4</v>
      </c>
      <c r="AM41" s="35">
        <v>164.4</v>
      </c>
      <c r="AN41" s="37">
        <f t="shared" si="16"/>
        <v>37804</v>
      </c>
      <c r="AO41" s="35">
        <v>26895.5</v>
      </c>
    </row>
    <row r="42" spans="20:41" ht="15">
      <c r="T42" s="33" t="s">
        <v>5</v>
      </c>
      <c r="U42" s="35">
        <v>110054.7</v>
      </c>
      <c r="V42" s="36" t="s">
        <v>1</v>
      </c>
      <c r="W42" s="35">
        <v>43273.1</v>
      </c>
      <c r="X42" s="35">
        <v>768.5</v>
      </c>
      <c r="Y42" s="35">
        <v>80.9</v>
      </c>
      <c r="Z42" s="37">
        <f t="shared" si="14"/>
        <v>44122.5</v>
      </c>
      <c r="AA42" s="35">
        <v>32954.9</v>
      </c>
      <c r="AB42" s="35">
        <v>791717.1</v>
      </c>
      <c r="AC42" s="35">
        <v>4332</v>
      </c>
      <c r="AD42" s="35">
        <v>204070.6</v>
      </c>
      <c r="AE42" s="35">
        <v>26833.9</v>
      </c>
      <c r="AF42" s="35">
        <v>5533.9</v>
      </c>
      <c r="AG42" s="37">
        <f t="shared" si="15"/>
        <v>240770.4</v>
      </c>
      <c r="AH42" s="35">
        <v>267938.7</v>
      </c>
      <c r="AI42" s="35">
        <v>252829.6</v>
      </c>
      <c r="AJ42" s="35">
        <v>435.7</v>
      </c>
      <c r="AK42" s="35">
        <v>92578.6</v>
      </c>
      <c r="AL42" s="35">
        <v>9146.6</v>
      </c>
      <c r="AM42" s="35">
        <v>662.3</v>
      </c>
      <c r="AN42" s="37">
        <f t="shared" si="16"/>
        <v>102823.20000000001</v>
      </c>
      <c r="AO42" s="35">
        <v>81705.5</v>
      </c>
    </row>
    <row r="43" spans="1:41" ht="15">
      <c r="A43" s="28" t="s">
        <v>172</v>
      </c>
      <c r="T43" s="33" t="s">
        <v>4</v>
      </c>
      <c r="U43" s="35">
        <v>950757.3</v>
      </c>
      <c r="V43" s="35">
        <v>27829.4</v>
      </c>
      <c r="W43" s="35">
        <v>234020.7</v>
      </c>
      <c r="X43" s="35">
        <v>7006.7</v>
      </c>
      <c r="Y43" s="35">
        <v>9844.1</v>
      </c>
      <c r="Z43" s="37">
        <f t="shared" si="14"/>
        <v>278700.89999999997</v>
      </c>
      <c r="AA43" s="35">
        <v>451726</v>
      </c>
      <c r="AB43" s="35">
        <v>4155116.2</v>
      </c>
      <c r="AC43" s="35">
        <v>51549.1</v>
      </c>
      <c r="AD43" s="35">
        <v>642204.8</v>
      </c>
      <c r="AE43" s="35">
        <v>138730.6</v>
      </c>
      <c r="AF43" s="35">
        <v>42791.2</v>
      </c>
      <c r="AG43" s="37">
        <f t="shared" si="15"/>
        <v>875275.7</v>
      </c>
      <c r="AH43" s="35">
        <v>1829251.3</v>
      </c>
      <c r="AI43" s="35">
        <v>1554302.6</v>
      </c>
      <c r="AJ43" s="35">
        <v>35287.6</v>
      </c>
      <c r="AK43" s="35">
        <v>345024.5</v>
      </c>
      <c r="AL43" s="35">
        <v>52786.6</v>
      </c>
      <c r="AM43" s="35">
        <v>14947.1</v>
      </c>
      <c r="AN43" s="37">
        <f t="shared" si="16"/>
        <v>448045.79999999993</v>
      </c>
      <c r="AO43" s="35">
        <v>741656.3</v>
      </c>
    </row>
    <row r="44" spans="20:41" ht="15">
      <c r="T44" s="33" t="s">
        <v>3</v>
      </c>
      <c r="U44" s="35">
        <v>70353.1</v>
      </c>
      <c r="V44" s="35">
        <v>17702.8</v>
      </c>
      <c r="W44" s="35">
        <v>16690.7</v>
      </c>
      <c r="X44" s="36" t="s">
        <v>1</v>
      </c>
      <c r="Y44" s="36" t="s">
        <v>1</v>
      </c>
      <c r="Z44" s="37">
        <f t="shared" si="14"/>
        <v>34393.5</v>
      </c>
      <c r="AA44" s="35">
        <v>24910.5</v>
      </c>
      <c r="AB44" s="35">
        <v>642040.6</v>
      </c>
      <c r="AC44" s="35">
        <v>150697.7</v>
      </c>
      <c r="AD44" s="35">
        <v>93280.9</v>
      </c>
      <c r="AE44" s="35">
        <v>13489.8</v>
      </c>
      <c r="AF44" s="35">
        <v>2691.6</v>
      </c>
      <c r="AG44" s="37">
        <f t="shared" si="15"/>
        <v>260160</v>
      </c>
      <c r="AH44" s="35">
        <v>177760.8</v>
      </c>
      <c r="AI44" s="35">
        <v>178550.9</v>
      </c>
      <c r="AJ44" s="35">
        <v>45388.8</v>
      </c>
      <c r="AK44" s="35">
        <v>33543.2</v>
      </c>
      <c r="AL44" s="35">
        <v>268.8</v>
      </c>
      <c r="AM44" s="35">
        <v>450</v>
      </c>
      <c r="AN44" s="37">
        <f t="shared" si="16"/>
        <v>79650.8</v>
      </c>
      <c r="AO44" s="35">
        <v>56828.3</v>
      </c>
    </row>
    <row r="45" spans="20:41" ht="15">
      <c r="T45" s="33" t="s">
        <v>54</v>
      </c>
      <c r="U45" s="35">
        <v>2279.5</v>
      </c>
      <c r="V45" s="36" t="s">
        <v>1</v>
      </c>
      <c r="W45" s="35">
        <v>1282</v>
      </c>
      <c r="X45" s="35">
        <v>0</v>
      </c>
      <c r="Y45" s="35">
        <v>0</v>
      </c>
      <c r="Z45" s="37">
        <f t="shared" si="14"/>
        <v>1282</v>
      </c>
      <c r="AA45" s="35">
        <v>678.5</v>
      </c>
      <c r="AB45" s="35">
        <v>20205.4</v>
      </c>
      <c r="AC45" s="35">
        <v>448.3</v>
      </c>
      <c r="AD45" s="35">
        <v>5891.8</v>
      </c>
      <c r="AE45" s="35">
        <v>1195.2</v>
      </c>
      <c r="AF45" s="36" t="s">
        <v>1</v>
      </c>
      <c r="AG45" s="37">
        <f t="shared" si="15"/>
        <v>7535.3</v>
      </c>
      <c r="AH45" s="35">
        <v>9279.3</v>
      </c>
      <c r="AI45" s="35">
        <v>6343.7</v>
      </c>
      <c r="AJ45" s="35">
        <v>109.9</v>
      </c>
      <c r="AK45" s="35">
        <v>2602</v>
      </c>
      <c r="AL45" s="36" t="s">
        <v>1</v>
      </c>
      <c r="AM45" s="36" t="s">
        <v>1</v>
      </c>
      <c r="AN45" s="37">
        <f t="shared" si="16"/>
        <v>2711.9</v>
      </c>
      <c r="AO45" s="35">
        <v>3084.7</v>
      </c>
    </row>
    <row r="47" spans="16:41" ht="15">
      <c r="P47" s="17"/>
      <c r="Q47" s="17" t="s">
        <v>74</v>
      </c>
      <c r="R47" s="17" t="s">
        <v>159</v>
      </c>
      <c r="T47" s="30" t="s">
        <v>2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6:41" ht="14.25" customHeight="1">
      <c r="P48" s="17" t="s">
        <v>16</v>
      </c>
      <c r="Q48" s="17">
        <v>0.4688834403151602</v>
      </c>
      <c r="R48" s="17">
        <v>0.3771296853076769</v>
      </c>
      <c r="T48" s="30" t="s">
        <v>1</v>
      </c>
      <c r="U48" s="30" t="s">
        <v>0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6:18" ht="15">
      <c r="P49" s="17" t="s">
        <v>15</v>
      </c>
      <c r="Q49" s="17">
        <v>0.46574403067076253</v>
      </c>
      <c r="R49" s="17">
        <v>0.22810892093629972</v>
      </c>
    </row>
    <row r="50" spans="16:41" ht="15">
      <c r="P50" s="17" t="s">
        <v>7</v>
      </c>
      <c r="Q50" s="17">
        <v>0.45132547220251</v>
      </c>
      <c r="R50" s="17">
        <v>0.17682073781315058</v>
      </c>
      <c r="T50" s="2" t="s">
        <v>144</v>
      </c>
      <c r="U50" s="2" t="s">
        <v>158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6:41" ht="15">
      <c r="P51" s="17" t="s">
        <v>9</v>
      </c>
      <c r="Q51" s="17">
        <v>0.4116019334635654</v>
      </c>
      <c r="R51" s="17">
        <v>0.20662005722399443</v>
      </c>
      <c r="T51" s="2" t="s">
        <v>43</v>
      </c>
      <c r="U51" s="2" t="s">
        <v>47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6:18" ht="15">
      <c r="P52" s="17" t="s">
        <v>26</v>
      </c>
      <c r="Q52" s="17">
        <v>0.40657259600045287</v>
      </c>
      <c r="R52" s="17">
        <v>0.39766575410139765</v>
      </c>
    </row>
    <row r="53" spans="16:41" ht="15">
      <c r="P53" s="17" t="s">
        <v>29</v>
      </c>
      <c r="Q53" s="17">
        <v>0.4024103752094349</v>
      </c>
      <c r="R53" s="17">
        <v>0.25192460128954314</v>
      </c>
      <c r="T53" s="6" t="s">
        <v>146</v>
      </c>
      <c r="U53" s="6" t="s">
        <v>126</v>
      </c>
      <c r="V53" s="6" t="s">
        <v>126</v>
      </c>
      <c r="W53" s="6" t="s">
        <v>126</v>
      </c>
      <c r="X53" s="6" t="s">
        <v>126</v>
      </c>
      <c r="Y53" s="6" t="s">
        <v>126</v>
      </c>
      <c r="Z53" s="6"/>
      <c r="AA53" s="6" t="s">
        <v>126</v>
      </c>
      <c r="AB53" s="6" t="s">
        <v>147</v>
      </c>
      <c r="AC53" s="6" t="s">
        <v>147</v>
      </c>
      <c r="AD53" s="6" t="s">
        <v>147</v>
      </c>
      <c r="AE53" s="6" t="s">
        <v>147</v>
      </c>
      <c r="AF53" s="6" t="s">
        <v>147</v>
      </c>
      <c r="AG53" s="6"/>
      <c r="AH53" s="6" t="s">
        <v>147</v>
      </c>
      <c r="AI53" s="6" t="s">
        <v>148</v>
      </c>
      <c r="AJ53" s="6" t="s">
        <v>148</v>
      </c>
      <c r="AK53" s="6" t="s">
        <v>148</v>
      </c>
      <c r="AL53" s="6" t="s">
        <v>148</v>
      </c>
      <c r="AM53" s="6" t="s">
        <v>148</v>
      </c>
      <c r="AN53" s="6"/>
      <c r="AO53" s="6" t="s">
        <v>148</v>
      </c>
    </row>
    <row r="54" spans="16:41" ht="15">
      <c r="P54" s="17" t="s">
        <v>25</v>
      </c>
      <c r="Q54" s="17">
        <v>0.38322448882661664</v>
      </c>
      <c r="R54" s="17">
        <v>0.25610183277623744</v>
      </c>
      <c r="T54" s="6" t="s">
        <v>125</v>
      </c>
      <c r="U54" s="6" t="s">
        <v>149</v>
      </c>
      <c r="V54" s="6" t="s">
        <v>150</v>
      </c>
      <c r="W54" s="6" t="s">
        <v>151</v>
      </c>
      <c r="X54" s="6" t="s">
        <v>141</v>
      </c>
      <c r="Y54" s="6" t="s">
        <v>152</v>
      </c>
      <c r="Z54" s="34" t="s">
        <v>140</v>
      </c>
      <c r="AA54" s="6" t="s">
        <v>35</v>
      </c>
      <c r="AB54" s="6" t="s">
        <v>149</v>
      </c>
      <c r="AC54" s="6" t="s">
        <v>150</v>
      </c>
      <c r="AD54" s="6" t="s">
        <v>151</v>
      </c>
      <c r="AE54" s="6" t="s">
        <v>141</v>
      </c>
      <c r="AF54" s="6" t="s">
        <v>152</v>
      </c>
      <c r="AG54" s="34" t="s">
        <v>140</v>
      </c>
      <c r="AH54" s="6" t="s">
        <v>35</v>
      </c>
      <c r="AI54" s="6" t="s">
        <v>149</v>
      </c>
      <c r="AJ54" s="6" t="s">
        <v>150</v>
      </c>
      <c r="AK54" s="6" t="s">
        <v>151</v>
      </c>
      <c r="AL54" s="6" t="s">
        <v>141</v>
      </c>
      <c r="AM54" s="6" t="s">
        <v>152</v>
      </c>
      <c r="AN54" s="34" t="s">
        <v>140</v>
      </c>
      <c r="AO54" s="6" t="s">
        <v>35</v>
      </c>
    </row>
    <row r="55" spans="16:41" ht="15">
      <c r="P55" s="17" t="s">
        <v>31</v>
      </c>
      <c r="Q55" s="17">
        <v>0.3422515667371056</v>
      </c>
      <c r="R55" s="17">
        <v>0.1404582770396313</v>
      </c>
      <c r="T55" s="6" t="s">
        <v>62</v>
      </c>
      <c r="U55" s="12">
        <v>7921779</v>
      </c>
      <c r="V55" s="12">
        <v>56562</v>
      </c>
      <c r="W55" s="12">
        <v>3100000</v>
      </c>
      <c r="X55" s="11" t="s">
        <v>1</v>
      </c>
      <c r="Y55" s="12">
        <v>40000</v>
      </c>
      <c r="Z55" s="37">
        <f>SUM(V55:Y55)</f>
        <v>3196562</v>
      </c>
      <c r="AA55" s="12">
        <v>1791141</v>
      </c>
      <c r="AB55" s="12">
        <v>132959524</v>
      </c>
      <c r="AC55" s="12">
        <v>562342</v>
      </c>
      <c r="AD55" s="12">
        <v>30000000</v>
      </c>
      <c r="AE55" s="12">
        <v>1242478</v>
      </c>
      <c r="AF55" s="12">
        <v>1470000</v>
      </c>
      <c r="AG55" s="37">
        <f>SUM(AC55:AF55)</f>
        <v>33274820</v>
      </c>
      <c r="AH55" s="12">
        <v>31988107</v>
      </c>
      <c r="AI55" s="12">
        <v>20310499</v>
      </c>
      <c r="AJ55" s="12">
        <v>139991</v>
      </c>
      <c r="AK55" s="12">
        <v>7500000</v>
      </c>
      <c r="AL55" s="12">
        <v>170000</v>
      </c>
      <c r="AM55" s="12">
        <v>150000</v>
      </c>
      <c r="AN55" s="37">
        <f>SUM(AJ55:AM55)</f>
        <v>7959991</v>
      </c>
      <c r="AO55" s="12">
        <v>5033050</v>
      </c>
    </row>
    <row r="56" spans="16:41" ht="15">
      <c r="P56" s="17" t="s">
        <v>5</v>
      </c>
      <c r="Q56" s="17">
        <v>0.3307648489139667</v>
      </c>
      <c r="R56" s="17">
        <v>0.22717821039318187</v>
      </c>
      <c r="T56" s="6" t="s">
        <v>153</v>
      </c>
      <c r="U56" s="11" t="s">
        <v>1</v>
      </c>
      <c r="V56" s="11" t="s">
        <v>1</v>
      </c>
      <c r="W56" s="11" t="s">
        <v>1</v>
      </c>
      <c r="X56" s="11" t="s">
        <v>1</v>
      </c>
      <c r="Y56" s="11" t="s">
        <v>1</v>
      </c>
      <c r="Z56" s="37">
        <f aca="true" t="shared" si="42" ref="Z56:Z86">SUM(V56:Y56)</f>
        <v>0</v>
      </c>
      <c r="AA56" s="11" t="s">
        <v>1</v>
      </c>
      <c r="AB56" s="11" t="s">
        <v>1</v>
      </c>
      <c r="AC56" s="11" t="s">
        <v>1</v>
      </c>
      <c r="AD56" s="11" t="s">
        <v>1</v>
      </c>
      <c r="AE56" s="11" t="s">
        <v>1</v>
      </c>
      <c r="AF56" s="11" t="s">
        <v>1</v>
      </c>
      <c r="AG56" s="37">
        <f aca="true" t="shared" si="43" ref="AG56:AG86">SUM(AC56:AF56)</f>
        <v>0</v>
      </c>
      <c r="AH56" s="11" t="s">
        <v>1</v>
      </c>
      <c r="AI56" s="11" t="s">
        <v>1</v>
      </c>
      <c r="AJ56" s="11" t="s">
        <v>1</v>
      </c>
      <c r="AK56" s="11" t="s">
        <v>1</v>
      </c>
      <c r="AL56" s="11" t="s">
        <v>1</v>
      </c>
      <c r="AM56" s="11" t="s">
        <v>1</v>
      </c>
      <c r="AN56" s="37">
        <f aca="true" t="shared" si="44" ref="AN56:AN86">SUM(AJ56:AM56)</f>
        <v>0</v>
      </c>
      <c r="AO56" s="11" t="s">
        <v>1</v>
      </c>
    </row>
    <row r="57" spans="16:41" ht="15">
      <c r="P57" s="17" t="s">
        <v>4</v>
      </c>
      <c r="Q57" s="17">
        <v>0.3247886961331664</v>
      </c>
      <c r="R57" s="17">
        <v>0.20612786247350953</v>
      </c>
      <c r="T57" s="6" t="s">
        <v>31</v>
      </c>
      <c r="U57" s="12">
        <v>145088</v>
      </c>
      <c r="V57" s="12">
        <v>0</v>
      </c>
      <c r="W57" s="12">
        <v>75469</v>
      </c>
      <c r="X57" s="12">
        <v>0</v>
      </c>
      <c r="Y57" s="12">
        <v>0</v>
      </c>
      <c r="Z57" s="37">
        <f t="shared" si="42"/>
        <v>75469</v>
      </c>
      <c r="AA57" s="12">
        <v>27403</v>
      </c>
      <c r="AB57" s="12">
        <v>2744636</v>
      </c>
      <c r="AC57" s="12">
        <v>2911</v>
      </c>
      <c r="AD57" s="12">
        <v>504879</v>
      </c>
      <c r="AE57" s="12">
        <v>20907</v>
      </c>
      <c r="AF57" s="12">
        <v>22608</v>
      </c>
      <c r="AG57" s="37">
        <f t="shared" si="43"/>
        <v>551305</v>
      </c>
      <c r="AH57" s="12">
        <v>629881</v>
      </c>
      <c r="AI57" s="12">
        <v>441823</v>
      </c>
      <c r="AJ57" s="11" t="s">
        <v>1</v>
      </c>
      <c r="AK57" s="12">
        <v>181834</v>
      </c>
      <c r="AL57" s="12">
        <v>6851</v>
      </c>
      <c r="AM57" s="11" t="s">
        <v>1</v>
      </c>
      <c r="AN57" s="37">
        <f t="shared" si="44"/>
        <v>188685</v>
      </c>
      <c r="AO57" s="12">
        <v>88472</v>
      </c>
    </row>
    <row r="58" spans="16:41" ht="15">
      <c r="P58" s="17" t="s">
        <v>13</v>
      </c>
      <c r="Q58" s="17">
        <v>0.3031077688181783</v>
      </c>
      <c r="R58" s="17">
        <v>0.19608682127674282</v>
      </c>
      <c r="T58" s="6" t="s">
        <v>30</v>
      </c>
      <c r="U58" s="12">
        <v>88089</v>
      </c>
      <c r="V58" s="12">
        <v>310</v>
      </c>
      <c r="W58" s="12">
        <v>40266</v>
      </c>
      <c r="X58" s="12">
        <v>527</v>
      </c>
      <c r="Y58" s="11" t="s">
        <v>1</v>
      </c>
      <c r="Z58" s="37">
        <f t="shared" si="42"/>
        <v>41103</v>
      </c>
      <c r="AA58" s="12">
        <v>9728</v>
      </c>
      <c r="AB58" s="12">
        <v>1888722</v>
      </c>
      <c r="AC58" s="12">
        <v>24066</v>
      </c>
      <c r="AD58" s="12">
        <v>536216</v>
      </c>
      <c r="AE58" s="12">
        <v>32573</v>
      </c>
      <c r="AF58" s="12">
        <v>32656</v>
      </c>
      <c r="AG58" s="37">
        <f t="shared" si="43"/>
        <v>625511</v>
      </c>
      <c r="AH58" s="12">
        <v>499958</v>
      </c>
      <c r="AI58" s="12">
        <v>307651</v>
      </c>
      <c r="AJ58" s="12">
        <v>5932</v>
      </c>
      <c r="AK58" s="12">
        <v>134516</v>
      </c>
      <c r="AL58" s="12">
        <v>9418</v>
      </c>
      <c r="AM58" s="12">
        <v>2069</v>
      </c>
      <c r="AN58" s="37">
        <f t="shared" si="44"/>
        <v>151935</v>
      </c>
      <c r="AO58" s="12">
        <v>52608</v>
      </c>
    </row>
    <row r="59" spans="16:41" ht="15">
      <c r="P59" s="17" t="s">
        <v>11</v>
      </c>
      <c r="Q59" s="17">
        <v>0.3011065478874441</v>
      </c>
      <c r="R59" s="17">
        <v>0.32152288200323975</v>
      </c>
      <c r="T59" s="6" t="s">
        <v>29</v>
      </c>
      <c r="U59" s="12">
        <v>258148</v>
      </c>
      <c r="V59" s="11" t="s">
        <v>1</v>
      </c>
      <c r="W59" s="12">
        <v>157192</v>
      </c>
      <c r="X59" s="11" t="s">
        <v>1</v>
      </c>
      <c r="Y59" s="12">
        <v>241</v>
      </c>
      <c r="Z59" s="37">
        <f t="shared" si="42"/>
        <v>157433</v>
      </c>
      <c r="AA59" s="12">
        <v>23817</v>
      </c>
      <c r="AB59" s="12">
        <v>3515084</v>
      </c>
      <c r="AC59" s="12">
        <v>30854</v>
      </c>
      <c r="AD59" s="12">
        <v>1230099</v>
      </c>
      <c r="AE59" s="12">
        <v>33849</v>
      </c>
      <c r="AF59" s="12">
        <v>52872</v>
      </c>
      <c r="AG59" s="37">
        <f t="shared" si="43"/>
        <v>1347674</v>
      </c>
      <c r="AH59" s="12">
        <v>705211</v>
      </c>
      <c r="AI59" s="12">
        <v>942337</v>
      </c>
      <c r="AJ59" s="12">
        <v>14147</v>
      </c>
      <c r="AK59" s="12">
        <v>505626</v>
      </c>
      <c r="AL59" s="12">
        <v>5898</v>
      </c>
      <c r="AM59" s="12">
        <v>16647</v>
      </c>
      <c r="AN59" s="37">
        <f t="shared" si="44"/>
        <v>542318</v>
      </c>
      <c r="AO59" s="12">
        <v>177660</v>
      </c>
    </row>
    <row r="60" spans="16:41" ht="15">
      <c r="P60" s="17" t="s">
        <v>3</v>
      </c>
      <c r="Q60" s="17">
        <v>0.2981802572015226</v>
      </c>
      <c r="R60" s="17">
        <v>0.22534829511573698</v>
      </c>
      <c r="T60" s="6" t="s">
        <v>28</v>
      </c>
      <c r="U60" s="12">
        <v>109454</v>
      </c>
      <c r="V60" s="11" t="s">
        <v>1</v>
      </c>
      <c r="W60" s="12">
        <v>39762</v>
      </c>
      <c r="X60" s="11" t="s">
        <v>1</v>
      </c>
      <c r="Y60" s="11" t="s">
        <v>1</v>
      </c>
      <c r="Z60" s="37">
        <f t="shared" si="42"/>
        <v>39762</v>
      </c>
      <c r="AA60" s="12">
        <v>26484</v>
      </c>
      <c r="AB60" s="12">
        <v>1638700</v>
      </c>
      <c r="AC60" s="12">
        <v>4456</v>
      </c>
      <c r="AD60" s="12">
        <v>360983</v>
      </c>
      <c r="AE60" s="12">
        <v>14308</v>
      </c>
      <c r="AF60" s="12">
        <v>12415</v>
      </c>
      <c r="AG60" s="37">
        <f t="shared" si="43"/>
        <v>392162</v>
      </c>
      <c r="AH60" s="12">
        <v>417756</v>
      </c>
      <c r="AI60" s="12">
        <v>323053</v>
      </c>
      <c r="AJ60" s="12">
        <v>1750</v>
      </c>
      <c r="AK60" s="12">
        <v>92007</v>
      </c>
      <c r="AL60" s="12">
        <v>608</v>
      </c>
      <c r="AM60" s="12">
        <v>1409</v>
      </c>
      <c r="AN60" s="37">
        <f t="shared" si="44"/>
        <v>95774</v>
      </c>
      <c r="AO60" s="12">
        <v>87538</v>
      </c>
    </row>
    <row r="61" spans="16:41" ht="15">
      <c r="P61" s="17" t="s">
        <v>12</v>
      </c>
      <c r="Q61" s="17">
        <v>0.26374527419633637</v>
      </c>
      <c r="R61" s="17">
        <v>0.2963781142491338</v>
      </c>
      <c r="T61" s="6" t="s">
        <v>27</v>
      </c>
      <c r="U61" s="12">
        <v>1430904</v>
      </c>
      <c r="V61" s="12">
        <v>2524</v>
      </c>
      <c r="W61" s="12">
        <v>709724</v>
      </c>
      <c r="X61" s="12">
        <v>5128</v>
      </c>
      <c r="Y61" s="12">
        <v>2012</v>
      </c>
      <c r="Z61" s="37">
        <f t="shared" si="42"/>
        <v>719388</v>
      </c>
      <c r="AA61" s="12">
        <v>281379</v>
      </c>
      <c r="AB61" s="12">
        <v>27781123</v>
      </c>
      <c r="AC61" s="12">
        <v>60841</v>
      </c>
      <c r="AD61" s="12">
        <v>7269135</v>
      </c>
      <c r="AE61" s="12">
        <v>228179</v>
      </c>
      <c r="AF61" s="12">
        <v>227396</v>
      </c>
      <c r="AG61" s="37">
        <f t="shared" si="43"/>
        <v>7785551</v>
      </c>
      <c r="AH61" s="12">
        <v>6139638</v>
      </c>
      <c r="AI61" s="12">
        <v>3240640</v>
      </c>
      <c r="AJ61" s="12">
        <v>14530</v>
      </c>
      <c r="AK61" s="12">
        <v>1397997</v>
      </c>
      <c r="AL61" s="12">
        <v>20143</v>
      </c>
      <c r="AM61" s="12">
        <v>14527</v>
      </c>
      <c r="AN61" s="37">
        <f t="shared" si="44"/>
        <v>1447197</v>
      </c>
      <c r="AO61" s="12">
        <v>644268</v>
      </c>
    </row>
    <row r="62" spans="16:41" ht="15">
      <c r="P62" s="17" t="s">
        <v>54</v>
      </c>
      <c r="Q62" s="17">
        <v>0.24762858162929569</v>
      </c>
      <c r="R62" s="17">
        <v>0.2357832288208533</v>
      </c>
      <c r="T62" s="6" t="s">
        <v>26</v>
      </c>
      <c r="U62" s="12">
        <v>19561</v>
      </c>
      <c r="V62" s="11" t="s">
        <v>1</v>
      </c>
      <c r="W62" s="11" t="s">
        <v>1</v>
      </c>
      <c r="X62" s="12">
        <v>0</v>
      </c>
      <c r="Y62" s="12">
        <v>0</v>
      </c>
      <c r="Z62" s="37">
        <f t="shared" si="42"/>
        <v>0</v>
      </c>
      <c r="AA62" s="12">
        <v>2597</v>
      </c>
      <c r="AB62" s="12">
        <v>241378</v>
      </c>
      <c r="AC62" s="12">
        <v>4336</v>
      </c>
      <c r="AD62" s="12">
        <v>86152</v>
      </c>
      <c r="AE62" s="12">
        <v>4348</v>
      </c>
      <c r="AF62" s="12">
        <v>2325</v>
      </c>
      <c r="AG62" s="37">
        <f t="shared" si="43"/>
        <v>97161</v>
      </c>
      <c r="AH62" s="12">
        <v>48581</v>
      </c>
      <c r="AI62" s="12">
        <v>92732</v>
      </c>
      <c r="AJ62" s="12">
        <v>392</v>
      </c>
      <c r="AK62" s="12">
        <v>38574</v>
      </c>
      <c r="AL62" s="12">
        <v>537</v>
      </c>
      <c r="AM62" s="11" t="s">
        <v>1</v>
      </c>
      <c r="AN62" s="37">
        <f t="shared" si="44"/>
        <v>39503</v>
      </c>
      <c r="AO62" s="12">
        <v>19319</v>
      </c>
    </row>
    <row r="63" spans="16:41" ht="15">
      <c r="P63" s="17" t="s">
        <v>28</v>
      </c>
      <c r="Q63" s="17">
        <v>0.2442205007114407</v>
      </c>
      <c r="R63" s="17">
        <v>0.20954336981395838</v>
      </c>
      <c r="T63" s="6" t="s">
        <v>25</v>
      </c>
      <c r="U63" s="12">
        <v>187216</v>
      </c>
      <c r="V63" s="11" t="s">
        <v>1</v>
      </c>
      <c r="W63" s="12">
        <v>58006</v>
      </c>
      <c r="X63" s="11" t="s">
        <v>1</v>
      </c>
      <c r="Y63" s="11" t="s">
        <v>1</v>
      </c>
      <c r="Z63" s="37">
        <f t="shared" si="42"/>
        <v>58006</v>
      </c>
      <c r="AA63" s="12">
        <v>32939</v>
      </c>
      <c r="AB63" s="12">
        <v>1240689</v>
      </c>
      <c r="AC63" s="12">
        <v>4058</v>
      </c>
      <c r="AD63" s="12">
        <v>189966</v>
      </c>
      <c r="AE63" s="12">
        <v>8496</v>
      </c>
      <c r="AF63" s="12">
        <v>8025</v>
      </c>
      <c r="AG63" s="37">
        <f t="shared" si="43"/>
        <v>210545</v>
      </c>
      <c r="AH63" s="12">
        <v>336866</v>
      </c>
      <c r="AI63" s="12">
        <v>312907</v>
      </c>
      <c r="AJ63" s="11" t="s">
        <v>1</v>
      </c>
      <c r="AK63" s="12">
        <v>80062</v>
      </c>
      <c r="AL63" s="11" t="s">
        <v>1</v>
      </c>
      <c r="AM63" s="12">
        <v>624</v>
      </c>
      <c r="AN63" s="37">
        <f t="shared" si="44"/>
        <v>80686</v>
      </c>
      <c r="AO63" s="12">
        <v>86272</v>
      </c>
    </row>
    <row r="64" spans="16:41" ht="15">
      <c r="P64" s="17" t="s">
        <v>30</v>
      </c>
      <c r="Q64" s="17">
        <v>0.24289740707997143</v>
      </c>
      <c r="R64" s="17">
        <v>0.10522483888646646</v>
      </c>
      <c r="T64" s="6" t="s">
        <v>24</v>
      </c>
      <c r="U64" s="12">
        <v>25462</v>
      </c>
      <c r="V64" s="11" t="s">
        <v>1</v>
      </c>
      <c r="W64" s="12">
        <v>5550</v>
      </c>
      <c r="X64" s="12">
        <v>12</v>
      </c>
      <c r="Y64" s="12">
        <v>0</v>
      </c>
      <c r="Z64" s="37">
        <f t="shared" si="42"/>
        <v>5562</v>
      </c>
      <c r="AA64" s="12">
        <v>10781</v>
      </c>
      <c r="AB64" s="12">
        <v>2212462</v>
      </c>
      <c r="AC64" s="12">
        <v>6037</v>
      </c>
      <c r="AD64" s="12">
        <v>283215</v>
      </c>
      <c r="AE64" s="12">
        <v>21598</v>
      </c>
      <c r="AF64" s="12">
        <v>10534</v>
      </c>
      <c r="AG64" s="37">
        <f t="shared" si="43"/>
        <v>321384</v>
      </c>
      <c r="AH64" s="12">
        <v>782102</v>
      </c>
      <c r="AI64" s="12">
        <v>113944</v>
      </c>
      <c r="AJ64" s="11" t="s">
        <v>1</v>
      </c>
      <c r="AK64" s="12">
        <v>22796</v>
      </c>
      <c r="AL64" s="12">
        <v>355</v>
      </c>
      <c r="AM64" s="11" t="s">
        <v>1</v>
      </c>
      <c r="AN64" s="37">
        <f t="shared" si="44"/>
        <v>23151</v>
      </c>
      <c r="AO64" s="12">
        <v>53495</v>
      </c>
    </row>
    <row r="65" spans="16:41" ht="15">
      <c r="P65" s="17" t="s">
        <v>156</v>
      </c>
      <c r="Q65" s="17">
        <v>0.23921965618446622</v>
      </c>
      <c r="R65" s="17">
        <v>0.15734128937357875</v>
      </c>
      <c r="T65" s="6" t="s">
        <v>23</v>
      </c>
      <c r="U65" s="12">
        <v>343330</v>
      </c>
      <c r="V65" s="11" t="s">
        <v>1</v>
      </c>
      <c r="W65" s="12">
        <v>133906</v>
      </c>
      <c r="X65" s="12">
        <v>240</v>
      </c>
      <c r="Y65" s="12">
        <v>1038</v>
      </c>
      <c r="Z65" s="37">
        <f t="shared" si="42"/>
        <v>135184</v>
      </c>
      <c r="AA65" s="12">
        <v>68694</v>
      </c>
      <c r="AB65" s="12">
        <v>10655035</v>
      </c>
      <c r="AC65" s="12">
        <v>20082</v>
      </c>
      <c r="AD65" s="12">
        <v>1724072</v>
      </c>
      <c r="AE65" s="12">
        <v>38514</v>
      </c>
      <c r="AF65" s="12">
        <v>149305</v>
      </c>
      <c r="AG65" s="37">
        <f t="shared" si="43"/>
        <v>1931973</v>
      </c>
      <c r="AH65" s="12">
        <v>2862233</v>
      </c>
      <c r="AI65" s="12">
        <v>1299729</v>
      </c>
      <c r="AJ65" s="12">
        <v>3767</v>
      </c>
      <c r="AK65" s="12">
        <v>393596</v>
      </c>
      <c r="AL65" s="12">
        <v>12149</v>
      </c>
      <c r="AM65" s="12">
        <v>8803</v>
      </c>
      <c r="AN65" s="37">
        <f t="shared" si="44"/>
        <v>418315</v>
      </c>
      <c r="AO65" s="12">
        <v>339885</v>
      </c>
    </row>
    <row r="66" spans="16:41" ht="15">
      <c r="P66" s="17" t="s">
        <v>8</v>
      </c>
      <c r="Q66" s="17">
        <v>0.23908066765345606</v>
      </c>
      <c r="R66" s="17">
        <v>0.3075387631438246</v>
      </c>
      <c r="T66" s="6" t="s">
        <v>22</v>
      </c>
      <c r="U66" s="12">
        <v>664550</v>
      </c>
      <c r="V66" s="12">
        <v>2004</v>
      </c>
      <c r="W66" s="12">
        <v>277489</v>
      </c>
      <c r="X66" s="12">
        <v>85</v>
      </c>
      <c r="Y66" s="12">
        <v>295</v>
      </c>
      <c r="Z66" s="37">
        <f t="shared" si="42"/>
        <v>279873</v>
      </c>
      <c r="AA66" s="12">
        <v>157676</v>
      </c>
      <c r="AB66" s="12">
        <v>16144350</v>
      </c>
      <c r="AC66" s="12">
        <v>21460</v>
      </c>
      <c r="AD66" s="12">
        <v>3089326</v>
      </c>
      <c r="AE66" s="12">
        <v>208833</v>
      </c>
      <c r="AF66" s="12">
        <v>172168</v>
      </c>
      <c r="AG66" s="37">
        <f t="shared" si="43"/>
        <v>3491787</v>
      </c>
      <c r="AH66" s="12">
        <v>3870183</v>
      </c>
      <c r="AI66" s="12">
        <v>1723148</v>
      </c>
      <c r="AJ66" s="12">
        <v>4895</v>
      </c>
      <c r="AK66" s="12">
        <v>642910</v>
      </c>
      <c r="AL66" s="12">
        <v>2796</v>
      </c>
      <c r="AM66" s="12">
        <v>5261</v>
      </c>
      <c r="AN66" s="37">
        <f t="shared" si="44"/>
        <v>655862</v>
      </c>
      <c r="AO66" s="12">
        <v>513515</v>
      </c>
    </row>
    <row r="67" spans="16:41" ht="15">
      <c r="P67" s="17" t="s">
        <v>6</v>
      </c>
      <c r="Q67" s="17">
        <v>0.22488434679658667</v>
      </c>
      <c r="R67" s="17">
        <v>0.18422741103320545</v>
      </c>
      <c r="T67" s="6" t="s">
        <v>21</v>
      </c>
      <c r="U67" s="12">
        <v>22265</v>
      </c>
      <c r="V67" s="11" t="s">
        <v>1</v>
      </c>
      <c r="W67" s="12">
        <v>10691</v>
      </c>
      <c r="X67" s="12">
        <v>19</v>
      </c>
      <c r="Y67" s="11" t="s">
        <v>1</v>
      </c>
      <c r="Z67" s="37">
        <f t="shared" si="42"/>
        <v>10710</v>
      </c>
      <c r="AA67" s="12">
        <v>3938</v>
      </c>
      <c r="AB67" s="12">
        <v>999426</v>
      </c>
      <c r="AC67" s="12">
        <v>13278</v>
      </c>
      <c r="AD67" s="12">
        <v>254857</v>
      </c>
      <c r="AE67" s="12">
        <v>14739</v>
      </c>
      <c r="AF67" s="12">
        <v>22951</v>
      </c>
      <c r="AG67" s="37">
        <f t="shared" si="43"/>
        <v>305825</v>
      </c>
      <c r="AH67" s="12">
        <v>232648</v>
      </c>
      <c r="AI67" s="12">
        <v>133151</v>
      </c>
      <c r="AJ67" s="11" t="s">
        <v>1</v>
      </c>
      <c r="AK67" s="12">
        <v>43500</v>
      </c>
      <c r="AL67" s="12">
        <v>271</v>
      </c>
      <c r="AM67" s="11" t="s">
        <v>1</v>
      </c>
      <c r="AN67" s="37">
        <f t="shared" si="44"/>
        <v>43771</v>
      </c>
      <c r="AO67" s="12">
        <v>40201</v>
      </c>
    </row>
    <row r="68" spans="16:41" ht="15">
      <c r="P68" s="17" t="s">
        <v>23</v>
      </c>
      <c r="Q68" s="17">
        <v>0.21652217706976237</v>
      </c>
      <c r="R68" s="17">
        <v>0.11874819415470368</v>
      </c>
      <c r="T68" s="6" t="s">
        <v>20</v>
      </c>
      <c r="U68" s="12">
        <v>482400</v>
      </c>
      <c r="V68" s="12">
        <v>737</v>
      </c>
      <c r="W68" s="12">
        <v>212760</v>
      </c>
      <c r="X68" s="12">
        <v>876</v>
      </c>
      <c r="Y68" s="12">
        <v>557</v>
      </c>
      <c r="Z68" s="37">
        <f t="shared" si="42"/>
        <v>214930</v>
      </c>
      <c r="AA68" s="12">
        <v>78155</v>
      </c>
      <c r="AB68" s="12">
        <v>14158595</v>
      </c>
      <c r="AC68" s="12">
        <v>31222</v>
      </c>
      <c r="AD68" s="12">
        <v>3654887</v>
      </c>
      <c r="AE68" s="12">
        <v>88476</v>
      </c>
      <c r="AF68" s="12">
        <v>183011</v>
      </c>
      <c r="AG68" s="37">
        <f t="shared" si="43"/>
        <v>3957596</v>
      </c>
      <c r="AH68" s="12">
        <v>3302311</v>
      </c>
      <c r="AI68" s="12">
        <v>1135783</v>
      </c>
      <c r="AJ68" s="12">
        <v>1659</v>
      </c>
      <c r="AK68" s="12">
        <v>423681</v>
      </c>
      <c r="AL68" s="12">
        <v>8647</v>
      </c>
      <c r="AM68" s="12">
        <v>3304</v>
      </c>
      <c r="AN68" s="37">
        <f t="shared" si="44"/>
        <v>437291</v>
      </c>
      <c r="AO68" s="12">
        <v>293577</v>
      </c>
    </row>
    <row r="69" spans="16:41" ht="15">
      <c r="P69" s="17" t="s">
        <v>18</v>
      </c>
      <c r="Q69" s="17">
        <v>0.2161392338785683</v>
      </c>
      <c r="R69" s="17">
        <v>0.2592855126556472</v>
      </c>
      <c r="T69" s="6" t="s">
        <v>19</v>
      </c>
      <c r="U69" s="12">
        <v>4056</v>
      </c>
      <c r="V69" s="12">
        <v>0</v>
      </c>
      <c r="W69" s="11" t="s">
        <v>1</v>
      </c>
      <c r="X69" s="12">
        <v>0</v>
      </c>
      <c r="Y69" s="12">
        <v>0</v>
      </c>
      <c r="Z69" s="37">
        <f t="shared" si="42"/>
        <v>0</v>
      </c>
      <c r="AA69" s="11" t="s">
        <v>1</v>
      </c>
      <c r="AB69" s="12">
        <v>209345</v>
      </c>
      <c r="AC69" s="11" t="s">
        <v>1</v>
      </c>
      <c r="AD69" s="12">
        <v>27680</v>
      </c>
      <c r="AE69" s="11" t="s">
        <v>1</v>
      </c>
      <c r="AF69" s="12">
        <v>1653</v>
      </c>
      <c r="AG69" s="37">
        <f t="shared" si="43"/>
        <v>29333</v>
      </c>
      <c r="AH69" s="12">
        <v>59836</v>
      </c>
      <c r="AI69" s="12">
        <v>12601</v>
      </c>
      <c r="AJ69" s="12">
        <v>0</v>
      </c>
      <c r="AK69" s="12">
        <v>701</v>
      </c>
      <c r="AL69" s="12">
        <v>0</v>
      </c>
      <c r="AM69" s="11" t="s">
        <v>1</v>
      </c>
      <c r="AN69" s="37">
        <f t="shared" si="44"/>
        <v>701</v>
      </c>
      <c r="AO69" s="12">
        <v>3933</v>
      </c>
    </row>
    <row r="70" spans="16:41" ht="15">
      <c r="P70" s="17" t="s">
        <v>17</v>
      </c>
      <c r="Q70" s="17">
        <v>0.2157240110240275</v>
      </c>
      <c r="R70" s="17">
        <v>0.15703822630577072</v>
      </c>
      <c r="T70" s="6" t="s">
        <v>18</v>
      </c>
      <c r="U70" s="12">
        <v>27991</v>
      </c>
      <c r="V70" s="12">
        <v>22</v>
      </c>
      <c r="W70" s="12">
        <v>7499</v>
      </c>
      <c r="X70" s="12">
        <v>90</v>
      </c>
      <c r="Y70" s="12">
        <v>47</v>
      </c>
      <c r="Z70" s="37">
        <f t="shared" si="42"/>
        <v>7658</v>
      </c>
      <c r="AA70" s="12">
        <v>8275</v>
      </c>
      <c r="AB70" s="12">
        <v>619685</v>
      </c>
      <c r="AC70" s="12">
        <v>3213</v>
      </c>
      <c r="AD70" s="12">
        <v>121746</v>
      </c>
      <c r="AE70" s="12">
        <v>10624</v>
      </c>
      <c r="AF70" s="12">
        <v>7658</v>
      </c>
      <c r="AG70" s="37">
        <f t="shared" si="43"/>
        <v>143241</v>
      </c>
      <c r="AH70" s="12">
        <v>159415</v>
      </c>
      <c r="AI70" s="12">
        <v>115617</v>
      </c>
      <c r="AJ70" s="12">
        <v>1487</v>
      </c>
      <c r="AK70" s="12">
        <v>27637</v>
      </c>
      <c r="AL70" s="12">
        <v>1566</v>
      </c>
      <c r="AM70" s="12">
        <v>270</v>
      </c>
      <c r="AN70" s="37">
        <f t="shared" si="44"/>
        <v>30960</v>
      </c>
      <c r="AO70" s="12">
        <v>41334</v>
      </c>
    </row>
    <row r="71" spans="16:41" ht="15">
      <c r="P71" s="17" t="s">
        <v>22</v>
      </c>
      <c r="Q71" s="17">
        <v>0.18782989913187717</v>
      </c>
      <c r="R71" s="17">
        <v>0.132684940221173</v>
      </c>
      <c r="T71" s="6" t="s">
        <v>17</v>
      </c>
      <c r="U71" s="12">
        <v>36598</v>
      </c>
      <c r="V71" s="12">
        <v>0</v>
      </c>
      <c r="W71" s="12">
        <v>18728</v>
      </c>
      <c r="X71" s="12">
        <v>276</v>
      </c>
      <c r="Y71" s="11" t="s">
        <v>1</v>
      </c>
      <c r="Z71" s="37">
        <f t="shared" si="42"/>
        <v>19004</v>
      </c>
      <c r="AA71" s="12">
        <v>8123</v>
      </c>
      <c r="AB71" s="12">
        <v>909868</v>
      </c>
      <c r="AC71" s="12">
        <v>2723</v>
      </c>
      <c r="AD71" s="12">
        <v>207060</v>
      </c>
      <c r="AE71" s="12">
        <v>13912</v>
      </c>
      <c r="AF71" s="12">
        <v>13242</v>
      </c>
      <c r="AG71" s="37">
        <f t="shared" si="43"/>
        <v>236937</v>
      </c>
      <c r="AH71" s="12">
        <v>251633</v>
      </c>
      <c r="AI71" s="12">
        <v>135599</v>
      </c>
      <c r="AJ71" s="12">
        <v>555</v>
      </c>
      <c r="AK71" s="12">
        <v>48096</v>
      </c>
      <c r="AL71" s="12">
        <v>2032</v>
      </c>
      <c r="AM71" s="12">
        <v>430</v>
      </c>
      <c r="AN71" s="37">
        <f t="shared" si="44"/>
        <v>51113</v>
      </c>
      <c r="AO71" s="12">
        <v>39516</v>
      </c>
    </row>
    <row r="72" spans="16:41" ht="15">
      <c r="P72" s="17" t="s">
        <v>73</v>
      </c>
      <c r="Q72" s="17">
        <v>0.1858824121760939</v>
      </c>
      <c r="R72" s="17">
        <v>0.10493582846415375</v>
      </c>
      <c r="T72" s="6" t="s">
        <v>16</v>
      </c>
      <c r="U72" s="12">
        <v>29605</v>
      </c>
      <c r="V72" s="12">
        <v>0</v>
      </c>
      <c r="W72" s="11" t="s">
        <v>1</v>
      </c>
      <c r="X72" s="11" t="s">
        <v>1</v>
      </c>
      <c r="Y72" s="11" t="s">
        <v>1</v>
      </c>
      <c r="Z72" s="37">
        <f t="shared" si="42"/>
        <v>0</v>
      </c>
      <c r="AA72" s="12">
        <v>4513</v>
      </c>
      <c r="AB72" s="12">
        <v>249348</v>
      </c>
      <c r="AC72" s="12">
        <v>252</v>
      </c>
      <c r="AD72" s="12">
        <v>33311</v>
      </c>
      <c r="AE72" s="12">
        <v>1470</v>
      </c>
      <c r="AF72" s="12">
        <v>1266</v>
      </c>
      <c r="AG72" s="37">
        <f t="shared" si="43"/>
        <v>36299</v>
      </c>
      <c r="AH72" s="12">
        <v>49890</v>
      </c>
      <c r="AI72" s="12">
        <v>98363</v>
      </c>
      <c r="AJ72" s="11" t="s">
        <v>1</v>
      </c>
      <c r="AK72" s="12">
        <v>16158</v>
      </c>
      <c r="AL72" s="11" t="s">
        <v>1</v>
      </c>
      <c r="AM72" s="12">
        <v>862</v>
      </c>
      <c r="AN72" s="37">
        <f t="shared" si="44"/>
        <v>17020</v>
      </c>
      <c r="AO72" s="12">
        <v>18815</v>
      </c>
    </row>
    <row r="73" spans="16:41" ht="15">
      <c r="P73" s="17" t="s">
        <v>10</v>
      </c>
      <c r="Q73" s="17">
        <v>0.14784091201891833</v>
      </c>
      <c r="R73" s="17">
        <v>0.12887532075576666</v>
      </c>
      <c r="T73" s="6" t="s">
        <v>15</v>
      </c>
      <c r="U73" s="12">
        <v>199398</v>
      </c>
      <c r="V73" s="12">
        <v>182</v>
      </c>
      <c r="W73" s="12">
        <v>132890</v>
      </c>
      <c r="X73" s="12">
        <v>500</v>
      </c>
      <c r="Y73" s="12">
        <v>147</v>
      </c>
      <c r="Z73" s="37">
        <f t="shared" si="42"/>
        <v>133719</v>
      </c>
      <c r="AA73" s="12">
        <v>19944</v>
      </c>
      <c r="AB73" s="12">
        <v>2472699</v>
      </c>
      <c r="AC73" s="12">
        <v>4298</v>
      </c>
      <c r="AD73" s="12">
        <v>678247</v>
      </c>
      <c r="AE73" s="12">
        <v>24782</v>
      </c>
      <c r="AF73" s="12">
        <v>40747</v>
      </c>
      <c r="AG73" s="37">
        <f t="shared" si="43"/>
        <v>748074</v>
      </c>
      <c r="AH73" s="12">
        <v>551960</v>
      </c>
      <c r="AI73" s="12">
        <v>653132</v>
      </c>
      <c r="AJ73" s="12">
        <v>979</v>
      </c>
      <c r="AK73" s="12">
        <v>332622</v>
      </c>
      <c r="AL73" s="12">
        <v>12380</v>
      </c>
      <c r="AM73" s="12">
        <v>2430</v>
      </c>
      <c r="AN73" s="37">
        <f t="shared" si="44"/>
        <v>348411</v>
      </c>
      <c r="AO73" s="12">
        <v>125907</v>
      </c>
    </row>
    <row r="74" spans="16:41" ht="15">
      <c r="P74" s="17" t="s">
        <v>21</v>
      </c>
      <c r="Q74" s="17">
        <v>0.14312433581296494</v>
      </c>
      <c r="R74" s="17">
        <v>0.17279753103400847</v>
      </c>
      <c r="T74" s="6" t="s">
        <v>14</v>
      </c>
      <c r="U74" s="12">
        <v>5696</v>
      </c>
      <c r="V74" s="11" t="s">
        <v>1</v>
      </c>
      <c r="W74" s="11" t="s">
        <v>1</v>
      </c>
      <c r="X74" s="12">
        <v>0</v>
      </c>
      <c r="Y74" s="12">
        <v>0</v>
      </c>
      <c r="Z74" s="37">
        <f t="shared" si="42"/>
        <v>0</v>
      </c>
      <c r="AA74" s="11" t="s">
        <v>1</v>
      </c>
      <c r="AB74" s="12">
        <v>125765</v>
      </c>
      <c r="AC74" s="11" t="s">
        <v>1</v>
      </c>
      <c r="AD74" s="11" t="s">
        <v>1</v>
      </c>
      <c r="AE74" s="11" t="s">
        <v>1</v>
      </c>
      <c r="AF74" s="11" t="s">
        <v>1</v>
      </c>
      <c r="AG74" s="37">
        <f t="shared" si="43"/>
        <v>0</v>
      </c>
      <c r="AH74" s="12">
        <v>30377</v>
      </c>
      <c r="AI74" s="12">
        <v>17607</v>
      </c>
      <c r="AJ74" s="11" t="s">
        <v>1</v>
      </c>
      <c r="AK74" s="11" t="s">
        <v>1</v>
      </c>
      <c r="AL74" s="12">
        <v>0</v>
      </c>
      <c r="AM74" s="12">
        <v>0</v>
      </c>
      <c r="AN74" s="37">
        <f t="shared" si="44"/>
        <v>0</v>
      </c>
      <c r="AO74" s="12">
        <v>620</v>
      </c>
    </row>
    <row r="75" spans="16:41" ht="15">
      <c r="P75" s="17" t="s">
        <v>20</v>
      </c>
      <c r="Q75" s="17">
        <v>0.11049409793217903</v>
      </c>
      <c r="R75" s="17">
        <v>0.08890047000418798</v>
      </c>
      <c r="T75" s="6" t="s">
        <v>13</v>
      </c>
      <c r="U75" s="12">
        <v>381722</v>
      </c>
      <c r="V75" s="12">
        <v>2427</v>
      </c>
      <c r="W75" s="12">
        <v>113744</v>
      </c>
      <c r="X75" s="12">
        <v>138</v>
      </c>
      <c r="Y75" s="12">
        <v>893</v>
      </c>
      <c r="Z75" s="37">
        <f t="shared" si="42"/>
        <v>117202</v>
      </c>
      <c r="AA75" s="12">
        <v>129464</v>
      </c>
      <c r="AB75" s="12">
        <v>5327401</v>
      </c>
      <c r="AC75" s="12">
        <v>11326</v>
      </c>
      <c r="AD75" s="12">
        <v>673456</v>
      </c>
      <c r="AE75" s="12">
        <v>27153</v>
      </c>
      <c r="AF75" s="12">
        <v>33262</v>
      </c>
      <c r="AG75" s="37">
        <f t="shared" si="43"/>
        <v>745197</v>
      </c>
      <c r="AH75" s="12">
        <v>1446650</v>
      </c>
      <c r="AI75" s="12">
        <v>866906</v>
      </c>
      <c r="AJ75" s="12">
        <v>4559</v>
      </c>
      <c r="AK75" s="12">
        <v>206938</v>
      </c>
      <c r="AL75" s="12">
        <v>7147</v>
      </c>
      <c r="AM75" s="12">
        <v>7231</v>
      </c>
      <c r="AN75" s="37">
        <f t="shared" si="44"/>
        <v>225875</v>
      </c>
      <c r="AO75" s="12">
        <v>283669</v>
      </c>
    </row>
    <row r="76" spans="16:41" ht="15">
      <c r="P76" s="17" t="s">
        <v>24</v>
      </c>
      <c r="Q76" s="17">
        <v>0.07203532223134941</v>
      </c>
      <c r="R76" s="17">
        <v>0.06839900677916691</v>
      </c>
      <c r="T76" s="6" t="s">
        <v>12</v>
      </c>
      <c r="U76" s="12">
        <v>156462</v>
      </c>
      <c r="V76" s="12">
        <v>411</v>
      </c>
      <c r="W76" s="12">
        <v>71314</v>
      </c>
      <c r="X76" s="12">
        <v>29</v>
      </c>
      <c r="Y76" s="12">
        <v>7</v>
      </c>
      <c r="Z76" s="37">
        <f t="shared" si="42"/>
        <v>71761</v>
      </c>
      <c r="AA76" s="12">
        <v>38089</v>
      </c>
      <c r="AB76" s="12">
        <v>2720484</v>
      </c>
      <c r="AC76" s="12">
        <v>6265</v>
      </c>
      <c r="AD76" s="12">
        <v>620993</v>
      </c>
      <c r="AE76" s="12">
        <v>29297</v>
      </c>
      <c r="AF76" s="12">
        <v>20314</v>
      </c>
      <c r="AG76" s="37">
        <f t="shared" si="43"/>
        <v>676869</v>
      </c>
      <c r="AH76" s="12">
        <v>651401</v>
      </c>
      <c r="AI76" s="12">
        <v>537363</v>
      </c>
      <c r="AJ76" s="12">
        <v>734</v>
      </c>
      <c r="AK76" s="12">
        <v>176585</v>
      </c>
      <c r="AL76" s="12">
        <v>215</v>
      </c>
      <c r="AM76" s="12">
        <v>987</v>
      </c>
      <c r="AN76" s="37">
        <f t="shared" si="44"/>
        <v>178521</v>
      </c>
      <c r="AO76" s="12">
        <v>193061</v>
      </c>
    </row>
    <row r="77" spans="16:41" ht="15">
      <c r="P77" s="17" t="s">
        <v>19</v>
      </c>
      <c r="Q77" s="17">
        <v>0.02389799884089592</v>
      </c>
      <c r="R77" s="17">
        <v>0.06572966107360118</v>
      </c>
      <c r="T77" s="6" t="s">
        <v>11</v>
      </c>
      <c r="U77" s="12">
        <v>369300</v>
      </c>
      <c r="V77" s="12">
        <v>704</v>
      </c>
      <c r="W77" s="12">
        <v>220517</v>
      </c>
      <c r="X77" s="12">
        <v>0</v>
      </c>
      <c r="Y77" s="12">
        <v>495</v>
      </c>
      <c r="Z77" s="37">
        <f t="shared" si="42"/>
        <v>221716</v>
      </c>
      <c r="AA77" s="12">
        <v>49333</v>
      </c>
      <c r="AB77" s="12">
        <v>5356464</v>
      </c>
      <c r="AC77" s="12">
        <v>160045</v>
      </c>
      <c r="AD77" s="12">
        <v>2052421</v>
      </c>
      <c r="AE77" s="12">
        <v>131976</v>
      </c>
      <c r="AF77" s="12">
        <v>117268</v>
      </c>
      <c r="AG77" s="37">
        <f t="shared" si="43"/>
        <v>2461710</v>
      </c>
      <c r="AH77" s="12">
        <v>1116751</v>
      </c>
      <c r="AI77" s="12">
        <v>1476830</v>
      </c>
      <c r="AJ77" s="12">
        <v>3931</v>
      </c>
      <c r="AK77" s="12">
        <v>718260</v>
      </c>
      <c r="AL77" s="12">
        <v>9953</v>
      </c>
      <c r="AM77" s="12">
        <v>9093</v>
      </c>
      <c r="AN77" s="37">
        <f t="shared" si="44"/>
        <v>741237</v>
      </c>
      <c r="AO77" s="12">
        <v>359061</v>
      </c>
    </row>
    <row r="78" spans="20:41" ht="15">
      <c r="T78" s="6" t="s">
        <v>10</v>
      </c>
      <c r="U78" s="12">
        <v>96224</v>
      </c>
      <c r="V78" s="12">
        <v>1561</v>
      </c>
      <c r="W78" s="12">
        <v>33193</v>
      </c>
      <c r="X78" s="12">
        <v>10</v>
      </c>
      <c r="Y78" s="11" t="s">
        <v>1</v>
      </c>
      <c r="Z78" s="37">
        <f t="shared" si="42"/>
        <v>34764</v>
      </c>
      <c r="AA78" s="12">
        <v>12725</v>
      </c>
      <c r="AB78" s="12">
        <v>2894720</v>
      </c>
      <c r="AC78" s="12">
        <v>9355</v>
      </c>
      <c r="AD78" s="12">
        <v>650628</v>
      </c>
      <c r="AE78" s="12">
        <v>8703</v>
      </c>
      <c r="AF78" s="12">
        <v>29896</v>
      </c>
      <c r="AG78" s="37">
        <f t="shared" si="43"/>
        <v>698582</v>
      </c>
      <c r="AH78" s="12">
        <v>719005</v>
      </c>
      <c r="AI78" s="12">
        <v>370080</v>
      </c>
      <c r="AJ78" s="11" t="s">
        <v>1</v>
      </c>
      <c r="AK78" s="12">
        <v>102751</v>
      </c>
      <c r="AL78" s="12">
        <v>528</v>
      </c>
      <c r="AM78" s="11" t="s">
        <v>1</v>
      </c>
      <c r="AN78" s="37">
        <f t="shared" si="44"/>
        <v>103279</v>
      </c>
      <c r="AO78" s="12">
        <v>92662</v>
      </c>
    </row>
    <row r="79" spans="1:41" ht="15">
      <c r="A79" s="53" t="s">
        <v>160</v>
      </c>
      <c r="T79" s="6" t="s">
        <v>9</v>
      </c>
      <c r="U79" s="12">
        <v>213701</v>
      </c>
      <c r="V79" s="12">
        <v>1066</v>
      </c>
      <c r="W79" s="12">
        <v>114986</v>
      </c>
      <c r="X79" s="12">
        <v>464</v>
      </c>
      <c r="Y79" s="12">
        <v>1799</v>
      </c>
      <c r="Z79" s="37">
        <f t="shared" si="42"/>
        <v>118315</v>
      </c>
      <c r="AA79" s="12">
        <v>32742</v>
      </c>
      <c r="AB79" s="12">
        <v>3834201</v>
      </c>
      <c r="AC79" s="12">
        <v>47223</v>
      </c>
      <c r="AD79" s="12">
        <v>1180098</v>
      </c>
      <c r="AE79" s="12">
        <v>76016</v>
      </c>
      <c r="AF79" s="12">
        <v>85466</v>
      </c>
      <c r="AG79" s="37">
        <f t="shared" si="43"/>
        <v>1388803</v>
      </c>
      <c r="AH79" s="12">
        <v>888089</v>
      </c>
      <c r="AI79" s="12">
        <v>1030850</v>
      </c>
      <c r="AJ79" s="12">
        <v>24623</v>
      </c>
      <c r="AK79" s="12">
        <v>524805</v>
      </c>
      <c r="AL79" s="12">
        <v>10422</v>
      </c>
      <c r="AM79" s="12">
        <v>11784</v>
      </c>
      <c r="AN79" s="37">
        <f t="shared" si="44"/>
        <v>571634</v>
      </c>
      <c r="AO79" s="12">
        <v>183497</v>
      </c>
    </row>
    <row r="80" spans="1:41" ht="15">
      <c r="A80" s="81" t="s">
        <v>212</v>
      </c>
      <c r="P80" s="17" t="s">
        <v>14</v>
      </c>
      <c r="Q80" s="17" t="e">
        <v>#DIV/0!</v>
      </c>
      <c r="R80" s="17">
        <v>0.02041017875366231</v>
      </c>
      <c r="T80" s="6" t="s">
        <v>8</v>
      </c>
      <c r="U80" s="12">
        <v>32070</v>
      </c>
      <c r="V80" s="12">
        <v>0</v>
      </c>
      <c r="W80" s="12">
        <v>16004</v>
      </c>
      <c r="X80" s="12">
        <v>25</v>
      </c>
      <c r="Y80" s="12">
        <v>52</v>
      </c>
      <c r="Z80" s="37">
        <f t="shared" si="42"/>
        <v>16081</v>
      </c>
      <c r="AA80" s="12">
        <v>4344</v>
      </c>
      <c r="AB80" s="12">
        <v>578976</v>
      </c>
      <c r="AC80" s="12">
        <v>2410</v>
      </c>
      <c r="AD80" s="12">
        <v>188697</v>
      </c>
      <c r="AE80" s="12">
        <v>9069</v>
      </c>
      <c r="AF80" s="12">
        <v>9933</v>
      </c>
      <c r="AG80" s="37">
        <f t="shared" si="43"/>
        <v>210109</v>
      </c>
      <c r="AH80" s="12">
        <v>112220</v>
      </c>
      <c r="AI80" s="12">
        <v>111433</v>
      </c>
      <c r="AJ80" s="12">
        <v>145</v>
      </c>
      <c r="AK80" s="12">
        <v>49542</v>
      </c>
      <c r="AL80" s="12">
        <v>138</v>
      </c>
      <c r="AM80" s="12">
        <v>408</v>
      </c>
      <c r="AN80" s="37">
        <f t="shared" si="44"/>
        <v>50233</v>
      </c>
      <c r="AO80" s="12">
        <v>34512</v>
      </c>
    </row>
    <row r="81" spans="20:41" ht="15">
      <c r="T81" s="6" t="s">
        <v>7</v>
      </c>
      <c r="U81" s="12">
        <v>72540</v>
      </c>
      <c r="V81" s="12">
        <v>0</v>
      </c>
      <c r="W81" s="12">
        <v>56187</v>
      </c>
      <c r="X81" s="11" t="s">
        <v>1</v>
      </c>
      <c r="Y81" s="11" t="s">
        <v>1</v>
      </c>
      <c r="Z81" s="37">
        <f t="shared" si="42"/>
        <v>56187</v>
      </c>
      <c r="AA81" s="12">
        <v>2356</v>
      </c>
      <c r="AB81" s="12">
        <v>1439731</v>
      </c>
      <c r="AC81" s="12">
        <v>7137</v>
      </c>
      <c r="AD81" s="12">
        <v>467686</v>
      </c>
      <c r="AE81" s="12">
        <v>18104</v>
      </c>
      <c r="AF81" s="12">
        <v>21418</v>
      </c>
      <c r="AG81" s="37">
        <f t="shared" si="43"/>
        <v>514345</v>
      </c>
      <c r="AH81" s="12">
        <v>330951</v>
      </c>
      <c r="AI81" s="12">
        <v>367108</v>
      </c>
      <c r="AJ81" s="11" t="s">
        <v>1</v>
      </c>
      <c r="AK81" s="12">
        <v>223059</v>
      </c>
      <c r="AL81" s="12">
        <v>5073</v>
      </c>
      <c r="AM81" s="12">
        <v>4005</v>
      </c>
      <c r="AN81" s="37">
        <f t="shared" si="44"/>
        <v>232137</v>
      </c>
      <c r="AO81" s="12">
        <v>58519</v>
      </c>
    </row>
    <row r="82" spans="20:41" ht="15">
      <c r="T82" s="6" t="s">
        <v>6</v>
      </c>
      <c r="U82" s="12">
        <v>77864</v>
      </c>
      <c r="V82" s="12">
        <v>1301</v>
      </c>
      <c r="W82" s="12">
        <v>35191</v>
      </c>
      <c r="X82" s="12">
        <v>81</v>
      </c>
      <c r="Y82" s="12">
        <v>0</v>
      </c>
      <c r="Z82" s="37">
        <f t="shared" si="42"/>
        <v>36573</v>
      </c>
      <c r="AA82" s="12">
        <v>16186</v>
      </c>
      <c r="AB82" s="12">
        <v>1470426</v>
      </c>
      <c r="AC82" s="12">
        <v>6318</v>
      </c>
      <c r="AD82" s="12">
        <v>347713</v>
      </c>
      <c r="AE82" s="12">
        <v>12276</v>
      </c>
      <c r="AF82" s="12">
        <v>7872</v>
      </c>
      <c r="AG82" s="37">
        <f t="shared" si="43"/>
        <v>374179</v>
      </c>
      <c r="AH82" s="12">
        <v>302360</v>
      </c>
      <c r="AI82" s="12">
        <v>241515</v>
      </c>
      <c r="AJ82" s="12">
        <v>1735</v>
      </c>
      <c r="AK82" s="12">
        <v>80906</v>
      </c>
      <c r="AL82" s="12">
        <v>984</v>
      </c>
      <c r="AM82" s="12">
        <v>522</v>
      </c>
      <c r="AN82" s="37">
        <f t="shared" si="44"/>
        <v>84147</v>
      </c>
      <c r="AO82" s="12">
        <v>55703</v>
      </c>
    </row>
    <row r="83" spans="20:41" ht="15">
      <c r="T83" s="6" t="s">
        <v>5</v>
      </c>
      <c r="U83" s="12">
        <v>259984</v>
      </c>
      <c r="V83" s="11" t="s">
        <v>1</v>
      </c>
      <c r="W83" s="12">
        <v>89747</v>
      </c>
      <c r="X83" s="12">
        <v>1337</v>
      </c>
      <c r="Y83" s="12">
        <v>273</v>
      </c>
      <c r="Z83" s="37">
        <f t="shared" si="42"/>
        <v>91357</v>
      </c>
      <c r="AA83" s="12">
        <v>46784</v>
      </c>
      <c r="AB83" s="12">
        <v>3043722</v>
      </c>
      <c r="AC83" s="12">
        <v>10847</v>
      </c>
      <c r="AD83" s="12">
        <v>622950</v>
      </c>
      <c r="AE83" s="12">
        <v>31811</v>
      </c>
      <c r="AF83" s="12">
        <v>20789</v>
      </c>
      <c r="AG83" s="37">
        <f t="shared" si="43"/>
        <v>686397</v>
      </c>
      <c r="AH83" s="12">
        <v>653082</v>
      </c>
      <c r="AI83" s="12">
        <v>653241</v>
      </c>
      <c r="AJ83" s="12">
        <v>1055</v>
      </c>
      <c r="AK83" s="12">
        <v>216133</v>
      </c>
      <c r="AL83" s="12">
        <v>7095</v>
      </c>
      <c r="AM83" s="12">
        <v>2753</v>
      </c>
      <c r="AN83" s="37">
        <f t="shared" si="44"/>
        <v>227036</v>
      </c>
      <c r="AO83" s="12">
        <v>148366</v>
      </c>
    </row>
    <row r="84" spans="1:41" ht="15">
      <c r="A84" s="28" t="s">
        <v>173</v>
      </c>
      <c r="T84" s="6" t="s">
        <v>4</v>
      </c>
      <c r="U84" s="12">
        <v>2182101</v>
      </c>
      <c r="V84" s="12">
        <v>25318</v>
      </c>
      <c r="W84" s="12">
        <v>482090</v>
      </c>
      <c r="X84" s="12">
        <v>3384</v>
      </c>
      <c r="Y84" s="12">
        <v>31934</v>
      </c>
      <c r="Z84" s="37">
        <f t="shared" si="42"/>
        <v>542726</v>
      </c>
      <c r="AA84" s="12">
        <v>693712</v>
      </c>
      <c r="AB84" s="12">
        <v>18486489</v>
      </c>
      <c r="AC84" s="12">
        <v>66637</v>
      </c>
      <c r="AD84" s="12">
        <v>2491279</v>
      </c>
      <c r="AE84" s="12">
        <v>129335</v>
      </c>
      <c r="AF84" s="12">
        <v>163738</v>
      </c>
      <c r="AG84" s="37">
        <f t="shared" si="43"/>
        <v>2850989</v>
      </c>
      <c r="AH84" s="12">
        <v>4837119</v>
      </c>
      <c r="AI84" s="12">
        <v>3555356</v>
      </c>
      <c r="AJ84" s="12">
        <v>39014</v>
      </c>
      <c r="AK84" s="12">
        <v>786068</v>
      </c>
      <c r="AL84" s="12">
        <v>47019</v>
      </c>
      <c r="AM84" s="12">
        <v>53868</v>
      </c>
      <c r="AN84" s="37">
        <f t="shared" si="44"/>
        <v>925969</v>
      </c>
      <c r="AO84" s="12">
        <v>997065</v>
      </c>
    </row>
    <row r="85" spans="20:41" ht="15">
      <c r="T85" s="6" t="s">
        <v>3</v>
      </c>
      <c r="U85" s="12">
        <v>100198</v>
      </c>
      <c r="V85" s="12">
        <v>15657</v>
      </c>
      <c r="W85" s="12">
        <v>25533</v>
      </c>
      <c r="X85" s="12">
        <v>77</v>
      </c>
      <c r="Y85" s="12">
        <v>26</v>
      </c>
      <c r="Z85" s="37">
        <f t="shared" si="42"/>
        <v>41293</v>
      </c>
      <c r="AA85" s="12">
        <v>21457</v>
      </c>
      <c r="AB85" s="12">
        <v>1568791</v>
      </c>
      <c r="AC85" s="12">
        <v>71316</v>
      </c>
      <c r="AD85" s="12">
        <v>237472</v>
      </c>
      <c r="AE85" s="12">
        <v>15947</v>
      </c>
      <c r="AF85" s="12">
        <v>8389</v>
      </c>
      <c r="AG85" s="37">
        <f t="shared" si="43"/>
        <v>333124</v>
      </c>
      <c r="AH85" s="12">
        <v>368940</v>
      </c>
      <c r="AI85" s="12">
        <v>337731</v>
      </c>
      <c r="AJ85" s="12">
        <v>36215</v>
      </c>
      <c r="AK85" s="12">
        <v>61722</v>
      </c>
      <c r="AL85" s="12">
        <v>189</v>
      </c>
      <c r="AM85" s="12">
        <v>1205</v>
      </c>
      <c r="AN85" s="37">
        <f t="shared" si="44"/>
        <v>99331</v>
      </c>
      <c r="AO85" s="12">
        <v>83140</v>
      </c>
    </row>
    <row r="86" spans="20:41" ht="15">
      <c r="T86" s="6" t="s">
        <v>54</v>
      </c>
      <c r="U86" s="12">
        <v>16287</v>
      </c>
      <c r="V86" s="11" t="s">
        <v>1</v>
      </c>
      <c r="W86" s="12">
        <v>9513</v>
      </c>
      <c r="X86" s="12">
        <v>0</v>
      </c>
      <c r="Y86" s="12">
        <v>0</v>
      </c>
      <c r="Z86" s="37">
        <f t="shared" si="42"/>
        <v>9513</v>
      </c>
      <c r="AA86" s="12">
        <v>3070</v>
      </c>
      <c r="AB86" s="12">
        <v>298335</v>
      </c>
      <c r="AC86" s="12">
        <v>18294</v>
      </c>
      <c r="AD86" s="12">
        <v>107871</v>
      </c>
      <c r="AE86" s="12">
        <v>16682</v>
      </c>
      <c r="AF86" s="11" t="s">
        <v>1</v>
      </c>
      <c r="AG86" s="37">
        <f t="shared" si="43"/>
        <v>142847</v>
      </c>
      <c r="AH86" s="12">
        <v>65064</v>
      </c>
      <c r="AI86" s="12">
        <v>57768</v>
      </c>
      <c r="AJ86" s="12">
        <v>2489</v>
      </c>
      <c r="AK86" s="12">
        <v>32884</v>
      </c>
      <c r="AL86" s="11" t="s">
        <v>1</v>
      </c>
      <c r="AM86" s="11" t="s">
        <v>1</v>
      </c>
      <c r="AN86" s="37">
        <f t="shared" si="44"/>
        <v>35373</v>
      </c>
      <c r="AO86" s="12">
        <v>15341</v>
      </c>
    </row>
    <row r="88" spans="20:40" ht="15">
      <c r="T88" s="2" t="s">
        <v>2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0:39" ht="15">
      <c r="T89" s="2" t="s">
        <v>1</v>
      </c>
      <c r="U89" s="2" t="s">
        <v>0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7:18" ht="15">
      <c r="Q90" s="17" t="s">
        <v>155</v>
      </c>
      <c r="R90" s="17"/>
    </row>
    <row r="91" spans="17:18" ht="15">
      <c r="Q91" s="17" t="s">
        <v>74</v>
      </c>
      <c r="R91" s="17" t="s">
        <v>159</v>
      </c>
    </row>
    <row r="92" spans="16:18" ht="15">
      <c r="P92" s="53" t="s">
        <v>7</v>
      </c>
      <c r="Q92" s="17">
        <v>0.7088418884465154</v>
      </c>
      <c r="R92" s="17">
        <v>0.3910277578740771</v>
      </c>
    </row>
    <row r="93" spans="16:18" ht="15">
      <c r="P93" s="53" t="s">
        <v>25</v>
      </c>
      <c r="Q93" s="17">
        <v>0.7070469864524815</v>
      </c>
      <c r="R93" s="17">
        <v>0.38599696889133217</v>
      </c>
    </row>
    <row r="94" spans="16:18" ht="15">
      <c r="P94" s="53" t="s">
        <v>15</v>
      </c>
      <c r="Q94" s="17">
        <v>0.686598815789362</v>
      </c>
      <c r="R94" s="17">
        <v>0.4447166986431082</v>
      </c>
    </row>
    <row r="95" spans="16:18" ht="15">
      <c r="P95" s="53" t="s">
        <v>9</v>
      </c>
      <c r="Q95" s="17">
        <v>0.617576770364622</v>
      </c>
      <c r="R95" s="17">
        <v>0.4469959806228821</v>
      </c>
    </row>
    <row r="96" spans="16:18" ht="15">
      <c r="P96" s="53" t="s">
        <v>29</v>
      </c>
      <c r="Q96" s="17">
        <v>0.6044725500471434</v>
      </c>
      <c r="R96" s="17">
        <v>0.4148547324367698</v>
      </c>
    </row>
    <row r="97" spans="16:18" ht="15">
      <c r="P97" s="53" t="s">
        <v>31</v>
      </c>
      <c r="Q97" s="17">
        <v>0.5799134054579926</v>
      </c>
      <c r="R97" s="17">
        <v>0.31152970286837484</v>
      </c>
    </row>
    <row r="98" spans="16:18" ht="15">
      <c r="P98" s="53" t="s">
        <v>4</v>
      </c>
      <c r="Q98" s="17">
        <v>0.5118910532989777</v>
      </c>
      <c r="R98" s="17">
        <v>0.40544254362426857</v>
      </c>
    </row>
    <row r="99" spans="16:18" ht="15">
      <c r="P99" s="53" t="s">
        <v>26</v>
      </c>
      <c r="Q99" s="17">
        <v>0.4949269768247917</v>
      </c>
      <c r="R99" s="17">
        <v>0.4486186922134343</v>
      </c>
    </row>
    <row r="100" spans="16:18" ht="15">
      <c r="P100" s="53" t="s">
        <v>30</v>
      </c>
      <c r="Q100" s="17">
        <v>0.4854316957385447</v>
      </c>
      <c r="R100" s="17">
        <v>0.2720046418323356</v>
      </c>
    </row>
    <row r="101" spans="16:18" ht="15">
      <c r="P101" s="53" t="s">
        <v>16</v>
      </c>
      <c r="Q101" s="17">
        <v>0.4783659684713339</v>
      </c>
      <c r="R101" s="17">
        <v>0.5356221579831678</v>
      </c>
    </row>
    <row r="102" spans="16:18" ht="15">
      <c r="P102" s="53" t="s">
        <v>17</v>
      </c>
      <c r="Q102" s="17">
        <v>0.47373584905660365</v>
      </c>
      <c r="R102" s="17">
        <v>0.28140225902930505</v>
      </c>
    </row>
    <row r="103" spans="16:18" ht="15">
      <c r="P103" s="53" t="s">
        <v>13</v>
      </c>
      <c r="Q103" s="17">
        <v>0.461419305032668</v>
      </c>
      <c r="R103" s="17">
        <v>0.3994796721151304</v>
      </c>
    </row>
    <row r="104" spans="16:18" ht="15">
      <c r="P104" s="53" t="s">
        <v>5</v>
      </c>
      <c r="Q104" s="17">
        <v>0.42705914016008617</v>
      </c>
      <c r="R104" s="17">
        <v>0.3049410182254374</v>
      </c>
    </row>
    <row r="105" spans="16:18" ht="15">
      <c r="P105" s="53" t="s">
        <v>23</v>
      </c>
      <c r="Q105" s="17">
        <v>0.4010539206772396</v>
      </c>
      <c r="R105" s="17">
        <v>0.24200881457184137</v>
      </c>
    </row>
    <row r="106" spans="16:18" ht="15">
      <c r="P106" s="53" t="s">
        <v>11</v>
      </c>
      <c r="Q106" s="17">
        <v>0.3902282808954114</v>
      </c>
      <c r="R106" s="17">
        <v>0.3685945900195806</v>
      </c>
    </row>
    <row r="107" spans="16:18" ht="15">
      <c r="P107" s="53" t="s">
        <v>54</v>
      </c>
      <c r="Q107" s="17">
        <v>0.3598927713561504</v>
      </c>
      <c r="R107" s="17">
        <v>0.332428092636298</v>
      </c>
    </row>
    <row r="108" spans="16:18" ht="15">
      <c r="P108" s="53" t="s">
        <v>156</v>
      </c>
      <c r="Q108" s="17">
        <v>0.34191508680780475</v>
      </c>
      <c r="R108" s="17">
        <v>0.30214200522174317</v>
      </c>
    </row>
    <row r="109" spans="16:18" ht="15">
      <c r="P109" s="53" t="s">
        <v>12</v>
      </c>
      <c r="Q109" s="17">
        <v>0.31751126991824885</v>
      </c>
      <c r="R109" s="17">
        <v>0.4895073734460923</v>
      </c>
    </row>
    <row r="110" spans="16:18" ht="15">
      <c r="P110" s="53" t="s">
        <v>3</v>
      </c>
      <c r="Q110" s="17">
        <v>0.3061608241082411</v>
      </c>
      <c r="R110" s="17">
        <v>0.31968971786805644</v>
      </c>
    </row>
    <row r="111" spans="16:18" ht="15">
      <c r="P111" s="53" t="s">
        <v>8</v>
      </c>
      <c r="Q111" s="17">
        <v>0.292845756853585</v>
      </c>
      <c r="R111" s="17">
        <v>0.38535084943569436</v>
      </c>
    </row>
    <row r="112" spans="16:18" ht="15">
      <c r="P112" s="53" t="s">
        <v>18</v>
      </c>
      <c r="Q112" s="17">
        <v>0.2745930031174229</v>
      </c>
      <c r="R112" s="17">
        <v>0.5165628851658698</v>
      </c>
    </row>
    <row r="113" spans="16:18" ht="15">
      <c r="P113" s="53" t="s">
        <v>73</v>
      </c>
      <c r="Q113" s="17">
        <v>0.26703603885011984</v>
      </c>
      <c r="R113" s="17">
        <v>0.2341915623908087</v>
      </c>
    </row>
    <row r="114" spans="16:18" ht="15">
      <c r="P114" s="53" t="s">
        <v>6</v>
      </c>
      <c r="Q114" s="17">
        <v>0.25855447775127915</v>
      </c>
      <c r="R114" s="17">
        <v>0.23017844809805701</v>
      </c>
    </row>
    <row r="115" spans="16:18" ht="15">
      <c r="P115" s="53" t="s">
        <v>22</v>
      </c>
      <c r="Q115" s="17">
        <v>0.25447532083534724</v>
      </c>
      <c r="R115" s="17">
        <v>0.23420155215000268</v>
      </c>
    </row>
    <row r="116" spans="16:18" ht="15">
      <c r="P116" s="53" t="s">
        <v>28</v>
      </c>
      <c r="Q116" s="17">
        <v>0.24225928942628688</v>
      </c>
      <c r="R116" s="17">
        <v>0.27076657521349107</v>
      </c>
    </row>
    <row r="117" spans="16:18" ht="15">
      <c r="P117" s="53" t="s">
        <v>10</v>
      </c>
      <c r="Q117" s="17">
        <v>0.24212992649395537</v>
      </c>
      <c r="R117" s="17">
        <v>0.27595131908943654</v>
      </c>
    </row>
    <row r="118" spans="16:18" ht="15">
      <c r="P118" s="53" t="s">
        <v>21</v>
      </c>
      <c r="Q118" s="17">
        <v>0.2175164653029179</v>
      </c>
      <c r="R118" s="17">
        <v>0.3179229008977293</v>
      </c>
    </row>
    <row r="119" spans="16:18" ht="15">
      <c r="P119" s="53" t="s">
        <v>20</v>
      </c>
      <c r="Q119" s="17">
        <v>0.19486773105126554</v>
      </c>
      <c r="R119" s="17">
        <v>0.19749305985722573</v>
      </c>
    </row>
    <row r="120" spans="16:18" ht="15">
      <c r="P120" s="53" t="s">
        <v>24</v>
      </c>
      <c r="Q120" s="17">
        <v>0.07748577736869583</v>
      </c>
      <c r="R120" s="17">
        <v>0.16466235590465828</v>
      </c>
    </row>
    <row r="121" spans="1:18" ht="15">
      <c r="A121" s="53" t="s">
        <v>160</v>
      </c>
      <c r="P121" s="53" t="s">
        <v>19</v>
      </c>
      <c r="Q121" s="17">
        <v>0.039996082016455534</v>
      </c>
      <c r="R121" s="17">
        <v>0.14694495412844036</v>
      </c>
    </row>
    <row r="122" ht="15">
      <c r="A122" s="81" t="s">
        <v>212</v>
      </c>
    </row>
    <row r="123" spans="16:18" ht="15">
      <c r="P123" s="53" t="s">
        <v>14</v>
      </c>
      <c r="Q123" s="17" t="e">
        <v>#DIV/0!</v>
      </c>
      <c r="R123" s="17">
        <v>0.10765156916093174</v>
      </c>
    </row>
    <row r="124" ht="15">
      <c r="P124" s="53" t="s">
        <v>160</v>
      </c>
    </row>
  </sheetData>
  <mergeCells count="9">
    <mergeCell ref="A2:I3"/>
    <mergeCell ref="O7:P7"/>
    <mergeCell ref="Q7:R7"/>
    <mergeCell ref="B4:E4"/>
    <mergeCell ref="F4:I4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showGridLines="0" workbookViewId="0" topLeftCell="A4">
      <selection activeCell="N26" sqref="N26"/>
    </sheetView>
  </sheetViews>
  <sheetFormatPr defaultColWidth="9.140625" defaultRowHeight="15"/>
  <cols>
    <col min="1" max="1" width="12.140625" style="53" customWidth="1"/>
    <col min="2" max="13" width="9.140625" style="53" customWidth="1"/>
    <col min="14" max="14" width="15.8515625" style="53" customWidth="1"/>
    <col min="15" max="15" width="9.140625" style="53" customWidth="1"/>
    <col min="16" max="16" width="7.28125" style="53" customWidth="1"/>
    <col min="17" max="19" width="11.8515625" style="53" customWidth="1"/>
    <col min="20" max="20" width="5.140625" style="53" customWidth="1"/>
    <col min="21" max="22" width="9.140625" style="53" customWidth="1"/>
    <col min="23" max="23" width="11.8515625" style="53" customWidth="1"/>
    <col min="24" max="24" width="3.57421875" style="53" customWidth="1"/>
    <col min="25" max="27" width="11.8515625" style="53" customWidth="1"/>
    <col min="28" max="28" width="15.8515625" style="53" customWidth="1"/>
    <col min="29" max="29" width="11.8515625" style="53" customWidth="1"/>
    <col min="30" max="30" width="5.8515625" style="53" customWidth="1"/>
    <col min="31" max="33" width="11.8515625" style="53" customWidth="1"/>
    <col min="34" max="34" width="12.00390625" style="53" customWidth="1"/>
    <col min="35" max="35" width="10.7109375" style="53" customWidth="1"/>
    <col min="36" max="16384" width="9.140625" style="53" customWidth="1"/>
  </cols>
  <sheetData>
    <row r="1" spans="4:21" ht="15">
      <c r="D1" s="31"/>
      <c r="E1" s="31"/>
      <c r="F1" s="31"/>
      <c r="G1" s="31"/>
      <c r="H1" s="31"/>
      <c r="I1" s="31"/>
      <c r="J1" s="31"/>
      <c r="K1" s="31"/>
      <c r="L1" s="31"/>
      <c r="M1" s="31"/>
      <c r="N1" s="86" t="s">
        <v>166</v>
      </c>
      <c r="T1" s="31"/>
      <c r="U1" s="30" t="s">
        <v>165</v>
      </c>
    </row>
    <row r="2" spans="4:21" ht="15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T2" s="31"/>
      <c r="U2" s="31"/>
    </row>
    <row r="3" spans="5:22" ht="15">
      <c r="E3" s="32"/>
      <c r="F3" s="32"/>
      <c r="G3" s="32"/>
      <c r="H3" s="32"/>
      <c r="I3" s="32"/>
      <c r="J3" s="32"/>
      <c r="K3" s="32"/>
      <c r="L3" s="32"/>
      <c r="M3" s="32"/>
      <c r="N3" s="32"/>
      <c r="T3" s="32"/>
      <c r="U3" s="30" t="s">
        <v>52</v>
      </c>
      <c r="V3" s="32">
        <v>42894.52795138889</v>
      </c>
    </row>
    <row r="4" spans="21:23" ht="15">
      <c r="U4" s="30" t="s">
        <v>51</v>
      </c>
      <c r="V4" s="32">
        <v>43062.563178020835</v>
      </c>
      <c r="W4" s="31"/>
    </row>
    <row r="5" spans="21:23" ht="15">
      <c r="U5" s="30" t="s">
        <v>50</v>
      </c>
      <c r="V5" s="30" t="s">
        <v>49</v>
      </c>
      <c r="W5" s="31"/>
    </row>
    <row r="6" ht="18.75" customHeight="1">
      <c r="V6" s="30" t="s">
        <v>162</v>
      </c>
    </row>
    <row r="7" spans="21:31" ht="15">
      <c r="U7" s="30" t="s">
        <v>133</v>
      </c>
      <c r="V7" s="30" t="s">
        <v>164</v>
      </c>
      <c r="W7" s="31"/>
      <c r="Y7" s="53" t="s">
        <v>144</v>
      </c>
      <c r="AB7" s="53" t="s">
        <v>158</v>
      </c>
      <c r="AE7" s="2" t="s">
        <v>169</v>
      </c>
    </row>
    <row r="8" spans="1:28" ht="12.75" thickBot="1">
      <c r="A8" s="84" t="s">
        <v>210</v>
      </c>
      <c r="U8" s="30" t="s">
        <v>43</v>
      </c>
      <c r="V8" s="30" t="s">
        <v>47</v>
      </c>
      <c r="W8" s="31"/>
      <c r="Y8" s="53" t="s">
        <v>43</v>
      </c>
      <c r="AB8" s="53" t="s">
        <v>47</v>
      </c>
    </row>
    <row r="9" spans="3:35" ht="12.75" thickBo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T9" s="31"/>
      <c r="U9" s="31"/>
      <c r="Z9" s="116" t="s">
        <v>175</v>
      </c>
      <c r="AA9" s="117"/>
      <c r="AB9" s="51" t="s">
        <v>176</v>
      </c>
      <c r="AC9" s="52"/>
      <c r="AF9" s="116" t="s">
        <v>175</v>
      </c>
      <c r="AG9" s="117"/>
      <c r="AH9" s="51" t="s">
        <v>176</v>
      </c>
      <c r="AI9" s="52"/>
    </row>
    <row r="10" spans="21:35" ht="37.5" customHeight="1">
      <c r="U10" s="46" t="s">
        <v>163</v>
      </c>
      <c r="W10" s="42" t="s">
        <v>162</v>
      </c>
      <c r="Y10" s="39" t="s">
        <v>146</v>
      </c>
      <c r="Z10" s="47"/>
      <c r="AA10" s="47" t="s">
        <v>147</v>
      </c>
      <c r="AB10" s="47" t="s">
        <v>147</v>
      </c>
      <c r="AC10" s="47" t="s">
        <v>147</v>
      </c>
      <c r="AE10" s="39" t="s">
        <v>127</v>
      </c>
      <c r="AF10" s="42"/>
      <c r="AG10" s="42" t="s">
        <v>147</v>
      </c>
      <c r="AH10" s="42">
        <v>0</v>
      </c>
      <c r="AI10" s="42" t="s">
        <v>147</v>
      </c>
    </row>
    <row r="11" spans="21:35" ht="30.75" customHeight="1">
      <c r="U11" s="42" t="s">
        <v>125</v>
      </c>
      <c r="V11" s="42" t="s">
        <v>36</v>
      </c>
      <c r="W11" s="42" t="s">
        <v>35</v>
      </c>
      <c r="Y11" s="39" t="s">
        <v>125</v>
      </c>
      <c r="Z11" s="42" t="s">
        <v>140</v>
      </c>
      <c r="AA11" s="42" t="s">
        <v>35</v>
      </c>
      <c r="AB11" s="42" t="s">
        <v>140</v>
      </c>
      <c r="AC11" s="42" t="s">
        <v>35</v>
      </c>
      <c r="AE11" s="39" t="s">
        <v>125</v>
      </c>
      <c r="AF11" s="42" t="s">
        <v>140</v>
      </c>
      <c r="AG11" s="42" t="s">
        <v>35</v>
      </c>
      <c r="AH11" s="42" t="s">
        <v>140</v>
      </c>
      <c r="AI11" s="42" t="s">
        <v>35</v>
      </c>
    </row>
    <row r="12" spans="16:35" ht="27.75" customHeight="1">
      <c r="P12" s="132"/>
      <c r="Q12" s="136" t="s">
        <v>74</v>
      </c>
      <c r="R12" s="137"/>
      <c r="S12" s="138"/>
      <c r="U12" s="33" t="s">
        <v>62</v>
      </c>
      <c r="V12" s="35">
        <v>25.8</v>
      </c>
      <c r="W12" s="35">
        <v>21</v>
      </c>
      <c r="Y12" s="6" t="s">
        <v>62</v>
      </c>
      <c r="Z12" s="35" t="s">
        <v>1</v>
      </c>
      <c r="AA12" s="35" t="s">
        <v>1</v>
      </c>
      <c r="AB12" s="35">
        <v>33274820</v>
      </c>
      <c r="AC12" s="35">
        <v>31988107</v>
      </c>
      <c r="AE12" s="6" t="s">
        <v>62</v>
      </c>
      <c r="AF12" s="35" t="s">
        <v>1</v>
      </c>
      <c r="AG12" s="35" t="s">
        <v>1</v>
      </c>
      <c r="AH12" s="35">
        <v>9030870</v>
      </c>
      <c r="AI12" s="35">
        <v>9811857.5</v>
      </c>
    </row>
    <row r="13" spans="16:35" ht="21" customHeight="1">
      <c r="P13" s="132"/>
      <c r="Q13" s="133" t="s">
        <v>177</v>
      </c>
      <c r="R13" s="134" t="s">
        <v>154</v>
      </c>
      <c r="S13" s="134" t="s">
        <v>155</v>
      </c>
      <c r="U13" s="33" t="s">
        <v>153</v>
      </c>
      <c r="V13" s="36" t="s">
        <v>1</v>
      </c>
      <c r="W13" s="36" t="s">
        <v>1</v>
      </c>
      <c r="Y13" s="6" t="s">
        <v>153</v>
      </c>
      <c r="Z13" s="36" t="s">
        <v>1</v>
      </c>
      <c r="AA13" s="36" t="s">
        <v>1</v>
      </c>
      <c r="AB13" s="36" t="s">
        <v>1</v>
      </c>
      <c r="AC13" s="36" t="s">
        <v>1</v>
      </c>
      <c r="AE13" s="6" t="s">
        <v>153</v>
      </c>
      <c r="AF13" s="36" t="s">
        <v>1</v>
      </c>
      <c r="AG13" s="36" t="s">
        <v>1</v>
      </c>
      <c r="AH13" s="36" t="s">
        <v>1</v>
      </c>
      <c r="AI13" s="36" t="s">
        <v>1</v>
      </c>
    </row>
    <row r="14" spans="15:35" ht="15">
      <c r="O14" s="131" t="s">
        <v>31</v>
      </c>
      <c r="P14" s="77" t="s">
        <v>178</v>
      </c>
      <c r="Q14" s="139">
        <v>44.1</v>
      </c>
      <c r="R14" s="140">
        <f>_xlfn.IFERROR(Z14/AB14,":")</f>
        <v>0.3383390319333218</v>
      </c>
      <c r="S14" s="140">
        <f>_xlfn.IFERROR(AF14/AH14,":")</f>
        <v>0.2881154850755254</v>
      </c>
      <c r="U14" s="33" t="s">
        <v>31</v>
      </c>
      <c r="V14" s="35">
        <v>44.1</v>
      </c>
      <c r="W14" s="35">
        <v>38.2</v>
      </c>
      <c r="Y14" s="6" t="s">
        <v>31</v>
      </c>
      <c r="Z14" s="35">
        <v>186528</v>
      </c>
      <c r="AA14" s="35">
        <v>113728</v>
      </c>
      <c r="AB14" s="35">
        <v>551305</v>
      </c>
      <c r="AC14" s="35">
        <v>629881</v>
      </c>
      <c r="AE14" s="6" t="s">
        <v>31</v>
      </c>
      <c r="AF14" s="35">
        <v>89734</v>
      </c>
      <c r="AG14" s="35">
        <v>24957</v>
      </c>
      <c r="AH14" s="35">
        <v>311451.5</v>
      </c>
      <c r="AI14" s="35">
        <v>422570.3</v>
      </c>
    </row>
    <row r="15" spans="15:35" ht="15">
      <c r="O15" s="131" t="s">
        <v>30</v>
      </c>
      <c r="P15" s="77" t="s">
        <v>179</v>
      </c>
      <c r="Q15" s="139">
        <v>3.6</v>
      </c>
      <c r="R15" s="140"/>
      <c r="S15" s="140"/>
      <c r="U15" s="33" t="s">
        <v>30</v>
      </c>
      <c r="V15" s="35">
        <v>3.6</v>
      </c>
      <c r="W15" s="35">
        <v>3.4</v>
      </c>
      <c r="Y15" s="6" t="s">
        <v>30</v>
      </c>
      <c r="Z15" s="35" t="s">
        <v>1</v>
      </c>
      <c r="AA15" s="35" t="s">
        <v>1</v>
      </c>
      <c r="AB15" s="35">
        <v>625511</v>
      </c>
      <c r="AC15" s="35">
        <v>499958</v>
      </c>
      <c r="AE15" s="6" t="s">
        <v>30</v>
      </c>
      <c r="AF15" s="35" t="s">
        <v>1</v>
      </c>
      <c r="AG15" s="35" t="s">
        <v>1</v>
      </c>
      <c r="AH15" s="35">
        <v>38106.7</v>
      </c>
      <c r="AI15" s="35">
        <v>50497.3</v>
      </c>
    </row>
    <row r="16" spans="15:35" ht="15">
      <c r="O16" s="131" t="s">
        <v>29</v>
      </c>
      <c r="P16" s="77" t="s">
        <v>180</v>
      </c>
      <c r="Q16" s="139">
        <v>9.4</v>
      </c>
      <c r="R16" s="140">
        <f>_xlfn.IFERROR(Z16/AB16,":")</f>
        <v>0.01070140108067678</v>
      </c>
      <c r="S16" s="140">
        <f>_xlfn.IFERROR(AF16/AH16,":")</f>
        <v>0.022958811024724007</v>
      </c>
      <c r="U16" s="33" t="s">
        <v>29</v>
      </c>
      <c r="V16" s="35">
        <v>9.4</v>
      </c>
      <c r="W16" s="35">
        <v>8.7</v>
      </c>
      <c r="Y16" s="6" t="s">
        <v>29</v>
      </c>
      <c r="Z16" s="35">
        <v>14422</v>
      </c>
      <c r="AA16" s="35">
        <v>2820</v>
      </c>
      <c r="AB16" s="35">
        <v>1347674</v>
      </c>
      <c r="AC16" s="35">
        <v>705211</v>
      </c>
      <c r="AE16" s="6" t="s">
        <v>29</v>
      </c>
      <c r="AF16" s="35">
        <v>4495</v>
      </c>
      <c r="AG16" s="35">
        <v>1914</v>
      </c>
      <c r="AH16" s="35">
        <v>195785.40000000002</v>
      </c>
      <c r="AI16" s="35">
        <v>132662.1</v>
      </c>
    </row>
    <row r="17" spans="15:35" ht="15">
      <c r="O17" s="131" t="s">
        <v>28</v>
      </c>
      <c r="P17" s="77" t="s">
        <v>181</v>
      </c>
      <c r="Q17" s="139">
        <v>42.2</v>
      </c>
      <c r="R17" s="140">
        <f>_xlfn.IFERROR(Z17/AB17,":")</f>
        <v>0.7582300171867749</v>
      </c>
      <c r="S17" s="140">
        <f>_xlfn.IFERROR(AF17/AH17,":")</f>
        <v>0.5407383932361275</v>
      </c>
      <c r="U17" s="33" t="s">
        <v>28</v>
      </c>
      <c r="V17" s="35">
        <v>42.2</v>
      </c>
      <c r="W17" s="35">
        <v>37.1</v>
      </c>
      <c r="Y17" s="6" t="s">
        <v>28</v>
      </c>
      <c r="Z17" s="35">
        <v>297349</v>
      </c>
      <c r="AA17" s="35">
        <v>151665</v>
      </c>
      <c r="AB17" s="35">
        <v>392162</v>
      </c>
      <c r="AC17" s="35">
        <v>417756</v>
      </c>
      <c r="AE17" s="6" t="s">
        <v>28</v>
      </c>
      <c r="AF17" s="35">
        <v>75417</v>
      </c>
      <c r="AG17" s="35">
        <v>80119</v>
      </c>
      <c r="AH17" s="35">
        <v>139470.4</v>
      </c>
      <c r="AI17" s="35">
        <v>160592.2</v>
      </c>
    </row>
    <row r="18" spans="15:35" ht="15">
      <c r="O18" s="131" t="s">
        <v>73</v>
      </c>
      <c r="P18" s="77" t="s">
        <v>182</v>
      </c>
      <c r="Q18" s="139">
        <v>37.1</v>
      </c>
      <c r="R18" s="140">
        <f>_xlfn.IFERROR(Z18/AB18,":")</f>
        <v>0.3383540869490162</v>
      </c>
      <c r="S18" s="140">
        <f>_xlfn.IFERROR(AF18/AH18,":")</f>
        <v>0.3130550134310186</v>
      </c>
      <c r="U18" s="33" t="s">
        <v>27</v>
      </c>
      <c r="V18" s="35">
        <v>37.1</v>
      </c>
      <c r="W18" s="35">
        <v>25.8</v>
      </c>
      <c r="Y18" s="6" t="s">
        <v>27</v>
      </c>
      <c r="Z18" s="35">
        <v>2634273</v>
      </c>
      <c r="AA18" s="35">
        <v>1241330</v>
      </c>
      <c r="AB18" s="35">
        <v>7785551</v>
      </c>
      <c r="AC18" s="35">
        <v>6139638</v>
      </c>
      <c r="AE18" s="6" t="s">
        <v>27</v>
      </c>
      <c r="AF18" s="35">
        <v>830034</v>
      </c>
      <c r="AG18" s="35">
        <v>712997</v>
      </c>
      <c r="AH18" s="35">
        <v>2651399.8</v>
      </c>
      <c r="AI18" s="35">
        <v>1909206.7</v>
      </c>
    </row>
    <row r="19" spans="15:35" ht="15">
      <c r="O19" s="131" t="s">
        <v>26</v>
      </c>
      <c r="P19" s="77" t="s">
        <v>183</v>
      </c>
      <c r="Q19" s="139">
        <v>9.8</v>
      </c>
      <c r="R19" s="140"/>
      <c r="S19" s="140"/>
      <c r="U19" s="33" t="s">
        <v>26</v>
      </c>
      <c r="V19" s="35">
        <v>9.8</v>
      </c>
      <c r="W19" s="35">
        <v>8.8</v>
      </c>
      <c r="Y19" s="6" t="s">
        <v>26</v>
      </c>
      <c r="Z19" s="35" t="s">
        <v>1</v>
      </c>
      <c r="AA19" s="35" t="s">
        <v>1</v>
      </c>
      <c r="AB19" s="35">
        <v>97161</v>
      </c>
      <c r="AC19" s="35">
        <v>48581</v>
      </c>
      <c r="AE19" s="6" t="s">
        <v>26</v>
      </c>
      <c r="AF19" s="35" t="s">
        <v>1</v>
      </c>
      <c r="AG19" s="35" t="s">
        <v>1</v>
      </c>
      <c r="AH19" s="35">
        <v>12694.6</v>
      </c>
      <c r="AI19" s="35">
        <v>10772.4</v>
      </c>
    </row>
    <row r="20" spans="15:35" ht="15">
      <c r="O20" s="131" t="s">
        <v>25</v>
      </c>
      <c r="P20" s="77" t="s">
        <v>184</v>
      </c>
      <c r="Q20" s="139">
        <v>32</v>
      </c>
      <c r="R20" s="140">
        <f>_xlfn.IFERROR(Z20/AB20,":")</f>
        <v>0.6220617920159586</v>
      </c>
      <c r="S20" s="140">
        <f>_xlfn.IFERROR(AF20/AH20,":")</f>
        <v>0.23328740288851463</v>
      </c>
      <c r="U20" s="33" t="s">
        <v>25</v>
      </c>
      <c r="V20" s="35">
        <v>32</v>
      </c>
      <c r="W20" s="35">
        <v>22.3</v>
      </c>
      <c r="Y20" s="6" t="s">
        <v>25</v>
      </c>
      <c r="Z20" s="35">
        <v>130972</v>
      </c>
      <c r="AA20" s="35">
        <v>132127</v>
      </c>
      <c r="AB20" s="35">
        <v>210545</v>
      </c>
      <c r="AC20" s="35">
        <v>336866</v>
      </c>
      <c r="AE20" s="6" t="s">
        <v>25</v>
      </c>
      <c r="AF20" s="35">
        <v>29713</v>
      </c>
      <c r="AG20" s="35">
        <v>34864</v>
      </c>
      <c r="AH20" s="35">
        <v>127366.5</v>
      </c>
      <c r="AI20" s="35">
        <v>133152.6</v>
      </c>
    </row>
    <row r="21" spans="15:35" ht="15">
      <c r="O21" s="131" t="s">
        <v>24</v>
      </c>
      <c r="P21" s="77" t="s">
        <v>185</v>
      </c>
      <c r="Q21" s="139">
        <v>15.5</v>
      </c>
      <c r="R21" s="140">
        <f>_xlfn.IFERROR(Z21/AB21,":")</f>
        <v>0.052283249943992235</v>
      </c>
      <c r="S21" s="140">
        <f>_xlfn.IFERROR(AF21/AH21,":")</f>
        <v>0.05108624057337227</v>
      </c>
      <c r="U21" s="33" t="s">
        <v>24</v>
      </c>
      <c r="V21" s="35">
        <v>15.5</v>
      </c>
      <c r="W21" s="35">
        <v>13.9</v>
      </c>
      <c r="Y21" s="6" t="s">
        <v>24</v>
      </c>
      <c r="Z21" s="35">
        <v>16803</v>
      </c>
      <c r="AA21" s="35">
        <v>12631</v>
      </c>
      <c r="AB21" s="35">
        <v>321384</v>
      </c>
      <c r="AC21" s="35">
        <v>782102</v>
      </c>
      <c r="AE21" s="6" t="s">
        <v>24</v>
      </c>
      <c r="AF21" s="35">
        <v>3591</v>
      </c>
      <c r="AG21" s="35">
        <v>5308</v>
      </c>
      <c r="AH21" s="35">
        <v>70292.90000000001</v>
      </c>
      <c r="AI21" s="35">
        <v>118818.9</v>
      </c>
    </row>
    <row r="22" spans="15:35" ht="15">
      <c r="O22" s="131" t="s">
        <v>23</v>
      </c>
      <c r="P22" s="77" t="s">
        <v>186</v>
      </c>
      <c r="Q22" s="139">
        <v>23.4</v>
      </c>
      <c r="R22" s="140">
        <f>_xlfn.IFERROR(Z22/AB22,":")</f>
        <v>0.10156146074505182</v>
      </c>
      <c r="S22" s="140">
        <f>_xlfn.IFERROR(AF22/AH22,":")</f>
        <v>0.12412365610950869</v>
      </c>
      <c r="U22" s="33" t="s">
        <v>23</v>
      </c>
      <c r="V22" s="35">
        <v>23.4</v>
      </c>
      <c r="W22" s="35">
        <v>17.7</v>
      </c>
      <c r="Y22" s="6" t="s">
        <v>23</v>
      </c>
      <c r="Z22" s="35">
        <v>196214</v>
      </c>
      <c r="AA22" s="35">
        <v>134940</v>
      </c>
      <c r="AB22" s="35">
        <v>1931973</v>
      </c>
      <c r="AC22" s="35">
        <v>2862233</v>
      </c>
      <c r="AE22" s="6" t="s">
        <v>23</v>
      </c>
      <c r="AF22" s="35">
        <v>70989</v>
      </c>
      <c r="AG22" s="35">
        <v>35980</v>
      </c>
      <c r="AH22" s="35">
        <v>571921.6000000001</v>
      </c>
      <c r="AI22" s="35">
        <v>656526.5</v>
      </c>
    </row>
    <row r="23" spans="15:35" ht="15">
      <c r="O23" s="131" t="s">
        <v>22</v>
      </c>
      <c r="P23" s="77" t="s">
        <v>187</v>
      </c>
      <c r="Q23" s="139">
        <v>37.1</v>
      </c>
      <c r="R23" s="140">
        <f>_xlfn.IFERROR(Z23/AB23,":")</f>
        <v>0.6018348198214839</v>
      </c>
      <c r="S23" s="140">
        <f>_xlfn.IFERROR(AF23/AH23,":")</f>
        <v>0.7774588575501108</v>
      </c>
      <c r="U23" s="33" t="s">
        <v>22</v>
      </c>
      <c r="V23" s="35">
        <v>37.1</v>
      </c>
      <c r="W23" s="35">
        <v>29.6</v>
      </c>
      <c r="Y23" s="6" t="s">
        <v>22</v>
      </c>
      <c r="Z23" s="35">
        <v>2101479</v>
      </c>
      <c r="AA23" s="35">
        <v>1264367</v>
      </c>
      <c r="AB23" s="35">
        <v>3491787</v>
      </c>
      <c r="AC23" s="35">
        <v>3870183</v>
      </c>
      <c r="AE23" s="6" t="s">
        <v>22</v>
      </c>
      <c r="AF23" s="35">
        <v>789138</v>
      </c>
      <c r="AG23" s="35">
        <v>335057</v>
      </c>
      <c r="AH23" s="35">
        <v>1015022.2</v>
      </c>
      <c r="AI23" s="35">
        <v>1384647.1</v>
      </c>
    </row>
    <row r="24" spans="15:35" ht="15">
      <c r="O24" s="131" t="s">
        <v>21</v>
      </c>
      <c r="P24" s="77" t="s">
        <v>188</v>
      </c>
      <c r="Q24" s="139">
        <v>8.5</v>
      </c>
      <c r="R24" s="140">
        <f>_xlfn.IFERROR(Z24/AB24,":")</f>
        <v>0.02569770293468487</v>
      </c>
      <c r="S24" s="140">
        <f>_xlfn.IFERROR(AF24/AH24,":")</f>
        <v>0.044766591196564585</v>
      </c>
      <c r="U24" s="33" t="s">
        <v>21</v>
      </c>
      <c r="V24" s="35">
        <v>8.5</v>
      </c>
      <c r="W24" s="35">
        <v>8.2</v>
      </c>
      <c r="Y24" s="6" t="s">
        <v>21</v>
      </c>
      <c r="Z24" s="35">
        <v>7859</v>
      </c>
      <c r="AA24" s="35">
        <v>32230</v>
      </c>
      <c r="AB24" s="35">
        <v>305825</v>
      </c>
      <c r="AC24" s="35">
        <v>232648</v>
      </c>
      <c r="AE24" s="6" t="s">
        <v>21</v>
      </c>
      <c r="AF24" s="35">
        <v>1129</v>
      </c>
      <c r="AG24" s="35">
        <v>2919</v>
      </c>
      <c r="AH24" s="35">
        <v>25219.700000000004</v>
      </c>
      <c r="AI24" s="35">
        <v>28405</v>
      </c>
    </row>
    <row r="25" spans="15:35" ht="15">
      <c r="O25" s="131" t="s">
        <v>20</v>
      </c>
      <c r="P25" s="77" t="s">
        <v>189</v>
      </c>
      <c r="Q25" s="139">
        <v>28</v>
      </c>
      <c r="R25" s="140">
        <f>_xlfn.IFERROR(Z25/AB25,":")</f>
        <v>0.2393089137951423</v>
      </c>
      <c r="S25" s="140">
        <f>_xlfn.IFERROR(AF25/AH25,":")</f>
        <v>0.2507262721584712</v>
      </c>
      <c r="U25" s="33" t="s">
        <v>20</v>
      </c>
      <c r="V25" s="35">
        <v>28</v>
      </c>
      <c r="W25" s="35">
        <v>24.4</v>
      </c>
      <c r="Y25" s="6" t="s">
        <v>20</v>
      </c>
      <c r="Z25" s="35">
        <v>947088</v>
      </c>
      <c r="AA25" s="35">
        <v>256407</v>
      </c>
      <c r="AB25" s="35">
        <v>3957596</v>
      </c>
      <c r="AC25" s="35">
        <v>3302311</v>
      </c>
      <c r="AE25" s="6" t="s">
        <v>20</v>
      </c>
      <c r="AF25" s="35">
        <v>292413</v>
      </c>
      <c r="AG25" s="35">
        <v>99031</v>
      </c>
      <c r="AH25" s="35">
        <v>1166263.9</v>
      </c>
      <c r="AI25" s="35">
        <v>967163.1</v>
      </c>
    </row>
    <row r="26" spans="15:35" ht="15">
      <c r="O26" s="131" t="s">
        <v>19</v>
      </c>
      <c r="P26" s="77" t="s">
        <v>190</v>
      </c>
      <c r="Q26" s="139">
        <v>14.4</v>
      </c>
      <c r="R26" s="140"/>
      <c r="S26" s="140"/>
      <c r="U26" s="33" t="s">
        <v>19</v>
      </c>
      <c r="V26" s="35">
        <v>14.4</v>
      </c>
      <c r="W26" s="36" t="s">
        <v>1</v>
      </c>
      <c r="Y26" s="6" t="s">
        <v>19</v>
      </c>
      <c r="Z26" s="35" t="s">
        <v>1</v>
      </c>
      <c r="AA26" s="36">
        <v>1980</v>
      </c>
      <c r="AB26" s="35">
        <v>29333</v>
      </c>
      <c r="AC26" s="36">
        <v>59836</v>
      </c>
      <c r="AE26" s="6" t="s">
        <v>19</v>
      </c>
      <c r="AF26" s="35" t="s">
        <v>1</v>
      </c>
      <c r="AG26" s="36">
        <v>1375</v>
      </c>
      <c r="AH26" s="35">
        <v>3062.7999999999997</v>
      </c>
      <c r="AI26" s="36">
        <v>10900</v>
      </c>
    </row>
    <row r="27" spans="15:35" ht="15">
      <c r="O27" s="131" t="s">
        <v>18</v>
      </c>
      <c r="P27" s="77" t="s">
        <v>191</v>
      </c>
      <c r="Q27" s="139">
        <v>6.5</v>
      </c>
      <c r="R27" s="140">
        <f>_xlfn.IFERROR(Z27/AB27,":")</f>
        <v>0.012077547629519481</v>
      </c>
      <c r="S27" s="140">
        <f>_xlfn.IFERROR(AF27/AH27,":")</f>
        <v>0.01741523303698572</v>
      </c>
      <c r="U27" s="33" t="s">
        <v>18</v>
      </c>
      <c r="V27" s="35">
        <v>6.5</v>
      </c>
      <c r="W27" s="35">
        <v>6</v>
      </c>
      <c r="Y27" s="6" t="s">
        <v>18</v>
      </c>
      <c r="Z27" s="35">
        <v>1730</v>
      </c>
      <c r="AA27" s="35">
        <v>2035</v>
      </c>
      <c r="AB27" s="35">
        <v>143241</v>
      </c>
      <c r="AC27" s="35">
        <v>159415</v>
      </c>
      <c r="AE27" s="6" t="s">
        <v>18</v>
      </c>
      <c r="AF27" s="35">
        <v>181</v>
      </c>
      <c r="AG27" s="35">
        <v>1582</v>
      </c>
      <c r="AH27" s="35">
        <v>10393.2</v>
      </c>
      <c r="AI27" s="35">
        <v>24908.1</v>
      </c>
    </row>
    <row r="28" spans="15:35" ht="15">
      <c r="O28" s="131" t="s">
        <v>17</v>
      </c>
      <c r="P28" s="77" t="s">
        <v>192</v>
      </c>
      <c r="Q28" s="139">
        <v>6.3</v>
      </c>
      <c r="R28" s="140">
        <f>_xlfn.IFERROR(Z28/AB28,":")</f>
        <v>0.02691432743725125</v>
      </c>
      <c r="S28" s="140">
        <f>_xlfn.IFERROR(AF28/AH28,":")</f>
        <v>0.019755826859045506</v>
      </c>
      <c r="U28" s="33" t="s">
        <v>17</v>
      </c>
      <c r="V28" s="35">
        <v>6.3</v>
      </c>
      <c r="W28" s="35">
        <v>5.8</v>
      </c>
      <c r="Y28" s="6" t="s">
        <v>17</v>
      </c>
      <c r="Z28" s="35">
        <v>6377</v>
      </c>
      <c r="AA28" s="35">
        <v>23874</v>
      </c>
      <c r="AB28" s="35">
        <v>236937</v>
      </c>
      <c r="AC28" s="35">
        <v>251633</v>
      </c>
      <c r="AE28" s="6" t="s">
        <v>17</v>
      </c>
      <c r="AF28" s="35">
        <v>445</v>
      </c>
      <c r="AG28" s="35">
        <v>3356</v>
      </c>
      <c r="AH28" s="35">
        <v>22525</v>
      </c>
      <c r="AI28" s="35">
        <v>30827.4</v>
      </c>
    </row>
    <row r="29" spans="15:35" ht="15">
      <c r="O29" s="131" t="s">
        <v>16</v>
      </c>
      <c r="P29" s="77" t="s">
        <v>193</v>
      </c>
      <c r="Q29" s="139">
        <v>32</v>
      </c>
      <c r="R29" s="140">
        <f>_xlfn.IFERROR(Z29/AB29,":")</f>
        <v>5.399239648475165</v>
      </c>
      <c r="S29" s="140">
        <f>_xlfn.IFERROR(AF29/AH29,":")</f>
        <v>3.9758388175015322</v>
      </c>
      <c r="U29" s="33" t="s">
        <v>16</v>
      </c>
      <c r="V29" s="35">
        <v>32</v>
      </c>
      <c r="W29" s="35">
        <v>28.1</v>
      </c>
      <c r="Y29" s="6" t="s">
        <v>16</v>
      </c>
      <c r="Z29" s="35">
        <v>195987</v>
      </c>
      <c r="AA29" s="35" t="s">
        <v>1</v>
      </c>
      <c r="AB29" s="35">
        <v>36299</v>
      </c>
      <c r="AC29" s="35">
        <v>49890</v>
      </c>
      <c r="AE29" s="6" t="s">
        <v>16</v>
      </c>
      <c r="AF29" s="35">
        <v>68751</v>
      </c>
      <c r="AG29" s="35" t="s">
        <v>1</v>
      </c>
      <c r="AH29" s="35">
        <v>17292.2</v>
      </c>
      <c r="AI29" s="35">
        <v>105404.9</v>
      </c>
    </row>
    <row r="30" spans="15:35" ht="15">
      <c r="O30" s="131" t="s">
        <v>15</v>
      </c>
      <c r="P30" s="77" t="s">
        <v>194</v>
      </c>
      <c r="Q30" s="139">
        <v>7.7</v>
      </c>
      <c r="R30" s="140">
        <f>_xlfn.IFERROR(Z30/AB30,":")</f>
        <v>0.02508976384689215</v>
      </c>
      <c r="S30" s="140">
        <f>_xlfn.IFERROR(AF30/AH30,":")</f>
        <v>0.08274890172645802</v>
      </c>
      <c r="U30" s="33" t="s">
        <v>15</v>
      </c>
      <c r="V30" s="35">
        <v>7.7</v>
      </c>
      <c r="W30" s="35">
        <v>6.5</v>
      </c>
      <c r="Y30" s="6" t="s">
        <v>15</v>
      </c>
      <c r="Z30" s="35">
        <v>18769</v>
      </c>
      <c r="AA30" s="35">
        <v>4884</v>
      </c>
      <c r="AB30" s="35">
        <v>748074</v>
      </c>
      <c r="AC30" s="35">
        <v>551960</v>
      </c>
      <c r="AE30" s="6" t="s">
        <v>15</v>
      </c>
      <c r="AF30" s="35">
        <v>9759</v>
      </c>
      <c r="AG30" s="35">
        <v>5026</v>
      </c>
      <c r="AH30" s="35">
        <v>117935.1</v>
      </c>
      <c r="AI30" s="35">
        <v>80684.4</v>
      </c>
    </row>
    <row r="31" spans="15:35" ht="15">
      <c r="O31" s="131" t="s">
        <v>14</v>
      </c>
      <c r="P31" s="77" t="s">
        <v>195</v>
      </c>
      <c r="Q31" s="139">
        <v>12.4</v>
      </c>
      <c r="R31" s="140"/>
      <c r="S31" s="140"/>
      <c r="U31" s="33" t="s">
        <v>14</v>
      </c>
      <c r="V31" s="35">
        <v>12.4</v>
      </c>
      <c r="W31" s="35">
        <v>9.5</v>
      </c>
      <c r="Y31" s="6" t="s">
        <v>14</v>
      </c>
      <c r="Z31" s="35" t="s">
        <v>1</v>
      </c>
      <c r="AA31" s="35" t="s">
        <v>1</v>
      </c>
      <c r="AB31" s="35" t="s">
        <v>1</v>
      </c>
      <c r="AC31" s="35">
        <v>30377</v>
      </c>
      <c r="AE31" s="6" t="s">
        <v>14</v>
      </c>
      <c r="AF31" s="35" t="s">
        <v>1</v>
      </c>
      <c r="AG31" s="35" t="s">
        <v>1</v>
      </c>
      <c r="AH31" s="35" t="s">
        <v>1</v>
      </c>
      <c r="AI31" s="35">
        <v>6873.1</v>
      </c>
    </row>
    <row r="32" spans="15:35" ht="15">
      <c r="O32" s="131" t="s">
        <v>13</v>
      </c>
      <c r="P32" s="77" t="s">
        <v>196</v>
      </c>
      <c r="Q32" s="139">
        <v>35.4</v>
      </c>
      <c r="R32" s="140"/>
      <c r="S32" s="140"/>
      <c r="U32" s="33" t="s">
        <v>13</v>
      </c>
      <c r="V32" s="35">
        <v>35.4</v>
      </c>
      <c r="W32" s="35">
        <v>28.5</v>
      </c>
      <c r="Y32" s="6" t="s">
        <v>13</v>
      </c>
      <c r="Z32" s="35" t="s">
        <v>1</v>
      </c>
      <c r="AA32" s="35" t="s">
        <v>1</v>
      </c>
      <c r="AB32" s="35">
        <v>745197</v>
      </c>
      <c r="AC32" s="35">
        <v>1446650</v>
      </c>
      <c r="AE32" s="6" t="s">
        <v>13</v>
      </c>
      <c r="AF32" s="35" t="s">
        <v>1</v>
      </c>
      <c r="AG32" s="35" t="s">
        <v>1</v>
      </c>
      <c r="AH32" s="35">
        <v>416065.6</v>
      </c>
      <c r="AI32" s="35">
        <v>577251.4</v>
      </c>
    </row>
    <row r="33" spans="15:35" ht="15">
      <c r="O33" s="131" t="s">
        <v>12</v>
      </c>
      <c r="P33" s="77" t="s">
        <v>197</v>
      </c>
      <c r="Q33" s="139">
        <v>34.8</v>
      </c>
      <c r="R33" s="140">
        <f>_xlfn.IFERROR(Z33/AB33,":")</f>
        <v>0.41388215444938387</v>
      </c>
      <c r="S33" s="140">
        <f>_xlfn.IFERROR(AF33/AH33,":")</f>
        <v>0.3302846803476623</v>
      </c>
      <c r="U33" s="33" t="s">
        <v>12</v>
      </c>
      <c r="V33" s="35">
        <v>34.8</v>
      </c>
      <c r="W33" s="35">
        <v>28.1</v>
      </c>
      <c r="Y33" s="6" t="s">
        <v>12</v>
      </c>
      <c r="Z33" s="35">
        <v>280144</v>
      </c>
      <c r="AA33" s="35">
        <v>67955</v>
      </c>
      <c r="AB33" s="35">
        <v>676869</v>
      </c>
      <c r="AC33" s="35">
        <v>651401</v>
      </c>
      <c r="AE33" s="6" t="s">
        <v>12</v>
      </c>
      <c r="AF33" s="35">
        <v>72395</v>
      </c>
      <c r="AG33" s="35">
        <v>42532</v>
      </c>
      <c r="AH33" s="35">
        <v>219189.7</v>
      </c>
      <c r="AI33" s="35">
        <v>244166.7</v>
      </c>
    </row>
    <row r="34" spans="15:35" ht="15">
      <c r="O34" s="131" t="s">
        <v>11</v>
      </c>
      <c r="P34" s="77" t="s">
        <v>198</v>
      </c>
      <c r="Q34" s="139">
        <v>8.3</v>
      </c>
      <c r="R34" s="140">
        <f>_xlfn.IFERROR(Z34/AB34,":")</f>
        <v>0.014571578293137696</v>
      </c>
      <c r="S34" s="140">
        <f>_xlfn.IFERROR(AF34/AH34,":")</f>
        <v>0.03978538639754609</v>
      </c>
      <c r="U34" s="33" t="s">
        <v>11</v>
      </c>
      <c r="V34" s="35">
        <v>8.3</v>
      </c>
      <c r="W34" s="35">
        <v>6.6</v>
      </c>
      <c r="Y34" s="6" t="s">
        <v>11</v>
      </c>
      <c r="Z34" s="35">
        <v>35871</v>
      </c>
      <c r="AA34" s="35">
        <v>23163</v>
      </c>
      <c r="AB34" s="35">
        <v>2461710</v>
      </c>
      <c r="AC34" s="35">
        <v>1116751</v>
      </c>
      <c r="AE34" s="6" t="s">
        <v>11</v>
      </c>
      <c r="AF34" s="35">
        <v>13082</v>
      </c>
      <c r="AG34" s="35">
        <v>9582</v>
      </c>
      <c r="AH34" s="35">
        <v>328814.2</v>
      </c>
      <c r="AI34" s="35">
        <v>245753.2</v>
      </c>
    </row>
    <row r="35" spans="15:35" ht="15">
      <c r="O35" s="131" t="s">
        <v>10</v>
      </c>
      <c r="P35" s="77" t="s">
        <v>199</v>
      </c>
      <c r="Q35" s="139">
        <v>10.7</v>
      </c>
      <c r="R35" s="140">
        <f>_xlfn.IFERROR(Z35/AB35,":")</f>
        <v>0.038976097294233174</v>
      </c>
      <c r="S35" s="140">
        <f>_xlfn.IFERROR(AF35/AH35,":")</f>
        <v>0.09330698222804738</v>
      </c>
      <c r="U35" s="33" t="s">
        <v>10</v>
      </c>
      <c r="V35" s="35">
        <v>10.7</v>
      </c>
      <c r="W35" s="35">
        <v>12.3</v>
      </c>
      <c r="Y35" s="6" t="s">
        <v>10</v>
      </c>
      <c r="Z35" s="35">
        <v>27228</v>
      </c>
      <c r="AA35" s="35">
        <v>68114</v>
      </c>
      <c r="AB35" s="35">
        <v>698582</v>
      </c>
      <c r="AC35" s="35">
        <v>719005</v>
      </c>
      <c r="AE35" s="6" t="s">
        <v>10</v>
      </c>
      <c r="AF35" s="35">
        <v>9924</v>
      </c>
      <c r="AG35" s="35">
        <v>18777</v>
      </c>
      <c r="AH35" s="35">
        <v>106358.59999999999</v>
      </c>
      <c r="AI35" s="35">
        <v>119578.7</v>
      </c>
    </row>
    <row r="36" spans="15:35" ht="15">
      <c r="O36" s="131" t="s">
        <v>9</v>
      </c>
      <c r="P36" s="77" t="s">
        <v>200</v>
      </c>
      <c r="Q36" s="139">
        <v>4.6</v>
      </c>
      <c r="R36" s="140">
        <f>_xlfn.IFERROR(Z36/AB36,":")</f>
        <v>0.0006357993178298146</v>
      </c>
      <c r="S36" s="140">
        <f>_xlfn.IFERROR(AF36/AH36,":")</f>
        <v>0.00038580842296949023</v>
      </c>
      <c r="U36" s="33" t="s">
        <v>9</v>
      </c>
      <c r="V36" s="35">
        <v>4.6</v>
      </c>
      <c r="W36" s="35">
        <v>4.1</v>
      </c>
      <c r="Y36" s="6" t="s">
        <v>9</v>
      </c>
      <c r="Z36" s="35">
        <v>883</v>
      </c>
      <c r="AA36" s="35">
        <v>713</v>
      </c>
      <c r="AB36" s="35">
        <v>1388803</v>
      </c>
      <c r="AC36" s="35">
        <v>888089</v>
      </c>
      <c r="AE36" s="6" t="s">
        <v>9</v>
      </c>
      <c r="AF36" s="35">
        <v>35</v>
      </c>
      <c r="AG36" s="35">
        <v>79</v>
      </c>
      <c r="AH36" s="35">
        <v>90718.6</v>
      </c>
      <c r="AI36" s="35">
        <v>98920.8</v>
      </c>
    </row>
    <row r="37" spans="15:35" ht="15">
      <c r="O37" s="131" t="s">
        <v>8</v>
      </c>
      <c r="P37" s="77" t="s">
        <v>201</v>
      </c>
      <c r="Q37" s="139">
        <v>15.8</v>
      </c>
      <c r="R37" s="140">
        <f>_xlfn.IFERROR(Z37/AB37,":")</f>
        <v>0.0689880014659058</v>
      </c>
      <c r="S37" s="140">
        <f>_xlfn.IFERROR(AF37/AH37,":")</f>
        <v>0.07108473666766622</v>
      </c>
      <c r="U37" s="33" t="s">
        <v>8</v>
      </c>
      <c r="V37" s="35">
        <v>15.8</v>
      </c>
      <c r="W37" s="35">
        <v>14.7</v>
      </c>
      <c r="Y37" s="6" t="s">
        <v>8</v>
      </c>
      <c r="Z37" s="35">
        <v>14495</v>
      </c>
      <c r="AA37" s="35">
        <v>10326</v>
      </c>
      <c r="AB37" s="35">
        <v>210109</v>
      </c>
      <c r="AC37" s="35">
        <v>112220</v>
      </c>
      <c r="AE37" s="6" t="s">
        <v>8</v>
      </c>
      <c r="AF37" s="35">
        <v>2252</v>
      </c>
      <c r="AG37" s="35">
        <v>2578</v>
      </c>
      <c r="AH37" s="35">
        <v>31680.5</v>
      </c>
      <c r="AI37" s="35">
        <v>29390.1</v>
      </c>
    </row>
    <row r="38" spans="1:35" ht="13.5">
      <c r="A38" s="85" t="s">
        <v>236</v>
      </c>
      <c r="O38" s="131" t="s">
        <v>7</v>
      </c>
      <c r="P38" s="77" t="s">
        <v>202</v>
      </c>
      <c r="Q38" s="139">
        <v>10.1</v>
      </c>
      <c r="R38" s="140">
        <f>_xlfn.IFERROR(Z38/AB38,":")</f>
        <v>0.012934897782616726</v>
      </c>
      <c r="S38" s="140">
        <f>_xlfn.IFERROR(AF38/AH38,":")</f>
        <v>0.010499742530236998</v>
      </c>
      <c r="U38" s="33" t="s">
        <v>7</v>
      </c>
      <c r="V38" s="35">
        <v>10.1</v>
      </c>
      <c r="W38" s="35">
        <v>8.9</v>
      </c>
      <c r="Y38" s="6" t="s">
        <v>7</v>
      </c>
      <c r="Z38" s="35">
        <v>6653</v>
      </c>
      <c r="AA38" s="35">
        <v>7762</v>
      </c>
      <c r="AB38" s="35">
        <v>514345</v>
      </c>
      <c r="AC38" s="35">
        <v>330951</v>
      </c>
      <c r="AE38" s="6" t="s">
        <v>7</v>
      </c>
      <c r="AF38" s="35">
        <v>836</v>
      </c>
      <c r="AG38" s="35">
        <v>588</v>
      </c>
      <c r="AH38" s="35">
        <v>79621</v>
      </c>
      <c r="AI38" s="35">
        <v>48148.5</v>
      </c>
    </row>
    <row r="39" spans="1:35" ht="15">
      <c r="A39" s="53" t="s">
        <v>206</v>
      </c>
      <c r="O39" s="131" t="s">
        <v>6</v>
      </c>
      <c r="P39" s="77" t="s">
        <v>203</v>
      </c>
      <c r="Q39" s="139">
        <v>36.1</v>
      </c>
      <c r="R39" s="140">
        <f>_xlfn.IFERROR(Z39/AB39,":")</f>
        <v>0.7620042813733534</v>
      </c>
      <c r="S39" s="140">
        <f>_xlfn.IFERROR(AF39/AH39,":")</f>
        <v>0.5406841667185317</v>
      </c>
      <c r="U39" s="33" t="s">
        <v>6</v>
      </c>
      <c r="V39" s="35">
        <v>36.1</v>
      </c>
      <c r="W39" s="35">
        <v>30.1</v>
      </c>
      <c r="Y39" s="6" t="s">
        <v>6</v>
      </c>
      <c r="Z39" s="35">
        <v>285126</v>
      </c>
      <c r="AA39" s="35">
        <v>53465</v>
      </c>
      <c r="AB39" s="35">
        <v>374179</v>
      </c>
      <c r="AC39" s="35">
        <v>302360</v>
      </c>
      <c r="AE39" s="6" t="s">
        <v>6</v>
      </c>
      <c r="AF39" s="35">
        <v>79055</v>
      </c>
      <c r="AG39" s="35">
        <v>22806</v>
      </c>
      <c r="AH39" s="35">
        <v>146212.9</v>
      </c>
      <c r="AI39" s="35">
        <v>116846.3</v>
      </c>
    </row>
    <row r="40" spans="15:35" ht="15">
      <c r="O40" s="131" t="s">
        <v>5</v>
      </c>
      <c r="P40" s="77" t="s">
        <v>204</v>
      </c>
      <c r="Q40" s="139">
        <v>41.6</v>
      </c>
      <c r="R40" s="140">
        <f>_xlfn.IFERROR(Z40/AB40,":")</f>
        <v>0.9418864010186525</v>
      </c>
      <c r="S40" s="140">
        <f>_xlfn.IFERROR(AF40/AH40,":")</f>
        <v>0.8101577270295685</v>
      </c>
      <c r="U40" s="33" t="s">
        <v>5</v>
      </c>
      <c r="V40" s="35">
        <v>41.6</v>
      </c>
      <c r="W40" s="35">
        <v>37.9</v>
      </c>
      <c r="Y40" s="6" t="s">
        <v>5</v>
      </c>
      <c r="Z40" s="35">
        <v>646508</v>
      </c>
      <c r="AA40" s="35">
        <v>130815</v>
      </c>
      <c r="AB40" s="35">
        <v>686397</v>
      </c>
      <c r="AC40" s="35">
        <v>653082</v>
      </c>
      <c r="AE40" s="6" t="s">
        <v>5</v>
      </c>
      <c r="AF40" s="35">
        <v>195062</v>
      </c>
      <c r="AG40" s="35">
        <v>34733</v>
      </c>
      <c r="AH40" s="35">
        <v>240770.4</v>
      </c>
      <c r="AI40" s="35">
        <v>267938.7</v>
      </c>
    </row>
    <row r="41" spans="1:35" ht="15">
      <c r="A41" s="84" t="s">
        <v>211</v>
      </c>
      <c r="O41" s="131" t="s">
        <v>4</v>
      </c>
      <c r="P41" s="77" t="s">
        <v>205</v>
      </c>
      <c r="Q41" s="139">
        <v>25.5</v>
      </c>
      <c r="R41" s="140">
        <f>_xlfn.IFERROR(Z41/AB41,":")</f>
        <v>0.4421872550192232</v>
      </c>
      <c r="S41" s="140">
        <f>_xlfn.IFERROR(AF41/AH41,":")</f>
        <v>0.6944326227724591</v>
      </c>
      <c r="U41" s="33" t="s">
        <v>4</v>
      </c>
      <c r="V41" s="35">
        <v>25.5</v>
      </c>
      <c r="W41" s="35">
        <v>20.4</v>
      </c>
      <c r="Y41" s="6" t="s">
        <v>4</v>
      </c>
      <c r="Z41" s="35">
        <v>1260671</v>
      </c>
      <c r="AA41" s="35">
        <v>380683</v>
      </c>
      <c r="AB41" s="35">
        <v>2850989</v>
      </c>
      <c r="AC41" s="35">
        <v>4837119</v>
      </c>
      <c r="AE41" s="6" t="s">
        <v>4</v>
      </c>
      <c r="AF41" s="35">
        <v>607820</v>
      </c>
      <c r="AG41" s="35">
        <v>102405</v>
      </c>
      <c r="AH41" s="35">
        <v>875275.7</v>
      </c>
      <c r="AI41" s="35">
        <v>1829251.3</v>
      </c>
    </row>
    <row r="50" spans="17:19" ht="15">
      <c r="Q50" s="109" t="s">
        <v>159</v>
      </c>
      <c r="R50" s="110"/>
      <c r="S50" s="111"/>
    </row>
    <row r="51" spans="17:19" ht="24">
      <c r="Q51" s="42" t="s">
        <v>162</v>
      </c>
      <c r="R51" s="49" t="s">
        <v>154</v>
      </c>
      <c r="S51" s="49" t="s">
        <v>155</v>
      </c>
    </row>
    <row r="52" spans="15:19" ht="15" customHeight="1">
      <c r="O52" s="33" t="s">
        <v>156</v>
      </c>
      <c r="P52" s="33"/>
      <c r="Q52" s="35">
        <v>21</v>
      </c>
      <c r="R52" s="17" t="str">
        <f aca="true" t="shared" si="0" ref="R52:R81">_xlfn.IFERROR(AA12/AC12,":")</f>
        <v>:</v>
      </c>
      <c r="S52" s="17" t="str">
        <f aca="true" t="shared" si="1" ref="S52:S81">_xlfn.IFERROR(AG12/AI12,":")</f>
        <v>:</v>
      </c>
    </row>
    <row r="53" spans="15:19" ht="15">
      <c r="O53" s="33" t="s">
        <v>157</v>
      </c>
      <c r="P53" s="33"/>
      <c r="Q53" s="36" t="s">
        <v>1</v>
      </c>
      <c r="R53" s="17" t="str">
        <f t="shared" si="0"/>
        <v>:</v>
      </c>
      <c r="S53" s="17" t="str">
        <f t="shared" si="1"/>
        <v>:</v>
      </c>
    </row>
    <row r="54" spans="15:19" ht="15">
      <c r="O54" s="33" t="s">
        <v>31</v>
      </c>
      <c r="P54" s="33"/>
      <c r="Q54" s="35">
        <v>38.2</v>
      </c>
      <c r="R54" s="17">
        <f t="shared" si="0"/>
        <v>0.18055473970480138</v>
      </c>
      <c r="S54" s="17">
        <f t="shared" si="1"/>
        <v>0.05905999546111026</v>
      </c>
    </row>
    <row r="55" spans="15:19" ht="15">
      <c r="O55" s="33" t="s">
        <v>30</v>
      </c>
      <c r="P55" s="33"/>
      <c r="Q55" s="35">
        <v>3.4</v>
      </c>
      <c r="R55" s="17" t="str">
        <f t="shared" si="0"/>
        <v>:</v>
      </c>
      <c r="S55" s="17" t="str">
        <f t="shared" si="1"/>
        <v>:</v>
      </c>
    </row>
    <row r="56" spans="15:19" ht="15">
      <c r="O56" s="33" t="s">
        <v>29</v>
      </c>
      <c r="P56" s="33"/>
      <c r="Q56" s="35">
        <v>8.7</v>
      </c>
      <c r="R56" s="17">
        <f t="shared" si="0"/>
        <v>0.003998803195072113</v>
      </c>
      <c r="S56" s="17">
        <f t="shared" si="1"/>
        <v>0.014427632307946277</v>
      </c>
    </row>
    <row r="57" spans="15:19" ht="15">
      <c r="O57" s="33" t="s">
        <v>28</v>
      </c>
      <c r="P57" s="33"/>
      <c r="Q57" s="35">
        <v>37.1</v>
      </c>
      <c r="R57" s="17">
        <f t="shared" si="0"/>
        <v>0.36304685031453765</v>
      </c>
      <c r="S57" s="17">
        <f t="shared" si="1"/>
        <v>0.49889720671365106</v>
      </c>
    </row>
    <row r="58" spans="15:19" ht="15">
      <c r="O58" s="33" t="s">
        <v>73</v>
      </c>
      <c r="P58" s="33"/>
      <c r="Q58" s="35">
        <v>25.8</v>
      </c>
      <c r="R58" s="17">
        <f t="shared" si="0"/>
        <v>0.202182930003365</v>
      </c>
      <c r="S58" s="17">
        <f t="shared" si="1"/>
        <v>0.3734519682965705</v>
      </c>
    </row>
    <row r="59" spans="15:19" ht="15">
      <c r="O59" s="33" t="s">
        <v>26</v>
      </c>
      <c r="P59" s="33"/>
      <c r="Q59" s="35">
        <v>8.8</v>
      </c>
      <c r="R59" s="17" t="str">
        <f t="shared" si="0"/>
        <v>:</v>
      </c>
      <c r="S59" s="17" t="str">
        <f t="shared" si="1"/>
        <v>:</v>
      </c>
    </row>
    <row r="60" spans="15:19" ht="15">
      <c r="O60" s="33" t="s">
        <v>25</v>
      </c>
      <c r="P60" s="33"/>
      <c r="Q60" s="35">
        <v>22.3</v>
      </c>
      <c r="R60" s="17">
        <f t="shared" si="0"/>
        <v>0.39222420784525597</v>
      </c>
      <c r="S60" s="17">
        <f t="shared" si="1"/>
        <v>0.26183491723030566</v>
      </c>
    </row>
    <row r="61" spans="15:19" ht="15">
      <c r="O61" s="33" t="s">
        <v>24</v>
      </c>
      <c r="P61" s="33"/>
      <c r="Q61" s="35">
        <v>13.9</v>
      </c>
      <c r="R61" s="17">
        <f t="shared" si="0"/>
        <v>0.016150067382515326</v>
      </c>
      <c r="S61" s="17">
        <f t="shared" si="1"/>
        <v>0.04467302760756075</v>
      </c>
    </row>
    <row r="62" spans="15:19" ht="15">
      <c r="O62" s="33" t="s">
        <v>23</v>
      </c>
      <c r="P62" s="33"/>
      <c r="Q62" s="35">
        <v>17.7</v>
      </c>
      <c r="R62" s="17">
        <f t="shared" si="0"/>
        <v>0.047145008809555335</v>
      </c>
      <c r="S62" s="17">
        <f t="shared" si="1"/>
        <v>0.0548035760932727</v>
      </c>
    </row>
    <row r="63" spans="15:19" ht="15">
      <c r="O63" s="33" t="s">
        <v>22</v>
      </c>
      <c r="P63" s="33"/>
      <c r="Q63" s="35">
        <v>29.6</v>
      </c>
      <c r="R63" s="17">
        <f t="shared" si="0"/>
        <v>0.32669437078298363</v>
      </c>
      <c r="S63" s="17">
        <f t="shared" si="1"/>
        <v>0.2419800684232105</v>
      </c>
    </row>
    <row r="64" spans="15:19" ht="15">
      <c r="O64" s="33" t="s">
        <v>21</v>
      </c>
      <c r="P64" s="33"/>
      <c r="Q64" s="35">
        <v>8.2</v>
      </c>
      <c r="R64" s="17">
        <f t="shared" si="0"/>
        <v>0.1385354698944328</v>
      </c>
      <c r="S64" s="17">
        <f t="shared" si="1"/>
        <v>0.10276359795810597</v>
      </c>
    </row>
    <row r="65" spans="15:19" ht="15">
      <c r="O65" s="33" t="s">
        <v>20</v>
      </c>
      <c r="P65" s="33"/>
      <c r="Q65" s="35">
        <v>24.4</v>
      </c>
      <c r="R65" s="17">
        <f t="shared" si="0"/>
        <v>0.07764471607913367</v>
      </c>
      <c r="S65" s="17">
        <f t="shared" si="1"/>
        <v>0.10239327782459856</v>
      </c>
    </row>
    <row r="66" spans="15:19" ht="15">
      <c r="O66" s="33" t="s">
        <v>19</v>
      </c>
      <c r="P66" s="33"/>
      <c r="Q66" s="36" t="s">
        <v>1</v>
      </c>
      <c r="R66" s="17">
        <f t="shared" si="0"/>
        <v>0.033090447222407914</v>
      </c>
      <c r="S66" s="17">
        <f t="shared" si="1"/>
        <v>0.12614678899082568</v>
      </c>
    </row>
    <row r="67" spans="15:19" ht="15">
      <c r="O67" s="33" t="s">
        <v>18</v>
      </c>
      <c r="P67" s="33"/>
      <c r="Q67" s="35">
        <v>6</v>
      </c>
      <c r="R67" s="17">
        <f t="shared" si="0"/>
        <v>0.012765423579964245</v>
      </c>
      <c r="S67" s="17">
        <f t="shared" si="1"/>
        <v>0.0635134755360706</v>
      </c>
    </row>
    <row r="68" spans="15:19" ht="15">
      <c r="O68" s="33" t="s">
        <v>17</v>
      </c>
      <c r="P68" s="33"/>
      <c r="Q68" s="35">
        <v>5.8</v>
      </c>
      <c r="R68" s="17">
        <f t="shared" si="0"/>
        <v>0.094876268216013</v>
      </c>
      <c r="S68" s="17">
        <f t="shared" si="1"/>
        <v>0.10886419224456165</v>
      </c>
    </row>
    <row r="69" spans="15:19" ht="15">
      <c r="O69" s="33" t="s">
        <v>16</v>
      </c>
      <c r="P69" s="33"/>
      <c r="Q69" s="35">
        <v>28.1</v>
      </c>
      <c r="R69" s="17" t="str">
        <f t="shared" si="0"/>
        <v>:</v>
      </c>
      <c r="S69" s="17" t="str">
        <f t="shared" si="1"/>
        <v>:</v>
      </c>
    </row>
    <row r="70" spans="15:19" ht="15">
      <c r="O70" s="33" t="s">
        <v>15</v>
      </c>
      <c r="P70" s="33"/>
      <c r="Q70" s="35">
        <v>6.5</v>
      </c>
      <c r="R70" s="17">
        <f t="shared" si="0"/>
        <v>0.008848467280237698</v>
      </c>
      <c r="S70" s="17">
        <f t="shared" si="1"/>
        <v>0.062292091160125136</v>
      </c>
    </row>
    <row r="71" spans="15:19" ht="15">
      <c r="O71" s="33" t="s">
        <v>14</v>
      </c>
      <c r="P71" s="33"/>
      <c r="Q71" s="35">
        <v>9.5</v>
      </c>
      <c r="R71" s="17" t="str">
        <f t="shared" si="0"/>
        <v>:</v>
      </c>
      <c r="S71" s="17" t="str">
        <f t="shared" si="1"/>
        <v>:</v>
      </c>
    </row>
    <row r="72" spans="15:19" ht="15">
      <c r="O72" s="33" t="s">
        <v>13</v>
      </c>
      <c r="P72" s="33"/>
      <c r="Q72" s="35">
        <v>28.5</v>
      </c>
      <c r="R72" s="17" t="str">
        <f t="shared" si="0"/>
        <v>:</v>
      </c>
      <c r="S72" s="17" t="str">
        <f t="shared" si="1"/>
        <v>:</v>
      </c>
    </row>
    <row r="73" spans="15:19" ht="15">
      <c r="O73" s="33" t="s">
        <v>12</v>
      </c>
      <c r="P73" s="33"/>
      <c r="Q73" s="35">
        <v>28.1</v>
      </c>
      <c r="R73" s="17">
        <f t="shared" si="0"/>
        <v>0.10432130131823562</v>
      </c>
      <c r="S73" s="17">
        <f t="shared" si="1"/>
        <v>0.1741924676870351</v>
      </c>
    </row>
    <row r="74" spans="15:19" ht="15">
      <c r="O74" s="33" t="s">
        <v>11</v>
      </c>
      <c r="P74" s="33"/>
      <c r="Q74" s="35">
        <v>6.6</v>
      </c>
      <c r="R74" s="17">
        <f t="shared" si="0"/>
        <v>0.020741418633159942</v>
      </c>
      <c r="S74" s="17">
        <f t="shared" si="1"/>
        <v>0.03899033664668456</v>
      </c>
    </row>
    <row r="75" spans="15:19" ht="15">
      <c r="O75" s="33" t="s">
        <v>10</v>
      </c>
      <c r="P75" s="33"/>
      <c r="Q75" s="35">
        <v>12.3</v>
      </c>
      <c r="R75" s="17">
        <f t="shared" si="0"/>
        <v>0.0947336944805669</v>
      </c>
      <c r="S75" s="17">
        <f t="shared" si="1"/>
        <v>0.15702629314418037</v>
      </c>
    </row>
    <row r="76" spans="15:19" ht="15">
      <c r="O76" s="33" t="s">
        <v>9</v>
      </c>
      <c r="P76" s="33"/>
      <c r="Q76" s="35">
        <v>4.1</v>
      </c>
      <c r="R76" s="17">
        <f t="shared" si="0"/>
        <v>0.0008028474623601913</v>
      </c>
      <c r="S76" s="17">
        <f t="shared" si="1"/>
        <v>0.0007986186929341452</v>
      </c>
    </row>
    <row r="77" spans="15:19" ht="15">
      <c r="O77" s="33" t="s">
        <v>8</v>
      </c>
      <c r="P77" s="33"/>
      <c r="Q77" s="35">
        <v>14.7</v>
      </c>
      <c r="R77" s="17">
        <f t="shared" si="0"/>
        <v>0.09201568347888077</v>
      </c>
      <c r="S77" s="17">
        <f t="shared" si="1"/>
        <v>0.08771661205644078</v>
      </c>
    </row>
    <row r="78" spans="15:19" ht="15">
      <c r="O78" s="33" t="s">
        <v>7</v>
      </c>
      <c r="P78" s="33"/>
      <c r="Q78" s="35">
        <v>8.9</v>
      </c>
      <c r="R78" s="17">
        <f t="shared" si="0"/>
        <v>0.023453623043894714</v>
      </c>
      <c r="S78" s="17">
        <f t="shared" si="1"/>
        <v>0.012212218449172871</v>
      </c>
    </row>
    <row r="79" spans="15:19" ht="15">
      <c r="O79" s="33" t="s">
        <v>6</v>
      </c>
      <c r="P79" s="33"/>
      <c r="Q79" s="35">
        <v>30.1</v>
      </c>
      <c r="R79" s="17">
        <f t="shared" si="0"/>
        <v>0.17682563831194603</v>
      </c>
      <c r="S79" s="17">
        <f t="shared" si="1"/>
        <v>0.19517947936733981</v>
      </c>
    </row>
    <row r="80" spans="15:19" ht="15">
      <c r="O80" s="33" t="s">
        <v>5</v>
      </c>
      <c r="P80" s="33"/>
      <c r="Q80" s="35">
        <v>37.9</v>
      </c>
      <c r="R80" s="17">
        <f t="shared" si="0"/>
        <v>0.20030409657592768</v>
      </c>
      <c r="S80" s="17">
        <f t="shared" si="1"/>
        <v>0.12963039680344796</v>
      </c>
    </row>
    <row r="81" spans="15:19" ht="15">
      <c r="O81" s="33" t="s">
        <v>4</v>
      </c>
      <c r="P81" s="77" t="s">
        <v>205</v>
      </c>
      <c r="Q81" s="35">
        <v>20.4</v>
      </c>
      <c r="R81" s="17">
        <f t="shared" si="0"/>
        <v>0.07870035862256025</v>
      </c>
      <c r="S81" s="17">
        <f t="shared" si="1"/>
        <v>0.05598192003471584</v>
      </c>
    </row>
  </sheetData>
  <mergeCells count="4">
    <mergeCell ref="Q50:S50"/>
    <mergeCell ref="Z9:AA9"/>
    <mergeCell ref="AF9:AG9"/>
    <mergeCell ref="Q12:S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showGridLines="0" workbookViewId="0" topLeftCell="A10">
      <selection activeCell="N75" sqref="N75"/>
    </sheetView>
  </sheetViews>
  <sheetFormatPr defaultColWidth="9.140625" defaultRowHeight="15"/>
  <cols>
    <col min="1" max="1" width="12.140625" style="53" customWidth="1"/>
    <col min="2" max="13" width="9.140625" style="53" customWidth="1"/>
    <col min="14" max="14" width="31.7109375" style="53" customWidth="1"/>
    <col min="15" max="15" width="9.140625" style="53" customWidth="1"/>
    <col min="16" max="16" width="8.140625" style="53" customWidth="1"/>
    <col min="17" max="19" width="11.28125" style="53" customWidth="1"/>
    <col min="20" max="20" width="4.421875" style="53" customWidth="1"/>
    <col min="21" max="22" width="9.140625" style="53" customWidth="1"/>
    <col min="23" max="23" width="11.8515625" style="53" customWidth="1"/>
    <col min="24" max="24" width="3.57421875" style="53" customWidth="1"/>
    <col min="25" max="27" width="11.8515625" style="53" customWidth="1"/>
    <col min="28" max="28" width="15.8515625" style="53" customWidth="1"/>
    <col min="29" max="29" width="11.8515625" style="53" customWidth="1"/>
    <col min="30" max="30" width="5.8515625" style="53" customWidth="1"/>
    <col min="31" max="33" width="11.8515625" style="53" customWidth="1"/>
    <col min="34" max="34" width="12.00390625" style="53" customWidth="1"/>
    <col min="35" max="35" width="10.7109375" style="53" customWidth="1"/>
    <col min="36" max="16384" width="9.140625" style="53" customWidth="1"/>
  </cols>
  <sheetData>
    <row r="1" spans="5:22" ht="15">
      <c r="E1" s="31"/>
      <c r="F1" s="31"/>
      <c r="G1" s="31"/>
      <c r="H1" s="31"/>
      <c r="I1" s="31"/>
      <c r="J1" s="31"/>
      <c r="K1" s="31"/>
      <c r="L1" s="31"/>
      <c r="M1" s="31"/>
      <c r="N1" s="87" t="s">
        <v>166</v>
      </c>
      <c r="T1" s="31"/>
      <c r="U1" s="30" t="s">
        <v>165</v>
      </c>
      <c r="V1" s="31"/>
    </row>
    <row r="2" spans="5:22" ht="15">
      <c r="E2" s="31"/>
      <c r="F2" s="31"/>
      <c r="G2" s="31"/>
      <c r="H2" s="31"/>
      <c r="I2" s="31"/>
      <c r="J2" s="31"/>
      <c r="K2" s="31"/>
      <c r="L2" s="31"/>
      <c r="M2" s="31"/>
      <c r="N2" s="31"/>
      <c r="T2" s="31"/>
      <c r="U2" s="31"/>
      <c r="V2" s="31"/>
    </row>
    <row r="3" spans="5:22" ht="15">
      <c r="E3" s="32"/>
      <c r="F3" s="32"/>
      <c r="G3" s="32"/>
      <c r="H3" s="32"/>
      <c r="I3" s="32"/>
      <c r="J3" s="32"/>
      <c r="K3" s="32"/>
      <c r="L3" s="32"/>
      <c r="M3" s="32"/>
      <c r="N3" s="32"/>
      <c r="T3" s="32"/>
      <c r="U3" s="30" t="s">
        <v>52</v>
      </c>
      <c r="V3" s="32">
        <v>42894.52795138889</v>
      </c>
    </row>
    <row r="4" spans="21:23" ht="15">
      <c r="U4" s="30" t="s">
        <v>51</v>
      </c>
      <c r="V4" s="32">
        <v>43062.563178020835</v>
      </c>
      <c r="W4" s="31"/>
    </row>
    <row r="5" spans="21:23" ht="15">
      <c r="U5" s="30" t="s">
        <v>50</v>
      </c>
      <c r="V5" s="30" t="s">
        <v>49</v>
      </c>
      <c r="W5" s="31"/>
    </row>
    <row r="6" ht="18.75" customHeight="1">
      <c r="V6" s="30" t="s">
        <v>162</v>
      </c>
    </row>
    <row r="7" spans="21:31" ht="15">
      <c r="U7" s="30" t="s">
        <v>133</v>
      </c>
      <c r="V7" s="30" t="s">
        <v>164</v>
      </c>
      <c r="W7" s="31"/>
      <c r="Y7" s="53" t="s">
        <v>144</v>
      </c>
      <c r="AB7" s="53" t="s">
        <v>158</v>
      </c>
      <c r="AE7" s="2" t="s">
        <v>169</v>
      </c>
    </row>
    <row r="8" spans="1:28" ht="12.75" thickBot="1">
      <c r="A8" s="83" t="s">
        <v>208</v>
      </c>
      <c r="U8" s="30" t="s">
        <v>43</v>
      </c>
      <c r="V8" s="30" t="s">
        <v>47</v>
      </c>
      <c r="W8" s="31"/>
      <c r="Y8" s="53" t="s">
        <v>43</v>
      </c>
      <c r="AB8" s="53" t="s">
        <v>47</v>
      </c>
    </row>
    <row r="9" spans="3:35" ht="12.75" thickBo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T9" s="31"/>
      <c r="U9" s="31"/>
      <c r="Z9" s="116" t="s">
        <v>175</v>
      </c>
      <c r="AA9" s="117"/>
      <c r="AB9" s="51" t="s">
        <v>176</v>
      </c>
      <c r="AC9" s="52"/>
      <c r="AF9" s="116" t="s">
        <v>175</v>
      </c>
      <c r="AG9" s="117"/>
      <c r="AH9" s="51" t="s">
        <v>176</v>
      </c>
      <c r="AI9" s="52"/>
    </row>
    <row r="10" spans="21:35" ht="37.5" customHeight="1">
      <c r="U10" s="46" t="s">
        <v>163</v>
      </c>
      <c r="W10" s="42" t="s">
        <v>162</v>
      </c>
      <c r="Y10" s="39" t="s">
        <v>146</v>
      </c>
      <c r="Z10" s="47"/>
      <c r="AA10" s="47" t="s">
        <v>147</v>
      </c>
      <c r="AB10" s="47" t="s">
        <v>147</v>
      </c>
      <c r="AC10" s="47" t="s">
        <v>147</v>
      </c>
      <c r="AE10" s="39" t="s">
        <v>127</v>
      </c>
      <c r="AF10" s="42"/>
      <c r="AG10" s="42" t="s">
        <v>147</v>
      </c>
      <c r="AH10" s="42">
        <v>0</v>
      </c>
      <c r="AI10" s="42" t="s">
        <v>147</v>
      </c>
    </row>
    <row r="11" spans="21:35" ht="30.75" customHeight="1">
      <c r="U11" s="42" t="s">
        <v>125</v>
      </c>
      <c r="V11" s="42" t="s">
        <v>36</v>
      </c>
      <c r="W11" s="42" t="s">
        <v>35</v>
      </c>
      <c r="Y11" s="39" t="s">
        <v>125</v>
      </c>
      <c r="Z11" s="42" t="s">
        <v>140</v>
      </c>
      <c r="AA11" s="42" t="s">
        <v>35</v>
      </c>
      <c r="AB11" s="42" t="s">
        <v>140</v>
      </c>
      <c r="AC11" s="42" t="s">
        <v>35</v>
      </c>
      <c r="AE11" s="39" t="s">
        <v>125</v>
      </c>
      <c r="AF11" s="42" t="s">
        <v>140</v>
      </c>
      <c r="AG11" s="42" t="s">
        <v>35</v>
      </c>
      <c r="AH11" s="42" t="s">
        <v>140</v>
      </c>
      <c r="AI11" s="42" t="s">
        <v>35</v>
      </c>
    </row>
    <row r="12" spans="16:35" ht="36" customHeight="1">
      <c r="P12" s="132"/>
      <c r="Q12" s="136" t="s">
        <v>159</v>
      </c>
      <c r="R12" s="137"/>
      <c r="S12" s="138"/>
      <c r="U12" s="33" t="s">
        <v>62</v>
      </c>
      <c r="V12" s="35">
        <v>25.8</v>
      </c>
      <c r="W12" s="35">
        <v>21</v>
      </c>
      <c r="Y12" s="6" t="s">
        <v>62</v>
      </c>
      <c r="Z12" s="35" t="s">
        <v>1</v>
      </c>
      <c r="AA12" s="35" t="s">
        <v>1</v>
      </c>
      <c r="AB12" s="35">
        <v>33274820</v>
      </c>
      <c r="AC12" s="35">
        <v>31988107</v>
      </c>
      <c r="AE12" s="6" t="s">
        <v>62</v>
      </c>
      <c r="AF12" s="35" t="s">
        <v>1</v>
      </c>
      <c r="AG12" s="35" t="s">
        <v>1</v>
      </c>
      <c r="AH12" s="35">
        <v>9030870</v>
      </c>
      <c r="AI12" s="35">
        <v>9811857.5</v>
      </c>
    </row>
    <row r="13" spans="16:35" ht="24.75" customHeight="1">
      <c r="P13" s="132"/>
      <c r="Q13" s="135" t="s">
        <v>162</v>
      </c>
      <c r="R13" s="134" t="s">
        <v>154</v>
      </c>
      <c r="S13" s="134" t="s">
        <v>155</v>
      </c>
      <c r="U13" s="33" t="s">
        <v>153</v>
      </c>
      <c r="V13" s="36" t="s">
        <v>1</v>
      </c>
      <c r="W13" s="36" t="s">
        <v>1</v>
      </c>
      <c r="Y13" s="6" t="s">
        <v>153</v>
      </c>
      <c r="Z13" s="36" t="s">
        <v>1</v>
      </c>
      <c r="AA13" s="36" t="s">
        <v>1</v>
      </c>
      <c r="AB13" s="36" t="s">
        <v>1</v>
      </c>
      <c r="AC13" s="36" t="s">
        <v>1</v>
      </c>
      <c r="AE13" s="6" t="s">
        <v>153</v>
      </c>
      <c r="AF13" s="36" t="s">
        <v>1</v>
      </c>
      <c r="AG13" s="36" t="s">
        <v>1</v>
      </c>
      <c r="AH13" s="36" t="s">
        <v>1</v>
      </c>
      <c r="AI13" s="36" t="s">
        <v>1</v>
      </c>
    </row>
    <row r="14" spans="15:35" ht="15">
      <c r="O14" s="131" t="s">
        <v>31</v>
      </c>
      <c r="P14" s="77" t="s">
        <v>178</v>
      </c>
      <c r="Q14" s="139">
        <v>38.2</v>
      </c>
      <c r="R14" s="140">
        <f>_xlfn.IFERROR(AA14/AC14,":")</f>
        <v>0.18055473970480138</v>
      </c>
      <c r="S14" s="140">
        <f>_xlfn.IFERROR(AG14/AI14,":")</f>
        <v>0.05905999546111026</v>
      </c>
      <c r="U14" s="33" t="s">
        <v>31</v>
      </c>
      <c r="V14" s="35">
        <v>44.1</v>
      </c>
      <c r="W14" s="35">
        <v>38.2</v>
      </c>
      <c r="Y14" s="6" t="s">
        <v>31</v>
      </c>
      <c r="Z14" s="35">
        <v>186528</v>
      </c>
      <c r="AA14" s="35">
        <v>113728</v>
      </c>
      <c r="AB14" s="35">
        <v>551305</v>
      </c>
      <c r="AC14" s="35">
        <v>629881</v>
      </c>
      <c r="AE14" s="6" t="s">
        <v>31</v>
      </c>
      <c r="AF14" s="35">
        <v>89734</v>
      </c>
      <c r="AG14" s="35">
        <v>24957</v>
      </c>
      <c r="AH14" s="35">
        <v>311451.5</v>
      </c>
      <c r="AI14" s="35">
        <v>422570.3</v>
      </c>
    </row>
    <row r="15" spans="15:35" ht="15">
      <c r="O15" s="131" t="s">
        <v>30</v>
      </c>
      <c r="P15" s="77" t="s">
        <v>179</v>
      </c>
      <c r="Q15" s="139">
        <v>3.4</v>
      </c>
      <c r="R15" s="140"/>
      <c r="S15" s="140"/>
      <c r="U15" s="33" t="s">
        <v>30</v>
      </c>
      <c r="V15" s="35">
        <v>3.6</v>
      </c>
      <c r="W15" s="35">
        <v>3.4</v>
      </c>
      <c r="Y15" s="6" t="s">
        <v>30</v>
      </c>
      <c r="Z15" s="35" t="s">
        <v>1</v>
      </c>
      <c r="AA15" s="35" t="s">
        <v>1</v>
      </c>
      <c r="AB15" s="35">
        <v>625511</v>
      </c>
      <c r="AC15" s="35">
        <v>499958</v>
      </c>
      <c r="AE15" s="6" t="s">
        <v>30</v>
      </c>
      <c r="AF15" s="35" t="s">
        <v>1</v>
      </c>
      <c r="AG15" s="35" t="s">
        <v>1</v>
      </c>
      <c r="AH15" s="35">
        <v>38106.7</v>
      </c>
      <c r="AI15" s="35">
        <v>50497.3</v>
      </c>
    </row>
    <row r="16" spans="15:35" ht="12" customHeight="1">
      <c r="O16" s="131" t="s">
        <v>29</v>
      </c>
      <c r="P16" s="77" t="s">
        <v>180</v>
      </c>
      <c r="Q16" s="139">
        <v>8.7</v>
      </c>
      <c r="R16" s="140">
        <f>_xlfn.IFERROR(AA16/AC16,":")</f>
        <v>0.003998803195072113</v>
      </c>
      <c r="S16" s="140">
        <f>_xlfn.IFERROR(AG16/AI16,":")</f>
        <v>0.014427632307946277</v>
      </c>
      <c r="U16" s="33" t="s">
        <v>29</v>
      </c>
      <c r="V16" s="35">
        <v>9.4</v>
      </c>
      <c r="W16" s="35">
        <v>8.7</v>
      </c>
      <c r="Y16" s="6" t="s">
        <v>29</v>
      </c>
      <c r="Z16" s="35">
        <v>14422</v>
      </c>
      <c r="AA16" s="35">
        <v>2820</v>
      </c>
      <c r="AB16" s="35">
        <v>1347674</v>
      </c>
      <c r="AC16" s="35">
        <v>705211</v>
      </c>
      <c r="AE16" s="6" t="s">
        <v>29</v>
      </c>
      <c r="AF16" s="35">
        <v>4495</v>
      </c>
      <c r="AG16" s="35">
        <v>1914</v>
      </c>
      <c r="AH16" s="35">
        <v>195785.40000000002</v>
      </c>
      <c r="AI16" s="35">
        <v>132662.1</v>
      </c>
    </row>
    <row r="17" spans="15:35" ht="15">
      <c r="O17" s="131" t="s">
        <v>28</v>
      </c>
      <c r="P17" s="77" t="s">
        <v>181</v>
      </c>
      <c r="Q17" s="139">
        <v>37.1</v>
      </c>
      <c r="R17" s="140">
        <f>_xlfn.IFERROR(AA17/AC17,":")</f>
        <v>0.36304685031453765</v>
      </c>
      <c r="S17" s="140">
        <f>_xlfn.IFERROR(AG17/AI17,":")</f>
        <v>0.49889720671365106</v>
      </c>
      <c r="U17" s="33" t="s">
        <v>28</v>
      </c>
      <c r="V17" s="35">
        <v>42.2</v>
      </c>
      <c r="W17" s="35">
        <v>37.1</v>
      </c>
      <c r="Y17" s="6" t="s">
        <v>28</v>
      </c>
      <c r="Z17" s="35">
        <v>297349</v>
      </c>
      <c r="AA17" s="35">
        <v>151665</v>
      </c>
      <c r="AB17" s="35">
        <v>392162</v>
      </c>
      <c r="AC17" s="35">
        <v>417756</v>
      </c>
      <c r="AE17" s="6" t="s">
        <v>28</v>
      </c>
      <c r="AF17" s="35">
        <v>75417</v>
      </c>
      <c r="AG17" s="35">
        <v>80119</v>
      </c>
      <c r="AH17" s="35">
        <v>139470.4</v>
      </c>
      <c r="AI17" s="35">
        <v>160592.2</v>
      </c>
    </row>
    <row r="18" spans="15:35" ht="15">
      <c r="O18" s="131" t="s">
        <v>73</v>
      </c>
      <c r="P18" s="77" t="s">
        <v>182</v>
      </c>
      <c r="Q18" s="139">
        <v>25.8</v>
      </c>
      <c r="R18" s="140">
        <f>_xlfn.IFERROR(AA18/AC18,":")</f>
        <v>0.202182930003365</v>
      </c>
      <c r="S18" s="140">
        <f>_xlfn.IFERROR(AG18/AI18,":")</f>
        <v>0.3734519682965705</v>
      </c>
      <c r="U18" s="33" t="s">
        <v>27</v>
      </c>
      <c r="V18" s="35">
        <v>37.1</v>
      </c>
      <c r="W18" s="35">
        <v>25.8</v>
      </c>
      <c r="Y18" s="6" t="s">
        <v>27</v>
      </c>
      <c r="Z18" s="35">
        <v>2634273</v>
      </c>
      <c r="AA18" s="35">
        <v>1241330</v>
      </c>
      <c r="AB18" s="35">
        <v>7785551</v>
      </c>
      <c r="AC18" s="35">
        <v>6139638</v>
      </c>
      <c r="AE18" s="6" t="s">
        <v>27</v>
      </c>
      <c r="AF18" s="35">
        <v>830034</v>
      </c>
      <c r="AG18" s="35">
        <v>712997</v>
      </c>
      <c r="AH18" s="35">
        <v>2651399.8</v>
      </c>
      <c r="AI18" s="35">
        <v>1909206.7</v>
      </c>
    </row>
    <row r="19" spans="15:35" ht="15">
      <c r="O19" s="131" t="s">
        <v>26</v>
      </c>
      <c r="P19" s="77" t="s">
        <v>183</v>
      </c>
      <c r="Q19" s="139">
        <v>8.8</v>
      </c>
      <c r="R19" s="140"/>
      <c r="S19" s="140"/>
      <c r="U19" s="33" t="s">
        <v>26</v>
      </c>
      <c r="V19" s="35">
        <v>9.8</v>
      </c>
      <c r="W19" s="35">
        <v>8.8</v>
      </c>
      <c r="Y19" s="6" t="s">
        <v>26</v>
      </c>
      <c r="Z19" s="35" t="s">
        <v>1</v>
      </c>
      <c r="AA19" s="35" t="s">
        <v>1</v>
      </c>
      <c r="AB19" s="35">
        <v>97161</v>
      </c>
      <c r="AC19" s="35">
        <v>48581</v>
      </c>
      <c r="AE19" s="6" t="s">
        <v>26</v>
      </c>
      <c r="AF19" s="35" t="s">
        <v>1</v>
      </c>
      <c r="AG19" s="35" t="s">
        <v>1</v>
      </c>
      <c r="AH19" s="35">
        <v>12694.6</v>
      </c>
      <c r="AI19" s="35">
        <v>10772.4</v>
      </c>
    </row>
    <row r="20" spans="15:35" ht="15">
      <c r="O20" s="131" t="s">
        <v>25</v>
      </c>
      <c r="P20" s="77" t="s">
        <v>184</v>
      </c>
      <c r="Q20" s="139">
        <v>22.3</v>
      </c>
      <c r="R20" s="140">
        <f>_xlfn.IFERROR(AA20/AC20,":")</f>
        <v>0.39222420784525597</v>
      </c>
      <c r="S20" s="140">
        <f>_xlfn.IFERROR(AG20/AI20,":")</f>
        <v>0.26183491723030566</v>
      </c>
      <c r="U20" s="33" t="s">
        <v>25</v>
      </c>
      <c r="V20" s="35">
        <v>32</v>
      </c>
      <c r="W20" s="35">
        <v>22.3</v>
      </c>
      <c r="Y20" s="6" t="s">
        <v>25</v>
      </c>
      <c r="Z20" s="35">
        <v>130972</v>
      </c>
      <c r="AA20" s="35">
        <v>132127</v>
      </c>
      <c r="AB20" s="35">
        <v>210545</v>
      </c>
      <c r="AC20" s="35">
        <v>336866</v>
      </c>
      <c r="AE20" s="6" t="s">
        <v>25</v>
      </c>
      <c r="AF20" s="35">
        <v>29713</v>
      </c>
      <c r="AG20" s="35">
        <v>34864</v>
      </c>
      <c r="AH20" s="35">
        <v>127366.5</v>
      </c>
      <c r="AI20" s="35">
        <v>133152.6</v>
      </c>
    </row>
    <row r="21" spans="15:35" ht="15">
      <c r="O21" s="131" t="s">
        <v>24</v>
      </c>
      <c r="P21" s="77" t="s">
        <v>185</v>
      </c>
      <c r="Q21" s="139">
        <v>13.9</v>
      </c>
      <c r="R21" s="140">
        <f>_xlfn.IFERROR(AA21/AC21,":")</f>
        <v>0.016150067382515326</v>
      </c>
      <c r="S21" s="140">
        <f>_xlfn.IFERROR(AG21/AI21,":")</f>
        <v>0.04467302760756075</v>
      </c>
      <c r="U21" s="33" t="s">
        <v>24</v>
      </c>
      <c r="V21" s="35">
        <v>15.5</v>
      </c>
      <c r="W21" s="35">
        <v>13.9</v>
      </c>
      <c r="Y21" s="6" t="s">
        <v>24</v>
      </c>
      <c r="Z21" s="35">
        <v>16803</v>
      </c>
      <c r="AA21" s="35">
        <v>12631</v>
      </c>
      <c r="AB21" s="35">
        <v>321384</v>
      </c>
      <c r="AC21" s="35">
        <v>782102</v>
      </c>
      <c r="AE21" s="6" t="s">
        <v>24</v>
      </c>
      <c r="AF21" s="35">
        <v>3591</v>
      </c>
      <c r="AG21" s="35">
        <v>5308</v>
      </c>
      <c r="AH21" s="35">
        <v>70292.90000000001</v>
      </c>
      <c r="AI21" s="35">
        <v>118818.9</v>
      </c>
    </row>
    <row r="22" spans="15:35" ht="15">
      <c r="O22" s="131" t="s">
        <v>23</v>
      </c>
      <c r="P22" s="77" t="s">
        <v>186</v>
      </c>
      <c r="Q22" s="139">
        <v>17.7</v>
      </c>
      <c r="R22" s="140">
        <f>_xlfn.IFERROR(AA22/AC22,":")</f>
        <v>0.047145008809555335</v>
      </c>
      <c r="S22" s="140">
        <f>_xlfn.IFERROR(AG22/AI22,":")</f>
        <v>0.0548035760932727</v>
      </c>
      <c r="U22" s="33" t="s">
        <v>23</v>
      </c>
      <c r="V22" s="35">
        <v>23.4</v>
      </c>
      <c r="W22" s="35">
        <v>17.7</v>
      </c>
      <c r="Y22" s="6" t="s">
        <v>23</v>
      </c>
      <c r="Z22" s="35">
        <v>196214</v>
      </c>
      <c r="AA22" s="35">
        <v>134940</v>
      </c>
      <c r="AB22" s="35">
        <v>1931973</v>
      </c>
      <c r="AC22" s="35">
        <v>2862233</v>
      </c>
      <c r="AE22" s="6" t="s">
        <v>23</v>
      </c>
      <c r="AF22" s="35">
        <v>70989</v>
      </c>
      <c r="AG22" s="35">
        <v>35980</v>
      </c>
      <c r="AH22" s="35">
        <v>571921.6000000001</v>
      </c>
      <c r="AI22" s="35">
        <v>656526.5</v>
      </c>
    </row>
    <row r="23" spans="15:35" ht="15">
      <c r="O23" s="131" t="s">
        <v>22</v>
      </c>
      <c r="P23" s="77" t="s">
        <v>187</v>
      </c>
      <c r="Q23" s="139">
        <v>29.6</v>
      </c>
      <c r="R23" s="140">
        <f>_xlfn.IFERROR(AA23/AC23,":")</f>
        <v>0.32669437078298363</v>
      </c>
      <c r="S23" s="140">
        <f>_xlfn.IFERROR(AG23/AI23,":")</f>
        <v>0.2419800684232105</v>
      </c>
      <c r="U23" s="33" t="s">
        <v>22</v>
      </c>
      <c r="V23" s="35">
        <v>37.1</v>
      </c>
      <c r="W23" s="35">
        <v>29.6</v>
      </c>
      <c r="Y23" s="6" t="s">
        <v>22</v>
      </c>
      <c r="Z23" s="35">
        <v>2101479</v>
      </c>
      <c r="AA23" s="35">
        <v>1264367</v>
      </c>
      <c r="AB23" s="35">
        <v>3491787</v>
      </c>
      <c r="AC23" s="35">
        <v>3870183</v>
      </c>
      <c r="AE23" s="6" t="s">
        <v>22</v>
      </c>
      <c r="AF23" s="35">
        <v>789138</v>
      </c>
      <c r="AG23" s="35">
        <v>335057</v>
      </c>
      <c r="AH23" s="35">
        <v>1015022.2</v>
      </c>
      <c r="AI23" s="35">
        <v>1384647.1</v>
      </c>
    </row>
    <row r="24" spans="15:35" ht="15">
      <c r="O24" s="131" t="s">
        <v>21</v>
      </c>
      <c r="P24" s="77" t="s">
        <v>188</v>
      </c>
      <c r="Q24" s="139">
        <v>8.2</v>
      </c>
      <c r="R24" s="140">
        <f>_xlfn.IFERROR(AA24/AC24,":")</f>
        <v>0.1385354698944328</v>
      </c>
      <c r="S24" s="140">
        <f>_xlfn.IFERROR(AG24/AI24,":")</f>
        <v>0.10276359795810597</v>
      </c>
      <c r="U24" s="33" t="s">
        <v>21</v>
      </c>
      <c r="V24" s="35">
        <v>8.5</v>
      </c>
      <c r="W24" s="35">
        <v>8.2</v>
      </c>
      <c r="Y24" s="6" t="s">
        <v>21</v>
      </c>
      <c r="Z24" s="35">
        <v>7859</v>
      </c>
      <c r="AA24" s="35">
        <v>32230</v>
      </c>
      <c r="AB24" s="35">
        <v>305825</v>
      </c>
      <c r="AC24" s="35">
        <v>232648</v>
      </c>
      <c r="AE24" s="6" t="s">
        <v>21</v>
      </c>
      <c r="AF24" s="35">
        <v>1129</v>
      </c>
      <c r="AG24" s="35">
        <v>2919</v>
      </c>
      <c r="AH24" s="35">
        <v>25219.700000000004</v>
      </c>
      <c r="AI24" s="35">
        <v>28405</v>
      </c>
    </row>
    <row r="25" spans="15:35" ht="15">
      <c r="O25" s="131" t="s">
        <v>20</v>
      </c>
      <c r="P25" s="77" t="s">
        <v>189</v>
      </c>
      <c r="Q25" s="139">
        <v>24.4</v>
      </c>
      <c r="R25" s="140">
        <f>_xlfn.IFERROR(AA25/AC25,":")</f>
        <v>0.07764471607913367</v>
      </c>
      <c r="S25" s="140">
        <f>_xlfn.IFERROR(AG25/AI25,":")</f>
        <v>0.10239327782459856</v>
      </c>
      <c r="U25" s="33" t="s">
        <v>20</v>
      </c>
      <c r="V25" s="35">
        <v>28</v>
      </c>
      <c r="W25" s="35">
        <v>24.4</v>
      </c>
      <c r="Y25" s="6" t="s">
        <v>20</v>
      </c>
      <c r="Z25" s="35">
        <v>947088</v>
      </c>
      <c r="AA25" s="35">
        <v>256407</v>
      </c>
      <c r="AB25" s="35">
        <v>3957596</v>
      </c>
      <c r="AC25" s="35">
        <v>3302311</v>
      </c>
      <c r="AE25" s="6" t="s">
        <v>20</v>
      </c>
      <c r="AF25" s="35">
        <v>292413</v>
      </c>
      <c r="AG25" s="35">
        <v>99031</v>
      </c>
      <c r="AH25" s="35">
        <v>1166263.9</v>
      </c>
      <c r="AI25" s="35">
        <v>967163.1</v>
      </c>
    </row>
    <row r="26" spans="15:35" ht="15">
      <c r="O26" s="131" t="s">
        <v>19</v>
      </c>
      <c r="P26" s="77" t="s">
        <v>190</v>
      </c>
      <c r="Q26" s="139"/>
      <c r="R26" s="140">
        <f>_xlfn.IFERROR(AA26/AC26,":")</f>
        <v>0.033090447222407914</v>
      </c>
      <c r="S26" s="140">
        <f>_xlfn.IFERROR(AG26/AI26,":")</f>
        <v>0.12614678899082568</v>
      </c>
      <c r="U26" s="33" t="s">
        <v>19</v>
      </c>
      <c r="V26" s="35">
        <v>14.4</v>
      </c>
      <c r="W26" s="36" t="s">
        <v>1</v>
      </c>
      <c r="Y26" s="6" t="s">
        <v>19</v>
      </c>
      <c r="Z26" s="35" t="s">
        <v>1</v>
      </c>
      <c r="AA26" s="36">
        <v>1980</v>
      </c>
      <c r="AB26" s="35">
        <v>29333</v>
      </c>
      <c r="AC26" s="36">
        <v>59836</v>
      </c>
      <c r="AE26" s="6" t="s">
        <v>19</v>
      </c>
      <c r="AF26" s="35" t="s">
        <v>1</v>
      </c>
      <c r="AG26" s="36">
        <v>1375</v>
      </c>
      <c r="AH26" s="35">
        <v>3062.7999999999997</v>
      </c>
      <c r="AI26" s="36">
        <v>10900</v>
      </c>
    </row>
    <row r="27" spans="15:35" ht="15">
      <c r="O27" s="131" t="s">
        <v>18</v>
      </c>
      <c r="P27" s="77" t="s">
        <v>191</v>
      </c>
      <c r="Q27" s="139">
        <v>6</v>
      </c>
      <c r="R27" s="140">
        <f>_xlfn.IFERROR(AA27/AC27,":")</f>
        <v>0.012765423579964245</v>
      </c>
      <c r="S27" s="140">
        <f>_xlfn.IFERROR(AG27/AI27,":")</f>
        <v>0.0635134755360706</v>
      </c>
      <c r="U27" s="33" t="s">
        <v>18</v>
      </c>
      <c r="V27" s="35">
        <v>6.5</v>
      </c>
      <c r="W27" s="35">
        <v>6</v>
      </c>
      <c r="Y27" s="6" t="s">
        <v>18</v>
      </c>
      <c r="Z27" s="35">
        <v>1730</v>
      </c>
      <c r="AA27" s="35">
        <v>2035</v>
      </c>
      <c r="AB27" s="35">
        <v>143241</v>
      </c>
      <c r="AC27" s="35">
        <v>159415</v>
      </c>
      <c r="AE27" s="6" t="s">
        <v>18</v>
      </c>
      <c r="AF27" s="35">
        <v>181</v>
      </c>
      <c r="AG27" s="35">
        <v>1582</v>
      </c>
      <c r="AH27" s="35">
        <v>10393.2</v>
      </c>
      <c r="AI27" s="35">
        <v>24908.1</v>
      </c>
    </row>
    <row r="28" spans="15:35" ht="15">
      <c r="O28" s="131" t="s">
        <v>17</v>
      </c>
      <c r="P28" s="77" t="s">
        <v>192</v>
      </c>
      <c r="Q28" s="139">
        <v>5.8</v>
      </c>
      <c r="R28" s="140">
        <f>_xlfn.IFERROR(AA28/AC28,":")</f>
        <v>0.094876268216013</v>
      </c>
      <c r="S28" s="140">
        <f>_xlfn.IFERROR(AG28/AI28,":")</f>
        <v>0.10886419224456165</v>
      </c>
      <c r="U28" s="33" t="s">
        <v>17</v>
      </c>
      <c r="V28" s="35">
        <v>6.3</v>
      </c>
      <c r="W28" s="35">
        <v>5.8</v>
      </c>
      <c r="Y28" s="6" t="s">
        <v>17</v>
      </c>
      <c r="Z28" s="35">
        <v>6377</v>
      </c>
      <c r="AA28" s="35">
        <v>23874</v>
      </c>
      <c r="AB28" s="35">
        <v>236937</v>
      </c>
      <c r="AC28" s="35">
        <v>251633</v>
      </c>
      <c r="AE28" s="6" t="s">
        <v>17</v>
      </c>
      <c r="AF28" s="35">
        <v>445</v>
      </c>
      <c r="AG28" s="35">
        <v>3356</v>
      </c>
      <c r="AH28" s="35">
        <v>22525</v>
      </c>
      <c r="AI28" s="35">
        <v>30827.4</v>
      </c>
    </row>
    <row r="29" spans="15:35" ht="15">
      <c r="O29" s="131" t="s">
        <v>16</v>
      </c>
      <c r="P29" s="77" t="s">
        <v>193</v>
      </c>
      <c r="Q29" s="139">
        <v>28.1</v>
      </c>
      <c r="R29" s="140"/>
      <c r="S29" s="140"/>
      <c r="U29" s="33" t="s">
        <v>16</v>
      </c>
      <c r="V29" s="35">
        <v>32</v>
      </c>
      <c r="W29" s="35">
        <v>28.1</v>
      </c>
      <c r="Y29" s="6" t="s">
        <v>16</v>
      </c>
      <c r="Z29" s="35">
        <v>195987</v>
      </c>
      <c r="AA29" s="35" t="s">
        <v>1</v>
      </c>
      <c r="AB29" s="35">
        <v>36299</v>
      </c>
      <c r="AC29" s="35">
        <v>49890</v>
      </c>
      <c r="AE29" s="6" t="s">
        <v>16</v>
      </c>
      <c r="AF29" s="35">
        <v>68751</v>
      </c>
      <c r="AG29" s="35" t="s">
        <v>1</v>
      </c>
      <c r="AH29" s="35">
        <v>17292.2</v>
      </c>
      <c r="AI29" s="35">
        <v>105404.9</v>
      </c>
    </row>
    <row r="30" spans="15:35" ht="15">
      <c r="O30" s="131" t="s">
        <v>15</v>
      </c>
      <c r="P30" s="77" t="s">
        <v>194</v>
      </c>
      <c r="Q30" s="139">
        <v>6.5</v>
      </c>
      <c r="R30" s="140">
        <f>_xlfn.IFERROR(AA30/AC30,":")</f>
        <v>0.008848467280237698</v>
      </c>
      <c r="S30" s="140">
        <f>_xlfn.IFERROR(AG30/AI30,":")</f>
        <v>0.062292091160125136</v>
      </c>
      <c r="U30" s="33" t="s">
        <v>15</v>
      </c>
      <c r="V30" s="35">
        <v>7.7</v>
      </c>
      <c r="W30" s="35">
        <v>6.5</v>
      </c>
      <c r="Y30" s="6" t="s">
        <v>15</v>
      </c>
      <c r="Z30" s="35">
        <v>18769</v>
      </c>
      <c r="AA30" s="35">
        <v>4884</v>
      </c>
      <c r="AB30" s="35">
        <v>748074</v>
      </c>
      <c r="AC30" s="35">
        <v>551960</v>
      </c>
      <c r="AE30" s="6" t="s">
        <v>15</v>
      </c>
      <c r="AF30" s="35">
        <v>9759</v>
      </c>
      <c r="AG30" s="35">
        <v>5026</v>
      </c>
      <c r="AH30" s="35">
        <v>117935.1</v>
      </c>
      <c r="AI30" s="35">
        <v>80684.4</v>
      </c>
    </row>
    <row r="31" spans="15:35" ht="15">
      <c r="O31" s="131" t="s">
        <v>14</v>
      </c>
      <c r="P31" s="77" t="s">
        <v>195</v>
      </c>
      <c r="Q31" s="139">
        <v>9.5</v>
      </c>
      <c r="R31" s="140"/>
      <c r="S31" s="140"/>
      <c r="U31" s="33" t="s">
        <v>14</v>
      </c>
      <c r="V31" s="35">
        <v>12.4</v>
      </c>
      <c r="W31" s="35">
        <v>9.5</v>
      </c>
      <c r="Y31" s="6" t="s">
        <v>14</v>
      </c>
      <c r="Z31" s="35" t="s">
        <v>1</v>
      </c>
      <c r="AA31" s="35" t="s">
        <v>1</v>
      </c>
      <c r="AB31" s="35" t="s">
        <v>1</v>
      </c>
      <c r="AC31" s="35">
        <v>30377</v>
      </c>
      <c r="AE31" s="6" t="s">
        <v>14</v>
      </c>
      <c r="AF31" s="35" t="s">
        <v>1</v>
      </c>
      <c r="AG31" s="35" t="s">
        <v>1</v>
      </c>
      <c r="AH31" s="35" t="s">
        <v>1</v>
      </c>
      <c r="AI31" s="35">
        <v>6873.1</v>
      </c>
    </row>
    <row r="32" spans="15:35" ht="15">
      <c r="O32" s="131" t="s">
        <v>13</v>
      </c>
      <c r="P32" s="77" t="s">
        <v>196</v>
      </c>
      <c r="Q32" s="139">
        <v>28.5</v>
      </c>
      <c r="R32" s="140"/>
      <c r="S32" s="140"/>
      <c r="U32" s="33" t="s">
        <v>13</v>
      </c>
      <c r="V32" s="35">
        <v>35.4</v>
      </c>
      <c r="W32" s="35">
        <v>28.5</v>
      </c>
      <c r="Y32" s="6" t="s">
        <v>13</v>
      </c>
      <c r="Z32" s="35" t="s">
        <v>1</v>
      </c>
      <c r="AA32" s="35" t="s">
        <v>1</v>
      </c>
      <c r="AB32" s="35">
        <v>745197</v>
      </c>
      <c r="AC32" s="35">
        <v>1446650</v>
      </c>
      <c r="AE32" s="6" t="s">
        <v>13</v>
      </c>
      <c r="AF32" s="35" t="s">
        <v>1</v>
      </c>
      <c r="AG32" s="35" t="s">
        <v>1</v>
      </c>
      <c r="AH32" s="35">
        <v>416065.6</v>
      </c>
      <c r="AI32" s="35">
        <v>577251.4</v>
      </c>
    </row>
    <row r="33" spans="15:35" ht="15">
      <c r="O33" s="131" t="s">
        <v>12</v>
      </c>
      <c r="P33" s="77" t="s">
        <v>197</v>
      </c>
      <c r="Q33" s="139">
        <v>28.1</v>
      </c>
      <c r="R33" s="140">
        <f>_xlfn.IFERROR(AA33/AC33,":")</f>
        <v>0.10432130131823562</v>
      </c>
      <c r="S33" s="140">
        <f>_xlfn.IFERROR(AG33/AI33,":")</f>
        <v>0.1741924676870351</v>
      </c>
      <c r="U33" s="33" t="s">
        <v>12</v>
      </c>
      <c r="V33" s="35">
        <v>34.8</v>
      </c>
      <c r="W33" s="35">
        <v>28.1</v>
      </c>
      <c r="Y33" s="6" t="s">
        <v>12</v>
      </c>
      <c r="Z33" s="35">
        <v>280144</v>
      </c>
      <c r="AA33" s="35">
        <v>67955</v>
      </c>
      <c r="AB33" s="35">
        <v>676869</v>
      </c>
      <c r="AC33" s="35">
        <v>651401</v>
      </c>
      <c r="AE33" s="6" t="s">
        <v>12</v>
      </c>
      <c r="AF33" s="35">
        <v>72395</v>
      </c>
      <c r="AG33" s="35">
        <v>42532</v>
      </c>
      <c r="AH33" s="35">
        <v>219189.7</v>
      </c>
      <c r="AI33" s="35">
        <v>244166.7</v>
      </c>
    </row>
    <row r="34" spans="15:35" ht="15">
      <c r="O34" s="131" t="s">
        <v>11</v>
      </c>
      <c r="P34" s="77" t="s">
        <v>198</v>
      </c>
      <c r="Q34" s="139">
        <v>6.6</v>
      </c>
      <c r="R34" s="140">
        <f>_xlfn.IFERROR(AA34/AC34,":")</f>
        <v>0.020741418633159942</v>
      </c>
      <c r="S34" s="140">
        <f>_xlfn.IFERROR(AG34/AI34,":")</f>
        <v>0.03899033664668456</v>
      </c>
      <c r="U34" s="33" t="s">
        <v>11</v>
      </c>
      <c r="V34" s="35">
        <v>8.3</v>
      </c>
      <c r="W34" s="35">
        <v>6.6</v>
      </c>
      <c r="Y34" s="6" t="s">
        <v>11</v>
      </c>
      <c r="Z34" s="35">
        <v>35871</v>
      </c>
      <c r="AA34" s="35">
        <v>23163</v>
      </c>
      <c r="AB34" s="35">
        <v>2461710</v>
      </c>
      <c r="AC34" s="35">
        <v>1116751</v>
      </c>
      <c r="AE34" s="6" t="s">
        <v>11</v>
      </c>
      <c r="AF34" s="35">
        <v>13082</v>
      </c>
      <c r="AG34" s="35">
        <v>9582</v>
      </c>
      <c r="AH34" s="35">
        <v>328814.2</v>
      </c>
      <c r="AI34" s="35">
        <v>245753.2</v>
      </c>
    </row>
    <row r="35" spans="15:35" ht="15">
      <c r="O35" s="131" t="s">
        <v>10</v>
      </c>
      <c r="P35" s="77" t="s">
        <v>199</v>
      </c>
      <c r="Q35" s="139">
        <v>12.3</v>
      </c>
      <c r="R35" s="140">
        <f>_xlfn.IFERROR(AA35/AC35,":")</f>
        <v>0.0947336944805669</v>
      </c>
      <c r="S35" s="140">
        <f>_xlfn.IFERROR(AG35/AI35,":")</f>
        <v>0.15702629314418037</v>
      </c>
      <c r="U35" s="33" t="s">
        <v>10</v>
      </c>
      <c r="V35" s="35">
        <v>10.7</v>
      </c>
      <c r="W35" s="35">
        <v>12.3</v>
      </c>
      <c r="Y35" s="6" t="s">
        <v>10</v>
      </c>
      <c r="Z35" s="35">
        <v>27228</v>
      </c>
      <c r="AA35" s="35">
        <v>68114</v>
      </c>
      <c r="AB35" s="35">
        <v>698582</v>
      </c>
      <c r="AC35" s="35">
        <v>719005</v>
      </c>
      <c r="AE35" s="6" t="s">
        <v>10</v>
      </c>
      <c r="AF35" s="35">
        <v>9924</v>
      </c>
      <c r="AG35" s="35">
        <v>18777</v>
      </c>
      <c r="AH35" s="35">
        <v>106358.59999999999</v>
      </c>
      <c r="AI35" s="35">
        <v>119578.7</v>
      </c>
    </row>
    <row r="36" spans="15:35" ht="15">
      <c r="O36" s="131" t="s">
        <v>9</v>
      </c>
      <c r="P36" s="77" t="s">
        <v>200</v>
      </c>
      <c r="Q36" s="139">
        <v>4.1</v>
      </c>
      <c r="R36" s="140">
        <f>_xlfn.IFERROR(AA36/AC36,":")</f>
        <v>0.0008028474623601913</v>
      </c>
      <c r="S36" s="140">
        <f>_xlfn.IFERROR(AG36/AI36,":")</f>
        <v>0.0007986186929341452</v>
      </c>
      <c r="U36" s="33" t="s">
        <v>9</v>
      </c>
      <c r="V36" s="35">
        <v>4.6</v>
      </c>
      <c r="W36" s="35">
        <v>4.1</v>
      </c>
      <c r="Y36" s="6" t="s">
        <v>9</v>
      </c>
      <c r="Z36" s="35">
        <v>883</v>
      </c>
      <c r="AA36" s="35">
        <v>713</v>
      </c>
      <c r="AB36" s="35">
        <v>1388803</v>
      </c>
      <c r="AC36" s="35">
        <v>888089</v>
      </c>
      <c r="AE36" s="6" t="s">
        <v>9</v>
      </c>
      <c r="AF36" s="35">
        <v>35</v>
      </c>
      <c r="AG36" s="35">
        <v>79</v>
      </c>
      <c r="AH36" s="35">
        <v>90718.6</v>
      </c>
      <c r="AI36" s="35">
        <v>98920.8</v>
      </c>
    </row>
    <row r="37" spans="15:35" ht="15">
      <c r="O37" s="131" t="s">
        <v>8</v>
      </c>
      <c r="P37" s="77" t="s">
        <v>201</v>
      </c>
      <c r="Q37" s="139">
        <v>14.7</v>
      </c>
      <c r="R37" s="140">
        <f>_xlfn.IFERROR(AA37/AC37,":")</f>
        <v>0.09201568347888077</v>
      </c>
      <c r="S37" s="140">
        <f>_xlfn.IFERROR(AG37/AI37,":")</f>
        <v>0.08771661205644078</v>
      </c>
      <c r="U37" s="33" t="s">
        <v>8</v>
      </c>
      <c r="V37" s="35">
        <v>15.8</v>
      </c>
      <c r="W37" s="35">
        <v>14.7</v>
      </c>
      <c r="Y37" s="6" t="s">
        <v>8</v>
      </c>
      <c r="Z37" s="35">
        <v>14495</v>
      </c>
      <c r="AA37" s="35">
        <v>10326</v>
      </c>
      <c r="AB37" s="35">
        <v>210109</v>
      </c>
      <c r="AC37" s="35">
        <v>112220</v>
      </c>
      <c r="AE37" s="6" t="s">
        <v>8</v>
      </c>
      <c r="AF37" s="35">
        <v>2252</v>
      </c>
      <c r="AG37" s="35">
        <v>2578</v>
      </c>
      <c r="AH37" s="35">
        <v>31680.5</v>
      </c>
      <c r="AI37" s="35">
        <v>29390.1</v>
      </c>
    </row>
    <row r="38" spans="2:35" ht="15">
      <c r="B38" s="85"/>
      <c r="O38" s="131" t="s">
        <v>7</v>
      </c>
      <c r="P38" s="77" t="s">
        <v>202</v>
      </c>
      <c r="Q38" s="139">
        <v>8.9</v>
      </c>
      <c r="R38" s="140">
        <f>_xlfn.IFERROR(AA38/AC38,":")</f>
        <v>0.023453623043894714</v>
      </c>
      <c r="S38" s="140">
        <f>_xlfn.IFERROR(AG38/AI38,":")</f>
        <v>0.012212218449172871</v>
      </c>
      <c r="U38" s="33" t="s">
        <v>7</v>
      </c>
      <c r="V38" s="35">
        <v>10.1</v>
      </c>
      <c r="W38" s="35">
        <v>8.9</v>
      </c>
      <c r="Y38" s="6" t="s">
        <v>7</v>
      </c>
      <c r="Z38" s="35">
        <v>6653</v>
      </c>
      <c r="AA38" s="35">
        <v>7762</v>
      </c>
      <c r="AB38" s="35">
        <v>514345</v>
      </c>
      <c r="AC38" s="35">
        <v>330951</v>
      </c>
      <c r="AE38" s="6" t="s">
        <v>7</v>
      </c>
      <c r="AF38" s="35">
        <v>836</v>
      </c>
      <c r="AG38" s="35">
        <v>588</v>
      </c>
      <c r="AH38" s="35">
        <v>79621</v>
      </c>
      <c r="AI38" s="35">
        <v>48148.5</v>
      </c>
    </row>
    <row r="39" spans="2:35" ht="15">
      <c r="B39" s="53" t="s">
        <v>207</v>
      </c>
      <c r="O39" s="131" t="s">
        <v>6</v>
      </c>
      <c r="P39" s="77" t="s">
        <v>203</v>
      </c>
      <c r="Q39" s="139">
        <v>30.1</v>
      </c>
      <c r="R39" s="140">
        <f>_xlfn.IFERROR(AA39/AC39,":")</f>
        <v>0.17682563831194603</v>
      </c>
      <c r="S39" s="140">
        <f>_xlfn.IFERROR(AG39/AI39,":")</f>
        <v>0.19517947936733981</v>
      </c>
      <c r="U39" s="33" t="s">
        <v>6</v>
      </c>
      <c r="V39" s="35">
        <v>36.1</v>
      </c>
      <c r="W39" s="35">
        <v>30.1</v>
      </c>
      <c r="Y39" s="6" t="s">
        <v>6</v>
      </c>
      <c r="Z39" s="35">
        <v>285126</v>
      </c>
      <c r="AA39" s="35">
        <v>53465</v>
      </c>
      <c r="AB39" s="35">
        <v>374179</v>
      </c>
      <c r="AC39" s="35">
        <v>302360</v>
      </c>
      <c r="AE39" s="6" t="s">
        <v>6</v>
      </c>
      <c r="AF39" s="35">
        <v>79055</v>
      </c>
      <c r="AG39" s="35">
        <v>22806</v>
      </c>
      <c r="AH39" s="35">
        <v>146212.9</v>
      </c>
      <c r="AI39" s="35">
        <v>116846.3</v>
      </c>
    </row>
    <row r="40" spans="15:35" ht="15">
      <c r="O40" s="131" t="s">
        <v>5</v>
      </c>
      <c r="P40" s="77" t="s">
        <v>204</v>
      </c>
      <c r="Q40" s="139">
        <v>37.9</v>
      </c>
      <c r="R40" s="140">
        <f>_xlfn.IFERROR(AA40/AC40,":")</f>
        <v>0.20030409657592768</v>
      </c>
      <c r="S40" s="140">
        <f>_xlfn.IFERROR(AG40/AI40,":")</f>
        <v>0.12963039680344796</v>
      </c>
      <c r="U40" s="33" t="s">
        <v>5</v>
      </c>
      <c r="V40" s="35">
        <v>41.6</v>
      </c>
      <c r="W40" s="35">
        <v>37.9</v>
      </c>
      <c r="Y40" s="6" t="s">
        <v>5</v>
      </c>
      <c r="Z40" s="35">
        <v>646508</v>
      </c>
      <c r="AA40" s="35">
        <v>130815</v>
      </c>
      <c r="AB40" s="35">
        <v>686397</v>
      </c>
      <c r="AC40" s="35">
        <v>653082</v>
      </c>
      <c r="AE40" s="6" t="s">
        <v>5</v>
      </c>
      <c r="AF40" s="35">
        <v>195062</v>
      </c>
      <c r="AG40" s="35">
        <v>34733</v>
      </c>
      <c r="AH40" s="35">
        <v>240770.4</v>
      </c>
      <c r="AI40" s="35">
        <v>267938.7</v>
      </c>
    </row>
    <row r="41" spans="1:35" ht="15">
      <c r="A41" s="83" t="s">
        <v>209</v>
      </c>
      <c r="O41" s="131" t="s">
        <v>4</v>
      </c>
      <c r="P41" s="77" t="s">
        <v>205</v>
      </c>
      <c r="Q41" s="139">
        <v>20.4</v>
      </c>
      <c r="R41" s="140">
        <f>_xlfn.IFERROR(AA41/AC41,":")</f>
        <v>0.07870035862256025</v>
      </c>
      <c r="S41" s="140">
        <f>_xlfn.IFERROR(AG41/AI41,":")</f>
        <v>0.05598192003471584</v>
      </c>
      <c r="U41" s="33" t="s">
        <v>4</v>
      </c>
      <c r="V41" s="35">
        <v>25.5</v>
      </c>
      <c r="W41" s="35">
        <v>20.4</v>
      </c>
      <c r="Y41" s="6" t="s">
        <v>4</v>
      </c>
      <c r="Z41" s="35">
        <v>1260671</v>
      </c>
      <c r="AA41" s="35">
        <v>380683</v>
      </c>
      <c r="AB41" s="35">
        <v>2850989</v>
      </c>
      <c r="AC41" s="35">
        <v>4837119</v>
      </c>
      <c r="AE41" s="6" t="s">
        <v>4</v>
      </c>
      <c r="AF41" s="35">
        <v>607820</v>
      </c>
      <c r="AG41" s="35">
        <v>102405</v>
      </c>
      <c r="AH41" s="35">
        <v>875275.7</v>
      </c>
      <c r="AI41" s="35">
        <v>1829251.3</v>
      </c>
    </row>
    <row r="74" ht="15">
      <c r="A74" s="83"/>
    </row>
  </sheetData>
  <mergeCells count="3">
    <mergeCell ref="Z9:AA9"/>
    <mergeCell ref="AF9:AG9"/>
    <mergeCell ref="Q12:S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91"/>
  <sheetViews>
    <sheetView showGridLines="0" workbookViewId="0" topLeftCell="A1">
      <selection activeCell="G46" sqref="G46"/>
    </sheetView>
  </sheetViews>
  <sheetFormatPr defaultColWidth="9.140625" defaultRowHeight="15"/>
  <cols>
    <col min="1" max="1" width="13.7109375" style="1" customWidth="1"/>
    <col min="2" max="9" width="8.7109375" style="1" customWidth="1"/>
    <col min="10" max="11" width="9.140625" style="1" customWidth="1"/>
    <col min="12" max="16" width="10.28125" style="1" customWidth="1"/>
    <col min="17" max="17" width="11.7109375" style="38" customWidth="1"/>
    <col min="18" max="22" width="10.28125" style="1" customWidth="1"/>
    <col min="23" max="23" width="13.28125" style="38" customWidth="1"/>
    <col min="24" max="31" width="10.28125" style="1" customWidth="1"/>
    <col min="32" max="32" width="12.7109375" style="53" customWidth="1"/>
    <col min="33" max="34" width="12.7109375" style="1" customWidth="1"/>
    <col min="35" max="43" width="10.28125" style="1" customWidth="1"/>
    <col min="44" max="16384" width="9.140625" style="1" customWidth="1"/>
  </cols>
  <sheetData>
    <row r="2" spans="1:32" ht="15">
      <c r="A2" s="129" t="s">
        <v>174</v>
      </c>
      <c r="B2" s="129"/>
      <c r="C2" s="129"/>
      <c r="D2" s="129"/>
      <c r="E2" s="129"/>
      <c r="F2" s="129"/>
      <c r="G2" s="129"/>
      <c r="H2" s="129"/>
      <c r="I2" s="129"/>
      <c r="L2" s="2" t="s">
        <v>170</v>
      </c>
      <c r="AF2" s="30" t="s">
        <v>143</v>
      </c>
    </row>
    <row r="3" spans="1:9" ht="15">
      <c r="A3" s="130"/>
      <c r="B3" s="130"/>
      <c r="C3" s="130"/>
      <c r="D3" s="130"/>
      <c r="E3" s="130"/>
      <c r="F3" s="130"/>
      <c r="G3" s="130"/>
      <c r="H3" s="130"/>
      <c r="I3" s="130"/>
    </row>
    <row r="4" spans="1:33" ht="14.25" customHeight="1">
      <c r="A4" s="58"/>
      <c r="B4" s="114" t="s">
        <v>154</v>
      </c>
      <c r="C4" s="115"/>
      <c r="D4" s="115"/>
      <c r="E4" s="115"/>
      <c r="F4" s="114" t="s">
        <v>155</v>
      </c>
      <c r="G4" s="115"/>
      <c r="H4" s="115"/>
      <c r="I4" s="115"/>
      <c r="L4" s="2" t="s">
        <v>52</v>
      </c>
      <c r="N4" s="3">
        <v>42795.64976851852</v>
      </c>
      <c r="Q4" s="1"/>
      <c r="AF4" s="30" t="s">
        <v>52</v>
      </c>
      <c r="AG4" s="32">
        <v>42933.62207175926</v>
      </c>
    </row>
    <row r="5" spans="1:33" ht="24" customHeight="1">
      <c r="A5" s="59"/>
      <c r="B5" s="112" t="s">
        <v>76</v>
      </c>
      <c r="C5" s="113"/>
      <c r="D5" s="113" t="s">
        <v>77</v>
      </c>
      <c r="E5" s="113"/>
      <c r="F5" s="112" t="s">
        <v>76</v>
      </c>
      <c r="G5" s="113"/>
      <c r="H5" s="113" t="s">
        <v>77</v>
      </c>
      <c r="I5" s="113"/>
      <c r="L5" s="2" t="s">
        <v>51</v>
      </c>
      <c r="N5" s="3">
        <v>43062.5767805787</v>
      </c>
      <c r="Q5" s="1"/>
      <c r="AF5" s="30" t="s">
        <v>51</v>
      </c>
      <c r="AG5" s="32">
        <v>43061.65173857639</v>
      </c>
    </row>
    <row r="6" spans="1:33" ht="15">
      <c r="A6" s="60"/>
      <c r="B6" s="73" t="s">
        <v>33</v>
      </c>
      <c r="C6" s="57" t="s">
        <v>32</v>
      </c>
      <c r="D6" s="57" t="s">
        <v>33</v>
      </c>
      <c r="E6" s="57" t="s">
        <v>32</v>
      </c>
      <c r="F6" s="73" t="s">
        <v>33</v>
      </c>
      <c r="G6" s="57" t="s">
        <v>32</v>
      </c>
      <c r="H6" s="57" t="s">
        <v>33</v>
      </c>
      <c r="I6" s="57" t="s">
        <v>32</v>
      </c>
      <c r="L6" s="2" t="s">
        <v>50</v>
      </c>
      <c r="N6" s="2" t="s">
        <v>49</v>
      </c>
      <c r="Q6" s="1"/>
      <c r="AF6" s="30" t="s">
        <v>50</v>
      </c>
      <c r="AG6" s="30" t="s">
        <v>49</v>
      </c>
    </row>
    <row r="7" spans="1:33" ht="12" customHeight="1">
      <c r="A7" s="71" t="s">
        <v>156</v>
      </c>
      <c r="B7" s="72" t="str">
        <f>_xlfn.IFERROR(Q57/AG57*100,":")</f>
        <v>:</v>
      </c>
      <c r="C7" s="72">
        <f>_xlfn.IFERROR(W57/AG57*100,":")</f>
        <v>18.33538693823137</v>
      </c>
      <c r="D7" s="72" t="str">
        <f>_xlfn.IFERROR(R57/AH57*100,":")</f>
        <v>:</v>
      </c>
      <c r="E7" s="72">
        <f>_xlfn.IFERROR(X57/AH57*100,":")</f>
        <v>7.356293387414266</v>
      </c>
      <c r="F7" s="72" t="str">
        <f>_xlfn.IFERROR(Q15/AG15*100,":")</f>
        <v>:</v>
      </c>
      <c r="G7" s="72">
        <f>_xlfn.IFERROR(W15/AG15*100,":")</f>
        <v>23.740525552909077</v>
      </c>
      <c r="H7" s="72" t="str">
        <f>_xlfn.IFERROR(R15/AH15*100,":")</f>
        <v>:</v>
      </c>
      <c r="I7" s="72">
        <f>_xlfn.IFERROR(X15/AH15*100,":")</f>
        <v>11.771797541902744</v>
      </c>
      <c r="Q7" s="1"/>
      <c r="AF7" s="1"/>
      <c r="AG7" s="53"/>
    </row>
    <row r="8" spans="1:33" ht="12" customHeight="1">
      <c r="A8" s="69" t="s">
        <v>31</v>
      </c>
      <c r="B8" s="61">
        <f>_xlfn.IFERROR(Q59/AG59*100,":")</f>
        <v>8.129256944885316</v>
      </c>
      <c r="C8" s="61">
        <f>_xlfn.IFERROR(W59/AG59*100,":")</f>
        <v>25.75543483189886</v>
      </c>
      <c r="D8" s="61">
        <f>_xlfn.IFERROR(R59/AH59*100,":")</f>
        <v>4.798366675610155</v>
      </c>
      <c r="E8" s="61">
        <f>_xlfn.IFERROR(X59/AH59*100,":")</f>
        <v>13.257107294869982</v>
      </c>
      <c r="F8" s="65">
        <f>_xlfn.IFERROR(Q17/AG17*100,":")</f>
        <v>12.943267250278135</v>
      </c>
      <c r="G8" s="61">
        <f>_xlfn.IFERROR(W17/AG17*100,":")</f>
        <v>15.748840509678072</v>
      </c>
      <c r="H8" s="61">
        <f>_xlfn.IFERROR(R17/AH17*100,":")</f>
        <v>2.015285977268161</v>
      </c>
      <c r="I8" s="61">
        <f>_xlfn.IFERROR(X17/AH17*100,":")</f>
        <v>3.8909502158575746</v>
      </c>
      <c r="L8" s="2"/>
      <c r="N8" s="2"/>
      <c r="Q8" s="1"/>
      <c r="AF8" s="30" t="s">
        <v>1</v>
      </c>
      <c r="AG8" s="30" t="s">
        <v>0</v>
      </c>
    </row>
    <row r="9" spans="1:33" ht="12" customHeight="1">
      <c r="A9" s="69" t="s">
        <v>30</v>
      </c>
      <c r="B9" s="61" t="str">
        <f>_xlfn.IFERROR(Q60/AG60*100,":")</f>
        <v>:</v>
      </c>
      <c r="C9" s="61">
        <f>_xlfn.IFERROR(W60/AG60*100,":")</f>
        <v>0.17649569711803628</v>
      </c>
      <c r="D9" s="61" t="str">
        <f>_xlfn.IFERROR(R60/AH60*100,":")</f>
        <v>:</v>
      </c>
      <c r="E9" s="61">
        <f>_xlfn.IFERROR(X60/AH60*100,":")</f>
        <v>0.3784317882702147</v>
      </c>
      <c r="F9" s="65" t="str">
        <f>_xlfn.IFERROR(Q18/AG18*100,":")</f>
        <v>:</v>
      </c>
      <c r="G9" s="61">
        <f>_xlfn.IFERROR(W18/AG18*100,":")</f>
        <v>0.0970957863052954</v>
      </c>
      <c r="H9" s="61" t="str">
        <f>_xlfn.IFERROR(R18/AH18*100,":")</f>
        <v>:</v>
      </c>
      <c r="I9" s="61">
        <f>_xlfn.IFERROR(X18/AH18*100,":")</f>
        <v>0.19406978194873784</v>
      </c>
      <c r="Q9" s="1"/>
      <c r="AG9" s="53"/>
    </row>
    <row r="10" spans="1:33" ht="12" customHeight="1">
      <c r="A10" s="69" t="s">
        <v>29</v>
      </c>
      <c r="B10" s="61">
        <f>_xlfn.IFERROR(Q61/AG61*100,":")</f>
        <v>0.8787733531996611</v>
      </c>
      <c r="C10" s="61">
        <f>_xlfn.IFERROR(W61/AG61*100,":")</f>
        <v>0.19136675486801705</v>
      </c>
      <c r="D10" s="61">
        <f>_xlfn.IFERROR(R61/AH61*100,":")</f>
        <v>0.3135231866774625</v>
      </c>
      <c r="E10" s="61">
        <f>_xlfn.IFERROR(X61/AH61*100,":")</f>
        <v>0.08635713282974883</v>
      </c>
      <c r="F10" s="65">
        <f>_xlfn.IFERROR(Q19/AG19*100,":")</f>
        <v>1.2033583709510514</v>
      </c>
      <c r="G10" s="61">
        <f>_xlfn.IFERROR(W19/AG19*100,":")</f>
        <v>0.1098141127990136</v>
      </c>
      <c r="H10" s="61">
        <f>_xlfn.IFERROR(R19/AH19*100,":")</f>
        <v>0.787715557043044</v>
      </c>
      <c r="I10" s="61">
        <f>_xlfn.IFERROR(X19/AH19*100,":")</f>
        <v>0.6550476737515839</v>
      </c>
      <c r="L10" s="2" t="s">
        <v>168</v>
      </c>
      <c r="N10" s="2" t="s">
        <v>169</v>
      </c>
      <c r="Q10" s="1"/>
      <c r="AF10" s="30" t="s">
        <v>144</v>
      </c>
      <c r="AG10" s="30" t="s">
        <v>145</v>
      </c>
    </row>
    <row r="11" spans="1:33" ht="12" customHeight="1">
      <c r="A11" s="69" t="s">
        <v>28</v>
      </c>
      <c r="B11" s="61">
        <f>_xlfn.IFERROR(Q62/AG62*100,":")</f>
        <v>33.92450058904228</v>
      </c>
      <c r="C11" s="61">
        <f>_xlfn.IFERROR(W62/AG62*100,":")</f>
        <v>41.8985011296352</v>
      </c>
      <c r="D11" s="61">
        <f>_xlfn.IFERROR(R62/AH62*100,":")</f>
        <v>20.32406476507818</v>
      </c>
      <c r="E11" s="61">
        <f>_xlfn.IFERROR(X62/AH62*100,":")</f>
        <v>15.980620266375587</v>
      </c>
      <c r="F11" s="65">
        <f>_xlfn.IFERROR(Q20/AG20*100,":")</f>
        <v>31.763729077997915</v>
      </c>
      <c r="G11" s="61">
        <f>_xlfn.IFERROR(W20/AG20*100,":")</f>
        <v>22.31011024561484</v>
      </c>
      <c r="H11" s="61">
        <f>_xlfn.IFERROR(R20/AH20*100,":")</f>
        <v>24.917773092341967</v>
      </c>
      <c r="I11" s="61">
        <f>_xlfn.IFERROR(X20/AH20*100,":")</f>
        <v>24.971947579023137</v>
      </c>
      <c r="L11" s="2" t="s">
        <v>43</v>
      </c>
      <c r="N11" s="2" t="s">
        <v>47</v>
      </c>
      <c r="Q11" s="1"/>
      <c r="AF11" s="30" t="s">
        <v>43</v>
      </c>
      <c r="AG11" s="30" t="s">
        <v>47</v>
      </c>
    </row>
    <row r="12" spans="1:9" ht="12" customHeight="1">
      <c r="A12" s="69" t="s">
        <v>73</v>
      </c>
      <c r="B12" s="61">
        <f>_xlfn.IFERROR(Q63/AG63*100,":")</f>
        <v>13.39137075847297</v>
      </c>
      <c r="C12" s="61">
        <f>_xlfn.IFERROR(W63/AG63*100,":")</f>
        <v>20.44403793642865</v>
      </c>
      <c r="D12" s="61">
        <f>_xlfn.IFERROR(R63/AH63*100,":")</f>
        <v>11.536559647327742</v>
      </c>
      <c r="E12" s="61">
        <f>_xlfn.IFERROR(X63/AH63*100,":")</f>
        <v>8.681733353008761</v>
      </c>
      <c r="F12" s="65">
        <f>_xlfn.IFERROR(Q21/AG21*100,":")</f>
        <v>13.924984078221625</v>
      </c>
      <c r="G12" s="61">
        <f>_xlfn.IFERROR(W21/AG21*100,":")</f>
        <v>17.380517264880236</v>
      </c>
      <c r="H12" s="61">
        <f>_xlfn.IFERROR(R21/AH21*100,":")</f>
        <v>17.490981987440122</v>
      </c>
      <c r="I12" s="61">
        <f>_xlfn.IFERROR(X21/AH21*100,":")</f>
        <v>19.854214842216926</v>
      </c>
    </row>
    <row r="13" spans="1:34" ht="12" customHeight="1">
      <c r="A13" s="69" t="s">
        <v>26</v>
      </c>
      <c r="B13" s="61" t="str">
        <f>_xlfn.IFERROR(Q64/AG64*100,":")</f>
        <v>:</v>
      </c>
      <c r="C13" s="61">
        <f>_xlfn.IFERROR(W64/AG64*100,":")</f>
        <v>2.6646493963627385</v>
      </c>
      <c r="D13" s="61" t="str">
        <f>_xlfn.IFERROR(R64/AH64*100,":")</f>
        <v>:</v>
      </c>
      <c r="E13" s="61">
        <f>_xlfn.IFERROR(X64/AH64*100,":")</f>
        <v>2.855025627302855</v>
      </c>
      <c r="F13" s="65" t="str">
        <f>_xlfn.IFERROR(Q22/AG22*100,":")</f>
        <v>:</v>
      </c>
      <c r="G13" s="61">
        <f>_xlfn.IFERROR(W22/AG22*100,":")</f>
        <v>1.0949537598663999</v>
      </c>
      <c r="H13" s="61" t="str">
        <f>_xlfn.IFERROR(R22/AH22*100,":")</f>
        <v>:</v>
      </c>
      <c r="I13" s="61">
        <f>_xlfn.IFERROR(X22/AH22*100,":")</f>
        <v>3.6946270097656977</v>
      </c>
      <c r="L13" s="39" t="s">
        <v>127</v>
      </c>
      <c r="M13" s="39" t="s">
        <v>62</v>
      </c>
      <c r="N13" s="39" t="s">
        <v>62</v>
      </c>
      <c r="O13" s="39" t="s">
        <v>62</v>
      </c>
      <c r="P13" s="39" t="s">
        <v>62</v>
      </c>
      <c r="Q13" s="40"/>
      <c r="R13" s="39" t="s">
        <v>62</v>
      </c>
      <c r="S13" s="39" t="s">
        <v>126</v>
      </c>
      <c r="T13" s="39" t="s">
        <v>126</v>
      </c>
      <c r="U13" s="39" t="s">
        <v>126</v>
      </c>
      <c r="V13" s="39" t="s">
        <v>126</v>
      </c>
      <c r="W13" s="40"/>
      <c r="X13" s="39" t="s">
        <v>126</v>
      </c>
      <c r="Y13" s="39" t="s">
        <v>147</v>
      </c>
      <c r="Z13" s="39" t="s">
        <v>147</v>
      </c>
      <c r="AA13" s="39" t="s">
        <v>147</v>
      </c>
      <c r="AB13" s="39" t="s">
        <v>147</v>
      </c>
      <c r="AC13" s="40"/>
      <c r="AD13" s="39" t="s">
        <v>147</v>
      </c>
      <c r="AF13" s="33" t="s">
        <v>146</v>
      </c>
      <c r="AG13" s="39">
        <f>FATS!AG12</f>
        <v>0</v>
      </c>
      <c r="AH13" s="39" t="str">
        <f>FATS!AH12</f>
        <v>All countries of the world</v>
      </c>
    </row>
    <row r="14" spans="1:34" ht="12" customHeight="1">
      <c r="A14" s="69" t="s">
        <v>25</v>
      </c>
      <c r="B14" s="61">
        <f>_xlfn.IFERROR(Q65/AG65*100,":")</f>
        <v>25.877603362701564</v>
      </c>
      <c r="C14" s="61">
        <f>_xlfn.IFERROR(W65/AG65*100,":")</f>
        <v>36.3285758388943</v>
      </c>
      <c r="D14" s="61">
        <f>_xlfn.IFERROR(R65/AH65*100,":")</f>
        <v>20.743856607671894</v>
      </c>
      <c r="E14" s="61">
        <f>_xlfn.IFERROR(X65/AH65*100,":")</f>
        <v>18.478564176853705</v>
      </c>
      <c r="F14" s="65">
        <f>_xlfn.IFERROR(Q23/AG23*100,":")</f>
        <v>10.948718854643882</v>
      </c>
      <c r="G14" s="61">
        <f>_xlfn.IFERROR(W23/AG23*100,":")</f>
        <v>12.380021434207581</v>
      </c>
      <c r="H14" s="61">
        <f>_xlfn.IFERROR(R23/AH23*100,":")</f>
        <v>14.610304267434508</v>
      </c>
      <c r="I14" s="61">
        <f>_xlfn.IFERROR(X23/AH23*100,":")</f>
        <v>11.57318745559606</v>
      </c>
      <c r="L14" s="39" t="s">
        <v>125</v>
      </c>
      <c r="M14" s="39" t="s">
        <v>150</v>
      </c>
      <c r="N14" s="39" t="s">
        <v>151</v>
      </c>
      <c r="O14" s="39" t="s">
        <v>141</v>
      </c>
      <c r="P14" s="39" t="s">
        <v>152</v>
      </c>
      <c r="Q14" s="40" t="s">
        <v>140</v>
      </c>
      <c r="R14" s="39" t="s">
        <v>35</v>
      </c>
      <c r="S14" s="39" t="s">
        <v>150</v>
      </c>
      <c r="T14" s="39" t="s">
        <v>151</v>
      </c>
      <c r="U14" s="39" t="s">
        <v>141</v>
      </c>
      <c r="V14" s="39" t="s">
        <v>152</v>
      </c>
      <c r="W14" s="40" t="s">
        <v>140</v>
      </c>
      <c r="X14" s="39" t="s">
        <v>35</v>
      </c>
      <c r="Y14" s="39" t="s">
        <v>150</v>
      </c>
      <c r="Z14" s="39" t="s">
        <v>151</v>
      </c>
      <c r="AA14" s="39" t="s">
        <v>141</v>
      </c>
      <c r="AB14" s="39" t="s">
        <v>152</v>
      </c>
      <c r="AC14" s="40" t="s">
        <v>140</v>
      </c>
      <c r="AD14" s="39" t="s">
        <v>35</v>
      </c>
      <c r="AF14" s="33" t="s">
        <v>125</v>
      </c>
      <c r="AG14" s="39" t="str">
        <f>FATS!AG13</f>
        <v>B-E</v>
      </c>
      <c r="AH14" s="39" t="str">
        <f>FATS!AH13</f>
        <v>Wholesale and retail trade; repair of motor vehicles and motorcycles</v>
      </c>
    </row>
    <row r="15" spans="1:34" ht="12" customHeight="1">
      <c r="A15" s="69" t="s">
        <v>24</v>
      </c>
      <c r="B15" s="61">
        <f>_xlfn.IFERROR(Q66/AG66*100,":")</f>
        <v>2.9435192791178153</v>
      </c>
      <c r="C15" s="61">
        <f>_xlfn.IFERROR(W66/AG66*100,":")</f>
        <v>2.284805715281408</v>
      </c>
      <c r="D15" s="61">
        <f>_xlfn.IFERROR(R66/AH66*100,":")</f>
        <v>0.7894110998309685</v>
      </c>
      <c r="E15" s="61">
        <f>_xlfn.IFERROR(X66/AH66*100,":")</f>
        <v>0.8255956384205642</v>
      </c>
      <c r="F15" s="65">
        <f>_xlfn.IFERROR(Q24/AG24*100,":")</f>
        <v>2.7257375922746108</v>
      </c>
      <c r="G15" s="61">
        <f>_xlfn.IFERROR(W24/AG24*100,":")</f>
        <v>2.381463846277504</v>
      </c>
      <c r="H15" s="61">
        <f>_xlfn.IFERROR(R24/AH24*100,":")</f>
        <v>1.1286083274630552</v>
      </c>
      <c r="I15" s="61">
        <f>_xlfn.IFERROR(X24/AH24*100,":")</f>
        <v>3.33869443329302</v>
      </c>
      <c r="L15" s="6" t="s">
        <v>62</v>
      </c>
      <c r="M15" s="11" t="s">
        <v>1</v>
      </c>
      <c r="N15" s="11" t="s">
        <v>1</v>
      </c>
      <c r="O15" s="11" t="s">
        <v>1</v>
      </c>
      <c r="P15" s="11" t="s">
        <v>1</v>
      </c>
      <c r="Q15" s="43" t="s">
        <v>1</v>
      </c>
      <c r="R15" s="11" t="s">
        <v>1</v>
      </c>
      <c r="S15" s="12">
        <v>318238</v>
      </c>
      <c r="T15" s="12">
        <v>1733778</v>
      </c>
      <c r="U15" s="12">
        <v>77644</v>
      </c>
      <c r="V15" s="12">
        <v>14316</v>
      </c>
      <c r="W15" s="43">
        <f>SUM(S15:V15)</f>
        <v>2143976</v>
      </c>
      <c r="X15" s="12">
        <v>1155032</v>
      </c>
      <c r="Y15" s="11" t="s">
        <v>1</v>
      </c>
      <c r="Z15" s="11" t="s">
        <v>1</v>
      </c>
      <c r="AA15" s="11" t="s">
        <v>1</v>
      </c>
      <c r="AB15" s="11" t="s">
        <v>1</v>
      </c>
      <c r="AC15" s="43">
        <f>SUM(Y15:AB15)</f>
        <v>0</v>
      </c>
      <c r="AD15" s="11" t="s">
        <v>1</v>
      </c>
      <c r="AF15" s="33" t="s">
        <v>62</v>
      </c>
      <c r="AG15" s="44">
        <f>FATS!AG14</f>
        <v>9030870</v>
      </c>
      <c r="AH15" s="44">
        <f>FATS!AH14</f>
        <v>9811857.5</v>
      </c>
    </row>
    <row r="16" spans="1:34" ht="12" customHeight="1">
      <c r="A16" s="69" t="s">
        <v>23</v>
      </c>
      <c r="B16" s="61">
        <f>_xlfn.IFERROR(Q67/AG67*100,":")</f>
        <v>3.4766013810752012</v>
      </c>
      <c r="C16" s="61">
        <f>_xlfn.IFERROR(W67/AG67*100,":")</f>
        <v>6.679492932872249</v>
      </c>
      <c r="D16" s="61">
        <f>_xlfn.IFERROR(R67/AH67*100,":")</f>
        <v>2.294886544875976</v>
      </c>
      <c r="E16" s="61">
        <f>_xlfn.IFERROR(X67/AH67*100,":")</f>
        <v>2.419579398322918</v>
      </c>
      <c r="F16" s="65">
        <f>_xlfn.IFERROR(Q25/AG25*100,":")</f>
        <v>4.8730455363112695</v>
      </c>
      <c r="G16" s="61">
        <f>_xlfn.IFERROR(W25/AG25*100,":")</f>
        <v>7.5396697729199245</v>
      </c>
      <c r="H16" s="61">
        <f>_xlfn.IFERROR(R25/AH25*100,":")</f>
        <v>2.800496248057009</v>
      </c>
      <c r="I16" s="61">
        <f>_xlfn.IFERROR(X25/AH25*100,":")</f>
        <v>2.679861361270261</v>
      </c>
      <c r="L16" s="6" t="s">
        <v>153</v>
      </c>
      <c r="M16" s="11" t="s">
        <v>1</v>
      </c>
      <c r="N16" s="11" t="s">
        <v>1</v>
      </c>
      <c r="O16" s="11" t="s">
        <v>1</v>
      </c>
      <c r="P16" s="11" t="s">
        <v>1</v>
      </c>
      <c r="Q16" s="43" t="s">
        <v>1</v>
      </c>
      <c r="R16" s="11" t="s">
        <v>1</v>
      </c>
      <c r="S16" s="12">
        <v>318238</v>
      </c>
      <c r="T16" s="12">
        <v>1733009</v>
      </c>
      <c r="U16" s="12">
        <v>77641</v>
      </c>
      <c r="V16" s="12">
        <v>14316</v>
      </c>
      <c r="W16" s="43">
        <f aca="true" t="shared" si="0" ref="W16:W45">SUM(S16:V16)</f>
        <v>2143204</v>
      </c>
      <c r="X16" s="12">
        <v>1153667</v>
      </c>
      <c r="Y16" s="11" t="s">
        <v>1</v>
      </c>
      <c r="Z16" s="11" t="s">
        <v>1</v>
      </c>
      <c r="AA16" s="11" t="s">
        <v>1</v>
      </c>
      <c r="AB16" s="11" t="s">
        <v>1</v>
      </c>
      <c r="AC16" s="43">
        <f aca="true" t="shared" si="1" ref="AC16:AC45">SUM(Y16:AB16)</f>
        <v>0</v>
      </c>
      <c r="AD16" s="11" t="s">
        <v>1</v>
      </c>
      <c r="AF16" s="33" t="s">
        <v>153</v>
      </c>
      <c r="AG16" s="44">
        <f>FATS!AG15</f>
        <v>0</v>
      </c>
      <c r="AH16" s="44" t="str">
        <f>FATS!AH15</f>
        <v>:</v>
      </c>
    </row>
    <row r="17" spans="1:34" ht="12" customHeight="1">
      <c r="A17" s="69" t="s">
        <v>22</v>
      </c>
      <c r="B17" s="61">
        <f>_xlfn.IFERROR(Q68/AG68*100,":")</f>
        <v>22.79869877515438</v>
      </c>
      <c r="C17" s="61">
        <f>_xlfn.IFERROR(W68/AG68*100,":")</f>
        <v>37.38478320699401</v>
      </c>
      <c r="D17" s="61">
        <f>_xlfn.IFERROR(R68/AH68*100,":")</f>
        <v>9.902425802604165</v>
      </c>
      <c r="E17" s="61">
        <f>_xlfn.IFERROR(X68/AH68*100,":")</f>
        <v>22.7670112756942</v>
      </c>
      <c r="F17" s="65">
        <f>_xlfn.IFERROR(Q26/AG26*100,":")</f>
        <v>34.6217058109665</v>
      </c>
      <c r="G17" s="61">
        <f>_xlfn.IFERROR(W26/AG26*100,":")</f>
        <v>34.44496090824418</v>
      </c>
      <c r="H17" s="61">
        <f>_xlfn.IFERROR(R26/AH26*100,":")</f>
        <v>9.892845621097244</v>
      </c>
      <c r="I17" s="61">
        <f>_xlfn.IFERROR(X26/AH26*100,":")</f>
        <v>14.305161221223802</v>
      </c>
      <c r="L17" s="6" t="s">
        <v>31</v>
      </c>
      <c r="M17" s="12">
        <v>149</v>
      </c>
      <c r="N17" s="12">
        <v>40163</v>
      </c>
      <c r="O17" s="11" t="s">
        <v>1</v>
      </c>
      <c r="P17" s="11" t="s">
        <v>1</v>
      </c>
      <c r="Q17" s="43">
        <f aca="true" t="shared" si="2" ref="Q17:Q45">SUM(M17:P17)</f>
        <v>40312</v>
      </c>
      <c r="R17" s="12">
        <v>8516</v>
      </c>
      <c r="S17" s="12">
        <v>1910</v>
      </c>
      <c r="T17" s="12">
        <v>47140</v>
      </c>
      <c r="U17" s="11" t="s">
        <v>1</v>
      </c>
      <c r="V17" s="11" t="s">
        <v>1</v>
      </c>
      <c r="W17" s="43">
        <f t="shared" si="0"/>
        <v>49050</v>
      </c>
      <c r="X17" s="12">
        <v>16442</v>
      </c>
      <c r="Y17" s="12">
        <v>2059</v>
      </c>
      <c r="Z17" s="12">
        <v>87303</v>
      </c>
      <c r="AA17" s="12">
        <v>372</v>
      </c>
      <c r="AB17" s="11" t="s">
        <v>1</v>
      </c>
      <c r="AC17" s="43">
        <f t="shared" si="1"/>
        <v>89734</v>
      </c>
      <c r="AD17" s="12">
        <v>24957</v>
      </c>
      <c r="AF17" s="33" t="s">
        <v>31</v>
      </c>
      <c r="AG17" s="44">
        <f>FATS!AG16</f>
        <v>311451.5</v>
      </c>
      <c r="AH17" s="44">
        <f>FATS!AH16</f>
        <v>422570.3</v>
      </c>
    </row>
    <row r="18" spans="1:34" ht="12" customHeight="1">
      <c r="A18" s="69" t="s">
        <v>21</v>
      </c>
      <c r="B18" s="61">
        <f>_xlfn.IFERROR(Q69/AG69*100,":")</f>
        <v>0.5987084116733427</v>
      </c>
      <c r="C18" s="61">
        <f>_xlfn.IFERROR(W69/AG69*100,":")</f>
        <v>1.9710618817951442</v>
      </c>
      <c r="D18" s="61">
        <f>_xlfn.IFERROR(R69/AH69*100,":")</f>
        <v>10.720057769677796</v>
      </c>
      <c r="E18" s="61">
        <f>_xlfn.IFERROR(X69/AH69*100,":")</f>
        <v>3.1334892197654827</v>
      </c>
      <c r="F18" s="65">
        <f>_xlfn.IFERROR(Q27/AG27*100,":")</f>
        <v>1.41159490398379</v>
      </c>
      <c r="G18" s="61">
        <f>_xlfn.IFERROR(W27/AG27*100,":")</f>
        <v>3.0650642156726677</v>
      </c>
      <c r="H18" s="61">
        <f>_xlfn.IFERROR(R27/AH27*100,":")</f>
        <v>5.467347298010913</v>
      </c>
      <c r="I18" s="61">
        <f>_xlfn.IFERROR(X27/AH27*100,":")</f>
        <v>4.805491990846682</v>
      </c>
      <c r="L18" s="6" t="s">
        <v>30</v>
      </c>
      <c r="M18" s="11" t="s">
        <v>1</v>
      </c>
      <c r="N18" s="11" t="s">
        <v>1</v>
      </c>
      <c r="O18" s="11" t="s">
        <v>1</v>
      </c>
      <c r="P18" s="11" t="s">
        <v>1</v>
      </c>
      <c r="Q18" s="43" t="s">
        <v>1</v>
      </c>
      <c r="R18" s="11" t="s">
        <v>1</v>
      </c>
      <c r="S18" s="11" t="s">
        <v>1</v>
      </c>
      <c r="T18" s="12">
        <v>37</v>
      </c>
      <c r="U18" s="11" t="s">
        <v>1</v>
      </c>
      <c r="V18" s="12">
        <v>0</v>
      </c>
      <c r="W18" s="43">
        <f t="shared" si="0"/>
        <v>37</v>
      </c>
      <c r="X18" s="12">
        <v>98</v>
      </c>
      <c r="Y18" s="11" t="s">
        <v>1</v>
      </c>
      <c r="Z18" s="11" t="s">
        <v>1</v>
      </c>
      <c r="AA18" s="11" t="s">
        <v>1</v>
      </c>
      <c r="AB18" s="11" t="s">
        <v>1</v>
      </c>
      <c r="AC18" s="43">
        <f t="shared" si="1"/>
        <v>0</v>
      </c>
      <c r="AD18" s="11" t="s">
        <v>1</v>
      </c>
      <c r="AF18" s="33" t="s">
        <v>30</v>
      </c>
      <c r="AG18" s="44">
        <f>FATS!AG17</f>
        <v>38106.7</v>
      </c>
      <c r="AH18" s="44">
        <f>FATS!AH17</f>
        <v>50497.3</v>
      </c>
    </row>
    <row r="19" spans="1:34" ht="12" customHeight="1">
      <c r="A19" s="69" t="s">
        <v>20</v>
      </c>
      <c r="B19" s="61">
        <f>_xlfn.IFERROR(Q70/AG70*100,":")</f>
        <v>9.217489607327277</v>
      </c>
      <c r="C19" s="61">
        <f>_xlfn.IFERROR(W70/AG70*100,":")</f>
        <v>14.713401772186954</v>
      </c>
      <c r="D19" s="61">
        <f>_xlfn.IFERROR(R70/AH70*100,":")</f>
        <v>3.1672668019456682</v>
      </c>
      <c r="E19" s="61">
        <f>_xlfn.IFERROR(X70/AH70*100,":")</f>
        <v>4.597204805967699</v>
      </c>
      <c r="F19" s="65">
        <f>_xlfn.IFERROR(Q28/AG28*100,":")</f>
        <v>10.268344926049757</v>
      </c>
      <c r="G19" s="61">
        <f>_xlfn.IFERROR(W28/AG28*100,":")</f>
        <v>14.804282289797364</v>
      </c>
      <c r="H19" s="61">
        <f>_xlfn.IFERROR(R28/AH28*100,":")</f>
        <v>5.559765462516094</v>
      </c>
      <c r="I19" s="61">
        <f>_xlfn.IFERROR(X28/AH28*100,":")</f>
        <v>4.679562319943761</v>
      </c>
      <c r="L19" s="6" t="s">
        <v>29</v>
      </c>
      <c r="M19" s="12">
        <v>0</v>
      </c>
      <c r="N19" s="12">
        <v>2356</v>
      </c>
      <c r="O19" s="11" t="s">
        <v>1</v>
      </c>
      <c r="P19" s="11" t="s">
        <v>1</v>
      </c>
      <c r="Q19" s="43">
        <f t="shared" si="2"/>
        <v>2356</v>
      </c>
      <c r="R19" s="12">
        <v>1045</v>
      </c>
      <c r="S19" s="12">
        <v>0</v>
      </c>
      <c r="T19" s="12">
        <v>215</v>
      </c>
      <c r="U19" s="11" t="s">
        <v>1</v>
      </c>
      <c r="V19" s="12">
        <v>0</v>
      </c>
      <c r="W19" s="43">
        <f t="shared" si="0"/>
        <v>215</v>
      </c>
      <c r="X19" s="12">
        <v>869</v>
      </c>
      <c r="Y19" s="12">
        <v>0</v>
      </c>
      <c r="Z19" s="12">
        <v>2571</v>
      </c>
      <c r="AA19" s="12">
        <v>1924</v>
      </c>
      <c r="AB19" s="11" t="s">
        <v>1</v>
      </c>
      <c r="AC19" s="43">
        <f t="shared" si="1"/>
        <v>4495</v>
      </c>
      <c r="AD19" s="12">
        <v>1914</v>
      </c>
      <c r="AF19" s="33" t="s">
        <v>29</v>
      </c>
      <c r="AG19" s="44">
        <f>FATS!AG18</f>
        <v>195785.40000000002</v>
      </c>
      <c r="AH19" s="44">
        <f>FATS!AH18</f>
        <v>132662.1</v>
      </c>
    </row>
    <row r="20" spans="1:34" ht="12" customHeight="1">
      <c r="A20" s="69" t="s">
        <v>19</v>
      </c>
      <c r="B20" s="61" t="str">
        <f>_xlfn.IFERROR(Q71/AG71*100,":")</f>
        <v>:</v>
      </c>
      <c r="C20" s="61" t="str">
        <f>_xlfn.IFERROR(W71/AG71*100,":")</f>
        <v>:</v>
      </c>
      <c r="D20" s="119">
        <f>_xlfn.IFERROR(R71/AH71*100,":")</f>
        <v>1.261782204692827</v>
      </c>
      <c r="E20" s="119">
        <f>_xlfn.IFERROR(X71/AH71*100,":")</f>
        <v>2.0472625175479644</v>
      </c>
      <c r="F20" s="65" t="str">
        <f>_xlfn.IFERROR(Q29/AG29*100,":")</f>
        <v>:</v>
      </c>
      <c r="G20" s="61" t="str">
        <f>_xlfn.IFERROR(W29/AG29*100,":")</f>
        <v>:</v>
      </c>
      <c r="H20" s="119">
        <f>_xlfn.IFERROR(R29/AH29*100,":")</f>
        <v>4.871559633027523</v>
      </c>
      <c r="I20" s="119">
        <f>_xlfn.IFERROR(X29/AH29*100,":")</f>
        <v>7.743119266055046</v>
      </c>
      <c r="L20" s="6" t="s">
        <v>28</v>
      </c>
      <c r="M20" s="12">
        <v>1394</v>
      </c>
      <c r="N20" s="12">
        <v>38120</v>
      </c>
      <c r="O20" s="12">
        <v>4541</v>
      </c>
      <c r="P20" s="12">
        <v>246</v>
      </c>
      <c r="Q20" s="43">
        <f t="shared" si="2"/>
        <v>44301</v>
      </c>
      <c r="R20" s="12">
        <v>40016</v>
      </c>
      <c r="S20" s="12">
        <v>3691</v>
      </c>
      <c r="T20" s="12">
        <v>27269</v>
      </c>
      <c r="U20" s="12">
        <v>152</v>
      </c>
      <c r="V20" s="12">
        <v>4</v>
      </c>
      <c r="W20" s="43">
        <f t="shared" si="0"/>
        <v>31116</v>
      </c>
      <c r="X20" s="12">
        <v>40103</v>
      </c>
      <c r="Y20" s="12">
        <v>5085</v>
      </c>
      <c r="Z20" s="12">
        <v>65389</v>
      </c>
      <c r="AA20" s="12">
        <v>4693</v>
      </c>
      <c r="AB20" s="12">
        <v>250</v>
      </c>
      <c r="AC20" s="43">
        <f t="shared" si="1"/>
        <v>75417</v>
      </c>
      <c r="AD20" s="12">
        <v>80119</v>
      </c>
      <c r="AF20" s="33" t="s">
        <v>28</v>
      </c>
      <c r="AG20" s="44">
        <f>FATS!AG19</f>
        <v>139470.4</v>
      </c>
      <c r="AH20" s="44">
        <f>FATS!AH19</f>
        <v>160592.2</v>
      </c>
    </row>
    <row r="21" spans="1:34" ht="12" customHeight="1">
      <c r="A21" s="69" t="s">
        <v>18</v>
      </c>
      <c r="B21" s="61">
        <f>_xlfn.IFERROR(Q72/AG72*100,":")</f>
        <v>0.6695010506768313</v>
      </c>
      <c r="C21" s="61">
        <f>_xlfn.IFERROR(W72/AG72*100,":")</f>
        <v>0.5382537122751168</v>
      </c>
      <c r="D21" s="61">
        <f>_xlfn.IFERROR(R72/AH72*100,":")</f>
        <v>0.8129724304488285</v>
      </c>
      <c r="E21" s="61">
        <f>_xlfn.IFERROR(X72/AH72*100,":")</f>
        <v>0.4635699275475959</v>
      </c>
      <c r="F21" s="65" t="str">
        <f>_xlfn.IFERROR(Q30/AG30*100,":")</f>
        <v>:</v>
      </c>
      <c r="G21" s="61" t="str">
        <f>_xlfn.IFERROR(W30/AG30*100,":")</f>
        <v>:</v>
      </c>
      <c r="H21" s="61">
        <f>_xlfn.IFERROR(R30/AH30*100,":")</f>
        <v>3.5410167776747326</v>
      </c>
      <c r="I21" s="61">
        <f>_xlfn.IFERROR(X30/AH30*100,":")</f>
        <v>2.8103307759323277</v>
      </c>
      <c r="L21" s="6" t="s">
        <v>27</v>
      </c>
      <c r="M21" s="12">
        <v>3158</v>
      </c>
      <c r="N21" s="12">
        <v>276100</v>
      </c>
      <c r="O21" s="12">
        <v>85622</v>
      </c>
      <c r="P21" s="12">
        <v>4327</v>
      </c>
      <c r="Q21" s="43">
        <f t="shared" si="2"/>
        <v>369207</v>
      </c>
      <c r="R21" s="12">
        <v>333939</v>
      </c>
      <c r="S21" s="12">
        <v>9037</v>
      </c>
      <c r="T21" s="12">
        <v>443953</v>
      </c>
      <c r="U21" s="12">
        <v>6001</v>
      </c>
      <c r="V21" s="12">
        <v>1836</v>
      </c>
      <c r="W21" s="43">
        <f t="shared" si="0"/>
        <v>460827</v>
      </c>
      <c r="X21" s="12">
        <v>379058</v>
      </c>
      <c r="Y21" s="12">
        <v>12195</v>
      </c>
      <c r="Z21" s="12">
        <v>720053</v>
      </c>
      <c r="AA21" s="12">
        <v>91623</v>
      </c>
      <c r="AB21" s="12">
        <v>6163</v>
      </c>
      <c r="AC21" s="43">
        <f t="shared" si="1"/>
        <v>830034</v>
      </c>
      <c r="AD21" s="12">
        <v>712997</v>
      </c>
      <c r="AF21" s="33" t="s">
        <v>27</v>
      </c>
      <c r="AG21" s="44">
        <f>FATS!AG20</f>
        <v>2651399.8</v>
      </c>
      <c r="AH21" s="44">
        <f>FATS!AH20</f>
        <v>1909206.7</v>
      </c>
    </row>
    <row r="22" spans="1:34" ht="12" customHeight="1">
      <c r="A22" s="69" t="s">
        <v>17</v>
      </c>
      <c r="B22" s="61">
        <f>_xlfn.IFERROR(Q73/AG73*100,":")</f>
        <v>1.0437373647847317</v>
      </c>
      <c r="C22" s="61">
        <f>_xlfn.IFERROR(W73/AG73*100,":")</f>
        <v>1.5286763992116048</v>
      </c>
      <c r="D22" s="61">
        <f>_xlfn.IFERROR(R73/AH73*100,":")</f>
        <v>7.892049135049854</v>
      </c>
      <c r="E22" s="61">
        <f>_xlfn.IFERROR(X73/AH73*100,":")</f>
        <v>1.595577686551446</v>
      </c>
      <c r="F22" s="65">
        <f>_xlfn.IFERROR(Q31/AG31*100,":")</f>
        <v>1.118756936736959</v>
      </c>
      <c r="G22" s="61">
        <f>_xlfn.IFERROR(W31/AG31*100,":")</f>
        <v>0.8035516093229744</v>
      </c>
      <c r="H22" s="61">
        <f>_xlfn.IFERROR(R31/AH31*100,":")</f>
        <v>9.112023719158929</v>
      </c>
      <c r="I22" s="61">
        <f>_xlfn.IFERROR(X31/AH31*100,":")</f>
        <v>1.7776393727657862</v>
      </c>
      <c r="L22" s="6" t="s">
        <v>26</v>
      </c>
      <c r="M22" s="11" t="s">
        <v>1</v>
      </c>
      <c r="N22" s="11" t="s">
        <v>1</v>
      </c>
      <c r="O22" s="11" t="s">
        <v>1</v>
      </c>
      <c r="P22" s="11" t="s">
        <v>1</v>
      </c>
      <c r="Q22" s="43" t="s">
        <v>1</v>
      </c>
      <c r="R22" s="11" t="s">
        <v>1</v>
      </c>
      <c r="S22" s="11" t="s">
        <v>1</v>
      </c>
      <c r="T22" s="12">
        <v>139</v>
      </c>
      <c r="U22" s="12">
        <v>0</v>
      </c>
      <c r="V22" s="12">
        <v>0</v>
      </c>
      <c r="W22" s="43">
        <f t="shared" si="0"/>
        <v>139</v>
      </c>
      <c r="X22" s="12">
        <v>398</v>
      </c>
      <c r="Y22" s="11" t="s">
        <v>1</v>
      </c>
      <c r="Z22" s="11" t="s">
        <v>1</v>
      </c>
      <c r="AA22" s="11" t="s">
        <v>1</v>
      </c>
      <c r="AB22" s="11" t="s">
        <v>1</v>
      </c>
      <c r="AC22" s="43">
        <f t="shared" si="1"/>
        <v>0</v>
      </c>
      <c r="AD22" s="11" t="s">
        <v>1</v>
      </c>
      <c r="AF22" s="33" t="s">
        <v>26</v>
      </c>
      <c r="AG22" s="44">
        <f>FATS!AG21</f>
        <v>12694.6</v>
      </c>
      <c r="AH22" s="44">
        <f>FATS!AH21</f>
        <v>10772.4</v>
      </c>
    </row>
    <row r="23" spans="1:34" ht="12" customHeight="1">
      <c r="A23" s="69" t="s">
        <v>16</v>
      </c>
      <c r="B23" s="61" t="str">
        <f>_xlfn.IFERROR(Q74/AG74*100,":")</f>
        <v>:</v>
      </c>
      <c r="C23" s="61" t="str">
        <f>_xlfn.IFERROR(W74/AG74*100,":")</f>
        <v>:</v>
      </c>
      <c r="D23" s="61" t="str">
        <f>_xlfn.IFERROR(R74/AH74*100,":")</f>
        <v>:</v>
      </c>
      <c r="E23" s="61" t="str">
        <f>_xlfn.IFERROR(X74/AH74*100,":")</f>
        <v>:</v>
      </c>
      <c r="F23" s="65">
        <f>_xlfn.IFERROR(Q32/AG32*100,":")</f>
        <v>206.6943477405998</v>
      </c>
      <c r="G23" s="61">
        <f>_xlfn.IFERROR(W32/AG32*100,":")</f>
        <v>190.88953400955344</v>
      </c>
      <c r="H23" s="61" t="str">
        <f>_xlfn.IFERROR(R32/AH32*100,":")</f>
        <v>:</v>
      </c>
      <c r="I23" s="61" t="str">
        <f>_xlfn.IFERROR(X32/AH32*100,":")</f>
        <v>:</v>
      </c>
      <c r="L23" s="6" t="s">
        <v>25</v>
      </c>
      <c r="M23" s="11" t="s">
        <v>1</v>
      </c>
      <c r="N23" s="12">
        <v>13945</v>
      </c>
      <c r="O23" s="11" t="s">
        <v>1</v>
      </c>
      <c r="P23" s="11" t="s">
        <v>1</v>
      </c>
      <c r="Q23" s="43">
        <f t="shared" si="2"/>
        <v>13945</v>
      </c>
      <c r="R23" s="12">
        <v>19454</v>
      </c>
      <c r="S23" s="11" t="s">
        <v>1</v>
      </c>
      <c r="T23" s="12">
        <v>15768</v>
      </c>
      <c r="U23" s="11" t="s">
        <v>1</v>
      </c>
      <c r="V23" s="11" t="s">
        <v>1</v>
      </c>
      <c r="W23" s="43">
        <f t="shared" si="0"/>
        <v>15768</v>
      </c>
      <c r="X23" s="12">
        <v>15410</v>
      </c>
      <c r="Y23" s="11" t="s">
        <v>1</v>
      </c>
      <c r="Z23" s="12">
        <v>29713</v>
      </c>
      <c r="AA23" s="11" t="s">
        <v>1</v>
      </c>
      <c r="AB23" s="11" t="s">
        <v>1</v>
      </c>
      <c r="AC23" s="43">
        <f t="shared" si="1"/>
        <v>29713</v>
      </c>
      <c r="AD23" s="12">
        <v>34864</v>
      </c>
      <c r="AF23" s="33" t="s">
        <v>25</v>
      </c>
      <c r="AG23" s="44">
        <f>FATS!AG22</f>
        <v>127366.5</v>
      </c>
      <c r="AH23" s="44">
        <f>FATS!AH22</f>
        <v>133152.6</v>
      </c>
    </row>
    <row r="24" spans="1:34" ht="12" customHeight="1">
      <c r="A24" s="69" t="s">
        <v>15</v>
      </c>
      <c r="B24" s="61">
        <f>_xlfn.IFERROR(Q75/AG75*100,":")</f>
        <v>0.9238390854380716</v>
      </c>
      <c r="C24" s="61">
        <f>_xlfn.IFERROR(W75/AG75*100,":")</f>
        <v>0.11215467988461034</v>
      </c>
      <c r="D24" s="61">
        <f>_xlfn.IFERROR(R75/AH75*100,":")</f>
        <v>0.5766722226248279</v>
      </c>
      <c r="E24" s="61">
        <f>_xlfn.IFERROR(X75/AH75*100,":")</f>
        <v>0.308174505398942</v>
      </c>
      <c r="F24" s="65">
        <f>_xlfn.IFERROR(Q33/AG33*100,":")</f>
        <v>5.4351927458407205</v>
      </c>
      <c r="G24" s="61">
        <f>_xlfn.IFERROR(W33/AG33*100,":")</f>
        <v>0.12803652178189528</v>
      </c>
      <c r="H24" s="61">
        <f>_xlfn.IFERROR(R33/AH33*100,":")</f>
        <v>5.283549236283594</v>
      </c>
      <c r="I24" s="61">
        <f>_xlfn.IFERROR(X33/AH33*100,":")</f>
        <v>0.9456598797289192</v>
      </c>
      <c r="L24" s="6" t="s">
        <v>24</v>
      </c>
      <c r="M24" s="12">
        <v>3</v>
      </c>
      <c r="N24" s="12">
        <v>1872</v>
      </c>
      <c r="O24" s="12">
        <v>26</v>
      </c>
      <c r="P24" s="12">
        <v>15</v>
      </c>
      <c r="Q24" s="43">
        <f t="shared" si="2"/>
        <v>1916</v>
      </c>
      <c r="R24" s="12">
        <v>1341</v>
      </c>
      <c r="S24" s="12">
        <v>7</v>
      </c>
      <c r="T24" s="12">
        <v>1645</v>
      </c>
      <c r="U24" s="12">
        <v>22</v>
      </c>
      <c r="V24" s="12">
        <v>0</v>
      </c>
      <c r="W24" s="43">
        <f t="shared" si="0"/>
        <v>1674</v>
      </c>
      <c r="X24" s="12">
        <v>3967</v>
      </c>
      <c r="Y24" s="12">
        <v>11</v>
      </c>
      <c r="Z24" s="12">
        <v>3517</v>
      </c>
      <c r="AA24" s="12">
        <v>48</v>
      </c>
      <c r="AB24" s="12">
        <v>15</v>
      </c>
      <c r="AC24" s="43">
        <f t="shared" si="1"/>
        <v>3591</v>
      </c>
      <c r="AD24" s="12">
        <v>5308</v>
      </c>
      <c r="AF24" s="33" t="s">
        <v>24</v>
      </c>
      <c r="AG24" s="44">
        <f>FATS!AG23</f>
        <v>70292.90000000001</v>
      </c>
      <c r="AH24" s="44">
        <f>FATS!AH23</f>
        <v>118818.9</v>
      </c>
    </row>
    <row r="25" spans="1:34" ht="12" customHeight="1">
      <c r="A25" s="69" t="s">
        <v>14</v>
      </c>
      <c r="B25" s="119" t="str">
        <f>_xlfn.IFERROR(Q76/AG76*100,":")</f>
        <v>:</v>
      </c>
      <c r="C25" s="119" t="str">
        <f>_xlfn.IFERROR(W76/AG76*100,":")</f>
        <v>:</v>
      </c>
      <c r="D25" s="119" t="str">
        <f>_xlfn.IFERROR(R76/AH76*100,":")</f>
        <v>:</v>
      </c>
      <c r="E25" s="119" t="str">
        <f>_xlfn.IFERROR(X76/AH76*100,":")</f>
        <v>:</v>
      </c>
      <c r="F25" s="120" t="str">
        <f>_xlfn.IFERROR(Q34/AG34*100,":")</f>
        <v>:</v>
      </c>
      <c r="G25" s="119" t="str">
        <f>_xlfn.IFERROR(W34/AG34*100,":")</f>
        <v>:</v>
      </c>
      <c r="H25" s="119" t="str">
        <f>_xlfn.IFERROR(R34/AH34*100,":")</f>
        <v>:</v>
      </c>
      <c r="I25" s="119" t="str">
        <f>_xlfn.IFERROR(X34/AH34*100,":")</f>
        <v>:</v>
      </c>
      <c r="L25" s="6" t="s">
        <v>23</v>
      </c>
      <c r="M25" s="12">
        <v>111</v>
      </c>
      <c r="N25" s="12">
        <v>17740</v>
      </c>
      <c r="O25" s="12">
        <v>9275</v>
      </c>
      <c r="P25" s="12">
        <v>744</v>
      </c>
      <c r="Q25" s="43">
        <f t="shared" si="2"/>
        <v>27870</v>
      </c>
      <c r="R25" s="12">
        <v>18386</v>
      </c>
      <c r="S25" s="12">
        <v>1823</v>
      </c>
      <c r="T25" s="12">
        <v>20808</v>
      </c>
      <c r="U25" s="12">
        <v>19105</v>
      </c>
      <c r="V25" s="12">
        <v>1385</v>
      </c>
      <c r="W25" s="43">
        <f t="shared" si="0"/>
        <v>43121</v>
      </c>
      <c r="X25" s="12">
        <v>17594</v>
      </c>
      <c r="Y25" s="12">
        <v>1934</v>
      </c>
      <c r="Z25" s="12">
        <v>38547</v>
      </c>
      <c r="AA25" s="12">
        <v>28380</v>
      </c>
      <c r="AB25" s="12">
        <v>2128</v>
      </c>
      <c r="AC25" s="43">
        <f t="shared" si="1"/>
        <v>70989</v>
      </c>
      <c r="AD25" s="12">
        <v>35980</v>
      </c>
      <c r="AF25" s="33" t="s">
        <v>23</v>
      </c>
      <c r="AG25" s="44">
        <f>FATS!AG24</f>
        <v>571921.6000000001</v>
      </c>
      <c r="AH25" s="44">
        <f>FATS!AH24</f>
        <v>656526.5</v>
      </c>
    </row>
    <row r="26" spans="1:34" ht="12" customHeight="1">
      <c r="A26" s="69" t="s">
        <v>13</v>
      </c>
      <c r="B26" s="61" t="str">
        <f>_xlfn.IFERROR(Q77/AG77*100,":")</f>
        <v>:</v>
      </c>
      <c r="C26" s="61" t="str">
        <f>_xlfn.IFERROR(W77/AG77*100,":")</f>
        <v>:</v>
      </c>
      <c r="D26" s="61" t="str">
        <f>_xlfn.IFERROR(R77/AH77*100,":")</f>
        <v>:</v>
      </c>
      <c r="E26" s="61" t="str">
        <f>_xlfn.IFERROR(X77/AH77*100,":")</f>
        <v>:</v>
      </c>
      <c r="F26" s="65" t="str">
        <f>_xlfn.IFERROR(Q35/AG35*100,":")</f>
        <v>:</v>
      </c>
      <c r="G26" s="61" t="str">
        <f>_xlfn.IFERROR(W35/AG35*100,":")</f>
        <v>:</v>
      </c>
      <c r="H26" s="61" t="str">
        <f>_xlfn.IFERROR(R35/AH35*100,":")</f>
        <v>:</v>
      </c>
      <c r="I26" s="61" t="str">
        <f>_xlfn.IFERROR(X35/AH35*100,":")</f>
        <v>:</v>
      </c>
      <c r="L26" s="6" t="s">
        <v>22</v>
      </c>
      <c r="M26" s="11" t="s">
        <v>1</v>
      </c>
      <c r="N26" s="12">
        <v>275205</v>
      </c>
      <c r="O26" s="12">
        <v>76213</v>
      </c>
      <c r="P26" s="11" t="s">
        <v>1</v>
      </c>
      <c r="Q26" s="43">
        <f t="shared" si="2"/>
        <v>351418</v>
      </c>
      <c r="R26" s="12">
        <v>136981</v>
      </c>
      <c r="S26" s="11" t="s">
        <v>1</v>
      </c>
      <c r="T26" s="12">
        <v>315328</v>
      </c>
      <c r="U26" s="12">
        <v>34296</v>
      </c>
      <c r="V26" s="11" t="s">
        <v>1</v>
      </c>
      <c r="W26" s="43">
        <f t="shared" si="0"/>
        <v>349624</v>
      </c>
      <c r="X26" s="12">
        <v>198076</v>
      </c>
      <c r="Y26" s="12">
        <v>65567</v>
      </c>
      <c r="Z26" s="12">
        <v>590533</v>
      </c>
      <c r="AA26" s="12">
        <v>110509</v>
      </c>
      <c r="AB26" s="12">
        <v>22529</v>
      </c>
      <c r="AC26" s="43">
        <f t="shared" si="1"/>
        <v>789138</v>
      </c>
      <c r="AD26" s="12">
        <v>335057</v>
      </c>
      <c r="AF26" s="33" t="s">
        <v>22</v>
      </c>
      <c r="AG26" s="44">
        <f>FATS!AG25</f>
        <v>1015022.2</v>
      </c>
      <c r="AH26" s="44">
        <f>FATS!AH25</f>
        <v>1384647.1</v>
      </c>
    </row>
    <row r="27" spans="1:34" ht="12" customHeight="1">
      <c r="A27" s="69" t="s">
        <v>12</v>
      </c>
      <c r="B27" s="61">
        <f>_xlfn.IFERROR(Q78/AG78*100,":")</f>
        <v>25.696109586936323</v>
      </c>
      <c r="C27" s="61">
        <f>_xlfn.IFERROR(W78/AG78*100,":")</f>
        <v>15.692105858002064</v>
      </c>
      <c r="D27" s="61">
        <f>_xlfn.IFERROR(R78/AH78*100,":")</f>
        <v>8.440115996137555</v>
      </c>
      <c r="E27" s="61">
        <f>_xlfn.IFERROR(X78/AH78*100,":")</f>
        <v>1.9920141356860062</v>
      </c>
      <c r="F27" s="65">
        <f>_xlfn.IFERROR(Q36/AG36*100,":")</f>
        <v>22.930822023115134</v>
      </c>
      <c r="G27" s="61">
        <f>_xlfn.IFERROR(W36/AG36*100,":")</f>
        <v>10.097646011651094</v>
      </c>
      <c r="H27" s="61">
        <f>_xlfn.IFERROR(R36/AH36*100,":")</f>
        <v>8.008053514258906</v>
      </c>
      <c r="I27" s="61">
        <f>_xlfn.IFERROR(X36/AH36*100,":")</f>
        <v>9.411193254444607</v>
      </c>
      <c r="L27" s="6" t="s">
        <v>21</v>
      </c>
      <c r="M27" s="12">
        <v>0</v>
      </c>
      <c r="N27" s="12">
        <v>333</v>
      </c>
      <c r="O27" s="12">
        <v>23</v>
      </c>
      <c r="P27" s="12">
        <v>0</v>
      </c>
      <c r="Q27" s="43">
        <f t="shared" si="2"/>
        <v>356</v>
      </c>
      <c r="R27" s="12">
        <v>1553</v>
      </c>
      <c r="S27" s="12">
        <v>0</v>
      </c>
      <c r="T27" s="12">
        <v>769</v>
      </c>
      <c r="U27" s="12">
        <v>4</v>
      </c>
      <c r="V27" s="12">
        <v>0</v>
      </c>
      <c r="W27" s="43">
        <f t="shared" si="0"/>
        <v>773</v>
      </c>
      <c r="X27" s="12">
        <v>1365</v>
      </c>
      <c r="Y27" s="12">
        <v>0</v>
      </c>
      <c r="Z27" s="12">
        <v>1102</v>
      </c>
      <c r="AA27" s="12">
        <v>27</v>
      </c>
      <c r="AB27" s="12">
        <v>0</v>
      </c>
      <c r="AC27" s="43">
        <f t="shared" si="1"/>
        <v>1129</v>
      </c>
      <c r="AD27" s="12">
        <v>2919</v>
      </c>
      <c r="AF27" s="33" t="s">
        <v>21</v>
      </c>
      <c r="AG27" s="44">
        <f>FATS!AG26</f>
        <v>25219.700000000004</v>
      </c>
      <c r="AH27" s="44">
        <f>FATS!AH26</f>
        <v>28405</v>
      </c>
    </row>
    <row r="28" spans="1:34" ht="12" customHeight="1">
      <c r="A28" s="69" t="s">
        <v>11</v>
      </c>
      <c r="B28" s="61">
        <f>_xlfn.IFERROR(Q79/AG79*100,":")</f>
        <v>0.7498446202030296</v>
      </c>
      <c r="C28" s="61">
        <f>_xlfn.IFERROR(W79/AG79*100,":")</f>
        <v>0.5175264348765696</v>
      </c>
      <c r="D28" s="61">
        <f>_xlfn.IFERROR(R79/AH79*100,":")</f>
        <v>1.203401653546762</v>
      </c>
      <c r="E28" s="61">
        <f>_xlfn.IFERROR(X79/AH79*100,":")</f>
        <v>0.8707402097692324</v>
      </c>
      <c r="F28" s="65">
        <f>_xlfn.IFERROR(Q37/AG37*100,":")</f>
        <v>3.382153203845819</v>
      </c>
      <c r="G28" s="61">
        <f>_xlfn.IFERROR(W37/AG37*100,":")</f>
        <v>0.252422188579447</v>
      </c>
      <c r="H28" s="61">
        <f>_xlfn.IFERROR(R37/AH37*100,":")</f>
        <v>3.4131803777122736</v>
      </c>
      <c r="I28" s="61">
        <f>_xlfn.IFERROR(X37/AH37*100,":")</f>
        <v>0.4858532869561821</v>
      </c>
      <c r="L28" s="6" t="s">
        <v>20</v>
      </c>
      <c r="M28" s="12">
        <v>7358</v>
      </c>
      <c r="N28" s="12">
        <v>80959</v>
      </c>
      <c r="O28" s="12">
        <v>31356</v>
      </c>
      <c r="P28" s="12">
        <v>83</v>
      </c>
      <c r="Q28" s="43">
        <f t="shared" si="2"/>
        <v>119756</v>
      </c>
      <c r="R28" s="12">
        <v>53772</v>
      </c>
      <c r="S28" s="12">
        <v>25697</v>
      </c>
      <c r="T28" s="12">
        <v>144591</v>
      </c>
      <c r="U28" s="12">
        <v>2281</v>
      </c>
      <c r="V28" s="12">
        <v>88</v>
      </c>
      <c r="W28" s="43">
        <f t="shared" si="0"/>
        <v>172657</v>
      </c>
      <c r="X28" s="12">
        <v>45259</v>
      </c>
      <c r="Y28" s="12">
        <v>33055</v>
      </c>
      <c r="Z28" s="12">
        <v>225550</v>
      </c>
      <c r="AA28" s="12">
        <v>33637</v>
      </c>
      <c r="AB28" s="12">
        <v>171</v>
      </c>
      <c r="AC28" s="43">
        <f t="shared" si="1"/>
        <v>292413</v>
      </c>
      <c r="AD28" s="12">
        <v>99031</v>
      </c>
      <c r="AF28" s="33" t="s">
        <v>20</v>
      </c>
      <c r="AG28" s="44">
        <f>FATS!AG27</f>
        <v>1166263.9</v>
      </c>
      <c r="AH28" s="44">
        <f>FATS!AH27</f>
        <v>967163.1</v>
      </c>
    </row>
    <row r="29" spans="1:34" ht="12" customHeight="1">
      <c r="A29" s="69" t="s">
        <v>10</v>
      </c>
      <c r="B29" s="61">
        <f>_xlfn.IFERROR(Q80/AG80*100,":")</f>
        <v>1.1955647296952971</v>
      </c>
      <c r="C29" s="61">
        <f>_xlfn.IFERROR(W80/AG80*100,":")</f>
        <v>2.6925972899387616</v>
      </c>
      <c r="D29" s="61">
        <f>_xlfn.IFERROR(R80/AH80*100,":")</f>
        <v>7.870598952719384</v>
      </c>
      <c r="E29" s="61">
        <f>_xlfn.IFERROR(X80/AH80*100,":")</f>
        <v>1.6027704953373065</v>
      </c>
      <c r="F29" s="65">
        <f>_xlfn.IFERROR(Q38/AG38*100,":")</f>
        <v>6.211063327272078</v>
      </c>
      <c r="G29" s="61">
        <f>_xlfn.IFERROR(W38/AG38*100,":")</f>
        <v>3.0444176587506795</v>
      </c>
      <c r="H29" s="61">
        <f>_xlfn.IFERROR(R38/AH38*100,":")</f>
        <v>9.210670462214425</v>
      </c>
      <c r="I29" s="61">
        <f>_xlfn.IFERROR(X38/AH38*100,":")</f>
        <v>6.491958852203612</v>
      </c>
      <c r="L29" s="6" t="s">
        <v>19</v>
      </c>
      <c r="M29" s="12">
        <v>0</v>
      </c>
      <c r="N29" s="11" t="s">
        <v>1</v>
      </c>
      <c r="O29" s="11" t="s">
        <v>1</v>
      </c>
      <c r="P29" s="12">
        <v>0</v>
      </c>
      <c r="Q29" s="43" t="s">
        <v>1</v>
      </c>
      <c r="R29" s="12">
        <v>531</v>
      </c>
      <c r="S29" s="12">
        <v>0</v>
      </c>
      <c r="T29" s="11" t="s">
        <v>1</v>
      </c>
      <c r="U29" s="12">
        <v>0</v>
      </c>
      <c r="V29" s="12">
        <v>0</v>
      </c>
      <c r="W29" s="43" t="s">
        <v>1</v>
      </c>
      <c r="X29" s="12">
        <v>844</v>
      </c>
      <c r="Y29" s="12">
        <v>0</v>
      </c>
      <c r="Z29" s="11" t="s">
        <v>1</v>
      </c>
      <c r="AA29" s="11" t="s">
        <v>1</v>
      </c>
      <c r="AB29" s="12">
        <v>0</v>
      </c>
      <c r="AC29" s="43">
        <f t="shared" si="1"/>
        <v>0</v>
      </c>
      <c r="AD29" s="12">
        <v>1375</v>
      </c>
      <c r="AF29" s="33" t="s">
        <v>19</v>
      </c>
      <c r="AG29" s="44">
        <f>FATS!AG28</f>
        <v>3062.7999999999997</v>
      </c>
      <c r="AH29" s="44">
        <f>FATS!AH28</f>
        <v>10900</v>
      </c>
    </row>
    <row r="30" spans="1:34" ht="12" customHeight="1">
      <c r="A30" s="69" t="s">
        <v>9</v>
      </c>
      <c r="B30" s="61">
        <f>_xlfn.IFERROR(Q81/AG81*100,":")</f>
        <v>0.036650266452477424</v>
      </c>
      <c r="C30" s="61">
        <f>_xlfn.IFERROR(W81/AG81*100,":")</f>
        <v>0.026929665330504036</v>
      </c>
      <c r="D30" s="61">
        <f>_xlfn.IFERROR(R81/AH81*100,":")</f>
        <v>0.015426381815336076</v>
      </c>
      <c r="E30" s="61">
        <f>_xlfn.IFERROR(X81/AH81*100,":")</f>
        <v>0.06485836442068307</v>
      </c>
      <c r="F30" s="65">
        <f>_xlfn.IFERROR(Q39/AG39*100,":")</f>
        <v>0.020943885818343756</v>
      </c>
      <c r="G30" s="61">
        <f>_xlfn.IFERROR(W39/AG39*100,":")</f>
        <v>0.0187392662585181</v>
      </c>
      <c r="H30" s="61">
        <f>_xlfn.IFERROR(R39/AH39*100,":")</f>
        <v>0.021229104495717785</v>
      </c>
      <c r="I30" s="61">
        <f>_xlfn.IFERROR(X39/AH39*100,":")</f>
        <v>0.058632764797696746</v>
      </c>
      <c r="L30" s="6" t="s">
        <v>18</v>
      </c>
      <c r="M30" s="12">
        <v>0</v>
      </c>
      <c r="N30" s="11" t="s">
        <v>1</v>
      </c>
      <c r="O30" s="11" t="s">
        <v>1</v>
      </c>
      <c r="P30" s="11" t="s">
        <v>1</v>
      </c>
      <c r="Q30" s="43" t="s">
        <v>1</v>
      </c>
      <c r="R30" s="12">
        <v>882</v>
      </c>
      <c r="S30" s="12">
        <v>0</v>
      </c>
      <c r="T30" s="11" t="s">
        <v>1</v>
      </c>
      <c r="U30" s="12">
        <v>0</v>
      </c>
      <c r="V30" s="12">
        <v>0</v>
      </c>
      <c r="W30" s="43" t="s">
        <v>1</v>
      </c>
      <c r="X30" s="12">
        <v>700</v>
      </c>
      <c r="Y30" s="12">
        <v>0</v>
      </c>
      <c r="Z30" s="12">
        <v>181</v>
      </c>
      <c r="AA30" s="11" t="s">
        <v>1</v>
      </c>
      <c r="AB30" s="11" t="s">
        <v>1</v>
      </c>
      <c r="AC30" s="43">
        <f t="shared" si="1"/>
        <v>181</v>
      </c>
      <c r="AD30" s="12">
        <v>1582</v>
      </c>
      <c r="AF30" s="33" t="s">
        <v>18</v>
      </c>
      <c r="AG30" s="44">
        <f>FATS!AG29</f>
        <v>10393.2</v>
      </c>
      <c r="AH30" s="44">
        <f>FATS!AH29</f>
        <v>24908.1</v>
      </c>
    </row>
    <row r="31" spans="1:34" ht="12" customHeight="1">
      <c r="A31" s="69" t="s">
        <v>8</v>
      </c>
      <c r="B31" s="61">
        <f>_xlfn.IFERROR(Q82/AG82*100,":")</f>
        <v>2.5953195722220372</v>
      </c>
      <c r="C31" s="61">
        <f>_xlfn.IFERROR(W82/AG82*100,":")</f>
        <v>4.3034805743685425</v>
      </c>
      <c r="D31" s="61">
        <f>_xlfn.IFERROR(R82/AH82*100,":")</f>
        <v>4.269292461236856</v>
      </c>
      <c r="E31" s="61">
        <f>_xlfn.IFERROR(X82/AH82*100,":")</f>
        <v>4.932275886651221</v>
      </c>
      <c r="F31" s="65">
        <f>_xlfn.IFERROR(Q40/AG40*100,":")</f>
        <v>3.3932545256545827</v>
      </c>
      <c r="G31" s="61">
        <f>_xlfn.IFERROR(W40/AG40*100,":")</f>
        <v>3.71521914111204</v>
      </c>
      <c r="H31" s="61">
        <f>_xlfn.IFERROR(R40/AH40*100,":")</f>
        <v>5.015294265756156</v>
      </c>
      <c r="I31" s="61">
        <f>_xlfn.IFERROR(X40/AH40*100,":")</f>
        <v>3.7529644336017918</v>
      </c>
      <c r="L31" s="6" t="s">
        <v>17</v>
      </c>
      <c r="M31" s="12">
        <v>0</v>
      </c>
      <c r="N31" s="12">
        <v>252</v>
      </c>
      <c r="O31" s="11" t="s">
        <v>1</v>
      </c>
      <c r="P31" s="11" t="s">
        <v>1</v>
      </c>
      <c r="Q31" s="43">
        <f t="shared" si="2"/>
        <v>252</v>
      </c>
      <c r="R31" s="12">
        <v>2809</v>
      </c>
      <c r="S31" s="12">
        <v>2</v>
      </c>
      <c r="T31" s="12">
        <v>179</v>
      </c>
      <c r="U31" s="11" t="s">
        <v>1</v>
      </c>
      <c r="V31" s="11" t="s">
        <v>1</v>
      </c>
      <c r="W31" s="43">
        <f t="shared" si="0"/>
        <v>181</v>
      </c>
      <c r="X31" s="12">
        <v>548</v>
      </c>
      <c r="Y31" s="12">
        <v>2</v>
      </c>
      <c r="Z31" s="12">
        <v>431</v>
      </c>
      <c r="AA31" s="12">
        <v>6</v>
      </c>
      <c r="AB31" s="12">
        <v>6</v>
      </c>
      <c r="AC31" s="43">
        <f t="shared" si="1"/>
        <v>445</v>
      </c>
      <c r="AD31" s="12">
        <v>3356</v>
      </c>
      <c r="AF31" s="33" t="s">
        <v>17</v>
      </c>
      <c r="AG31" s="44">
        <f>FATS!AG30</f>
        <v>22525</v>
      </c>
      <c r="AH31" s="44">
        <f>FATS!AH30</f>
        <v>30827.4</v>
      </c>
    </row>
    <row r="32" spans="1:34" ht="12" customHeight="1">
      <c r="A32" s="69" t="s">
        <v>7</v>
      </c>
      <c r="B32" s="61">
        <f>_xlfn.IFERROR(Q83/AG83*100,":")</f>
        <v>0.9310871107913948</v>
      </c>
      <c r="C32" s="61">
        <f>_xlfn.IFERROR(W83/AG83*100,":")</f>
        <v>0.35501463025790087</v>
      </c>
      <c r="D32" s="61">
        <f>_xlfn.IFERROR(R83/AH83*100,":")</f>
        <v>0.4127499237047176</v>
      </c>
      <c r="E32" s="61">
        <f>_xlfn.IFERROR(X83/AH83*100,":")</f>
        <v>1.9326123806847542</v>
      </c>
      <c r="F32" s="65">
        <f>_xlfn.IFERROR(Q41/AG41*100,":")</f>
        <v>0.7209153364062245</v>
      </c>
      <c r="G32" s="61">
        <f>_xlfn.IFERROR(W41/AG41*100,":")</f>
        <v>0.11177955564486755</v>
      </c>
      <c r="H32" s="61">
        <f>_xlfn.IFERROR(R41/AH41*100,":")</f>
        <v>0.9013780283913311</v>
      </c>
      <c r="I32" s="61">
        <f>_xlfn.IFERROR(X41/AH41*100,":")</f>
        <v>0.31984381652595617</v>
      </c>
      <c r="L32" s="6" t="s">
        <v>16</v>
      </c>
      <c r="M32" s="12">
        <v>0</v>
      </c>
      <c r="N32" s="12">
        <v>35742</v>
      </c>
      <c r="O32" s="11" t="s">
        <v>1</v>
      </c>
      <c r="P32" s="11" t="s">
        <v>1</v>
      </c>
      <c r="Q32" s="43">
        <f t="shared" si="2"/>
        <v>35742</v>
      </c>
      <c r="R32" s="11" t="s">
        <v>1</v>
      </c>
      <c r="S32" s="12">
        <v>0</v>
      </c>
      <c r="T32" s="12">
        <v>33009</v>
      </c>
      <c r="U32" s="12">
        <v>0</v>
      </c>
      <c r="V32" s="12">
        <v>0</v>
      </c>
      <c r="W32" s="43">
        <f t="shared" si="0"/>
        <v>33009</v>
      </c>
      <c r="X32" s="11" t="s">
        <v>1</v>
      </c>
      <c r="Y32" s="12">
        <v>0</v>
      </c>
      <c r="Z32" s="12">
        <v>68751</v>
      </c>
      <c r="AA32" s="11" t="s">
        <v>1</v>
      </c>
      <c r="AB32" s="11" t="s">
        <v>1</v>
      </c>
      <c r="AC32" s="43">
        <f t="shared" si="1"/>
        <v>68751</v>
      </c>
      <c r="AD32" s="11" t="s">
        <v>1</v>
      </c>
      <c r="AF32" s="33" t="s">
        <v>16</v>
      </c>
      <c r="AG32" s="44">
        <f>FATS!AG31</f>
        <v>17292.2</v>
      </c>
      <c r="AH32" s="44">
        <f>FATS!AH31</f>
        <v>105404.9</v>
      </c>
    </row>
    <row r="33" spans="1:34" ht="12" customHeight="1">
      <c r="A33" s="69" t="s">
        <v>6</v>
      </c>
      <c r="B33" s="61">
        <f>_xlfn.IFERROR(Q84/AG84*100,":")</f>
        <v>31.916275365533608</v>
      </c>
      <c r="C33" s="61">
        <f>_xlfn.IFERROR(W84/AG84*100,":")</f>
        <v>45.570970043749114</v>
      </c>
      <c r="D33" s="61">
        <f>_xlfn.IFERROR(R84/AH84*100,":")</f>
        <v>9.871676147638576</v>
      </c>
      <c r="E33" s="61">
        <f>_xlfn.IFERROR(X84/AH84*100,":")</f>
        <v>7.810887683556025</v>
      </c>
      <c r="F33" s="65">
        <f>_xlfn.IFERROR(Q42/AG42*100,":")</f>
        <v>26.865618560332226</v>
      </c>
      <c r="G33" s="61">
        <f>_xlfn.IFERROR(W42/AG42*100,":")</f>
        <v>27.218528597681875</v>
      </c>
      <c r="H33" s="61">
        <f>_xlfn.IFERROR(R42/AH42*100,":")</f>
        <v>10.126122949549963</v>
      </c>
      <c r="I33" s="61">
        <f>_xlfn.IFERROR(X42/AH42*100,":")</f>
        <v>9.390969162053056</v>
      </c>
      <c r="L33" s="6" t="s">
        <v>15</v>
      </c>
      <c r="M33" s="11" t="s">
        <v>1</v>
      </c>
      <c r="N33" s="12">
        <v>6410</v>
      </c>
      <c r="O33" s="11" t="s">
        <v>1</v>
      </c>
      <c r="P33" s="11" t="s">
        <v>1</v>
      </c>
      <c r="Q33" s="43">
        <f t="shared" si="2"/>
        <v>6410</v>
      </c>
      <c r="R33" s="12">
        <v>4263</v>
      </c>
      <c r="S33" s="11" t="s">
        <v>1</v>
      </c>
      <c r="T33" s="12">
        <v>151</v>
      </c>
      <c r="U33" s="11" t="s">
        <v>1</v>
      </c>
      <c r="V33" s="12">
        <v>0</v>
      </c>
      <c r="W33" s="43">
        <f t="shared" si="0"/>
        <v>151</v>
      </c>
      <c r="X33" s="12">
        <v>763</v>
      </c>
      <c r="Y33" s="12">
        <v>3198</v>
      </c>
      <c r="Z33" s="12">
        <v>6561</v>
      </c>
      <c r="AA33" s="11" t="s">
        <v>1</v>
      </c>
      <c r="AB33" s="11" t="s">
        <v>1</v>
      </c>
      <c r="AC33" s="43">
        <f t="shared" si="1"/>
        <v>9759</v>
      </c>
      <c r="AD33" s="12">
        <v>5026</v>
      </c>
      <c r="AF33" s="33" t="s">
        <v>15</v>
      </c>
      <c r="AG33" s="44">
        <f>FATS!AG32</f>
        <v>117935.1</v>
      </c>
      <c r="AH33" s="44">
        <f>FATS!AH32</f>
        <v>80684.4</v>
      </c>
    </row>
    <row r="34" spans="1:34" ht="12" customHeight="1">
      <c r="A34" s="69" t="s">
        <v>5</v>
      </c>
      <c r="B34" s="61">
        <f>_xlfn.IFERROR(Q85/AG85*100,":")</f>
        <v>38.435045607716816</v>
      </c>
      <c r="C34" s="61">
        <f>_xlfn.IFERROR(W85/AG85*100,":")</f>
        <v>55.75359449414843</v>
      </c>
      <c r="D34" s="61">
        <f>_xlfn.IFERROR(R85/AH85*100,":")</f>
        <v>12.365828487081254</v>
      </c>
      <c r="E34" s="61">
        <f>_xlfn.IFERROR(X85/AH85*100,":")</f>
        <v>7.6645811705115126</v>
      </c>
      <c r="F34" s="65">
        <f>_xlfn.IFERROR(Q43/AG43*100,":")</f>
        <v>36.53605260447297</v>
      </c>
      <c r="G34" s="61">
        <f>_xlfn.IFERROR(W43/AG43*100,":")</f>
        <v>44.47847409814496</v>
      </c>
      <c r="H34" s="61">
        <f>_xlfn.IFERROR(R43/AH43*100,":")</f>
        <v>7.811488224731999</v>
      </c>
      <c r="I34" s="61">
        <f>_xlfn.IFERROR(X43/AH43*100,":")</f>
        <v>5.151551455612795</v>
      </c>
      <c r="L34" s="6" t="s">
        <v>14</v>
      </c>
      <c r="M34" s="12">
        <v>0</v>
      </c>
      <c r="N34" s="11" t="s">
        <v>1</v>
      </c>
      <c r="O34" s="12">
        <v>0</v>
      </c>
      <c r="P34" s="12">
        <v>0</v>
      </c>
      <c r="Q34" s="43" t="s">
        <v>1</v>
      </c>
      <c r="R34" s="11" t="s">
        <v>1</v>
      </c>
      <c r="S34" s="12">
        <v>0</v>
      </c>
      <c r="T34" s="12">
        <v>0</v>
      </c>
      <c r="U34" s="12">
        <v>0</v>
      </c>
      <c r="V34" s="12">
        <v>0</v>
      </c>
      <c r="W34" s="43" t="s">
        <v>1</v>
      </c>
      <c r="X34" s="11" t="s">
        <v>1</v>
      </c>
      <c r="Y34" s="12">
        <v>0</v>
      </c>
      <c r="Z34" s="11" t="s">
        <v>1</v>
      </c>
      <c r="AA34" s="12">
        <v>0</v>
      </c>
      <c r="AB34" s="12">
        <v>0</v>
      </c>
      <c r="AC34" s="43">
        <f t="shared" si="1"/>
        <v>0</v>
      </c>
      <c r="AD34" s="11" t="s">
        <v>1</v>
      </c>
      <c r="AF34" s="33" t="s">
        <v>14</v>
      </c>
      <c r="AG34" s="44">
        <f>FATS!AG33</f>
        <v>0</v>
      </c>
      <c r="AH34" s="44">
        <f>FATS!AH33</f>
        <v>6873.1</v>
      </c>
    </row>
    <row r="35" spans="1:34" ht="12" customHeight="1">
      <c r="A35" s="69" t="s">
        <v>4</v>
      </c>
      <c r="B35" s="61">
        <f>_xlfn.IFERROR(Q86/AG86*100,":")</f>
        <v>12.843437838588645</v>
      </c>
      <c r="C35" s="61">
        <f>_xlfn.IFERROR(W86/AG86*100,":")</f>
        <v>30.394750733868143</v>
      </c>
      <c r="D35" s="61">
        <f>_xlfn.IFERROR(R86/AH86*100,":")</f>
        <v>4.064402798442627</v>
      </c>
      <c r="E35" s="61">
        <f>_xlfn.IFERROR(X86/AH86*100,":")</f>
        <v>3.8056330638133984</v>
      </c>
      <c r="F35" s="65">
        <f>_xlfn.IFERROR(Q44/AG44*100,":")</f>
        <v>16.25762031323388</v>
      </c>
      <c r="G35" s="61">
        <f>_xlfn.IFERROR(W44/AG44*100,":")</f>
        <v>51.778770963251915</v>
      </c>
      <c r="H35" s="61">
        <f>_xlfn.IFERROR(R44/AH44*100,":")</f>
        <v>2.0228494575895613</v>
      </c>
      <c r="I35" s="61">
        <f>_xlfn.IFERROR(X44/AH44*100,":")</f>
        <v>3.575342545882023</v>
      </c>
      <c r="L35" s="6" t="s">
        <v>13</v>
      </c>
      <c r="M35" s="11" t="s">
        <v>1</v>
      </c>
      <c r="N35" s="11" t="s">
        <v>1</v>
      </c>
      <c r="O35" s="11" t="s">
        <v>1</v>
      </c>
      <c r="P35" s="11" t="s">
        <v>1</v>
      </c>
      <c r="Q35" s="43" t="s">
        <v>1</v>
      </c>
      <c r="R35" s="11" t="s">
        <v>1</v>
      </c>
      <c r="S35" s="11" t="s">
        <v>1</v>
      </c>
      <c r="T35" s="11" t="s">
        <v>1</v>
      </c>
      <c r="U35" s="11" t="s">
        <v>1</v>
      </c>
      <c r="V35" s="11" t="s">
        <v>1</v>
      </c>
      <c r="W35" s="43" t="s">
        <v>1</v>
      </c>
      <c r="X35" s="11" t="s">
        <v>1</v>
      </c>
      <c r="Y35" s="11" t="s">
        <v>1</v>
      </c>
      <c r="Z35" s="11" t="s">
        <v>1</v>
      </c>
      <c r="AA35" s="11" t="s">
        <v>1</v>
      </c>
      <c r="AB35" s="11" t="s">
        <v>1</v>
      </c>
      <c r="AC35" s="43">
        <f t="shared" si="1"/>
        <v>0</v>
      </c>
      <c r="AD35" s="11" t="s">
        <v>1</v>
      </c>
      <c r="AF35" s="33" t="s">
        <v>13</v>
      </c>
      <c r="AG35" s="44">
        <f>FATS!AG34</f>
        <v>416065.6</v>
      </c>
      <c r="AH35" s="44">
        <f>FATS!AH34</f>
        <v>577251.4</v>
      </c>
    </row>
    <row r="36" spans="1:34" ht="12" customHeight="1">
      <c r="A36" s="100" t="s">
        <v>3</v>
      </c>
      <c r="B36" s="101">
        <f>_xlfn.IFERROR(Q87/AG87*100,":")</f>
        <v>19.714580756715215</v>
      </c>
      <c r="C36" s="101">
        <f>_xlfn.IFERROR(W87/AG87*100,":")</f>
        <v>19.815744287412496</v>
      </c>
      <c r="D36" s="101">
        <f>_xlfn.IFERROR(R87/AH87*100,":")</f>
        <v>5.747818073399468</v>
      </c>
      <c r="E36" s="101">
        <f>_xlfn.IFERROR(X87/AH87*100,":")</f>
        <v>0.9941995988507616</v>
      </c>
      <c r="F36" s="102">
        <f>_xlfn.IFERROR(Q45/AG45*100,":")</f>
        <v>14.01791205412054</v>
      </c>
      <c r="G36" s="101">
        <f>_xlfn.IFERROR(W45/AG45*100,":")</f>
        <v>19.882380073800736</v>
      </c>
      <c r="H36" s="101">
        <f>_xlfn.IFERROR(R45/AH45*100,":")</f>
        <v>9.094243500254274</v>
      </c>
      <c r="I36" s="101">
        <f>_xlfn.IFERROR(X45/AH45*100,":")</f>
        <v>0.983906463067223</v>
      </c>
      <c r="L36" s="6" t="s">
        <v>12</v>
      </c>
      <c r="M36" s="12">
        <v>1620</v>
      </c>
      <c r="N36" s="12">
        <v>45402</v>
      </c>
      <c r="O36" s="12">
        <v>2412</v>
      </c>
      <c r="P36" s="12">
        <v>828</v>
      </c>
      <c r="Q36" s="43">
        <f t="shared" si="2"/>
        <v>50262</v>
      </c>
      <c r="R36" s="12">
        <v>19553</v>
      </c>
      <c r="S36" s="12">
        <v>2525</v>
      </c>
      <c r="T36" s="12">
        <v>18685</v>
      </c>
      <c r="U36" s="12">
        <v>749</v>
      </c>
      <c r="V36" s="12">
        <v>174</v>
      </c>
      <c r="W36" s="43">
        <f t="shared" si="0"/>
        <v>22133</v>
      </c>
      <c r="X36" s="12">
        <v>22979</v>
      </c>
      <c r="Y36" s="12">
        <v>4145</v>
      </c>
      <c r="Z36" s="12">
        <v>64087</v>
      </c>
      <c r="AA36" s="12">
        <v>3161</v>
      </c>
      <c r="AB36" s="12">
        <v>1002</v>
      </c>
      <c r="AC36" s="43">
        <f t="shared" si="1"/>
        <v>72395</v>
      </c>
      <c r="AD36" s="12">
        <v>42532</v>
      </c>
      <c r="AF36" s="33" t="s">
        <v>12</v>
      </c>
      <c r="AG36" s="44">
        <f>FATS!AG35</f>
        <v>219189.7</v>
      </c>
      <c r="AH36" s="44">
        <f>FATS!AH35</f>
        <v>244166.7</v>
      </c>
    </row>
    <row r="37" spans="12:34" ht="15">
      <c r="L37" s="6" t="s">
        <v>11</v>
      </c>
      <c r="M37" s="11" t="s">
        <v>1</v>
      </c>
      <c r="N37" s="12">
        <v>11121</v>
      </c>
      <c r="O37" s="11" t="s">
        <v>1</v>
      </c>
      <c r="P37" s="11" t="s">
        <v>1</v>
      </c>
      <c r="Q37" s="43">
        <f t="shared" si="2"/>
        <v>11121</v>
      </c>
      <c r="R37" s="12">
        <v>8388</v>
      </c>
      <c r="S37" s="11" t="s">
        <v>1</v>
      </c>
      <c r="T37" s="12">
        <v>830</v>
      </c>
      <c r="U37" s="12">
        <v>0</v>
      </c>
      <c r="V37" s="11" t="s">
        <v>1</v>
      </c>
      <c r="W37" s="43">
        <f t="shared" si="0"/>
        <v>830</v>
      </c>
      <c r="X37" s="12">
        <v>1194</v>
      </c>
      <c r="Y37" s="12">
        <v>1132</v>
      </c>
      <c r="Z37" s="12">
        <v>11950</v>
      </c>
      <c r="AA37" s="11" t="s">
        <v>1</v>
      </c>
      <c r="AB37" s="11" t="s">
        <v>1</v>
      </c>
      <c r="AC37" s="43">
        <f t="shared" si="1"/>
        <v>13082</v>
      </c>
      <c r="AD37" s="12">
        <v>9582</v>
      </c>
      <c r="AF37" s="33" t="s">
        <v>11</v>
      </c>
      <c r="AG37" s="44">
        <f>FATS!AG36</f>
        <v>328814.2</v>
      </c>
      <c r="AH37" s="44">
        <f>FATS!AH36</f>
        <v>245753.2</v>
      </c>
    </row>
    <row r="38" spans="1:34" ht="15">
      <c r="A38" s="81" t="s">
        <v>214</v>
      </c>
      <c r="L38" s="6" t="s">
        <v>10</v>
      </c>
      <c r="M38" s="11" t="s">
        <v>1</v>
      </c>
      <c r="N38" s="12">
        <v>6545</v>
      </c>
      <c r="O38" s="11" t="s">
        <v>1</v>
      </c>
      <c r="P38" s="12">
        <v>61</v>
      </c>
      <c r="Q38" s="43">
        <f t="shared" si="2"/>
        <v>6606</v>
      </c>
      <c r="R38" s="12">
        <v>11014</v>
      </c>
      <c r="S38" s="11" t="s">
        <v>1</v>
      </c>
      <c r="T38" s="12">
        <v>3217</v>
      </c>
      <c r="U38" s="11" t="s">
        <v>1</v>
      </c>
      <c r="V38" s="12">
        <v>21</v>
      </c>
      <c r="W38" s="43">
        <f t="shared" si="0"/>
        <v>3238</v>
      </c>
      <c r="X38" s="12">
        <v>7763</v>
      </c>
      <c r="Y38" s="12">
        <v>81</v>
      </c>
      <c r="Z38" s="12">
        <v>9762</v>
      </c>
      <c r="AA38" s="11" t="s">
        <v>1</v>
      </c>
      <c r="AB38" s="12">
        <v>81</v>
      </c>
      <c r="AC38" s="43">
        <f t="shared" si="1"/>
        <v>9924</v>
      </c>
      <c r="AD38" s="12">
        <v>18777</v>
      </c>
      <c r="AF38" s="33" t="s">
        <v>10</v>
      </c>
      <c r="AG38" s="44">
        <f>FATS!AG37</f>
        <v>106358.59999999999</v>
      </c>
      <c r="AH38" s="44">
        <f>FATS!AH37</f>
        <v>119578.7</v>
      </c>
    </row>
    <row r="39" spans="12:34" ht="15">
      <c r="L39" s="6" t="s">
        <v>9</v>
      </c>
      <c r="M39" s="12">
        <v>0</v>
      </c>
      <c r="N39" s="12">
        <v>19</v>
      </c>
      <c r="O39" s="12">
        <v>0</v>
      </c>
      <c r="P39" s="12">
        <v>0</v>
      </c>
      <c r="Q39" s="43">
        <f t="shared" si="2"/>
        <v>19</v>
      </c>
      <c r="R39" s="12">
        <v>21</v>
      </c>
      <c r="S39" s="12">
        <v>1</v>
      </c>
      <c r="T39" s="12">
        <v>16</v>
      </c>
      <c r="U39" s="12">
        <v>0</v>
      </c>
      <c r="V39" s="12">
        <v>0</v>
      </c>
      <c r="W39" s="43">
        <f t="shared" si="0"/>
        <v>17</v>
      </c>
      <c r="X39" s="12">
        <v>58</v>
      </c>
      <c r="Y39" s="12">
        <v>1</v>
      </c>
      <c r="Z39" s="12">
        <v>34</v>
      </c>
      <c r="AA39" s="12">
        <v>0</v>
      </c>
      <c r="AB39" s="12">
        <v>0</v>
      </c>
      <c r="AC39" s="43">
        <f t="shared" si="1"/>
        <v>35</v>
      </c>
      <c r="AD39" s="12">
        <v>79</v>
      </c>
      <c r="AF39" s="33" t="s">
        <v>9</v>
      </c>
      <c r="AG39" s="44">
        <f>FATS!AG38</f>
        <v>90718.6</v>
      </c>
      <c r="AH39" s="44">
        <f>FATS!AH38</f>
        <v>98920.8</v>
      </c>
    </row>
    <row r="40" spans="12:34" ht="15">
      <c r="L40" s="6" t="s">
        <v>8</v>
      </c>
      <c r="M40" s="12">
        <v>3</v>
      </c>
      <c r="N40" s="12">
        <v>633</v>
      </c>
      <c r="O40" s="12">
        <v>427</v>
      </c>
      <c r="P40" s="12">
        <v>12</v>
      </c>
      <c r="Q40" s="43">
        <f t="shared" si="2"/>
        <v>1075</v>
      </c>
      <c r="R40" s="12">
        <v>1474</v>
      </c>
      <c r="S40" s="12">
        <v>1</v>
      </c>
      <c r="T40" s="12">
        <v>636</v>
      </c>
      <c r="U40" s="12">
        <v>513</v>
      </c>
      <c r="V40" s="12">
        <v>27</v>
      </c>
      <c r="W40" s="43">
        <f t="shared" si="0"/>
        <v>1177</v>
      </c>
      <c r="X40" s="12">
        <v>1103</v>
      </c>
      <c r="Y40" s="12">
        <v>4</v>
      </c>
      <c r="Z40" s="12">
        <v>1269</v>
      </c>
      <c r="AA40" s="12">
        <v>940</v>
      </c>
      <c r="AB40" s="12">
        <v>39</v>
      </c>
      <c r="AC40" s="43">
        <f t="shared" si="1"/>
        <v>2252</v>
      </c>
      <c r="AD40" s="12">
        <v>2578</v>
      </c>
      <c r="AF40" s="33" t="s">
        <v>8</v>
      </c>
      <c r="AG40" s="44">
        <f>FATS!AG39</f>
        <v>31680.5</v>
      </c>
      <c r="AH40" s="44">
        <f>FATS!AH39</f>
        <v>29390.1</v>
      </c>
    </row>
    <row r="41" spans="12:34" ht="15">
      <c r="L41" s="6" t="s">
        <v>7</v>
      </c>
      <c r="M41" s="11" t="s">
        <v>1</v>
      </c>
      <c r="N41" s="12">
        <v>574</v>
      </c>
      <c r="O41" s="11" t="s">
        <v>1</v>
      </c>
      <c r="P41" s="12">
        <v>0</v>
      </c>
      <c r="Q41" s="43">
        <f t="shared" si="2"/>
        <v>574</v>
      </c>
      <c r="R41" s="12">
        <v>434</v>
      </c>
      <c r="S41" s="12">
        <v>0</v>
      </c>
      <c r="T41" s="12">
        <v>89</v>
      </c>
      <c r="U41" s="11" t="s">
        <v>1</v>
      </c>
      <c r="V41" s="11" t="s">
        <v>1</v>
      </c>
      <c r="W41" s="43">
        <f t="shared" si="0"/>
        <v>89</v>
      </c>
      <c r="X41" s="12">
        <v>154</v>
      </c>
      <c r="Y41" s="11" t="s">
        <v>1</v>
      </c>
      <c r="Z41" s="12">
        <v>663</v>
      </c>
      <c r="AA41" s="12">
        <v>173</v>
      </c>
      <c r="AB41" s="11" t="s">
        <v>1</v>
      </c>
      <c r="AC41" s="43">
        <f t="shared" si="1"/>
        <v>836</v>
      </c>
      <c r="AD41" s="12">
        <v>588</v>
      </c>
      <c r="AF41" s="33" t="s">
        <v>7</v>
      </c>
      <c r="AG41" s="44">
        <f>FATS!AG40</f>
        <v>79621</v>
      </c>
      <c r="AH41" s="44">
        <f>FATS!AH40</f>
        <v>48148.5</v>
      </c>
    </row>
    <row r="42" spans="12:34" ht="15">
      <c r="L42" s="6" t="s">
        <v>6</v>
      </c>
      <c r="M42" s="11" t="s">
        <v>1</v>
      </c>
      <c r="N42" s="12">
        <v>36326</v>
      </c>
      <c r="O42" s="12">
        <v>2890</v>
      </c>
      <c r="P42" s="12">
        <v>65</v>
      </c>
      <c r="Q42" s="43">
        <f t="shared" si="2"/>
        <v>39281</v>
      </c>
      <c r="R42" s="12">
        <v>11832</v>
      </c>
      <c r="S42" s="12">
        <v>24</v>
      </c>
      <c r="T42" s="12">
        <v>38412</v>
      </c>
      <c r="U42" s="12">
        <v>1349</v>
      </c>
      <c r="V42" s="12">
        <v>12</v>
      </c>
      <c r="W42" s="43">
        <f t="shared" si="0"/>
        <v>39797</v>
      </c>
      <c r="X42" s="12">
        <v>10973</v>
      </c>
      <c r="Y42" s="11" t="s">
        <v>1</v>
      </c>
      <c r="Z42" s="12">
        <v>74739</v>
      </c>
      <c r="AA42" s="12">
        <v>4239</v>
      </c>
      <c r="AB42" s="12">
        <v>77</v>
      </c>
      <c r="AC42" s="43">
        <f t="shared" si="1"/>
        <v>79055</v>
      </c>
      <c r="AD42" s="12">
        <v>22806</v>
      </c>
      <c r="AF42" s="33" t="s">
        <v>6</v>
      </c>
      <c r="AG42" s="44">
        <f>FATS!AG41</f>
        <v>146212.9</v>
      </c>
      <c r="AH42" s="44">
        <f>FATS!AH41</f>
        <v>116846.3</v>
      </c>
    </row>
    <row r="43" spans="12:34" ht="15">
      <c r="L43" s="6" t="s">
        <v>5</v>
      </c>
      <c r="M43" s="12">
        <v>132</v>
      </c>
      <c r="N43" s="12">
        <v>73971</v>
      </c>
      <c r="O43" s="12">
        <v>13217</v>
      </c>
      <c r="P43" s="12">
        <v>648</v>
      </c>
      <c r="Q43" s="43">
        <f t="shared" si="2"/>
        <v>87968</v>
      </c>
      <c r="R43" s="12">
        <v>20930</v>
      </c>
      <c r="S43" s="12">
        <v>555</v>
      </c>
      <c r="T43" s="12">
        <v>106164</v>
      </c>
      <c r="U43" s="12">
        <v>9</v>
      </c>
      <c r="V43" s="12">
        <v>363</v>
      </c>
      <c r="W43" s="43">
        <f t="shared" si="0"/>
        <v>107091</v>
      </c>
      <c r="X43" s="12">
        <v>13803</v>
      </c>
      <c r="Y43" s="12">
        <v>687</v>
      </c>
      <c r="Z43" s="12">
        <v>180139</v>
      </c>
      <c r="AA43" s="12">
        <v>13226</v>
      </c>
      <c r="AB43" s="12">
        <v>1010</v>
      </c>
      <c r="AC43" s="43">
        <f t="shared" si="1"/>
        <v>195062</v>
      </c>
      <c r="AD43" s="12">
        <v>34733</v>
      </c>
      <c r="AF43" s="33" t="s">
        <v>5</v>
      </c>
      <c r="AG43" s="44">
        <f>FATS!AG42</f>
        <v>240770.4</v>
      </c>
      <c r="AH43" s="44">
        <f>FATS!AH42</f>
        <v>267938.7</v>
      </c>
    </row>
    <row r="44" spans="12:34" ht="15">
      <c r="L44" s="6" t="s">
        <v>4</v>
      </c>
      <c r="M44" s="12">
        <v>3311</v>
      </c>
      <c r="N44" s="12">
        <v>138925</v>
      </c>
      <c r="O44" s="11" t="s">
        <v>1</v>
      </c>
      <c r="P44" s="12">
        <v>63</v>
      </c>
      <c r="Q44" s="43">
        <f t="shared" si="2"/>
        <v>142299</v>
      </c>
      <c r="R44" s="12">
        <v>37003</v>
      </c>
      <c r="S44" s="12">
        <v>189116</v>
      </c>
      <c r="T44" s="12">
        <v>264043</v>
      </c>
      <c r="U44" s="11" t="s">
        <v>1</v>
      </c>
      <c r="V44" s="12">
        <v>48</v>
      </c>
      <c r="W44" s="43">
        <f t="shared" si="0"/>
        <v>453207</v>
      </c>
      <c r="X44" s="12">
        <v>65402</v>
      </c>
      <c r="Y44" s="12">
        <v>192427</v>
      </c>
      <c r="Z44" s="12">
        <v>402967</v>
      </c>
      <c r="AA44" s="12">
        <v>12314</v>
      </c>
      <c r="AB44" s="12">
        <v>112</v>
      </c>
      <c r="AC44" s="43">
        <f t="shared" si="1"/>
        <v>607820</v>
      </c>
      <c r="AD44" s="12">
        <v>102405</v>
      </c>
      <c r="AF44" s="33" t="s">
        <v>4</v>
      </c>
      <c r="AG44" s="44">
        <f>FATS!AG43</f>
        <v>875275.7</v>
      </c>
      <c r="AH44" s="44">
        <f>FATS!AH43</f>
        <v>1829251.3</v>
      </c>
    </row>
    <row r="45" spans="12:34" ht="15">
      <c r="L45" s="6" t="s">
        <v>3</v>
      </c>
      <c r="M45" s="12">
        <v>1737</v>
      </c>
      <c r="N45" s="12">
        <v>33845</v>
      </c>
      <c r="O45" s="12">
        <v>846</v>
      </c>
      <c r="P45" s="12">
        <v>41</v>
      </c>
      <c r="Q45" s="43">
        <f t="shared" si="2"/>
        <v>36469</v>
      </c>
      <c r="R45" s="12">
        <v>16166</v>
      </c>
      <c r="S45" s="12">
        <v>26097</v>
      </c>
      <c r="T45" s="12">
        <v>25487</v>
      </c>
      <c r="U45" s="12">
        <v>142</v>
      </c>
      <c r="V45" s="12">
        <v>0</v>
      </c>
      <c r="W45" s="43">
        <f t="shared" si="0"/>
        <v>51726</v>
      </c>
      <c r="X45" s="12">
        <v>1749</v>
      </c>
      <c r="Y45" s="12">
        <v>27834</v>
      </c>
      <c r="Z45" s="12">
        <v>59332</v>
      </c>
      <c r="AA45" s="12">
        <v>988</v>
      </c>
      <c r="AB45" s="12">
        <v>41</v>
      </c>
      <c r="AC45" s="43">
        <f t="shared" si="1"/>
        <v>88195</v>
      </c>
      <c r="AD45" s="12">
        <v>17915</v>
      </c>
      <c r="AF45" s="33" t="s">
        <v>3</v>
      </c>
      <c r="AG45" s="44">
        <f>FATS!AG44</f>
        <v>260160</v>
      </c>
      <c r="AH45" s="44">
        <f>FATS!AH44</f>
        <v>177760.8</v>
      </c>
    </row>
    <row r="46" spans="32:34" ht="15">
      <c r="AF46" s="33" t="s">
        <v>54</v>
      </c>
      <c r="AG46" s="44">
        <f>FATS!AG45</f>
        <v>7535.3</v>
      </c>
      <c r="AH46" s="44">
        <f>FATS!AH45</f>
        <v>9279.3</v>
      </c>
    </row>
    <row r="48" spans="12:32" ht="15">
      <c r="L48" s="2" t="s">
        <v>2</v>
      </c>
      <c r="AF48" s="30" t="s">
        <v>2</v>
      </c>
    </row>
    <row r="49" spans="12:33" ht="15">
      <c r="L49" s="2" t="s">
        <v>1</v>
      </c>
      <c r="Q49" s="2" t="s">
        <v>0</v>
      </c>
      <c r="AF49" s="30" t="s">
        <v>1</v>
      </c>
      <c r="AG49" s="30" t="s">
        <v>0</v>
      </c>
    </row>
    <row r="50" spans="17:33" ht="15">
      <c r="Q50" s="1"/>
      <c r="AG50" s="53"/>
    </row>
    <row r="51" spans="17:33" ht="15">
      <c r="Q51" s="1"/>
      <c r="AG51" s="53"/>
    </row>
    <row r="52" spans="12:33" ht="15">
      <c r="L52" s="2" t="s">
        <v>168</v>
      </c>
      <c r="Q52" s="2" t="s">
        <v>167</v>
      </c>
      <c r="AF52" s="2" t="s">
        <v>144</v>
      </c>
      <c r="AG52" s="2" t="s">
        <v>158</v>
      </c>
    </row>
    <row r="53" spans="12:33" ht="15">
      <c r="L53" s="2" t="s">
        <v>43</v>
      </c>
      <c r="Q53" s="2" t="s">
        <v>47</v>
      </c>
      <c r="AF53" s="2" t="s">
        <v>43</v>
      </c>
      <c r="AG53" s="2" t="s">
        <v>47</v>
      </c>
    </row>
    <row r="55" spans="12:34" ht="42" customHeight="1">
      <c r="L55" s="39" t="s">
        <v>127</v>
      </c>
      <c r="M55" s="39" t="s">
        <v>62</v>
      </c>
      <c r="N55" s="39" t="s">
        <v>62</v>
      </c>
      <c r="O55" s="39" t="s">
        <v>62</v>
      </c>
      <c r="P55" s="39" t="s">
        <v>62</v>
      </c>
      <c r="Q55" s="40"/>
      <c r="R55" s="39" t="s">
        <v>62</v>
      </c>
      <c r="S55" s="39" t="s">
        <v>126</v>
      </c>
      <c r="T55" s="39" t="s">
        <v>126</v>
      </c>
      <c r="U55" s="39" t="s">
        <v>126</v>
      </c>
      <c r="V55" s="39" t="s">
        <v>126</v>
      </c>
      <c r="W55" s="40"/>
      <c r="X55" s="39" t="s">
        <v>126</v>
      </c>
      <c r="Y55" s="39" t="s">
        <v>147</v>
      </c>
      <c r="Z55" s="39" t="s">
        <v>147</v>
      </c>
      <c r="AA55" s="39" t="s">
        <v>147</v>
      </c>
      <c r="AB55" s="39" t="s">
        <v>147</v>
      </c>
      <c r="AC55" s="40"/>
      <c r="AD55" s="39" t="s">
        <v>147</v>
      </c>
      <c r="AF55" s="33" t="s">
        <v>146</v>
      </c>
      <c r="AG55" s="39" t="str">
        <f>FATS!AB53</f>
        <v>All countries of the world</v>
      </c>
      <c r="AH55" s="39" t="str">
        <f>FATS!AH53</f>
        <v>All countries of the world</v>
      </c>
    </row>
    <row r="56" spans="12:34" ht="87" customHeight="1">
      <c r="L56" s="39" t="s">
        <v>125</v>
      </c>
      <c r="M56" s="39" t="s">
        <v>150</v>
      </c>
      <c r="N56" s="39" t="s">
        <v>151</v>
      </c>
      <c r="O56" s="39" t="s">
        <v>141</v>
      </c>
      <c r="P56" s="39" t="s">
        <v>152</v>
      </c>
      <c r="Q56" s="40" t="s">
        <v>140</v>
      </c>
      <c r="R56" s="39" t="s">
        <v>35</v>
      </c>
      <c r="S56" s="39" t="s">
        <v>150</v>
      </c>
      <c r="T56" s="39" t="s">
        <v>151</v>
      </c>
      <c r="U56" s="39" t="s">
        <v>141</v>
      </c>
      <c r="V56" s="39" t="s">
        <v>152</v>
      </c>
      <c r="W56" s="40" t="s">
        <v>140</v>
      </c>
      <c r="X56" s="39" t="s">
        <v>35</v>
      </c>
      <c r="Y56" s="39" t="s">
        <v>150</v>
      </c>
      <c r="Z56" s="39" t="s">
        <v>151</v>
      </c>
      <c r="AA56" s="39" t="s">
        <v>141</v>
      </c>
      <c r="AB56" s="39" t="s">
        <v>152</v>
      </c>
      <c r="AC56" s="40" t="s">
        <v>140</v>
      </c>
      <c r="AD56" s="39" t="s">
        <v>35</v>
      </c>
      <c r="AF56" s="33" t="s">
        <v>125</v>
      </c>
      <c r="AG56" s="39" t="str">
        <f>FATS!AG54</f>
        <v>B-E</v>
      </c>
      <c r="AH56" s="39" t="str">
        <f>FATS!AH54</f>
        <v>Wholesale and retail trade; repair of motor vehicles and motorcycles</v>
      </c>
    </row>
    <row r="57" spans="12:34" ht="15">
      <c r="L57" s="6" t="s">
        <v>62</v>
      </c>
      <c r="M57" s="11" t="s">
        <v>1</v>
      </c>
      <c r="N57" s="11" t="s">
        <v>1</v>
      </c>
      <c r="O57" s="11" t="s">
        <v>1</v>
      </c>
      <c r="P57" s="11" t="s">
        <v>1</v>
      </c>
      <c r="Q57" s="43" t="s">
        <v>1</v>
      </c>
      <c r="R57" s="11" t="s">
        <v>1</v>
      </c>
      <c r="S57" s="12">
        <v>361495</v>
      </c>
      <c r="T57" s="12">
        <v>5554221</v>
      </c>
      <c r="U57" s="12">
        <v>94585</v>
      </c>
      <c r="V57" s="12">
        <v>90766</v>
      </c>
      <c r="W57" s="43">
        <f>SUM(S57:V57)</f>
        <v>6101067</v>
      </c>
      <c r="X57" s="12">
        <v>2353139</v>
      </c>
      <c r="Y57" s="11" t="s">
        <v>1</v>
      </c>
      <c r="Z57" s="11" t="s">
        <v>1</v>
      </c>
      <c r="AA57" s="11" t="s">
        <v>1</v>
      </c>
      <c r="AB57" s="11" t="s">
        <v>1</v>
      </c>
      <c r="AC57" s="43">
        <f>SUM(Y57:AB57)</f>
        <v>0</v>
      </c>
      <c r="AD57" s="11" t="s">
        <v>1</v>
      </c>
      <c r="AF57" s="33" t="s">
        <v>62</v>
      </c>
      <c r="AG57" s="44">
        <f>FATS!AG55</f>
        <v>33274820</v>
      </c>
      <c r="AH57" s="44">
        <f>FATS!AH55</f>
        <v>31988107</v>
      </c>
    </row>
    <row r="58" spans="12:34" ht="15">
      <c r="L58" s="6" t="s">
        <v>153</v>
      </c>
      <c r="M58" s="11" t="s">
        <v>1</v>
      </c>
      <c r="N58" s="11" t="s">
        <v>1</v>
      </c>
      <c r="O58" s="11" t="s">
        <v>1</v>
      </c>
      <c r="P58" s="11" t="s">
        <v>1</v>
      </c>
      <c r="Q58" s="43" t="s">
        <v>1</v>
      </c>
      <c r="R58" s="11" t="s">
        <v>1</v>
      </c>
      <c r="S58" s="12">
        <v>361495</v>
      </c>
      <c r="T58" s="12">
        <v>5548209</v>
      </c>
      <c r="U58" s="12">
        <v>94569</v>
      </c>
      <c r="V58" s="12">
        <v>90766</v>
      </c>
      <c r="W58" s="43">
        <f aca="true" t="shared" si="3" ref="W58:W87">SUM(S58:V58)</f>
        <v>6095039</v>
      </c>
      <c r="X58" s="12">
        <v>2345849</v>
      </c>
      <c r="Y58" s="11" t="s">
        <v>1</v>
      </c>
      <c r="Z58" s="11" t="s">
        <v>1</v>
      </c>
      <c r="AA58" s="11" t="s">
        <v>1</v>
      </c>
      <c r="AB58" s="11" t="s">
        <v>1</v>
      </c>
      <c r="AC58" s="43">
        <f aca="true" t="shared" si="4" ref="AC58:AC87">SUM(Y58:AB58)</f>
        <v>0</v>
      </c>
      <c r="AD58" s="11" t="s">
        <v>1</v>
      </c>
      <c r="AF58" s="33" t="s">
        <v>153</v>
      </c>
      <c r="AG58" s="44">
        <f>FATS!AG56</f>
        <v>0</v>
      </c>
      <c r="AH58" s="44" t="str">
        <f>FATS!AH56</f>
        <v>:</v>
      </c>
    </row>
    <row r="59" spans="12:34" ht="15">
      <c r="L59" s="6" t="s">
        <v>31</v>
      </c>
      <c r="M59" s="12">
        <v>477</v>
      </c>
      <c r="N59" s="12">
        <v>44340</v>
      </c>
      <c r="O59" s="11" t="s">
        <v>1</v>
      </c>
      <c r="P59" s="11" t="s">
        <v>1</v>
      </c>
      <c r="Q59" s="43">
        <f aca="true" t="shared" si="5" ref="Q59:Q87">SUM(M59:P59)</f>
        <v>44817</v>
      </c>
      <c r="R59" s="12">
        <v>30224</v>
      </c>
      <c r="S59" s="12">
        <v>4301</v>
      </c>
      <c r="T59" s="12">
        <v>137138</v>
      </c>
      <c r="U59" s="12">
        <v>552</v>
      </c>
      <c r="V59" s="11" t="s">
        <v>1</v>
      </c>
      <c r="W59" s="43">
        <f t="shared" si="3"/>
        <v>141991</v>
      </c>
      <c r="X59" s="12">
        <v>83504</v>
      </c>
      <c r="Y59" s="12">
        <v>4778</v>
      </c>
      <c r="Z59" s="12">
        <v>181478</v>
      </c>
      <c r="AA59" s="11" t="s">
        <v>1</v>
      </c>
      <c r="AB59" s="12">
        <v>272</v>
      </c>
      <c r="AC59" s="43">
        <f t="shared" si="4"/>
        <v>186528</v>
      </c>
      <c r="AD59" s="12">
        <v>113728</v>
      </c>
      <c r="AF59" s="33" t="s">
        <v>31</v>
      </c>
      <c r="AG59" s="44">
        <f>FATS!AG57</f>
        <v>551305</v>
      </c>
      <c r="AH59" s="44">
        <f>FATS!AH57</f>
        <v>629881</v>
      </c>
    </row>
    <row r="60" spans="12:34" ht="15">
      <c r="L60" s="6" t="s">
        <v>30</v>
      </c>
      <c r="M60" s="11" t="s">
        <v>1</v>
      </c>
      <c r="N60" s="11" t="s">
        <v>1</v>
      </c>
      <c r="O60" s="11" t="s">
        <v>1</v>
      </c>
      <c r="P60" s="11" t="s">
        <v>1</v>
      </c>
      <c r="Q60" s="43" t="s">
        <v>1</v>
      </c>
      <c r="R60" s="11" t="s">
        <v>1</v>
      </c>
      <c r="S60" s="11" t="s">
        <v>1</v>
      </c>
      <c r="T60" s="12">
        <v>1104</v>
      </c>
      <c r="U60" s="11" t="s">
        <v>1</v>
      </c>
      <c r="V60" s="12">
        <v>0</v>
      </c>
      <c r="W60" s="43">
        <f t="shared" si="3"/>
        <v>1104</v>
      </c>
      <c r="X60" s="12">
        <v>1892</v>
      </c>
      <c r="Y60" s="11" t="s">
        <v>1</v>
      </c>
      <c r="Z60" s="11" t="s">
        <v>1</v>
      </c>
      <c r="AA60" s="11" t="s">
        <v>1</v>
      </c>
      <c r="AB60" s="11" t="s">
        <v>1</v>
      </c>
      <c r="AC60" s="43">
        <f t="shared" si="4"/>
        <v>0</v>
      </c>
      <c r="AD60" s="11" t="s">
        <v>1</v>
      </c>
      <c r="AF60" s="33" t="s">
        <v>30</v>
      </c>
      <c r="AG60" s="44">
        <f>FATS!AG58</f>
        <v>625511</v>
      </c>
      <c r="AH60" s="44">
        <f>FATS!AH58</f>
        <v>499958</v>
      </c>
    </row>
    <row r="61" spans="12:34" ht="15">
      <c r="L61" s="6" t="s">
        <v>29</v>
      </c>
      <c r="M61" s="11" t="s">
        <v>1</v>
      </c>
      <c r="N61" s="12">
        <v>11843</v>
      </c>
      <c r="O61" s="11" t="s">
        <v>1</v>
      </c>
      <c r="P61" s="11" t="s">
        <v>1</v>
      </c>
      <c r="Q61" s="43">
        <f t="shared" si="5"/>
        <v>11843</v>
      </c>
      <c r="R61" s="12">
        <v>2211</v>
      </c>
      <c r="S61" s="12">
        <v>0</v>
      </c>
      <c r="T61" s="12">
        <v>2579</v>
      </c>
      <c r="U61" s="11" t="s">
        <v>1</v>
      </c>
      <c r="V61" s="12">
        <v>0</v>
      </c>
      <c r="W61" s="43">
        <f t="shared" si="3"/>
        <v>2579</v>
      </c>
      <c r="X61" s="12">
        <v>609</v>
      </c>
      <c r="Y61" s="11" t="s">
        <v>1</v>
      </c>
      <c r="Z61" s="12">
        <v>14422</v>
      </c>
      <c r="AA61" s="11" t="s">
        <v>1</v>
      </c>
      <c r="AB61" s="11" t="s">
        <v>1</v>
      </c>
      <c r="AC61" s="43">
        <f t="shared" si="4"/>
        <v>14422</v>
      </c>
      <c r="AD61" s="12">
        <v>2820</v>
      </c>
      <c r="AF61" s="33" t="s">
        <v>29</v>
      </c>
      <c r="AG61" s="44">
        <f>FATS!AG59</f>
        <v>1347674</v>
      </c>
      <c r="AH61" s="44">
        <f>FATS!AH59</f>
        <v>705211</v>
      </c>
    </row>
    <row r="62" spans="12:34" ht="15">
      <c r="L62" s="6" t="s">
        <v>28</v>
      </c>
      <c r="M62" s="12">
        <v>2107</v>
      </c>
      <c r="N62" s="12">
        <v>126868</v>
      </c>
      <c r="O62" s="12">
        <v>835</v>
      </c>
      <c r="P62" s="12">
        <v>3229</v>
      </c>
      <c r="Q62" s="43">
        <f t="shared" si="5"/>
        <v>133039</v>
      </c>
      <c r="R62" s="12">
        <v>84905</v>
      </c>
      <c r="S62" s="12">
        <v>6930</v>
      </c>
      <c r="T62" s="12">
        <v>157350</v>
      </c>
      <c r="U62" s="12">
        <v>17</v>
      </c>
      <c r="V62" s="12">
        <v>13</v>
      </c>
      <c r="W62" s="43">
        <f t="shared" si="3"/>
        <v>164310</v>
      </c>
      <c r="X62" s="12">
        <v>66760</v>
      </c>
      <c r="Y62" s="12">
        <v>9037</v>
      </c>
      <c r="Z62" s="12">
        <v>284218</v>
      </c>
      <c r="AA62" s="12">
        <v>852</v>
      </c>
      <c r="AB62" s="12">
        <v>3242</v>
      </c>
      <c r="AC62" s="43">
        <f t="shared" si="4"/>
        <v>297349</v>
      </c>
      <c r="AD62" s="12">
        <v>151665</v>
      </c>
      <c r="AF62" s="33" t="s">
        <v>28</v>
      </c>
      <c r="AG62" s="44">
        <f>FATS!AG60</f>
        <v>392162</v>
      </c>
      <c r="AH62" s="44">
        <f>FATS!AH60</f>
        <v>417756</v>
      </c>
    </row>
    <row r="63" spans="12:34" ht="15">
      <c r="L63" s="6" t="s">
        <v>27</v>
      </c>
      <c r="M63" s="12">
        <v>7284</v>
      </c>
      <c r="N63" s="12">
        <v>968777</v>
      </c>
      <c r="O63" s="12">
        <v>56423</v>
      </c>
      <c r="P63" s="12">
        <v>10108</v>
      </c>
      <c r="Q63" s="43">
        <f t="shared" si="5"/>
        <v>1042592</v>
      </c>
      <c r="R63" s="12">
        <v>708303</v>
      </c>
      <c r="S63" s="12">
        <v>22580</v>
      </c>
      <c r="T63" s="12">
        <v>1557235</v>
      </c>
      <c r="U63" s="12">
        <v>8882</v>
      </c>
      <c r="V63" s="12">
        <v>2984</v>
      </c>
      <c r="W63" s="43">
        <f t="shared" si="3"/>
        <v>1591681</v>
      </c>
      <c r="X63" s="12">
        <v>533027</v>
      </c>
      <c r="Y63" s="12">
        <v>29864</v>
      </c>
      <c r="Z63" s="12">
        <v>2526012</v>
      </c>
      <c r="AA63" s="12">
        <v>65305</v>
      </c>
      <c r="AB63" s="12">
        <v>13092</v>
      </c>
      <c r="AC63" s="43">
        <f t="shared" si="4"/>
        <v>2634273</v>
      </c>
      <c r="AD63" s="12">
        <v>1241330</v>
      </c>
      <c r="AF63" s="33" t="s">
        <v>27</v>
      </c>
      <c r="AG63" s="44">
        <f>FATS!AG61</f>
        <v>7785551</v>
      </c>
      <c r="AH63" s="44">
        <f>FATS!AH61</f>
        <v>6139638</v>
      </c>
    </row>
    <row r="64" spans="12:34" ht="15">
      <c r="L64" s="6" t="s">
        <v>26</v>
      </c>
      <c r="M64" s="11" t="s">
        <v>1</v>
      </c>
      <c r="N64" s="11" t="s">
        <v>1</v>
      </c>
      <c r="O64" s="11" t="s">
        <v>1</v>
      </c>
      <c r="P64" s="11" t="s">
        <v>1</v>
      </c>
      <c r="Q64" s="43" t="s">
        <v>1</v>
      </c>
      <c r="R64" s="11" t="s">
        <v>1</v>
      </c>
      <c r="S64" s="11" t="s">
        <v>1</v>
      </c>
      <c r="T64" s="12">
        <v>2589</v>
      </c>
      <c r="U64" s="12">
        <v>0</v>
      </c>
      <c r="V64" s="12">
        <v>0</v>
      </c>
      <c r="W64" s="43">
        <f t="shared" si="3"/>
        <v>2589</v>
      </c>
      <c r="X64" s="12">
        <v>1387</v>
      </c>
      <c r="Y64" s="11" t="s">
        <v>1</v>
      </c>
      <c r="Z64" s="11" t="s">
        <v>1</v>
      </c>
      <c r="AA64" s="11" t="s">
        <v>1</v>
      </c>
      <c r="AB64" s="11" t="s">
        <v>1</v>
      </c>
      <c r="AC64" s="43">
        <f t="shared" si="4"/>
        <v>0</v>
      </c>
      <c r="AD64" s="11" t="s">
        <v>1</v>
      </c>
      <c r="AF64" s="33" t="s">
        <v>26</v>
      </c>
      <c r="AG64" s="44">
        <f>FATS!AG62</f>
        <v>97161</v>
      </c>
      <c r="AH64" s="44">
        <f>FATS!AH62</f>
        <v>48581</v>
      </c>
    </row>
    <row r="65" spans="12:34" ht="15">
      <c r="L65" s="6" t="s">
        <v>25</v>
      </c>
      <c r="M65" s="11" t="s">
        <v>1</v>
      </c>
      <c r="N65" s="12">
        <v>54484</v>
      </c>
      <c r="O65" s="11" t="s">
        <v>1</v>
      </c>
      <c r="P65" s="11" t="s">
        <v>1</v>
      </c>
      <c r="Q65" s="43">
        <f t="shared" si="5"/>
        <v>54484</v>
      </c>
      <c r="R65" s="12">
        <v>69879</v>
      </c>
      <c r="S65" s="11" t="s">
        <v>1</v>
      </c>
      <c r="T65" s="12">
        <v>76488</v>
      </c>
      <c r="U65" s="11" t="s">
        <v>1</v>
      </c>
      <c r="V65" s="11" t="s">
        <v>1</v>
      </c>
      <c r="W65" s="43">
        <f t="shared" si="3"/>
        <v>76488</v>
      </c>
      <c r="X65" s="12">
        <v>62248</v>
      </c>
      <c r="Y65" s="11" t="s">
        <v>1</v>
      </c>
      <c r="Z65" s="12">
        <v>130972</v>
      </c>
      <c r="AA65" s="11" t="s">
        <v>1</v>
      </c>
      <c r="AB65" s="11" t="s">
        <v>1</v>
      </c>
      <c r="AC65" s="43">
        <f t="shared" si="4"/>
        <v>130972</v>
      </c>
      <c r="AD65" s="12">
        <v>132127</v>
      </c>
      <c r="AF65" s="33" t="s">
        <v>25</v>
      </c>
      <c r="AG65" s="44">
        <f>FATS!AG63</f>
        <v>210545</v>
      </c>
      <c r="AH65" s="44">
        <f>FATS!AH63</f>
        <v>336866</v>
      </c>
    </row>
    <row r="66" spans="12:34" ht="15">
      <c r="L66" s="6" t="s">
        <v>24</v>
      </c>
      <c r="M66" s="12">
        <v>12</v>
      </c>
      <c r="N66" s="12">
        <v>9288</v>
      </c>
      <c r="O66" s="12">
        <v>22</v>
      </c>
      <c r="P66" s="12">
        <v>138</v>
      </c>
      <c r="Q66" s="43">
        <f t="shared" si="5"/>
        <v>9460</v>
      </c>
      <c r="R66" s="12">
        <v>6174</v>
      </c>
      <c r="S66" s="12">
        <v>170</v>
      </c>
      <c r="T66" s="12">
        <v>7166</v>
      </c>
      <c r="U66" s="12">
        <v>5</v>
      </c>
      <c r="V66" s="12">
        <v>2</v>
      </c>
      <c r="W66" s="43">
        <f t="shared" si="3"/>
        <v>7343</v>
      </c>
      <c r="X66" s="12">
        <v>6457</v>
      </c>
      <c r="Y66" s="12">
        <v>182</v>
      </c>
      <c r="Z66" s="12">
        <v>16454</v>
      </c>
      <c r="AA66" s="12">
        <v>27</v>
      </c>
      <c r="AB66" s="12">
        <v>140</v>
      </c>
      <c r="AC66" s="43">
        <f t="shared" si="4"/>
        <v>16803</v>
      </c>
      <c r="AD66" s="12">
        <v>12631</v>
      </c>
      <c r="AF66" s="33" t="s">
        <v>24</v>
      </c>
      <c r="AG66" s="44">
        <f>FATS!AG64</f>
        <v>321384</v>
      </c>
      <c r="AH66" s="44">
        <f>FATS!AH64</f>
        <v>782102</v>
      </c>
    </row>
    <row r="67" spans="12:34" ht="15">
      <c r="L67" s="6" t="s">
        <v>23</v>
      </c>
      <c r="M67" s="12">
        <v>175</v>
      </c>
      <c r="N67" s="12">
        <v>55379</v>
      </c>
      <c r="O67" s="12">
        <v>7066</v>
      </c>
      <c r="P67" s="12">
        <v>4547</v>
      </c>
      <c r="Q67" s="43">
        <f t="shared" si="5"/>
        <v>67167</v>
      </c>
      <c r="R67" s="12">
        <v>65685</v>
      </c>
      <c r="S67" s="12">
        <v>2174</v>
      </c>
      <c r="T67" s="12">
        <v>101191</v>
      </c>
      <c r="U67" s="12">
        <v>15710</v>
      </c>
      <c r="V67" s="12">
        <v>9971</v>
      </c>
      <c r="W67" s="43">
        <f t="shared" si="3"/>
        <v>129046</v>
      </c>
      <c r="X67" s="12">
        <v>69254</v>
      </c>
      <c r="Y67" s="12">
        <v>2349</v>
      </c>
      <c r="Z67" s="12">
        <v>156570</v>
      </c>
      <c r="AA67" s="12">
        <v>22777</v>
      </c>
      <c r="AB67" s="12">
        <v>14518</v>
      </c>
      <c r="AC67" s="43">
        <f t="shared" si="4"/>
        <v>196214</v>
      </c>
      <c r="AD67" s="12">
        <v>134940</v>
      </c>
      <c r="AF67" s="33" t="s">
        <v>23</v>
      </c>
      <c r="AG67" s="44">
        <f>FATS!AG65</f>
        <v>1931973</v>
      </c>
      <c r="AH67" s="44">
        <f>FATS!AH65</f>
        <v>2862233</v>
      </c>
    </row>
    <row r="68" spans="12:34" ht="15">
      <c r="L68" s="6" t="s">
        <v>22</v>
      </c>
      <c r="M68" s="12">
        <v>8347</v>
      </c>
      <c r="N68" s="12">
        <v>642749</v>
      </c>
      <c r="O68" s="12">
        <v>76302</v>
      </c>
      <c r="P68" s="12">
        <v>68684</v>
      </c>
      <c r="Q68" s="43">
        <f t="shared" si="5"/>
        <v>796082</v>
      </c>
      <c r="R68" s="12">
        <v>383242</v>
      </c>
      <c r="S68" s="12">
        <v>30880</v>
      </c>
      <c r="T68" s="12">
        <v>1186703</v>
      </c>
      <c r="U68" s="12">
        <v>18914</v>
      </c>
      <c r="V68" s="12">
        <v>68900</v>
      </c>
      <c r="W68" s="43">
        <f t="shared" si="3"/>
        <v>1305397</v>
      </c>
      <c r="X68" s="12">
        <v>881125</v>
      </c>
      <c r="Y68" s="12">
        <v>39227</v>
      </c>
      <c r="Z68" s="12">
        <v>1829452</v>
      </c>
      <c r="AA68" s="12">
        <v>95216</v>
      </c>
      <c r="AB68" s="12">
        <v>137584</v>
      </c>
      <c r="AC68" s="43">
        <f t="shared" si="4"/>
        <v>2101479</v>
      </c>
      <c r="AD68" s="12">
        <v>1264367</v>
      </c>
      <c r="AF68" s="33" t="s">
        <v>22</v>
      </c>
      <c r="AG68" s="44">
        <f>FATS!AG66</f>
        <v>3491787</v>
      </c>
      <c r="AH68" s="44">
        <f>FATS!AH66</f>
        <v>3870183</v>
      </c>
    </row>
    <row r="69" spans="12:34" ht="15">
      <c r="L69" s="6" t="s">
        <v>21</v>
      </c>
      <c r="M69" s="12">
        <v>0</v>
      </c>
      <c r="N69" s="12">
        <v>1831</v>
      </c>
      <c r="O69" s="12">
        <v>0</v>
      </c>
      <c r="P69" s="12">
        <v>0</v>
      </c>
      <c r="Q69" s="43">
        <f t="shared" si="5"/>
        <v>1831</v>
      </c>
      <c r="R69" s="12">
        <v>24940</v>
      </c>
      <c r="S69" s="12">
        <v>0</v>
      </c>
      <c r="T69" s="12">
        <v>6012</v>
      </c>
      <c r="U69" s="12">
        <v>16</v>
      </c>
      <c r="V69" s="12">
        <v>0</v>
      </c>
      <c r="W69" s="43">
        <f t="shared" si="3"/>
        <v>6028</v>
      </c>
      <c r="X69" s="12">
        <v>7290</v>
      </c>
      <c r="Y69" s="12">
        <v>0</v>
      </c>
      <c r="Z69" s="12">
        <v>7843</v>
      </c>
      <c r="AA69" s="12">
        <v>16</v>
      </c>
      <c r="AB69" s="12">
        <v>0</v>
      </c>
      <c r="AC69" s="43">
        <f t="shared" si="4"/>
        <v>7859</v>
      </c>
      <c r="AD69" s="12">
        <v>32230</v>
      </c>
      <c r="AF69" s="33" t="s">
        <v>21</v>
      </c>
      <c r="AG69" s="44">
        <f>FATS!AG67</f>
        <v>305825</v>
      </c>
      <c r="AH69" s="44">
        <f>FATS!AH67</f>
        <v>232648</v>
      </c>
    </row>
    <row r="70" spans="12:34" ht="15">
      <c r="L70" s="6" t="s">
        <v>20</v>
      </c>
      <c r="M70" s="12">
        <v>8743</v>
      </c>
      <c r="N70" s="12">
        <v>338135</v>
      </c>
      <c r="O70" s="12">
        <v>17004</v>
      </c>
      <c r="P70" s="12">
        <v>909</v>
      </c>
      <c r="Q70" s="43">
        <f t="shared" si="5"/>
        <v>364791</v>
      </c>
      <c r="R70" s="12">
        <v>104593</v>
      </c>
      <c r="S70" s="12">
        <v>39692</v>
      </c>
      <c r="T70" s="12">
        <v>518109</v>
      </c>
      <c r="U70" s="12">
        <v>18599</v>
      </c>
      <c r="V70" s="12">
        <v>5897</v>
      </c>
      <c r="W70" s="43">
        <f t="shared" si="3"/>
        <v>582297</v>
      </c>
      <c r="X70" s="12">
        <v>151814</v>
      </c>
      <c r="Y70" s="12">
        <v>48435</v>
      </c>
      <c r="Z70" s="12">
        <v>856244</v>
      </c>
      <c r="AA70" s="12">
        <v>35603</v>
      </c>
      <c r="AB70" s="12">
        <v>6806</v>
      </c>
      <c r="AC70" s="43">
        <f t="shared" si="4"/>
        <v>947088</v>
      </c>
      <c r="AD70" s="12">
        <v>256407</v>
      </c>
      <c r="AF70" s="33" t="s">
        <v>20</v>
      </c>
      <c r="AG70" s="44">
        <f>FATS!AG68</f>
        <v>3957596</v>
      </c>
      <c r="AH70" s="44">
        <f>FATS!AH68</f>
        <v>3302311</v>
      </c>
    </row>
    <row r="71" spans="12:34" ht="15">
      <c r="L71" s="6" t="s">
        <v>19</v>
      </c>
      <c r="M71" s="12">
        <v>0</v>
      </c>
      <c r="N71" s="11" t="s">
        <v>1</v>
      </c>
      <c r="O71" s="11" t="s">
        <v>1</v>
      </c>
      <c r="P71" s="12">
        <v>0</v>
      </c>
      <c r="Q71" s="43" t="s">
        <v>1</v>
      </c>
      <c r="R71" s="12">
        <v>755</v>
      </c>
      <c r="S71" s="12">
        <v>0</v>
      </c>
      <c r="T71" s="11" t="s">
        <v>1</v>
      </c>
      <c r="U71" s="12">
        <v>0</v>
      </c>
      <c r="V71" s="12">
        <v>0</v>
      </c>
      <c r="W71" s="43" t="s">
        <v>1</v>
      </c>
      <c r="X71" s="12">
        <v>1225</v>
      </c>
      <c r="Y71" s="12">
        <v>0</v>
      </c>
      <c r="Z71" s="11" t="s">
        <v>1</v>
      </c>
      <c r="AA71" s="11" t="s">
        <v>1</v>
      </c>
      <c r="AB71" s="12">
        <v>0</v>
      </c>
      <c r="AC71" s="43">
        <f t="shared" si="4"/>
        <v>0</v>
      </c>
      <c r="AD71" s="12">
        <v>1980</v>
      </c>
      <c r="AF71" s="33" t="s">
        <v>19</v>
      </c>
      <c r="AG71" s="44">
        <f>FATS!AG69</f>
        <v>29333</v>
      </c>
      <c r="AH71" s="44">
        <f>FATS!AH69</f>
        <v>59836</v>
      </c>
    </row>
    <row r="72" spans="12:34" ht="15">
      <c r="L72" s="6" t="s">
        <v>18</v>
      </c>
      <c r="M72" s="12">
        <v>0</v>
      </c>
      <c r="N72" s="12">
        <v>917</v>
      </c>
      <c r="O72" s="12">
        <v>38</v>
      </c>
      <c r="P72" s="12">
        <v>4</v>
      </c>
      <c r="Q72" s="43">
        <f t="shared" si="5"/>
        <v>959</v>
      </c>
      <c r="R72" s="12">
        <v>1296</v>
      </c>
      <c r="S72" s="12">
        <v>0</v>
      </c>
      <c r="T72" s="12">
        <v>771</v>
      </c>
      <c r="U72" s="12">
        <v>0</v>
      </c>
      <c r="V72" s="12">
        <v>0</v>
      </c>
      <c r="W72" s="43">
        <f t="shared" si="3"/>
        <v>771</v>
      </c>
      <c r="X72" s="12">
        <v>739</v>
      </c>
      <c r="Y72" s="12">
        <v>0</v>
      </c>
      <c r="Z72" s="12">
        <v>1688</v>
      </c>
      <c r="AA72" s="12">
        <v>38</v>
      </c>
      <c r="AB72" s="12">
        <v>4</v>
      </c>
      <c r="AC72" s="43">
        <f t="shared" si="4"/>
        <v>1730</v>
      </c>
      <c r="AD72" s="12">
        <v>2035</v>
      </c>
      <c r="AF72" s="33" t="s">
        <v>18</v>
      </c>
      <c r="AG72" s="44">
        <f>FATS!AG70</f>
        <v>143241</v>
      </c>
      <c r="AH72" s="44">
        <f>FATS!AH70</f>
        <v>159415</v>
      </c>
    </row>
    <row r="73" spans="12:34" ht="15">
      <c r="L73" s="6" t="s">
        <v>17</v>
      </c>
      <c r="M73" s="12">
        <v>0</v>
      </c>
      <c r="N73" s="12">
        <v>2473</v>
      </c>
      <c r="O73" s="11" t="s">
        <v>1</v>
      </c>
      <c r="P73" s="11" t="s">
        <v>1</v>
      </c>
      <c r="Q73" s="43">
        <f t="shared" si="5"/>
        <v>2473</v>
      </c>
      <c r="R73" s="12">
        <v>19859</v>
      </c>
      <c r="S73" s="12">
        <v>127</v>
      </c>
      <c r="T73" s="12">
        <v>3495</v>
      </c>
      <c r="U73" s="11" t="s">
        <v>1</v>
      </c>
      <c r="V73" s="11" t="s">
        <v>1</v>
      </c>
      <c r="W73" s="43">
        <f t="shared" si="3"/>
        <v>3622</v>
      </c>
      <c r="X73" s="12">
        <v>4015</v>
      </c>
      <c r="Y73" s="12">
        <v>127</v>
      </c>
      <c r="Z73" s="12">
        <v>5968</v>
      </c>
      <c r="AA73" s="12">
        <v>243</v>
      </c>
      <c r="AB73" s="12">
        <v>39</v>
      </c>
      <c r="AC73" s="43">
        <f t="shared" si="4"/>
        <v>6377</v>
      </c>
      <c r="AD73" s="12">
        <v>23874</v>
      </c>
      <c r="AF73" s="33" t="s">
        <v>17</v>
      </c>
      <c r="AG73" s="44">
        <f>FATS!AG71</f>
        <v>236937</v>
      </c>
      <c r="AH73" s="44">
        <f>FATS!AH71</f>
        <v>251633</v>
      </c>
    </row>
    <row r="74" spans="12:34" ht="15">
      <c r="L74" s="6" t="s">
        <v>16</v>
      </c>
      <c r="M74" s="12">
        <v>0</v>
      </c>
      <c r="N74" s="11" t="s">
        <v>1</v>
      </c>
      <c r="O74" s="11" t="s">
        <v>1</v>
      </c>
      <c r="P74" s="11" t="s">
        <v>1</v>
      </c>
      <c r="Q74" s="43" t="s">
        <v>1</v>
      </c>
      <c r="R74" s="11" t="s">
        <v>1</v>
      </c>
      <c r="S74" s="12">
        <v>0</v>
      </c>
      <c r="T74" s="11" t="s">
        <v>1</v>
      </c>
      <c r="U74" s="12">
        <v>0</v>
      </c>
      <c r="V74" s="12">
        <v>0</v>
      </c>
      <c r="W74" s="43" t="s">
        <v>1</v>
      </c>
      <c r="X74" s="11" t="s">
        <v>1</v>
      </c>
      <c r="Y74" s="12">
        <v>0</v>
      </c>
      <c r="Z74" s="12">
        <v>195987</v>
      </c>
      <c r="AA74" s="11" t="s">
        <v>1</v>
      </c>
      <c r="AB74" s="11" t="s">
        <v>1</v>
      </c>
      <c r="AC74" s="43">
        <f t="shared" si="4"/>
        <v>195987</v>
      </c>
      <c r="AD74" s="11" t="s">
        <v>1</v>
      </c>
      <c r="AF74" s="33" t="s">
        <v>16</v>
      </c>
      <c r="AG74" s="44">
        <f>FATS!AG72</f>
        <v>36299</v>
      </c>
      <c r="AH74" s="44">
        <f>FATS!AH72</f>
        <v>49890</v>
      </c>
    </row>
    <row r="75" spans="12:34" ht="15">
      <c r="L75" s="6" t="s">
        <v>15</v>
      </c>
      <c r="M75" s="11" t="s">
        <v>1</v>
      </c>
      <c r="N75" s="12">
        <v>6911</v>
      </c>
      <c r="O75" s="11" t="s">
        <v>1</v>
      </c>
      <c r="P75" s="11" t="s">
        <v>1</v>
      </c>
      <c r="Q75" s="43">
        <f t="shared" si="5"/>
        <v>6911</v>
      </c>
      <c r="R75" s="12">
        <v>3183</v>
      </c>
      <c r="S75" s="11" t="s">
        <v>1</v>
      </c>
      <c r="T75" s="12">
        <v>839</v>
      </c>
      <c r="U75" s="11" t="s">
        <v>1</v>
      </c>
      <c r="V75" s="12">
        <v>0</v>
      </c>
      <c r="W75" s="43">
        <f t="shared" si="3"/>
        <v>839</v>
      </c>
      <c r="X75" s="12">
        <v>1701</v>
      </c>
      <c r="Y75" s="12">
        <v>11019</v>
      </c>
      <c r="Z75" s="12">
        <v>7750</v>
      </c>
      <c r="AA75" s="11" t="s">
        <v>1</v>
      </c>
      <c r="AB75" s="11" t="s">
        <v>1</v>
      </c>
      <c r="AC75" s="43">
        <f t="shared" si="4"/>
        <v>18769</v>
      </c>
      <c r="AD75" s="12">
        <v>4884</v>
      </c>
      <c r="AF75" s="33" t="s">
        <v>15</v>
      </c>
      <c r="AG75" s="44">
        <f>FATS!AG73</f>
        <v>748074</v>
      </c>
      <c r="AH75" s="44">
        <f>FATS!AH73</f>
        <v>551960</v>
      </c>
    </row>
    <row r="76" spans="12:34" ht="15">
      <c r="L76" s="6" t="s">
        <v>14</v>
      </c>
      <c r="M76" s="12">
        <v>0</v>
      </c>
      <c r="N76" s="11" t="s">
        <v>1</v>
      </c>
      <c r="O76" s="12">
        <v>0</v>
      </c>
      <c r="P76" s="12">
        <v>0</v>
      </c>
      <c r="Q76" s="43" t="s">
        <v>1</v>
      </c>
      <c r="R76" s="11" t="s">
        <v>1</v>
      </c>
      <c r="S76" s="12">
        <v>0</v>
      </c>
      <c r="T76" s="12">
        <v>0</v>
      </c>
      <c r="U76" s="12">
        <v>0</v>
      </c>
      <c r="V76" s="12">
        <v>0</v>
      </c>
      <c r="W76" s="43" t="s">
        <v>1</v>
      </c>
      <c r="X76" s="11" t="s">
        <v>1</v>
      </c>
      <c r="Y76" s="12">
        <v>0</v>
      </c>
      <c r="Z76" s="11" t="s">
        <v>1</v>
      </c>
      <c r="AA76" s="12">
        <v>0</v>
      </c>
      <c r="AB76" s="12">
        <v>0</v>
      </c>
      <c r="AC76" s="43">
        <f t="shared" si="4"/>
        <v>0</v>
      </c>
      <c r="AD76" s="11" t="s">
        <v>1</v>
      </c>
      <c r="AF76" s="33" t="s">
        <v>14</v>
      </c>
      <c r="AG76" s="44">
        <f>FATS!AG74</f>
        <v>0</v>
      </c>
      <c r="AH76" s="44">
        <f>FATS!AH74</f>
        <v>30377</v>
      </c>
    </row>
    <row r="77" spans="12:34" ht="15">
      <c r="L77" s="6" t="s">
        <v>13</v>
      </c>
      <c r="M77" s="11" t="s">
        <v>1</v>
      </c>
      <c r="N77" s="11" t="s">
        <v>1</v>
      </c>
      <c r="O77" s="11" t="s">
        <v>1</v>
      </c>
      <c r="P77" s="11" t="s">
        <v>1</v>
      </c>
      <c r="Q77" s="43" t="s">
        <v>1</v>
      </c>
      <c r="R77" s="11" t="s">
        <v>1</v>
      </c>
      <c r="S77" s="11" t="s">
        <v>1</v>
      </c>
      <c r="T77" s="11" t="s">
        <v>1</v>
      </c>
      <c r="U77" s="11" t="s">
        <v>1</v>
      </c>
      <c r="V77" s="11" t="s">
        <v>1</v>
      </c>
      <c r="W77" s="43" t="s">
        <v>1</v>
      </c>
      <c r="X77" s="11" t="s">
        <v>1</v>
      </c>
      <c r="Y77" s="11" t="s">
        <v>1</v>
      </c>
      <c r="Z77" s="11" t="s">
        <v>1</v>
      </c>
      <c r="AA77" s="11" t="s">
        <v>1</v>
      </c>
      <c r="AB77" s="11" t="s">
        <v>1</v>
      </c>
      <c r="AC77" s="43">
        <f t="shared" si="4"/>
        <v>0</v>
      </c>
      <c r="AD77" s="11" t="s">
        <v>1</v>
      </c>
      <c r="AF77" s="33" t="s">
        <v>13</v>
      </c>
      <c r="AG77" s="44">
        <f>FATS!AG75</f>
        <v>745197</v>
      </c>
      <c r="AH77" s="44">
        <f>FATS!AH75</f>
        <v>1446650</v>
      </c>
    </row>
    <row r="78" spans="12:34" ht="15">
      <c r="L78" s="6" t="s">
        <v>12</v>
      </c>
      <c r="M78" s="12">
        <v>3892</v>
      </c>
      <c r="N78" s="12">
        <v>161339</v>
      </c>
      <c r="O78" s="12">
        <v>3130</v>
      </c>
      <c r="P78" s="12">
        <v>5568</v>
      </c>
      <c r="Q78" s="43">
        <f t="shared" si="5"/>
        <v>173929</v>
      </c>
      <c r="R78" s="12">
        <v>54979</v>
      </c>
      <c r="S78" s="12">
        <v>4913</v>
      </c>
      <c r="T78" s="12">
        <v>98491</v>
      </c>
      <c r="U78" s="12">
        <v>2291</v>
      </c>
      <c r="V78" s="12">
        <v>520</v>
      </c>
      <c r="W78" s="43">
        <f t="shared" si="3"/>
        <v>106215</v>
      </c>
      <c r="X78" s="12">
        <v>12976</v>
      </c>
      <c r="Y78" s="12">
        <v>8805</v>
      </c>
      <c r="Z78" s="12">
        <v>259830</v>
      </c>
      <c r="AA78" s="12">
        <v>5421</v>
      </c>
      <c r="AB78" s="12">
        <v>6088</v>
      </c>
      <c r="AC78" s="43">
        <f t="shared" si="4"/>
        <v>280144</v>
      </c>
      <c r="AD78" s="12">
        <v>67955</v>
      </c>
      <c r="AF78" s="33" t="s">
        <v>12</v>
      </c>
      <c r="AG78" s="44">
        <f>FATS!AG76</f>
        <v>676869</v>
      </c>
      <c r="AH78" s="44">
        <f>FATS!AH76</f>
        <v>651401</v>
      </c>
    </row>
    <row r="79" spans="12:34" ht="15">
      <c r="L79" s="6" t="s">
        <v>11</v>
      </c>
      <c r="M79" s="11" t="s">
        <v>1</v>
      </c>
      <c r="N79" s="12">
        <v>18459</v>
      </c>
      <c r="O79" s="11" t="s">
        <v>1</v>
      </c>
      <c r="P79" s="11" t="s">
        <v>1</v>
      </c>
      <c r="Q79" s="43">
        <f t="shared" si="5"/>
        <v>18459</v>
      </c>
      <c r="R79" s="12">
        <v>13439</v>
      </c>
      <c r="S79" s="11" t="s">
        <v>1</v>
      </c>
      <c r="T79" s="12">
        <v>12740</v>
      </c>
      <c r="U79" s="12">
        <v>0</v>
      </c>
      <c r="V79" s="11" t="s">
        <v>1</v>
      </c>
      <c r="W79" s="43">
        <f t="shared" si="3"/>
        <v>12740</v>
      </c>
      <c r="X79" s="12">
        <v>9724</v>
      </c>
      <c r="Y79" s="12">
        <v>4672</v>
      </c>
      <c r="Z79" s="12">
        <v>31199</v>
      </c>
      <c r="AA79" s="11" t="s">
        <v>1</v>
      </c>
      <c r="AB79" s="11" t="s">
        <v>1</v>
      </c>
      <c r="AC79" s="43">
        <f t="shared" si="4"/>
        <v>35871</v>
      </c>
      <c r="AD79" s="12">
        <v>23163</v>
      </c>
      <c r="AF79" s="33" t="s">
        <v>11</v>
      </c>
      <c r="AG79" s="44">
        <f>FATS!AG77</f>
        <v>2461710</v>
      </c>
      <c r="AH79" s="44">
        <f>FATS!AH77</f>
        <v>1116751</v>
      </c>
    </row>
    <row r="80" spans="12:34" ht="15">
      <c r="L80" s="6" t="s">
        <v>10</v>
      </c>
      <c r="M80" s="11" t="s">
        <v>1</v>
      </c>
      <c r="N80" s="12">
        <v>7742</v>
      </c>
      <c r="O80" s="11" t="s">
        <v>1</v>
      </c>
      <c r="P80" s="12">
        <v>610</v>
      </c>
      <c r="Q80" s="43">
        <f t="shared" si="5"/>
        <v>8352</v>
      </c>
      <c r="R80" s="12">
        <v>56590</v>
      </c>
      <c r="S80" s="11" t="s">
        <v>1</v>
      </c>
      <c r="T80" s="12">
        <v>18443</v>
      </c>
      <c r="U80" s="11" t="s">
        <v>1</v>
      </c>
      <c r="V80" s="12">
        <v>367</v>
      </c>
      <c r="W80" s="43">
        <f t="shared" si="3"/>
        <v>18810</v>
      </c>
      <c r="X80" s="12">
        <v>11524</v>
      </c>
      <c r="Y80" s="12">
        <v>66</v>
      </c>
      <c r="Z80" s="12">
        <v>26185</v>
      </c>
      <c r="AA80" s="11" t="s">
        <v>1</v>
      </c>
      <c r="AB80" s="12">
        <v>977</v>
      </c>
      <c r="AC80" s="43">
        <f t="shared" si="4"/>
        <v>27228</v>
      </c>
      <c r="AD80" s="12">
        <v>68114</v>
      </c>
      <c r="AF80" s="33" t="s">
        <v>10</v>
      </c>
      <c r="AG80" s="44">
        <f>FATS!AG78</f>
        <v>698582</v>
      </c>
      <c r="AH80" s="44">
        <f>FATS!AH78</f>
        <v>719005</v>
      </c>
    </row>
    <row r="81" spans="12:34" ht="15">
      <c r="L81" s="6" t="s">
        <v>9</v>
      </c>
      <c r="M81" s="12">
        <v>0</v>
      </c>
      <c r="N81" s="12">
        <v>508</v>
      </c>
      <c r="O81" s="12">
        <v>1</v>
      </c>
      <c r="P81" s="12">
        <v>0</v>
      </c>
      <c r="Q81" s="43">
        <f t="shared" si="5"/>
        <v>509</v>
      </c>
      <c r="R81" s="12">
        <v>137</v>
      </c>
      <c r="S81" s="12">
        <v>1</v>
      </c>
      <c r="T81" s="12">
        <v>373</v>
      </c>
      <c r="U81" s="12">
        <v>0</v>
      </c>
      <c r="V81" s="12">
        <v>0</v>
      </c>
      <c r="W81" s="43">
        <f t="shared" si="3"/>
        <v>374</v>
      </c>
      <c r="X81" s="12">
        <v>576</v>
      </c>
      <c r="Y81" s="12">
        <v>1</v>
      </c>
      <c r="Z81" s="12">
        <v>881</v>
      </c>
      <c r="AA81" s="12">
        <v>1</v>
      </c>
      <c r="AB81" s="12">
        <v>0</v>
      </c>
      <c r="AC81" s="43">
        <f t="shared" si="4"/>
        <v>883</v>
      </c>
      <c r="AD81" s="12">
        <v>713</v>
      </c>
      <c r="AF81" s="33" t="s">
        <v>9</v>
      </c>
      <c r="AG81" s="44">
        <f>FATS!AG79</f>
        <v>1388803</v>
      </c>
      <c r="AH81" s="44">
        <f>FATS!AH79</f>
        <v>888089</v>
      </c>
    </row>
    <row r="82" spans="12:34" ht="15">
      <c r="L82" s="6" t="s">
        <v>8</v>
      </c>
      <c r="M82" s="12">
        <v>26</v>
      </c>
      <c r="N82" s="12">
        <v>5265</v>
      </c>
      <c r="O82" s="12">
        <v>67</v>
      </c>
      <c r="P82" s="12">
        <v>95</v>
      </c>
      <c r="Q82" s="43">
        <f t="shared" si="5"/>
        <v>5453</v>
      </c>
      <c r="R82" s="12">
        <v>4791</v>
      </c>
      <c r="S82" s="12">
        <v>6</v>
      </c>
      <c r="T82" s="12">
        <v>8845</v>
      </c>
      <c r="U82" s="12">
        <v>70</v>
      </c>
      <c r="V82" s="12">
        <v>121</v>
      </c>
      <c r="W82" s="43">
        <f t="shared" si="3"/>
        <v>9042</v>
      </c>
      <c r="X82" s="12">
        <v>5535</v>
      </c>
      <c r="Y82" s="12">
        <v>32</v>
      </c>
      <c r="Z82" s="12">
        <v>14110</v>
      </c>
      <c r="AA82" s="12">
        <v>137</v>
      </c>
      <c r="AB82" s="12">
        <v>216</v>
      </c>
      <c r="AC82" s="43">
        <f t="shared" si="4"/>
        <v>14495</v>
      </c>
      <c r="AD82" s="12">
        <v>10326</v>
      </c>
      <c r="AF82" s="33" t="s">
        <v>8</v>
      </c>
      <c r="AG82" s="44">
        <f>FATS!AG80</f>
        <v>210109</v>
      </c>
      <c r="AH82" s="44">
        <f>FATS!AH80</f>
        <v>112220</v>
      </c>
    </row>
    <row r="83" spans="12:34" ht="15">
      <c r="L83" s="6" t="s">
        <v>7</v>
      </c>
      <c r="M83" s="11" t="s">
        <v>1</v>
      </c>
      <c r="N83" s="12">
        <v>4789</v>
      </c>
      <c r="O83" s="11" t="s">
        <v>1</v>
      </c>
      <c r="P83" s="12">
        <v>0</v>
      </c>
      <c r="Q83" s="43">
        <f t="shared" si="5"/>
        <v>4789</v>
      </c>
      <c r="R83" s="12">
        <v>1366</v>
      </c>
      <c r="S83" s="12">
        <v>0</v>
      </c>
      <c r="T83" s="12">
        <v>1826</v>
      </c>
      <c r="U83" s="11" t="s">
        <v>1</v>
      </c>
      <c r="V83" s="11" t="s">
        <v>1</v>
      </c>
      <c r="W83" s="43">
        <f t="shared" si="3"/>
        <v>1826</v>
      </c>
      <c r="X83" s="12">
        <v>6396</v>
      </c>
      <c r="Y83" s="11" t="s">
        <v>1</v>
      </c>
      <c r="Z83" s="12">
        <v>6615</v>
      </c>
      <c r="AA83" s="12">
        <v>38</v>
      </c>
      <c r="AB83" s="11" t="s">
        <v>1</v>
      </c>
      <c r="AC83" s="43">
        <f t="shared" si="4"/>
        <v>6653</v>
      </c>
      <c r="AD83" s="12">
        <v>7762</v>
      </c>
      <c r="AF83" s="33" t="s">
        <v>7</v>
      </c>
      <c r="AG83" s="44">
        <f>FATS!AG81</f>
        <v>514345</v>
      </c>
      <c r="AH83" s="44">
        <f>FATS!AH81</f>
        <v>330951</v>
      </c>
    </row>
    <row r="84" spans="12:34" ht="15">
      <c r="L84" s="6" t="s">
        <v>6</v>
      </c>
      <c r="M84" s="11" t="s">
        <v>1</v>
      </c>
      <c r="N84" s="12">
        <v>119112</v>
      </c>
      <c r="O84" s="11" t="s">
        <v>1</v>
      </c>
      <c r="P84" s="12">
        <v>312</v>
      </c>
      <c r="Q84" s="43">
        <f t="shared" si="5"/>
        <v>119424</v>
      </c>
      <c r="R84" s="12">
        <v>29848</v>
      </c>
      <c r="S84" s="12">
        <v>539</v>
      </c>
      <c r="T84" s="12">
        <v>165441</v>
      </c>
      <c r="U84" s="12">
        <v>4276</v>
      </c>
      <c r="V84" s="12">
        <v>261</v>
      </c>
      <c r="W84" s="43">
        <f t="shared" si="3"/>
        <v>170517</v>
      </c>
      <c r="X84" s="12">
        <v>23617</v>
      </c>
      <c r="Y84" s="11" t="s">
        <v>1</v>
      </c>
      <c r="Z84" s="12">
        <v>284553</v>
      </c>
      <c r="AA84" s="11" t="s">
        <v>1</v>
      </c>
      <c r="AB84" s="12">
        <v>573</v>
      </c>
      <c r="AC84" s="43">
        <f t="shared" si="4"/>
        <v>285126</v>
      </c>
      <c r="AD84" s="12">
        <v>53465</v>
      </c>
      <c r="AF84" s="33" t="s">
        <v>6</v>
      </c>
      <c r="AG84" s="44">
        <f>FATS!AG82</f>
        <v>374179</v>
      </c>
      <c r="AH84" s="44">
        <f>FATS!AH82</f>
        <v>302360</v>
      </c>
    </row>
    <row r="85" spans="12:34" ht="15">
      <c r="L85" s="6" t="s">
        <v>5</v>
      </c>
      <c r="M85" s="12">
        <v>479</v>
      </c>
      <c r="N85" s="12">
        <v>239061</v>
      </c>
      <c r="O85" s="12">
        <v>21652</v>
      </c>
      <c r="P85" s="12">
        <v>2625</v>
      </c>
      <c r="Q85" s="43">
        <f t="shared" si="5"/>
        <v>263817</v>
      </c>
      <c r="R85" s="12">
        <v>80759</v>
      </c>
      <c r="S85" s="12">
        <v>582</v>
      </c>
      <c r="T85" s="12">
        <v>381018</v>
      </c>
      <c r="U85" s="12">
        <v>33</v>
      </c>
      <c r="V85" s="12">
        <v>1058</v>
      </c>
      <c r="W85" s="43">
        <f t="shared" si="3"/>
        <v>382691</v>
      </c>
      <c r="X85" s="12">
        <v>50056</v>
      </c>
      <c r="Y85" s="12">
        <v>1061</v>
      </c>
      <c r="Z85" s="12">
        <v>620079</v>
      </c>
      <c r="AA85" s="12">
        <v>21685</v>
      </c>
      <c r="AB85" s="12">
        <v>3683</v>
      </c>
      <c r="AC85" s="43">
        <f t="shared" si="4"/>
        <v>646508</v>
      </c>
      <c r="AD85" s="12">
        <v>130815</v>
      </c>
      <c r="AF85" s="33" t="s">
        <v>5</v>
      </c>
      <c r="AG85" s="44">
        <f>FATS!AG83</f>
        <v>686397</v>
      </c>
      <c r="AH85" s="44">
        <f>FATS!AH83</f>
        <v>653082</v>
      </c>
    </row>
    <row r="86" spans="12:34" ht="15">
      <c r="L86" s="6" t="s">
        <v>4</v>
      </c>
      <c r="M86" s="12">
        <v>3829</v>
      </c>
      <c r="N86" s="12">
        <v>359848</v>
      </c>
      <c r="O86" s="11" t="s">
        <v>1</v>
      </c>
      <c r="P86" s="12">
        <v>2488</v>
      </c>
      <c r="Q86" s="43">
        <f t="shared" si="5"/>
        <v>366165</v>
      </c>
      <c r="R86" s="12">
        <v>196600</v>
      </c>
      <c r="S86" s="12">
        <v>209854</v>
      </c>
      <c r="T86" s="12">
        <v>656506</v>
      </c>
      <c r="U86" s="11" t="s">
        <v>1</v>
      </c>
      <c r="V86" s="12">
        <v>191</v>
      </c>
      <c r="W86" s="43">
        <f t="shared" si="3"/>
        <v>866551</v>
      </c>
      <c r="X86" s="12">
        <v>184083</v>
      </c>
      <c r="Y86" s="12">
        <v>213682</v>
      </c>
      <c r="Z86" s="12">
        <v>1016354</v>
      </c>
      <c r="AA86" s="12">
        <v>27956</v>
      </c>
      <c r="AB86" s="12">
        <v>2679</v>
      </c>
      <c r="AC86" s="43">
        <f t="shared" si="4"/>
        <v>1260671</v>
      </c>
      <c r="AD86" s="12">
        <v>380683</v>
      </c>
      <c r="AF86" s="33" t="s">
        <v>4</v>
      </c>
      <c r="AG86" s="44">
        <f>FATS!AG84</f>
        <v>2850989</v>
      </c>
      <c r="AH86" s="44">
        <f>FATS!AH84</f>
        <v>4837119</v>
      </c>
    </row>
    <row r="87" spans="12:34" ht="15">
      <c r="L87" s="6" t="s">
        <v>3</v>
      </c>
      <c r="M87" s="12">
        <v>1426</v>
      </c>
      <c r="N87" s="12">
        <v>63175</v>
      </c>
      <c r="O87" s="12">
        <v>917</v>
      </c>
      <c r="P87" s="12">
        <v>156</v>
      </c>
      <c r="Q87" s="43">
        <f t="shared" si="5"/>
        <v>65674</v>
      </c>
      <c r="R87" s="12">
        <v>21206</v>
      </c>
      <c r="S87" s="12">
        <v>6423</v>
      </c>
      <c r="T87" s="12">
        <v>59276</v>
      </c>
      <c r="U87" s="12">
        <v>312</v>
      </c>
      <c r="V87" s="12">
        <v>0</v>
      </c>
      <c r="W87" s="43">
        <f t="shared" si="3"/>
        <v>66011</v>
      </c>
      <c r="X87" s="12">
        <v>3668</v>
      </c>
      <c r="Y87" s="12">
        <v>7849</v>
      </c>
      <c r="Z87" s="12">
        <v>122451</v>
      </c>
      <c r="AA87" s="12">
        <v>1229</v>
      </c>
      <c r="AB87" s="12">
        <v>156</v>
      </c>
      <c r="AC87" s="43">
        <f t="shared" si="4"/>
        <v>131685</v>
      </c>
      <c r="AD87" s="12">
        <v>24874</v>
      </c>
      <c r="AF87" s="33" t="s">
        <v>3</v>
      </c>
      <c r="AG87" s="44">
        <f>FATS!AG85</f>
        <v>333124</v>
      </c>
      <c r="AH87" s="44">
        <f>FATS!AH85</f>
        <v>368940</v>
      </c>
    </row>
    <row r="88" spans="32:34" ht="15">
      <c r="AF88" s="33" t="s">
        <v>54</v>
      </c>
      <c r="AG88" s="44">
        <f>FATS!AG86</f>
        <v>142847</v>
      </c>
      <c r="AH88" s="44">
        <f>FATS!AH86</f>
        <v>65064</v>
      </c>
    </row>
    <row r="89" ht="15">
      <c r="L89" s="2" t="s">
        <v>2</v>
      </c>
    </row>
    <row r="90" spans="12:32" ht="15">
      <c r="L90" s="2" t="s">
        <v>1</v>
      </c>
      <c r="M90" s="2" t="s">
        <v>0</v>
      </c>
      <c r="AF90" s="2" t="s">
        <v>2</v>
      </c>
    </row>
    <row r="91" ht="15">
      <c r="AF91" s="2" t="s">
        <v>1</v>
      </c>
    </row>
  </sheetData>
  <mergeCells count="7">
    <mergeCell ref="A2:I3"/>
    <mergeCell ref="B4:E4"/>
    <mergeCell ref="F4:I4"/>
    <mergeCell ref="B5:C5"/>
    <mergeCell ref="D5:E5"/>
    <mergeCell ref="F5:G5"/>
    <mergeCell ref="H5:I5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tabSelected="1" workbookViewId="0" topLeftCell="A1">
      <selection activeCell="L37" sqref="L37"/>
    </sheetView>
  </sheetViews>
  <sheetFormatPr defaultColWidth="9.140625" defaultRowHeight="15"/>
  <cols>
    <col min="1" max="17" width="9.140625" style="91" customWidth="1"/>
    <col min="18" max="18" width="9.421875" style="91" bestFit="1" customWidth="1"/>
    <col min="19" max="16384" width="9.140625" style="91" customWidth="1"/>
  </cols>
  <sheetData>
    <row r="1" spans="1:17" ht="15">
      <c r="A1" s="83" t="s">
        <v>244</v>
      </c>
      <c r="O1" s="105" t="s">
        <v>241</v>
      </c>
      <c r="P1"/>
      <c r="Q1"/>
    </row>
    <row r="2" spans="15:17" ht="15">
      <c r="O2"/>
      <c r="P2"/>
      <c r="Q2"/>
    </row>
    <row r="3" spans="15:17" ht="15">
      <c r="O3" s="105" t="s">
        <v>52</v>
      </c>
      <c r="P3" s="107">
        <v>43080.65236111111</v>
      </c>
      <c r="Q3"/>
    </row>
    <row r="4" spans="15:17" ht="15">
      <c r="O4" s="105" t="s">
        <v>51</v>
      </c>
      <c r="P4" s="107">
        <v>43084.68674625</v>
      </c>
      <c r="Q4"/>
    </row>
    <row r="5" spans="15:17" ht="15">
      <c r="O5" s="105" t="s">
        <v>50</v>
      </c>
      <c r="P5" s="105" t="s">
        <v>49</v>
      </c>
      <c r="Q5"/>
    </row>
    <row r="6" spans="15:17" ht="15">
      <c r="O6"/>
      <c r="P6"/>
      <c r="Q6"/>
    </row>
    <row r="7" spans="15:17" ht="15">
      <c r="O7" s="105" t="s">
        <v>144</v>
      </c>
      <c r="P7" s="105" t="s">
        <v>240</v>
      </c>
      <c r="Q7"/>
    </row>
    <row r="8" spans="15:17" ht="15">
      <c r="O8" s="105" t="s">
        <v>37</v>
      </c>
      <c r="P8" s="105" t="s">
        <v>239</v>
      </c>
      <c r="Q8"/>
    </row>
    <row r="9" spans="15:26" ht="15">
      <c r="O9" s="105" t="s">
        <v>43</v>
      </c>
      <c r="P9" s="105" t="s">
        <v>48</v>
      </c>
      <c r="Q9"/>
      <c r="Z9" s="91" t="s">
        <v>215</v>
      </c>
    </row>
    <row r="10" spans="15:17" ht="15">
      <c r="O10" s="105"/>
      <c r="P10" s="105"/>
      <c r="Q10"/>
    </row>
    <row r="11" spans="15:28" ht="26.25" customHeight="1">
      <c r="O11" s="95" t="s">
        <v>238</v>
      </c>
      <c r="P11" s="106" t="s">
        <v>237</v>
      </c>
      <c r="Q11" s="106" t="s">
        <v>126</v>
      </c>
      <c r="R11" s="106" t="s">
        <v>147</v>
      </c>
      <c r="S11" s="106" t="s">
        <v>148</v>
      </c>
      <c r="U11" s="53" t="s">
        <v>228</v>
      </c>
      <c r="V11" s="53" t="s">
        <v>229</v>
      </c>
      <c r="W11" s="53" t="s">
        <v>40</v>
      </c>
      <c r="Z11" s="91" t="s">
        <v>242</v>
      </c>
      <c r="AA11" s="91" t="s">
        <v>243</v>
      </c>
      <c r="AB11" s="91" t="s">
        <v>40</v>
      </c>
    </row>
    <row r="12" spans="15:28" ht="15">
      <c r="O12" s="95" t="s">
        <v>31</v>
      </c>
      <c r="P12" s="93" t="s">
        <v>1</v>
      </c>
      <c r="Q12" s="93" t="s">
        <v>1</v>
      </c>
      <c r="R12" s="94" t="s">
        <v>1</v>
      </c>
      <c r="S12" s="93" t="s">
        <v>1</v>
      </c>
      <c r="U12" s="96" t="str">
        <f>_xlfn.IFERROR(P12/R12*100,":")</f>
        <v>:</v>
      </c>
      <c r="V12" s="96" t="str">
        <f>_xlfn.IFERROR(Q12/R12*100,":")</f>
        <v>:</v>
      </c>
      <c r="W12" s="96" t="str">
        <f>_xlfn.IFERROR(S12/R12*100,":")</f>
        <v>:</v>
      </c>
      <c r="Y12" s="95" t="s">
        <v>31</v>
      </c>
      <c r="Z12" s="91" t="s">
        <v>1</v>
      </c>
      <c r="AA12" s="91" t="s">
        <v>1</v>
      </c>
      <c r="AB12" s="91" t="s">
        <v>1</v>
      </c>
    </row>
    <row r="13" spans="15:28" ht="15">
      <c r="O13" s="95" t="s">
        <v>30</v>
      </c>
      <c r="P13" s="93">
        <v>22.1</v>
      </c>
      <c r="Q13" s="93">
        <v>3.1</v>
      </c>
      <c r="R13" s="93">
        <v>99.2</v>
      </c>
      <c r="S13" s="93">
        <v>25.2</v>
      </c>
      <c r="U13" s="96">
        <f aca="true" t="shared" si="0" ref="U13:U36">_xlfn.IFERROR(P13/R13*100,":")</f>
        <v>22.278225806451612</v>
      </c>
      <c r="V13" s="96">
        <f aca="true" t="shared" si="1" ref="V13:V36">_xlfn.IFERROR(Q13/R13*100,":")</f>
        <v>3.125</v>
      </c>
      <c r="W13" s="96">
        <f aca="true" t="shared" si="2" ref="W13:W36">_xlfn.IFERROR(S13/R13*100,":")</f>
        <v>25.403225806451612</v>
      </c>
      <c r="Y13" s="95" t="s">
        <v>28</v>
      </c>
      <c r="Z13" s="96" t="s">
        <v>1</v>
      </c>
      <c r="AA13" s="96" t="s">
        <v>1</v>
      </c>
      <c r="AB13" s="96" t="s">
        <v>1</v>
      </c>
    </row>
    <row r="14" spans="15:28" ht="15">
      <c r="O14" s="95" t="s">
        <v>29</v>
      </c>
      <c r="P14" s="93">
        <v>409.2</v>
      </c>
      <c r="Q14" s="93">
        <v>178.4</v>
      </c>
      <c r="R14" s="93">
        <v>956.7</v>
      </c>
      <c r="S14" s="93">
        <v>587.6</v>
      </c>
      <c r="U14" s="96">
        <f t="shared" si="0"/>
        <v>42.77202884916901</v>
      </c>
      <c r="V14" s="96">
        <f t="shared" si="1"/>
        <v>18.647433887321</v>
      </c>
      <c r="W14" s="96">
        <f t="shared" si="2"/>
        <v>61.41946273649002</v>
      </c>
      <c r="Y14" s="95" t="s">
        <v>26</v>
      </c>
      <c r="Z14" s="96" t="s">
        <v>1</v>
      </c>
      <c r="AA14" s="96">
        <v>14.380530973451327</v>
      </c>
      <c r="AB14" s="96" t="s">
        <v>1</v>
      </c>
    </row>
    <row r="15" spans="15:28" ht="15">
      <c r="O15" s="95" t="s">
        <v>28</v>
      </c>
      <c r="P15" s="93" t="s">
        <v>1</v>
      </c>
      <c r="Q15" s="93" t="s">
        <v>1</v>
      </c>
      <c r="R15" s="93" t="s">
        <v>1</v>
      </c>
      <c r="S15" s="93" t="s">
        <v>1</v>
      </c>
      <c r="U15" s="96" t="str">
        <f t="shared" si="0"/>
        <v>:</v>
      </c>
      <c r="V15" s="96" t="str">
        <f t="shared" si="1"/>
        <v>:</v>
      </c>
      <c r="W15" s="96" t="str">
        <f t="shared" si="2"/>
        <v>:</v>
      </c>
      <c r="Y15" s="95" t="s">
        <v>19</v>
      </c>
      <c r="Z15" s="96" t="s">
        <v>1</v>
      </c>
      <c r="AA15" s="96" t="s">
        <v>1</v>
      </c>
      <c r="AB15" s="96" t="s">
        <v>1</v>
      </c>
    </row>
    <row r="16" spans="15:28" ht="15">
      <c r="O16" s="95" t="s">
        <v>27</v>
      </c>
      <c r="P16" s="93">
        <v>5135.3</v>
      </c>
      <c r="Q16" s="93">
        <v>7228.4</v>
      </c>
      <c r="R16" s="93">
        <v>60225.8</v>
      </c>
      <c r="S16" s="93">
        <v>12363.7</v>
      </c>
      <c r="U16" s="96">
        <f t="shared" si="0"/>
        <v>8.526744352088308</v>
      </c>
      <c r="V16" s="96">
        <f t="shared" si="1"/>
        <v>12.002165185020372</v>
      </c>
      <c r="W16" s="96">
        <f t="shared" si="2"/>
        <v>20.52890953710868</v>
      </c>
      <c r="Y16" s="95" t="s">
        <v>18</v>
      </c>
      <c r="Z16" s="96" t="s">
        <v>1</v>
      </c>
      <c r="AA16" s="96" t="s">
        <v>1</v>
      </c>
      <c r="AB16" s="96" t="s">
        <v>1</v>
      </c>
    </row>
    <row r="17" spans="15:28" ht="15">
      <c r="O17" s="95" t="s">
        <v>26</v>
      </c>
      <c r="P17" s="94" t="s">
        <v>1</v>
      </c>
      <c r="Q17" s="93">
        <v>6.5</v>
      </c>
      <c r="R17" s="93">
        <v>45.2</v>
      </c>
      <c r="S17" s="94" t="s">
        <v>1</v>
      </c>
      <c r="U17" s="96" t="str">
        <f t="shared" si="0"/>
        <v>:</v>
      </c>
      <c r="V17" s="96">
        <f t="shared" si="1"/>
        <v>14.380530973451327</v>
      </c>
      <c r="W17" s="96" t="str">
        <f t="shared" si="2"/>
        <v>:</v>
      </c>
      <c r="Y17" s="95" t="s">
        <v>17</v>
      </c>
      <c r="Z17" s="96" t="s">
        <v>1</v>
      </c>
      <c r="AA17" s="96" t="s">
        <v>1</v>
      </c>
      <c r="AB17" s="96" t="s">
        <v>1</v>
      </c>
    </row>
    <row r="18" spans="15:28" ht="15">
      <c r="O18" s="95" t="s">
        <v>24</v>
      </c>
      <c r="P18" s="94">
        <v>56.7</v>
      </c>
      <c r="Q18" s="94">
        <v>1.1</v>
      </c>
      <c r="R18" s="93">
        <v>164.2</v>
      </c>
      <c r="S18" s="94">
        <v>57.8</v>
      </c>
      <c r="U18" s="96">
        <f t="shared" si="0"/>
        <v>34.53105968331304</v>
      </c>
      <c r="V18" s="96">
        <f t="shared" si="1"/>
        <v>0.6699147381242389</v>
      </c>
      <c r="W18" s="96">
        <f t="shared" si="2"/>
        <v>35.20097442143727</v>
      </c>
      <c r="Y18" s="95" t="s">
        <v>10</v>
      </c>
      <c r="Z18" s="96" t="s">
        <v>1</v>
      </c>
      <c r="AA18" s="96" t="s">
        <v>1</v>
      </c>
      <c r="AB18" s="96">
        <v>6.153846153846154</v>
      </c>
    </row>
    <row r="19" spans="15:28" ht="15">
      <c r="O19" s="95" t="s">
        <v>23</v>
      </c>
      <c r="P19" s="93">
        <v>960.2</v>
      </c>
      <c r="Q19" s="93">
        <v>351.9</v>
      </c>
      <c r="R19" s="93">
        <v>3417</v>
      </c>
      <c r="S19" s="93">
        <v>1312.1</v>
      </c>
      <c r="U19" s="96">
        <f t="shared" si="0"/>
        <v>28.100673105062924</v>
      </c>
      <c r="V19" s="96">
        <f t="shared" si="1"/>
        <v>10.298507462686567</v>
      </c>
      <c r="W19" s="96">
        <f t="shared" si="2"/>
        <v>38.39918056774948</v>
      </c>
      <c r="Y19" s="95" t="s">
        <v>9</v>
      </c>
      <c r="Z19" s="96" t="s">
        <v>1</v>
      </c>
      <c r="AA19" s="96" t="s">
        <v>1</v>
      </c>
      <c r="AB19" s="96" t="s">
        <v>1</v>
      </c>
    </row>
    <row r="20" spans="15:28" ht="15">
      <c r="O20" s="95" t="s">
        <v>22</v>
      </c>
      <c r="P20" s="93">
        <v>2959</v>
      </c>
      <c r="Q20" s="93">
        <v>2408.4</v>
      </c>
      <c r="R20" s="93">
        <v>24295.2</v>
      </c>
      <c r="S20" s="93">
        <v>5367.4</v>
      </c>
      <c r="U20" s="96">
        <f t="shared" si="0"/>
        <v>12.17936053212157</v>
      </c>
      <c r="V20" s="96">
        <f t="shared" si="1"/>
        <v>9.913069248246567</v>
      </c>
      <c r="W20" s="96">
        <f t="shared" si="2"/>
        <v>22.092429780368136</v>
      </c>
      <c r="Y20" s="95" t="s">
        <v>6</v>
      </c>
      <c r="Z20" s="96" t="s">
        <v>1</v>
      </c>
      <c r="AA20" s="96" t="s">
        <v>1</v>
      </c>
      <c r="AB20" s="96" t="s">
        <v>1</v>
      </c>
    </row>
    <row r="21" spans="15:28" ht="15">
      <c r="O21" s="95" t="s">
        <v>21</v>
      </c>
      <c r="P21" s="93">
        <v>91.1</v>
      </c>
      <c r="Q21" s="93">
        <v>22.2</v>
      </c>
      <c r="R21" s="93">
        <v>142.5</v>
      </c>
      <c r="S21" s="93">
        <v>113.4</v>
      </c>
      <c r="U21" s="96">
        <f t="shared" si="0"/>
        <v>63.92982456140351</v>
      </c>
      <c r="V21" s="96">
        <f t="shared" si="1"/>
        <v>15.578947368421053</v>
      </c>
      <c r="W21" s="96">
        <f t="shared" si="2"/>
        <v>79.57894736842105</v>
      </c>
      <c r="Y21" s="95" t="s">
        <v>4</v>
      </c>
      <c r="Z21" s="96" t="s">
        <v>1</v>
      </c>
      <c r="AA21" s="96" t="s">
        <v>1</v>
      </c>
      <c r="AB21" s="96" t="s">
        <v>1</v>
      </c>
    </row>
    <row r="22" spans="15:28" ht="15">
      <c r="O22" s="95" t="s">
        <v>20</v>
      </c>
      <c r="P22" s="93">
        <v>1086.4</v>
      </c>
      <c r="Q22" s="93">
        <v>1140.9</v>
      </c>
      <c r="R22" s="93">
        <v>9278.9</v>
      </c>
      <c r="S22" s="93">
        <v>2227.2</v>
      </c>
      <c r="U22" s="96">
        <f t="shared" si="0"/>
        <v>11.708284387157962</v>
      </c>
      <c r="V22" s="96">
        <f t="shared" si="1"/>
        <v>12.295638491631552</v>
      </c>
      <c r="W22" s="96">
        <f t="shared" si="2"/>
        <v>24.002845164836348</v>
      </c>
      <c r="Y22" s="95" t="s">
        <v>21</v>
      </c>
      <c r="Z22" s="96">
        <v>63.92982456140351</v>
      </c>
      <c r="AA22" s="96">
        <v>15.578947368421053</v>
      </c>
      <c r="AB22" s="96">
        <v>79.57894736842105</v>
      </c>
    </row>
    <row r="23" spans="15:28" ht="15">
      <c r="O23" s="95" t="s">
        <v>19</v>
      </c>
      <c r="P23" s="94" t="s">
        <v>1</v>
      </c>
      <c r="Q23" s="94" t="s">
        <v>1</v>
      </c>
      <c r="R23" s="94" t="s">
        <v>1</v>
      </c>
      <c r="S23" s="94" t="s">
        <v>1</v>
      </c>
      <c r="U23" s="96" t="str">
        <f t="shared" si="0"/>
        <v>:</v>
      </c>
      <c r="V23" s="96" t="str">
        <f t="shared" si="1"/>
        <v>:</v>
      </c>
      <c r="W23" s="96" t="str">
        <f t="shared" si="2"/>
        <v>:</v>
      </c>
      <c r="Y23" s="95" t="s">
        <v>7</v>
      </c>
      <c r="Z23" s="96">
        <v>55.69294178258629</v>
      </c>
      <c r="AA23" s="96">
        <v>18.804739824832563</v>
      </c>
      <c r="AB23" s="96">
        <v>74.49768160741885</v>
      </c>
    </row>
    <row r="24" spans="15:28" ht="15">
      <c r="O24" s="95" t="s">
        <v>18</v>
      </c>
      <c r="P24" s="94" t="s">
        <v>1</v>
      </c>
      <c r="Q24" s="94" t="s">
        <v>1</v>
      </c>
      <c r="R24" s="94" t="s">
        <v>1</v>
      </c>
      <c r="S24" s="94" t="s">
        <v>1</v>
      </c>
      <c r="U24" s="96" t="str">
        <f t="shared" si="0"/>
        <v>:</v>
      </c>
      <c r="V24" s="96" t="str">
        <f t="shared" si="1"/>
        <v>:</v>
      </c>
      <c r="W24" s="96" t="str">
        <f t="shared" si="2"/>
        <v>:</v>
      </c>
      <c r="Y24" s="108" t="s">
        <v>29</v>
      </c>
      <c r="Z24" s="96">
        <v>42.77202884916901</v>
      </c>
      <c r="AA24" s="96">
        <v>18.647433887321</v>
      </c>
      <c r="AB24" s="96">
        <v>61.41946273649002</v>
      </c>
    </row>
    <row r="25" spans="15:28" ht="15">
      <c r="O25" s="95" t="s">
        <v>17</v>
      </c>
      <c r="P25" s="94" t="s">
        <v>1</v>
      </c>
      <c r="Q25" s="94" t="s">
        <v>1</v>
      </c>
      <c r="R25" s="94" t="s">
        <v>1</v>
      </c>
      <c r="S25" s="94" t="s">
        <v>1</v>
      </c>
      <c r="U25" s="96" t="str">
        <f t="shared" si="0"/>
        <v>:</v>
      </c>
      <c r="V25" s="96" t="str">
        <f t="shared" si="1"/>
        <v>:</v>
      </c>
      <c r="W25" s="96" t="str">
        <f t="shared" si="2"/>
        <v>:</v>
      </c>
      <c r="Y25" s="95" t="s">
        <v>15</v>
      </c>
      <c r="Z25" s="96">
        <v>41.3985413985414</v>
      </c>
      <c r="AA25" s="96">
        <v>24.71042471042471</v>
      </c>
      <c r="AB25" s="96">
        <v>66.1089661089661</v>
      </c>
    </row>
    <row r="26" spans="15:28" ht="15">
      <c r="O26" s="95" t="s">
        <v>15</v>
      </c>
      <c r="P26" s="93">
        <v>193</v>
      </c>
      <c r="Q26" s="93">
        <v>115.2</v>
      </c>
      <c r="R26" s="93">
        <v>466.2</v>
      </c>
      <c r="S26" s="93">
        <v>308.2</v>
      </c>
      <c r="U26" s="96">
        <f t="shared" si="0"/>
        <v>41.3985413985414</v>
      </c>
      <c r="V26" s="96">
        <f t="shared" si="1"/>
        <v>24.71042471042471</v>
      </c>
      <c r="W26" s="96">
        <f t="shared" si="2"/>
        <v>66.1089661089661</v>
      </c>
      <c r="Y26" s="95" t="s">
        <v>24</v>
      </c>
      <c r="Z26" s="96">
        <v>34.53105968331304</v>
      </c>
      <c r="AA26" s="96">
        <v>0.6699147381242389</v>
      </c>
      <c r="AB26" s="96">
        <v>35.20097442143727</v>
      </c>
    </row>
    <row r="27" spans="15:28" ht="15">
      <c r="O27" s="95" t="s">
        <v>13</v>
      </c>
      <c r="P27" s="93">
        <v>463.2</v>
      </c>
      <c r="Q27" s="93">
        <v>1001</v>
      </c>
      <c r="R27" s="93">
        <v>4522.6</v>
      </c>
      <c r="S27" s="93">
        <v>1464.2</v>
      </c>
      <c r="U27" s="96">
        <f t="shared" si="0"/>
        <v>10.241896254366956</v>
      </c>
      <c r="V27" s="96">
        <f t="shared" si="1"/>
        <v>22.13328616282669</v>
      </c>
      <c r="W27" s="96">
        <f t="shared" si="2"/>
        <v>32.37518241719365</v>
      </c>
      <c r="Y27" s="95" t="s">
        <v>12</v>
      </c>
      <c r="Z27" s="96">
        <v>33.10557823704863</v>
      </c>
      <c r="AA27" s="96">
        <v>20.28642142449178</v>
      </c>
      <c r="AB27" s="96">
        <v>53.39199966154041</v>
      </c>
    </row>
    <row r="28" spans="15:28" ht="15">
      <c r="O28" s="95" t="s">
        <v>12</v>
      </c>
      <c r="P28" s="93">
        <v>1565</v>
      </c>
      <c r="Q28" s="93">
        <v>959</v>
      </c>
      <c r="R28" s="93">
        <v>4727.3</v>
      </c>
      <c r="S28" s="93">
        <v>2524</v>
      </c>
      <c r="U28" s="96">
        <f t="shared" si="0"/>
        <v>33.10557823704863</v>
      </c>
      <c r="V28" s="96">
        <f t="shared" si="1"/>
        <v>20.28642142449178</v>
      </c>
      <c r="W28" s="96">
        <f t="shared" si="2"/>
        <v>53.39199966154041</v>
      </c>
      <c r="Y28" s="95" t="s">
        <v>11</v>
      </c>
      <c r="Z28" s="96">
        <v>30.237302695157307</v>
      </c>
      <c r="AA28" s="96">
        <v>14.506603672286053</v>
      </c>
      <c r="AB28" s="96">
        <v>44.74390636744336</v>
      </c>
    </row>
    <row r="29" spans="15:28" ht="15">
      <c r="O29" s="95" t="s">
        <v>11</v>
      </c>
      <c r="P29" s="93">
        <v>281.6</v>
      </c>
      <c r="Q29" s="93">
        <v>135.1</v>
      </c>
      <c r="R29" s="93">
        <v>931.3</v>
      </c>
      <c r="S29" s="93">
        <v>416.7</v>
      </c>
      <c r="U29" s="96">
        <f t="shared" si="0"/>
        <v>30.237302695157307</v>
      </c>
      <c r="V29" s="96">
        <f t="shared" si="1"/>
        <v>14.506603672286053</v>
      </c>
      <c r="W29" s="96">
        <f t="shared" si="2"/>
        <v>44.74390636744336</v>
      </c>
      <c r="Y29" s="95" t="s">
        <v>23</v>
      </c>
      <c r="Z29" s="96">
        <v>28.100673105062924</v>
      </c>
      <c r="AA29" s="96">
        <v>10.298507462686567</v>
      </c>
      <c r="AB29" s="96">
        <v>38.39918056774948</v>
      </c>
    </row>
    <row r="30" spans="15:28" ht="15">
      <c r="O30" s="95" t="s">
        <v>10</v>
      </c>
      <c r="P30" s="93" t="s">
        <v>1</v>
      </c>
      <c r="Q30" s="93" t="s">
        <v>1</v>
      </c>
      <c r="R30" s="93">
        <v>6.5</v>
      </c>
      <c r="S30" s="93">
        <v>0.4</v>
      </c>
      <c r="U30" s="96" t="str">
        <f t="shared" si="0"/>
        <v>:</v>
      </c>
      <c r="V30" s="96" t="str">
        <f t="shared" si="1"/>
        <v>:</v>
      </c>
      <c r="W30" s="96">
        <f t="shared" si="2"/>
        <v>6.153846153846154</v>
      </c>
      <c r="Y30" s="95" t="s">
        <v>30</v>
      </c>
      <c r="Z30" s="96">
        <v>22.278225806451612</v>
      </c>
      <c r="AA30" s="96">
        <v>3.125</v>
      </c>
      <c r="AB30" s="96">
        <v>25.403225806451612</v>
      </c>
    </row>
    <row r="31" spans="15:28" ht="15">
      <c r="O31" s="95" t="s">
        <v>9</v>
      </c>
      <c r="P31" s="93" t="s">
        <v>1</v>
      </c>
      <c r="Q31" s="93">
        <v>6.4</v>
      </c>
      <c r="R31" s="93" t="s">
        <v>1</v>
      </c>
      <c r="S31" s="93" t="s">
        <v>1</v>
      </c>
      <c r="U31" s="96" t="str">
        <f t="shared" si="0"/>
        <v>:</v>
      </c>
      <c r="V31" s="96" t="str">
        <f t="shared" si="1"/>
        <v>:</v>
      </c>
      <c r="W31" s="96" t="str">
        <f t="shared" si="2"/>
        <v>:</v>
      </c>
      <c r="Y31" s="95" t="s">
        <v>8</v>
      </c>
      <c r="Z31" s="96">
        <v>17.83261802575107</v>
      </c>
      <c r="AA31" s="96">
        <v>24.27038626609442</v>
      </c>
      <c r="AB31" s="96">
        <v>42.08154506437768</v>
      </c>
    </row>
    <row r="32" spans="15:28" ht="15">
      <c r="O32" s="95" t="s">
        <v>8</v>
      </c>
      <c r="P32" s="94">
        <v>83.1</v>
      </c>
      <c r="Q32" s="94">
        <v>113.1</v>
      </c>
      <c r="R32" s="93">
        <v>466</v>
      </c>
      <c r="S32" s="94">
        <v>196.1</v>
      </c>
      <c r="U32" s="96">
        <f t="shared" si="0"/>
        <v>17.83261802575107</v>
      </c>
      <c r="V32" s="96">
        <f t="shared" si="1"/>
        <v>24.27038626609442</v>
      </c>
      <c r="W32" s="96">
        <f t="shared" si="2"/>
        <v>42.08154506437768</v>
      </c>
      <c r="Y32" s="95" t="s">
        <v>3</v>
      </c>
      <c r="Z32" s="96">
        <v>13.776775648252537</v>
      </c>
      <c r="AA32" s="96">
        <v>17.271702367531006</v>
      </c>
      <c r="AB32" s="96">
        <v>31.048478015783544</v>
      </c>
    </row>
    <row r="33" spans="15:28" ht="15">
      <c r="O33" s="95" t="s">
        <v>7</v>
      </c>
      <c r="P33" s="94">
        <v>108.1</v>
      </c>
      <c r="Q33" s="94">
        <v>36.5</v>
      </c>
      <c r="R33" s="93">
        <v>194.1</v>
      </c>
      <c r="S33" s="93">
        <v>144.6</v>
      </c>
      <c r="U33" s="96">
        <f t="shared" si="0"/>
        <v>55.69294178258629</v>
      </c>
      <c r="V33" s="96">
        <f t="shared" si="1"/>
        <v>18.804739824832563</v>
      </c>
      <c r="W33" s="96">
        <f t="shared" si="2"/>
        <v>74.49768160741885</v>
      </c>
      <c r="Y33" s="95" t="s">
        <v>22</v>
      </c>
      <c r="Z33" s="96">
        <v>12.17936053212157</v>
      </c>
      <c r="AA33" s="96">
        <v>9.913069248246567</v>
      </c>
      <c r="AB33" s="96">
        <v>22.092429780368136</v>
      </c>
    </row>
    <row r="34" spans="15:28" ht="15">
      <c r="O34" s="95" t="s">
        <v>6</v>
      </c>
      <c r="P34" s="93" t="s">
        <v>1</v>
      </c>
      <c r="Q34" s="93" t="s">
        <v>1</v>
      </c>
      <c r="R34" s="93" t="s">
        <v>1</v>
      </c>
      <c r="S34" s="93" t="s">
        <v>1</v>
      </c>
      <c r="U34" s="96" t="str">
        <f t="shared" si="0"/>
        <v>:</v>
      </c>
      <c r="V34" s="96" t="str">
        <f t="shared" si="1"/>
        <v>:</v>
      </c>
      <c r="W34" s="96" t="str">
        <f t="shared" si="2"/>
        <v>:</v>
      </c>
      <c r="Y34" s="95" t="s">
        <v>20</v>
      </c>
      <c r="Z34" s="96">
        <v>11.708284387157962</v>
      </c>
      <c r="AA34" s="96">
        <v>12.295638491631552</v>
      </c>
      <c r="AB34" s="96">
        <v>24.002845164836348</v>
      </c>
    </row>
    <row r="35" spans="2:28" ht="15">
      <c r="B35" s="127" t="s">
        <v>245</v>
      </c>
      <c r="O35" s="95" t="s">
        <v>4</v>
      </c>
      <c r="P35" s="93" t="s">
        <v>1</v>
      </c>
      <c r="Q35" s="93" t="s">
        <v>1</v>
      </c>
      <c r="R35" s="93" t="s">
        <v>1</v>
      </c>
      <c r="S35" s="93" t="s">
        <v>1</v>
      </c>
      <c r="U35" s="96" t="str">
        <f t="shared" si="0"/>
        <v>:</v>
      </c>
      <c r="V35" s="96" t="str">
        <f t="shared" si="1"/>
        <v>:</v>
      </c>
      <c r="W35" s="96" t="str">
        <f t="shared" si="2"/>
        <v>:</v>
      </c>
      <c r="Y35" s="95" t="s">
        <v>13</v>
      </c>
      <c r="Z35" s="96">
        <v>10.241896254366956</v>
      </c>
      <c r="AA35" s="96">
        <v>22.13328616282669</v>
      </c>
      <c r="AB35" s="96">
        <v>32.37518241719365</v>
      </c>
    </row>
    <row r="36" spans="15:28" ht="15">
      <c r="O36" s="95" t="s">
        <v>3</v>
      </c>
      <c r="P36" s="93">
        <v>183.3</v>
      </c>
      <c r="Q36" s="93">
        <v>229.8</v>
      </c>
      <c r="R36" s="93">
        <v>1330.5</v>
      </c>
      <c r="S36" s="93">
        <v>413.1</v>
      </c>
      <c r="U36" s="96">
        <f t="shared" si="0"/>
        <v>13.776775648252537</v>
      </c>
      <c r="V36" s="96">
        <f t="shared" si="1"/>
        <v>17.271702367531006</v>
      </c>
      <c r="W36" s="96">
        <f t="shared" si="2"/>
        <v>31.048478015783544</v>
      </c>
      <c r="Y36" s="108" t="s">
        <v>73</v>
      </c>
      <c r="Z36" s="96">
        <v>8.526744352088308</v>
      </c>
      <c r="AA36" s="96">
        <v>12.002165185020372</v>
      </c>
      <c r="AB36" s="96">
        <v>20.52890953710868</v>
      </c>
    </row>
    <row r="38" ht="15">
      <c r="O38" s="92" t="s">
        <v>2</v>
      </c>
    </row>
    <row r="39" spans="15:16" ht="15">
      <c r="O39" s="92" t="s">
        <v>1</v>
      </c>
      <c r="P39" s="92" t="s">
        <v>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M169"/>
  <sheetViews>
    <sheetView zoomScale="80" zoomScaleNormal="80" workbookViewId="0" topLeftCell="A1">
      <selection activeCell="J12" sqref="J12:J13"/>
    </sheetView>
  </sheetViews>
  <sheetFormatPr defaultColWidth="12.8515625" defaultRowHeight="15"/>
  <cols>
    <col min="1" max="16384" width="12.8515625" style="53" customWidth="1"/>
  </cols>
  <sheetData>
    <row r="1" spans="1:39" ht="15">
      <c r="A1" s="28">
        <v>2013</v>
      </c>
      <c r="Q1" s="29" t="s">
        <v>166</v>
      </c>
      <c r="R1" s="30" t="s">
        <v>143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3" spans="1:39" ht="15">
      <c r="A3" s="6"/>
      <c r="B3" s="109" t="s">
        <v>154</v>
      </c>
      <c r="C3" s="110"/>
      <c r="D3" s="110"/>
      <c r="E3" s="111"/>
      <c r="F3" s="109" t="s">
        <v>155</v>
      </c>
      <c r="G3" s="110"/>
      <c r="H3" s="110"/>
      <c r="I3" s="111"/>
      <c r="J3" s="15"/>
      <c r="L3" s="109" t="s">
        <v>154</v>
      </c>
      <c r="M3" s="111"/>
      <c r="N3" s="109" t="s">
        <v>155</v>
      </c>
      <c r="O3" s="111"/>
      <c r="R3" s="30" t="s">
        <v>52</v>
      </c>
      <c r="S3" s="32">
        <v>42933.62207175926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4.25" customHeight="1">
      <c r="A4" s="6"/>
      <c r="B4" s="109" t="s">
        <v>76</v>
      </c>
      <c r="C4" s="111"/>
      <c r="D4" s="109" t="s">
        <v>77</v>
      </c>
      <c r="E4" s="111"/>
      <c r="F4" s="109" t="s">
        <v>76</v>
      </c>
      <c r="G4" s="111"/>
      <c r="H4" s="109" t="s">
        <v>77</v>
      </c>
      <c r="I4" s="111"/>
      <c r="J4" s="15"/>
      <c r="L4" s="9" t="s">
        <v>74</v>
      </c>
      <c r="M4" s="9" t="s">
        <v>159</v>
      </c>
      <c r="N4" s="9" t="s">
        <v>74</v>
      </c>
      <c r="O4" s="9" t="s">
        <v>159</v>
      </c>
      <c r="R4" s="30" t="s">
        <v>51</v>
      </c>
      <c r="S4" s="32">
        <v>43061.65173857639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15">
      <c r="A5" s="6"/>
      <c r="B5" s="9" t="s">
        <v>33</v>
      </c>
      <c r="C5" s="9" t="s">
        <v>32</v>
      </c>
      <c r="D5" s="9" t="s">
        <v>33</v>
      </c>
      <c r="E5" s="9" t="s">
        <v>32</v>
      </c>
      <c r="F5" s="9" t="s">
        <v>33</v>
      </c>
      <c r="G5" s="9" t="s">
        <v>32</v>
      </c>
      <c r="H5" s="9" t="s">
        <v>33</v>
      </c>
      <c r="I5" s="9" t="s">
        <v>32</v>
      </c>
      <c r="J5" s="16"/>
      <c r="R5" s="30" t="s">
        <v>50</v>
      </c>
      <c r="S5" s="30" t="s">
        <v>49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15" ht="15">
      <c r="A6" s="33" t="s">
        <v>156</v>
      </c>
      <c r="B6" s="76">
        <f>_xlfn.IFERROR((AL94-X94)/AE94*100,":")</f>
        <v>14.040741466882285</v>
      </c>
      <c r="C6" s="76">
        <f>_xlfn.IFERROR(X94/AE94*100,":")</f>
        <v>9.185922989447182</v>
      </c>
      <c r="D6" s="76">
        <f>_xlfn.IFERROR((AM94-Y94)/AF94*100,":")</f>
        <v>10.02903058282672</v>
      </c>
      <c r="E6" s="76">
        <f>_xlfn.IFERROR(Y94/AF94*100,":")</f>
        <v>5.506977545094515</v>
      </c>
      <c r="F6" s="76">
        <f>_xlfn.IFERROR((AL12-X12)/AE12*100,":")</f>
        <v>18.903075058197814</v>
      </c>
      <c r="G6" s="76">
        <f>_xlfn.IFERROR(X12/AE12*100,":")</f>
        <v>14.392918807675853</v>
      </c>
      <c r="H6" s="76">
        <f>_xlfn.IFERROR((AM12-Y12)/AF12*100,":")</f>
        <v>16.372054439220463</v>
      </c>
      <c r="I6" s="76">
        <f>_xlfn.IFERROR(Y12/AF12*100,":")</f>
        <v>13.582311620532577</v>
      </c>
      <c r="J6" s="18"/>
      <c r="K6" s="33" t="s">
        <v>156</v>
      </c>
      <c r="L6" s="17">
        <f>AL94/AE94</f>
        <v>0.23226664456329463</v>
      </c>
      <c r="M6" s="17">
        <f>AM94/AF94</f>
        <v>0.15536008127921236</v>
      </c>
      <c r="N6" s="17">
        <f>AL12/AE12</f>
        <v>0.3329599386587367</v>
      </c>
      <c r="O6" s="17">
        <f>AM12/AF12</f>
        <v>0.2995436605975304</v>
      </c>
    </row>
    <row r="7" spans="1:39" ht="15">
      <c r="A7" s="33" t="s">
        <v>157</v>
      </c>
      <c r="B7" s="76" t="str">
        <f aca="true" t="shared" si="0" ref="B7:B37">_xlfn.IFERROR((AL95-X95)/AE95*100,":")</f>
        <v>:</v>
      </c>
      <c r="C7" s="76" t="str">
        <f aca="true" t="shared" si="1" ref="C7:C37">_xlfn.IFERROR(X95/AE95*100,":")</f>
        <v>:</v>
      </c>
      <c r="D7" s="76" t="str">
        <f aca="true" t="shared" si="2" ref="D7:D37">_xlfn.IFERROR((AM95-Y95)/AF95*100,":")</f>
        <v>:</v>
      </c>
      <c r="E7" s="76" t="str">
        <f aca="true" t="shared" si="3" ref="E7:E37">_xlfn.IFERROR(Y95/AF95*100,":")</f>
        <v>:</v>
      </c>
      <c r="F7" s="76" t="str">
        <f aca="true" t="shared" si="4" ref="F7:F37">_xlfn.IFERROR((AL13-X13)/AE13*100,":")</f>
        <v>:</v>
      </c>
      <c r="G7" s="76" t="str">
        <f aca="true" t="shared" si="5" ref="G7:G37">_xlfn.IFERROR(X13/AE13*100,":")</f>
        <v>:</v>
      </c>
      <c r="H7" s="76" t="str">
        <f aca="true" t="shared" si="6" ref="H7:H37">_xlfn.IFERROR((AM13-Y13)/AF13*100,":")</f>
        <v>:</v>
      </c>
      <c r="I7" s="76" t="str">
        <f aca="true" t="shared" si="7" ref="I7:I37">_xlfn.IFERROR(Y13/AF13*100,":")</f>
        <v>:</v>
      </c>
      <c r="J7" s="76"/>
      <c r="K7" s="33" t="s">
        <v>157</v>
      </c>
      <c r="L7" s="17" t="e">
        <f aca="true" t="shared" si="8" ref="L7:M22">AL95/AE95</f>
        <v>#DIV/0!</v>
      </c>
      <c r="M7" s="17" t="e">
        <f t="shared" si="8"/>
        <v>#VALUE!</v>
      </c>
      <c r="N7" s="17" t="e">
        <f aca="true" t="shared" si="9" ref="N7:O22">AL13/AE13</f>
        <v>#DIV/0!</v>
      </c>
      <c r="O7" s="17" t="e">
        <f t="shared" si="9"/>
        <v>#VALUE!</v>
      </c>
      <c r="R7" s="30" t="s">
        <v>144</v>
      </c>
      <c r="S7" s="30" t="s">
        <v>145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5">
      <c r="A8" s="33" t="s">
        <v>31</v>
      </c>
      <c r="B8" s="76">
        <f t="shared" si="0"/>
        <v>21.015725209232446</v>
      </c>
      <c r="C8" s="76">
        <f t="shared" si="1"/>
        <v>13.870818008518118</v>
      </c>
      <c r="D8" s="76">
        <f t="shared" si="2"/>
        <v>9.946423024741328</v>
      </c>
      <c r="E8" s="76">
        <f t="shared" si="3"/>
        <v>4.32413989561422</v>
      </c>
      <c r="F8" s="76">
        <f t="shared" si="4"/>
        <v>34.91958149099333</v>
      </c>
      <c r="G8" s="76">
        <f t="shared" si="5"/>
        <v>24.27551150980325</v>
      </c>
      <c r="H8" s="76">
        <f t="shared" si="6"/>
        <v>14.528731602220061</v>
      </c>
      <c r="I8" s="76">
        <f t="shared" si="7"/>
        <v>16.11634142715392</v>
      </c>
      <c r="J8" s="76"/>
      <c r="K8" s="33" t="s">
        <v>31</v>
      </c>
      <c r="L8" s="17">
        <f t="shared" si="8"/>
        <v>0.34886543217750565</v>
      </c>
      <c r="M8" s="17">
        <f t="shared" si="8"/>
        <v>0.14270562920355548</v>
      </c>
      <c r="N8" s="17">
        <f t="shared" si="9"/>
        <v>0.5919509300079657</v>
      </c>
      <c r="O8" s="17">
        <f t="shared" si="9"/>
        <v>0.30645073029373976</v>
      </c>
      <c r="R8" s="30" t="s">
        <v>43</v>
      </c>
      <c r="S8" s="30" t="s">
        <v>42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1:15" ht="15">
      <c r="A9" s="33" t="s">
        <v>30</v>
      </c>
      <c r="B9" s="76">
        <f t="shared" si="0"/>
        <v>15.124548800972088</v>
      </c>
      <c r="C9" s="76">
        <f t="shared" si="1"/>
        <v>6.439272103472811</v>
      </c>
      <c r="D9" s="76">
        <f t="shared" si="2"/>
        <v>7.62528416520812</v>
      </c>
      <c r="E9" s="76">
        <f t="shared" si="3"/>
        <v>2.73945319572696</v>
      </c>
      <c r="F9" s="76">
        <f t="shared" si="4"/>
        <v>29.232854084308276</v>
      </c>
      <c r="G9" s="76">
        <f t="shared" si="5"/>
        <v>17.266596636970867</v>
      </c>
      <c r="H9" s="76">
        <f t="shared" si="6"/>
        <v>16.54642199607502</v>
      </c>
      <c r="I9" s="76">
        <f t="shared" si="7"/>
        <v>11.580108038116817</v>
      </c>
      <c r="J9" s="76"/>
      <c r="K9" s="33" t="s">
        <v>30</v>
      </c>
      <c r="L9" s="17">
        <f t="shared" si="8"/>
        <v>0.215638209044449</v>
      </c>
      <c r="M9" s="17">
        <f t="shared" si="8"/>
        <v>0.10364737360935079</v>
      </c>
      <c r="N9" s="17">
        <f t="shared" si="9"/>
        <v>0.46499450721279145</v>
      </c>
      <c r="O9" s="17">
        <f t="shared" si="9"/>
        <v>0.2812653003419184</v>
      </c>
    </row>
    <row r="10" spans="1:39" ht="15">
      <c r="A10" s="33" t="s">
        <v>29</v>
      </c>
      <c r="B10" s="76">
        <f t="shared" si="0"/>
        <v>28.585998523063623</v>
      </c>
      <c r="C10" s="76">
        <f t="shared" si="1"/>
        <v>11.31214690113532</v>
      </c>
      <c r="D10" s="76">
        <f t="shared" si="2"/>
        <v>21.200058866647232</v>
      </c>
      <c r="E10" s="76">
        <f t="shared" si="3"/>
        <v>3.4616701713076035</v>
      </c>
      <c r="F10" s="76">
        <f t="shared" si="4"/>
        <v>42.06617123202292</v>
      </c>
      <c r="G10" s="76">
        <f t="shared" si="5"/>
        <v>16.52466751727653</v>
      </c>
      <c r="H10" s="76">
        <f t="shared" si="6"/>
        <v>31.051689944164888</v>
      </c>
      <c r="I10" s="76">
        <f t="shared" si="7"/>
        <v>8.230991023584872</v>
      </c>
      <c r="J10" s="76"/>
      <c r="K10" s="33" t="s">
        <v>29</v>
      </c>
      <c r="L10" s="17">
        <f t="shared" si="8"/>
        <v>0.39898145424198944</v>
      </c>
      <c r="M10" s="17">
        <f t="shared" si="8"/>
        <v>0.24661729037954838</v>
      </c>
      <c r="N10" s="17">
        <f t="shared" si="9"/>
        <v>0.5859083874929946</v>
      </c>
      <c r="O10" s="17">
        <f t="shared" si="9"/>
        <v>0.3928268096774976</v>
      </c>
      <c r="R10" s="33" t="s">
        <v>146</v>
      </c>
      <c r="S10" s="33" t="s">
        <v>126</v>
      </c>
      <c r="T10" s="33" t="s">
        <v>126</v>
      </c>
      <c r="U10" s="33" t="s">
        <v>126</v>
      </c>
      <c r="V10" s="33" t="s">
        <v>126</v>
      </c>
      <c r="W10" s="33" t="s">
        <v>126</v>
      </c>
      <c r="X10" s="33"/>
      <c r="Y10" s="33" t="s">
        <v>126</v>
      </c>
      <c r="Z10" s="33" t="s">
        <v>147</v>
      </c>
      <c r="AA10" s="33" t="s">
        <v>147</v>
      </c>
      <c r="AB10" s="33" t="s">
        <v>147</v>
      </c>
      <c r="AC10" s="33" t="s">
        <v>147</v>
      </c>
      <c r="AD10" s="33" t="s">
        <v>147</v>
      </c>
      <c r="AE10" s="33"/>
      <c r="AF10" s="33" t="s">
        <v>147</v>
      </c>
      <c r="AG10" s="33" t="s">
        <v>148</v>
      </c>
      <c r="AH10" s="33" t="s">
        <v>148</v>
      </c>
      <c r="AI10" s="33" t="s">
        <v>148</v>
      </c>
      <c r="AJ10" s="33" t="s">
        <v>148</v>
      </c>
      <c r="AK10" s="33" t="s">
        <v>148</v>
      </c>
      <c r="AL10" s="33"/>
      <c r="AM10" s="33" t="s">
        <v>148</v>
      </c>
    </row>
    <row r="11" spans="1:39" ht="15">
      <c r="A11" s="33" t="s">
        <v>28</v>
      </c>
      <c r="B11" s="76">
        <f t="shared" si="0"/>
        <v>13.11946297426401</v>
      </c>
      <c r="C11" s="76">
        <f t="shared" si="1"/>
        <v>10.735253887754888</v>
      </c>
      <c r="D11" s="76">
        <f t="shared" si="2"/>
        <v>14.603169270933314</v>
      </c>
      <c r="E11" s="76">
        <f t="shared" si="3"/>
        <v>6.3819729719353475</v>
      </c>
      <c r="F11" s="76">
        <f t="shared" si="4"/>
        <v>12.088708142800304</v>
      </c>
      <c r="G11" s="76">
        <f t="shared" si="5"/>
        <v>9.992244128314988</v>
      </c>
      <c r="H11" s="76">
        <f t="shared" si="6"/>
        <v>16.84149718725749</v>
      </c>
      <c r="I11" s="76">
        <f t="shared" si="7"/>
        <v>10.867921347339609</v>
      </c>
      <c r="J11" s="76"/>
      <c r="K11" s="33" t="s">
        <v>28</v>
      </c>
      <c r="L11" s="17">
        <f t="shared" si="8"/>
        <v>0.23854716862018896</v>
      </c>
      <c r="M11" s="17">
        <f t="shared" si="8"/>
        <v>0.2098514224286866</v>
      </c>
      <c r="N11" s="17">
        <f t="shared" si="9"/>
        <v>0.22080952271115292</v>
      </c>
      <c r="O11" s="17">
        <f t="shared" si="9"/>
        <v>0.277094185345971</v>
      </c>
      <c r="R11" s="33" t="s">
        <v>125</v>
      </c>
      <c r="S11" s="33" t="s">
        <v>149</v>
      </c>
      <c r="T11" s="33" t="s">
        <v>150</v>
      </c>
      <c r="U11" s="33" t="s">
        <v>151</v>
      </c>
      <c r="V11" s="33" t="s">
        <v>141</v>
      </c>
      <c r="W11" s="33" t="s">
        <v>152</v>
      </c>
      <c r="X11" s="34" t="s">
        <v>140</v>
      </c>
      <c r="Y11" s="33" t="s">
        <v>35</v>
      </c>
      <c r="Z11" s="33" t="s">
        <v>149</v>
      </c>
      <c r="AA11" s="33" t="s">
        <v>150</v>
      </c>
      <c r="AB11" s="33" t="s">
        <v>151</v>
      </c>
      <c r="AC11" s="33" t="s">
        <v>141</v>
      </c>
      <c r="AD11" s="33" t="s">
        <v>152</v>
      </c>
      <c r="AE11" s="34" t="s">
        <v>140</v>
      </c>
      <c r="AF11" s="33" t="s">
        <v>35</v>
      </c>
      <c r="AG11" s="33" t="s">
        <v>149</v>
      </c>
      <c r="AH11" s="33" t="s">
        <v>150</v>
      </c>
      <c r="AI11" s="33" t="s">
        <v>151</v>
      </c>
      <c r="AJ11" s="33" t="s">
        <v>141</v>
      </c>
      <c r="AK11" s="33" t="s">
        <v>152</v>
      </c>
      <c r="AL11" s="34" t="s">
        <v>140</v>
      </c>
      <c r="AM11" s="33" t="s">
        <v>35</v>
      </c>
    </row>
    <row r="12" spans="1:39" ht="15">
      <c r="A12" s="33" t="s">
        <v>73</v>
      </c>
      <c r="B12" s="76">
        <f t="shared" si="0"/>
        <v>9.553138335441142</v>
      </c>
      <c r="C12" s="76">
        <f t="shared" si="1"/>
        <v>9.333115719518974</v>
      </c>
      <c r="D12" s="76">
        <f t="shared" si="2"/>
        <v>5.805575382729651</v>
      </c>
      <c r="E12" s="76">
        <f t="shared" si="3"/>
        <v>4.718915861668497</v>
      </c>
      <c r="F12" s="76">
        <f t="shared" si="4"/>
        <v>16.109427617648368</v>
      </c>
      <c r="G12" s="76">
        <f t="shared" si="5"/>
        <v>10.810669245366975</v>
      </c>
      <c r="H12" s="76">
        <f t="shared" si="6"/>
        <v>11.812921600570169</v>
      </c>
      <c r="I12" s="76">
        <f t="shared" si="7"/>
        <v>12.766876774916527</v>
      </c>
      <c r="J12" s="76"/>
      <c r="K12" s="33" t="s">
        <v>73</v>
      </c>
      <c r="L12" s="17">
        <f t="shared" si="8"/>
        <v>0.18886254054960117</v>
      </c>
      <c r="M12" s="17">
        <f t="shared" si="8"/>
        <v>0.10524491244398149</v>
      </c>
      <c r="N12" s="17">
        <f t="shared" si="9"/>
        <v>0.2692009686301534</v>
      </c>
      <c r="O12" s="17">
        <f t="shared" si="9"/>
        <v>0.24579798375486697</v>
      </c>
      <c r="R12" s="33" t="s">
        <v>62</v>
      </c>
      <c r="S12" s="35">
        <v>3240000</v>
      </c>
      <c r="T12" s="35">
        <v>43295</v>
      </c>
      <c r="U12" s="35">
        <v>1200000</v>
      </c>
      <c r="V12" s="35">
        <v>49272.3</v>
      </c>
      <c r="W12" s="36" t="s">
        <v>1</v>
      </c>
      <c r="X12" s="37">
        <f>SUM(T12:W12)</f>
        <v>1292567.3</v>
      </c>
      <c r="Y12" s="35">
        <v>1306235.9</v>
      </c>
      <c r="Z12" s="35">
        <v>25712094.7</v>
      </c>
      <c r="AA12" s="35">
        <v>249997.9</v>
      </c>
      <c r="AB12" s="35">
        <v>6950000</v>
      </c>
      <c r="AC12" s="35">
        <v>1537580.1</v>
      </c>
      <c r="AD12" s="35">
        <v>243000</v>
      </c>
      <c r="AE12" s="37">
        <f>SUM(AA12:AD12)</f>
        <v>8980578</v>
      </c>
      <c r="AF12" s="35">
        <v>9617184</v>
      </c>
      <c r="AG12" s="35">
        <v>7256860.9</v>
      </c>
      <c r="AH12" s="35">
        <v>73303.2</v>
      </c>
      <c r="AI12" s="35">
        <v>2560000</v>
      </c>
      <c r="AJ12" s="35">
        <v>356869.5</v>
      </c>
      <c r="AK12" s="36" t="s">
        <v>1</v>
      </c>
      <c r="AL12" s="37">
        <f>SUM(AH12:AK12)</f>
        <v>2990172.7</v>
      </c>
      <c r="AM12" s="35">
        <v>2880766.5</v>
      </c>
    </row>
    <row r="13" spans="1:39" ht="15">
      <c r="A13" s="33" t="s">
        <v>26</v>
      </c>
      <c r="B13" s="76">
        <f t="shared" si="0"/>
        <v>40.83491661389065</v>
      </c>
      <c r="C13" s="76">
        <f t="shared" si="1"/>
        <v>0</v>
      </c>
      <c r="D13" s="76">
        <f t="shared" si="2"/>
        <v>33.41661861746428</v>
      </c>
      <c r="E13" s="76">
        <f t="shared" si="3"/>
        <v>5.876951331496786</v>
      </c>
      <c r="F13" s="76">
        <f t="shared" si="4"/>
        <v>49.7964754526113</v>
      </c>
      <c r="G13" s="76">
        <f t="shared" si="5"/>
        <v>0</v>
      </c>
      <c r="H13" s="76">
        <f t="shared" si="6"/>
        <v>33.064467645938954</v>
      </c>
      <c r="I13" s="76">
        <f t="shared" si="7"/>
        <v>10.935652592132422</v>
      </c>
      <c r="J13" s="76"/>
      <c r="K13" s="33" t="s">
        <v>26</v>
      </c>
      <c r="L13" s="17">
        <f t="shared" si="8"/>
        <v>0.4083491661389065</v>
      </c>
      <c r="M13" s="17">
        <f t="shared" si="8"/>
        <v>0.3929356994896107</v>
      </c>
      <c r="N13" s="17">
        <f t="shared" si="9"/>
        <v>0.497964754526113</v>
      </c>
      <c r="O13" s="17">
        <f t="shared" si="9"/>
        <v>0.4400012023807138</v>
      </c>
      <c r="R13" s="33" t="s">
        <v>153</v>
      </c>
      <c r="S13" s="36" t="s">
        <v>1</v>
      </c>
      <c r="T13" s="36" t="s">
        <v>1</v>
      </c>
      <c r="U13" s="36" t="s">
        <v>1</v>
      </c>
      <c r="V13" s="36" t="s">
        <v>1</v>
      </c>
      <c r="W13" s="36" t="s">
        <v>1</v>
      </c>
      <c r="X13" s="37">
        <f aca="true" t="shared" si="10" ref="X13:X43">SUM(T13:W13)</f>
        <v>0</v>
      </c>
      <c r="Y13" s="36" t="s">
        <v>1</v>
      </c>
      <c r="Z13" s="36" t="s">
        <v>1</v>
      </c>
      <c r="AA13" s="36" t="s">
        <v>1</v>
      </c>
      <c r="AB13" s="36" t="s">
        <v>1</v>
      </c>
      <c r="AC13" s="36" t="s">
        <v>1</v>
      </c>
      <c r="AD13" s="36" t="s">
        <v>1</v>
      </c>
      <c r="AE13" s="37">
        <f aca="true" t="shared" si="11" ref="AE13:AE43">SUM(AA13:AD13)</f>
        <v>0</v>
      </c>
      <c r="AF13" s="36" t="s">
        <v>1</v>
      </c>
      <c r="AG13" s="36" t="s">
        <v>1</v>
      </c>
      <c r="AH13" s="36" t="s">
        <v>1</v>
      </c>
      <c r="AI13" s="36" t="s">
        <v>1</v>
      </c>
      <c r="AJ13" s="36" t="s">
        <v>1</v>
      </c>
      <c r="AK13" s="36" t="s">
        <v>1</v>
      </c>
      <c r="AL13" s="37">
        <f aca="true" t="shared" si="12" ref="AL13:AL43">SUM(AH13:AK13)</f>
        <v>0</v>
      </c>
      <c r="AM13" s="36" t="s">
        <v>1</v>
      </c>
    </row>
    <row r="14" spans="1:39" ht="15">
      <c r="A14" s="33" t="s">
        <v>25</v>
      </c>
      <c r="B14" s="76" t="str">
        <f t="shared" si="0"/>
        <v>:</v>
      </c>
      <c r="C14" s="76" t="str">
        <f t="shared" si="1"/>
        <v>:</v>
      </c>
      <c r="D14" s="76" t="str">
        <f t="shared" si="2"/>
        <v>:</v>
      </c>
      <c r="E14" s="76" t="str">
        <f t="shared" si="3"/>
        <v>:</v>
      </c>
      <c r="F14" s="76" t="str">
        <f t="shared" si="4"/>
        <v>:</v>
      </c>
      <c r="G14" s="76" t="str">
        <f t="shared" si="5"/>
        <v>:</v>
      </c>
      <c r="H14" s="76" t="str">
        <f t="shared" si="6"/>
        <v>:</v>
      </c>
      <c r="I14" s="76" t="str">
        <f t="shared" si="7"/>
        <v>:</v>
      </c>
      <c r="J14" s="76"/>
      <c r="K14" s="33" t="s">
        <v>25</v>
      </c>
      <c r="L14" s="17" t="e">
        <f t="shared" si="8"/>
        <v>#DIV/0!</v>
      </c>
      <c r="M14" s="17" t="e">
        <f t="shared" si="8"/>
        <v>#VALUE!</v>
      </c>
      <c r="N14" s="17" t="e">
        <f t="shared" si="9"/>
        <v>#DIV/0!</v>
      </c>
      <c r="O14" s="17" t="e">
        <f t="shared" si="9"/>
        <v>#VALUE!</v>
      </c>
      <c r="R14" s="33" t="s">
        <v>31</v>
      </c>
      <c r="S14" s="35">
        <v>157508.6</v>
      </c>
      <c r="T14" s="35">
        <v>0</v>
      </c>
      <c r="U14" s="35">
        <v>78350.5</v>
      </c>
      <c r="V14" s="35">
        <v>0</v>
      </c>
      <c r="W14" s="35">
        <v>0</v>
      </c>
      <c r="X14" s="37">
        <f t="shared" si="10"/>
        <v>78350.5</v>
      </c>
      <c r="Y14" s="35">
        <v>66560.2</v>
      </c>
      <c r="Z14" s="35">
        <v>982548.3</v>
      </c>
      <c r="AA14" s="35">
        <v>864.2</v>
      </c>
      <c r="AB14" s="35">
        <v>267273.6</v>
      </c>
      <c r="AC14" s="35">
        <v>44457.8</v>
      </c>
      <c r="AD14" s="35">
        <v>10159.7</v>
      </c>
      <c r="AE14" s="37">
        <f t="shared" si="11"/>
        <v>322755.3</v>
      </c>
      <c r="AF14" s="35">
        <v>412998.2</v>
      </c>
      <c r="AG14" s="35">
        <v>358820.4</v>
      </c>
      <c r="AH14" s="36" t="s">
        <v>1</v>
      </c>
      <c r="AI14" s="35">
        <v>166215</v>
      </c>
      <c r="AJ14" s="35">
        <v>24840.3</v>
      </c>
      <c r="AK14" s="36" t="s">
        <v>1</v>
      </c>
      <c r="AL14" s="37">
        <f t="shared" si="12"/>
        <v>191055.3</v>
      </c>
      <c r="AM14" s="35">
        <v>126563.6</v>
      </c>
    </row>
    <row r="15" spans="1:39" ht="15">
      <c r="A15" s="33" t="s">
        <v>24</v>
      </c>
      <c r="B15" s="76">
        <f t="shared" si="0"/>
        <v>7.663850376392283</v>
      </c>
      <c r="C15" s="76">
        <f>_xlfn.IFERROR(X103/AE103*100,":")</f>
        <v>0</v>
      </c>
      <c r="D15" s="76">
        <f t="shared" si="2"/>
        <v>6.325002077208865</v>
      </c>
      <c r="E15" s="76">
        <f t="shared" si="3"/>
        <v>0.9349418183688569</v>
      </c>
      <c r="F15" s="76">
        <f t="shared" si="4"/>
        <v>8.051209345606429</v>
      </c>
      <c r="G15" s="76">
        <f t="shared" si="5"/>
        <v>0</v>
      </c>
      <c r="H15" s="76">
        <f t="shared" si="6"/>
        <v>12.851001650847142</v>
      </c>
      <c r="I15" s="76">
        <f t="shared" si="7"/>
        <v>3.0481682063794886</v>
      </c>
      <c r="J15" s="76"/>
      <c r="K15" s="33" t="s">
        <v>24</v>
      </c>
      <c r="L15" s="17">
        <f t="shared" si="8"/>
        <v>0.07663850376392282</v>
      </c>
      <c r="M15" s="17">
        <f t="shared" si="8"/>
        <v>0.07259943895577721</v>
      </c>
      <c r="N15" s="17">
        <f t="shared" si="9"/>
        <v>0.08051209345606429</v>
      </c>
      <c r="O15" s="17">
        <f t="shared" si="9"/>
        <v>0.15899169857226628</v>
      </c>
      <c r="R15" s="33" t="s">
        <v>30</v>
      </c>
      <c r="S15" s="35">
        <v>15005.2</v>
      </c>
      <c r="T15" s="35">
        <v>30</v>
      </c>
      <c r="U15" s="35">
        <v>5997.9</v>
      </c>
      <c r="V15" s="35">
        <v>432</v>
      </c>
      <c r="W15" s="36" t="s">
        <v>1</v>
      </c>
      <c r="X15" s="37">
        <f t="shared" si="10"/>
        <v>6459.9</v>
      </c>
      <c r="Y15" s="35">
        <v>5723.7</v>
      </c>
      <c r="Z15" s="35">
        <v>110001.9</v>
      </c>
      <c r="AA15" s="35">
        <v>1288.6</v>
      </c>
      <c r="AB15" s="35">
        <v>27336.9</v>
      </c>
      <c r="AC15" s="35">
        <v>7993.7</v>
      </c>
      <c r="AD15" s="35">
        <v>793.5</v>
      </c>
      <c r="AE15" s="37">
        <f t="shared" si="11"/>
        <v>37412.7</v>
      </c>
      <c r="AF15" s="35">
        <v>49427</v>
      </c>
      <c r="AG15" s="35">
        <v>37223.6</v>
      </c>
      <c r="AH15" s="35">
        <v>536.9</v>
      </c>
      <c r="AI15" s="35">
        <v>14123.5</v>
      </c>
      <c r="AJ15" s="35">
        <v>2736.3</v>
      </c>
      <c r="AK15" s="36" t="s">
        <v>1</v>
      </c>
      <c r="AL15" s="37">
        <f t="shared" si="12"/>
        <v>17396.7</v>
      </c>
      <c r="AM15" s="35">
        <v>13902.1</v>
      </c>
    </row>
    <row r="16" spans="1:39" ht="15">
      <c r="A16" s="33" t="s">
        <v>23</v>
      </c>
      <c r="B16" s="76">
        <f t="shared" si="0"/>
        <v>14.28108966120851</v>
      </c>
      <c r="C16" s="76">
        <f t="shared" si="1"/>
        <v>7.113251484075718</v>
      </c>
      <c r="D16" s="76">
        <f t="shared" si="2"/>
        <v>9.509503007823243</v>
      </c>
      <c r="E16" s="76">
        <f t="shared" si="3"/>
        <v>2.3156369495849303</v>
      </c>
      <c r="F16" s="76">
        <f t="shared" si="4"/>
        <v>25.081786152306744</v>
      </c>
      <c r="G16" s="76">
        <f t="shared" si="5"/>
        <v>14.723303447475036</v>
      </c>
      <c r="H16" s="76">
        <f t="shared" si="6"/>
        <v>15.649613287770444</v>
      </c>
      <c r="I16" s="76">
        <f t="shared" si="7"/>
        <v>6.447656682679087</v>
      </c>
      <c r="J16" s="76"/>
      <c r="K16" s="33" t="s">
        <v>23</v>
      </c>
      <c r="L16" s="17">
        <f t="shared" si="8"/>
        <v>0.2139434114528423</v>
      </c>
      <c r="M16" s="17">
        <f t="shared" si="8"/>
        <v>0.11825139957408172</v>
      </c>
      <c r="N16" s="17">
        <f t="shared" si="9"/>
        <v>0.3980508959978178</v>
      </c>
      <c r="O16" s="17">
        <f t="shared" si="9"/>
        <v>0.22097269970449532</v>
      </c>
      <c r="R16" s="33" t="s">
        <v>29</v>
      </c>
      <c r="S16" s="35">
        <v>55371.8</v>
      </c>
      <c r="T16" s="36" t="s">
        <v>1</v>
      </c>
      <c r="U16" s="35">
        <v>32583.3</v>
      </c>
      <c r="V16" s="36" t="s">
        <v>1</v>
      </c>
      <c r="W16" s="35">
        <v>27.9</v>
      </c>
      <c r="X16" s="37">
        <f t="shared" si="10"/>
        <v>32611.2</v>
      </c>
      <c r="Y16" s="35">
        <v>11193.3</v>
      </c>
      <c r="Z16" s="35">
        <v>430796.3</v>
      </c>
      <c r="AA16" s="35">
        <v>3401.5</v>
      </c>
      <c r="AB16" s="35">
        <v>144210.1</v>
      </c>
      <c r="AC16" s="35">
        <v>45257.8</v>
      </c>
      <c r="AD16" s="35">
        <v>4479.2</v>
      </c>
      <c r="AE16" s="37">
        <f t="shared" si="11"/>
        <v>197348.60000000003</v>
      </c>
      <c r="AF16" s="35">
        <v>135989.7</v>
      </c>
      <c r="AG16" s="35">
        <v>195483</v>
      </c>
      <c r="AH16" s="35">
        <v>1416.3</v>
      </c>
      <c r="AI16" s="35">
        <v>94375</v>
      </c>
      <c r="AJ16" s="35">
        <v>18055.1</v>
      </c>
      <c r="AK16" s="35">
        <v>1781.8</v>
      </c>
      <c r="AL16" s="37">
        <f t="shared" si="12"/>
        <v>115628.2</v>
      </c>
      <c r="AM16" s="35">
        <v>53420.4</v>
      </c>
    </row>
    <row r="17" spans="1:39" ht="15">
      <c r="A17" s="33" t="s">
        <v>22</v>
      </c>
      <c r="B17" s="76">
        <f t="shared" si="0"/>
        <v>12.201697252785971</v>
      </c>
      <c r="C17" s="76">
        <f t="shared" si="1"/>
        <v>7.1793994181422836</v>
      </c>
      <c r="D17" s="76">
        <f t="shared" si="2"/>
        <v>10.503197115948565</v>
      </c>
      <c r="E17" s="76">
        <f t="shared" si="3"/>
        <v>3.601571317972927</v>
      </c>
      <c r="F17" s="76">
        <f t="shared" si="4"/>
        <v>14.95684495489942</v>
      </c>
      <c r="G17" s="76">
        <f t="shared" si="5"/>
        <v>10.644891823837707</v>
      </c>
      <c r="H17" s="76">
        <f t="shared" si="6"/>
        <v>15.945457760976286</v>
      </c>
      <c r="I17" s="76">
        <f t="shared" si="7"/>
        <v>7.199385415931232</v>
      </c>
      <c r="J17" s="76"/>
      <c r="K17" s="33" t="s">
        <v>22</v>
      </c>
      <c r="L17" s="17">
        <f t="shared" si="8"/>
        <v>0.19381096670928255</v>
      </c>
      <c r="M17" s="17">
        <f t="shared" si="8"/>
        <v>0.1410476843392149</v>
      </c>
      <c r="N17" s="17">
        <f t="shared" si="9"/>
        <v>0.2560173677873713</v>
      </c>
      <c r="O17" s="17">
        <f t="shared" si="9"/>
        <v>0.2314484317690752</v>
      </c>
      <c r="R17" s="33" t="s">
        <v>28</v>
      </c>
      <c r="S17" s="35">
        <v>42181.5</v>
      </c>
      <c r="T17" s="36" t="s">
        <v>1</v>
      </c>
      <c r="U17" s="35">
        <v>13862.6</v>
      </c>
      <c r="V17" s="36" t="s">
        <v>1</v>
      </c>
      <c r="W17" s="36" t="s">
        <v>1</v>
      </c>
      <c r="X17" s="37">
        <f t="shared" si="10"/>
        <v>13862.6</v>
      </c>
      <c r="Y17" s="35">
        <v>17534</v>
      </c>
      <c r="Z17" s="35">
        <v>456340.9</v>
      </c>
      <c r="AA17" s="35">
        <v>7579.2</v>
      </c>
      <c r="AB17" s="35">
        <v>99962.7</v>
      </c>
      <c r="AC17" s="35">
        <v>26655.8</v>
      </c>
      <c r="AD17" s="35">
        <v>4535.9</v>
      </c>
      <c r="AE17" s="37">
        <f t="shared" si="11"/>
        <v>138733.59999999998</v>
      </c>
      <c r="AF17" s="35">
        <v>161337.2</v>
      </c>
      <c r="AG17" s="35">
        <v>109549.5</v>
      </c>
      <c r="AH17" s="36" t="s">
        <v>1</v>
      </c>
      <c r="AI17" s="35">
        <v>29652.3</v>
      </c>
      <c r="AJ17" s="35">
        <v>981.4</v>
      </c>
      <c r="AK17" s="36" t="s">
        <v>1</v>
      </c>
      <c r="AL17" s="37">
        <f t="shared" si="12"/>
        <v>30633.7</v>
      </c>
      <c r="AM17" s="35">
        <v>44705.6</v>
      </c>
    </row>
    <row r="18" spans="1:39" ht="15">
      <c r="A18" s="33" t="s">
        <v>21</v>
      </c>
      <c r="B18" s="76">
        <f t="shared" si="0"/>
        <v>9.590309758030381</v>
      </c>
      <c r="C18" s="76">
        <f t="shared" si="1"/>
        <v>3.1959212381410063</v>
      </c>
      <c r="D18" s="76">
        <f t="shared" si="2"/>
        <v>15.114855053447402</v>
      </c>
      <c r="E18" s="76">
        <f t="shared" si="3"/>
        <v>1.850977098969541</v>
      </c>
      <c r="F18" s="76">
        <f t="shared" si="4"/>
        <v>14.450803129578945</v>
      </c>
      <c r="G18" s="76">
        <f t="shared" si="5"/>
        <v>3.6532818319332376</v>
      </c>
      <c r="H18" s="76">
        <f t="shared" si="6"/>
        <v>25.909996962894954</v>
      </c>
      <c r="I18" s="76">
        <f t="shared" si="7"/>
        <v>4.160135727177202</v>
      </c>
      <c r="J18" s="76"/>
      <c r="K18" s="33" t="s">
        <v>21</v>
      </c>
      <c r="L18" s="17">
        <f t="shared" si="8"/>
        <v>0.12786230996171388</v>
      </c>
      <c r="M18" s="17">
        <f t="shared" si="8"/>
        <v>0.16965832152416943</v>
      </c>
      <c r="N18" s="17">
        <f t="shared" si="9"/>
        <v>0.18104084961512185</v>
      </c>
      <c r="O18" s="17">
        <f t="shared" si="9"/>
        <v>0.30070132690072154</v>
      </c>
      <c r="R18" s="33" t="s">
        <v>27</v>
      </c>
      <c r="S18" s="35">
        <v>596783.1</v>
      </c>
      <c r="T18" s="35">
        <v>984.5</v>
      </c>
      <c r="U18" s="35">
        <v>258474</v>
      </c>
      <c r="V18" s="35">
        <v>23918.2</v>
      </c>
      <c r="W18" s="36" t="s">
        <v>1</v>
      </c>
      <c r="X18" s="37">
        <f t="shared" si="10"/>
        <v>283376.7</v>
      </c>
      <c r="Y18" s="35">
        <v>236023</v>
      </c>
      <c r="Z18" s="35">
        <v>5773408.1</v>
      </c>
      <c r="AA18" s="35">
        <v>12744.7</v>
      </c>
      <c r="AB18" s="35">
        <v>1975826</v>
      </c>
      <c r="AC18" s="35">
        <v>581264.4</v>
      </c>
      <c r="AD18" s="35">
        <v>51433.7</v>
      </c>
      <c r="AE18" s="37">
        <f t="shared" si="11"/>
        <v>2621268.8000000003</v>
      </c>
      <c r="AF18" s="35">
        <v>1848713.7</v>
      </c>
      <c r="AG18" s="35">
        <v>1364965.1</v>
      </c>
      <c r="AH18" s="35">
        <v>3619.5</v>
      </c>
      <c r="AI18" s="35">
        <v>591016.7</v>
      </c>
      <c r="AJ18" s="35">
        <v>106252.4</v>
      </c>
      <c r="AK18" s="35">
        <v>4759.5</v>
      </c>
      <c r="AL18" s="37">
        <f t="shared" si="12"/>
        <v>705648.1</v>
      </c>
      <c r="AM18" s="35">
        <v>454410.1</v>
      </c>
    </row>
    <row r="19" spans="1:39" ht="15">
      <c r="A19" s="33" t="s">
        <v>20</v>
      </c>
      <c r="B19" s="76">
        <f t="shared" si="0"/>
        <v>5.385589642904314</v>
      </c>
      <c r="C19" s="76">
        <f t="shared" si="1"/>
        <v>5.135751769891439</v>
      </c>
      <c r="D19" s="76">
        <f t="shared" si="2"/>
        <v>6.213765603174889</v>
      </c>
      <c r="E19" s="76">
        <f t="shared" si="3"/>
        <v>2.046175963384313</v>
      </c>
      <c r="F19" s="76">
        <f t="shared" si="4"/>
        <v>9.459263768258385</v>
      </c>
      <c r="G19" s="76">
        <f t="shared" si="5"/>
        <v>8.881579919518586</v>
      </c>
      <c r="H19" s="76">
        <f t="shared" si="6"/>
        <v>11.628038534197534</v>
      </c>
      <c r="I19" s="76">
        <f t="shared" si="7"/>
        <v>6.928421579985596</v>
      </c>
      <c r="J19" s="76"/>
      <c r="K19" s="33" t="s">
        <v>20</v>
      </c>
      <c r="L19" s="17">
        <f t="shared" si="8"/>
        <v>0.10521341412795754</v>
      </c>
      <c r="M19" s="17">
        <f t="shared" si="8"/>
        <v>0.08259941566559202</v>
      </c>
      <c r="N19" s="17">
        <f t="shared" si="9"/>
        <v>0.18340843687776973</v>
      </c>
      <c r="O19" s="17">
        <f t="shared" si="9"/>
        <v>0.1855646011418313</v>
      </c>
      <c r="R19" s="33" t="s">
        <v>26</v>
      </c>
      <c r="S19" s="35">
        <v>3036.4</v>
      </c>
      <c r="T19" s="36" t="s">
        <v>1</v>
      </c>
      <c r="U19" s="36" t="s">
        <v>1</v>
      </c>
      <c r="V19" s="36" t="s">
        <v>1</v>
      </c>
      <c r="W19" s="35">
        <v>0</v>
      </c>
      <c r="X19" s="37">
        <f t="shared" si="10"/>
        <v>0</v>
      </c>
      <c r="Y19" s="35">
        <v>1091.4</v>
      </c>
      <c r="Z19" s="35">
        <v>29827.8</v>
      </c>
      <c r="AA19" s="35">
        <v>418.4</v>
      </c>
      <c r="AB19" s="35">
        <v>9825.6</v>
      </c>
      <c r="AC19" s="35">
        <v>1920.3</v>
      </c>
      <c r="AD19" s="35">
        <v>291.2</v>
      </c>
      <c r="AE19" s="37">
        <f t="shared" si="11"/>
        <v>12455.5</v>
      </c>
      <c r="AF19" s="35">
        <v>9980.2</v>
      </c>
      <c r="AG19" s="35">
        <v>13381.7</v>
      </c>
      <c r="AH19" s="35">
        <v>60.3</v>
      </c>
      <c r="AI19" s="35">
        <v>5787.8</v>
      </c>
      <c r="AJ19" s="35">
        <v>354.3</v>
      </c>
      <c r="AK19" s="36" t="s">
        <v>1</v>
      </c>
      <c r="AL19" s="37">
        <f t="shared" si="12"/>
        <v>6202.400000000001</v>
      </c>
      <c r="AM19" s="35">
        <v>4391.3</v>
      </c>
    </row>
    <row r="20" spans="1:39" ht="15">
      <c r="A20" s="33" t="s">
        <v>19</v>
      </c>
      <c r="B20" s="76">
        <f t="shared" si="0"/>
        <v>2.4488724025867445</v>
      </c>
      <c r="C20" s="76">
        <f t="shared" si="1"/>
        <v>0</v>
      </c>
      <c r="D20" s="76">
        <f t="shared" si="2"/>
        <v>4.997908474859868</v>
      </c>
      <c r="E20" s="76">
        <f t="shared" si="3"/>
        <v>1.392119133271982</v>
      </c>
      <c r="F20" s="76">
        <f t="shared" si="4"/>
        <v>3.764086908512228</v>
      </c>
      <c r="G20" s="76">
        <f t="shared" si="5"/>
        <v>0</v>
      </c>
      <c r="H20" s="76">
        <f t="shared" si="6"/>
        <v>10.68090054292594</v>
      </c>
      <c r="I20" s="76">
        <f t="shared" si="7"/>
        <v>4.3086163170760745</v>
      </c>
      <c r="J20" s="76"/>
      <c r="K20" s="33" t="s">
        <v>19</v>
      </c>
      <c r="L20" s="17">
        <f t="shared" si="8"/>
        <v>0.024488724025867447</v>
      </c>
      <c r="M20" s="17">
        <f t="shared" si="8"/>
        <v>0.0639002760813185</v>
      </c>
      <c r="N20" s="17">
        <f t="shared" si="9"/>
        <v>0.03764086908512228</v>
      </c>
      <c r="O20" s="17">
        <f t="shared" si="9"/>
        <v>0.14989516860002017</v>
      </c>
      <c r="R20" s="33" t="s">
        <v>25</v>
      </c>
      <c r="S20" s="36" t="s">
        <v>1</v>
      </c>
      <c r="T20" s="36" t="s">
        <v>1</v>
      </c>
      <c r="U20" s="36" t="s">
        <v>1</v>
      </c>
      <c r="V20" s="36" t="s">
        <v>1</v>
      </c>
      <c r="W20" s="36" t="s">
        <v>1</v>
      </c>
      <c r="X20" s="37">
        <f t="shared" si="10"/>
        <v>0</v>
      </c>
      <c r="Y20" s="36" t="s">
        <v>1</v>
      </c>
      <c r="Z20" s="36" t="s">
        <v>1</v>
      </c>
      <c r="AA20" s="36" t="s">
        <v>1</v>
      </c>
      <c r="AB20" s="36" t="s">
        <v>1</v>
      </c>
      <c r="AC20" s="36" t="s">
        <v>1</v>
      </c>
      <c r="AD20" s="36" t="s">
        <v>1</v>
      </c>
      <c r="AE20" s="37">
        <f t="shared" si="11"/>
        <v>0</v>
      </c>
      <c r="AF20" s="36" t="s">
        <v>1</v>
      </c>
      <c r="AG20" s="36" t="s">
        <v>1</v>
      </c>
      <c r="AH20" s="36" t="s">
        <v>1</v>
      </c>
      <c r="AI20" s="36" t="s">
        <v>1</v>
      </c>
      <c r="AJ20" s="36" t="s">
        <v>1</v>
      </c>
      <c r="AK20" s="36" t="s">
        <v>1</v>
      </c>
      <c r="AL20" s="37">
        <f t="shared" si="12"/>
        <v>0</v>
      </c>
      <c r="AM20" s="36" t="s">
        <v>1</v>
      </c>
    </row>
    <row r="21" spans="1:39" ht="15">
      <c r="A21" s="33" t="s">
        <v>18</v>
      </c>
      <c r="B21" s="76">
        <f t="shared" si="0"/>
        <v>16.519554875738482</v>
      </c>
      <c r="C21" s="76">
        <f t="shared" si="1"/>
        <v>5.540197302872539</v>
      </c>
      <c r="D21" s="76">
        <f t="shared" si="2"/>
        <v>21.22810496397647</v>
      </c>
      <c r="E21" s="76">
        <f t="shared" si="3"/>
        <v>5.022142904355873</v>
      </c>
      <c r="F21" s="76">
        <f t="shared" si="4"/>
        <v>24.68808118014553</v>
      </c>
      <c r="G21" s="76">
        <f t="shared" si="5"/>
        <v>0</v>
      </c>
      <c r="H21" s="76" t="str">
        <f t="shared" si="6"/>
        <v>:</v>
      </c>
      <c r="I21" s="76" t="str">
        <f t="shared" si="7"/>
        <v>:</v>
      </c>
      <c r="J21" s="76"/>
      <c r="K21" s="33" t="s">
        <v>18</v>
      </c>
      <c r="L21" s="17">
        <f t="shared" si="8"/>
        <v>0.22059752178611022</v>
      </c>
      <c r="M21" s="17">
        <f t="shared" si="8"/>
        <v>0.26250247868332344</v>
      </c>
      <c r="N21" s="17">
        <f t="shared" si="9"/>
        <v>0.2468808118014553</v>
      </c>
      <c r="O21" s="17">
        <f t="shared" si="9"/>
        <v>0.5209020858663214</v>
      </c>
      <c r="R21" s="33" t="s">
        <v>24</v>
      </c>
      <c r="S21" s="35">
        <v>5989</v>
      </c>
      <c r="T21" s="36" t="s">
        <v>1</v>
      </c>
      <c r="U21" s="36" t="s">
        <v>1</v>
      </c>
      <c r="V21" s="36" t="s">
        <v>1</v>
      </c>
      <c r="W21" s="35">
        <v>0</v>
      </c>
      <c r="X21" s="37">
        <f t="shared" si="10"/>
        <v>0</v>
      </c>
      <c r="Y21" s="35">
        <v>3487.9</v>
      </c>
      <c r="Z21" s="35">
        <v>239428.9</v>
      </c>
      <c r="AA21" s="35">
        <v>659.2</v>
      </c>
      <c r="AB21" s="35">
        <v>56478.3</v>
      </c>
      <c r="AC21" s="35">
        <v>12353.6</v>
      </c>
      <c r="AD21" s="35">
        <v>1113.2</v>
      </c>
      <c r="AE21" s="37">
        <f t="shared" si="11"/>
        <v>70604.3</v>
      </c>
      <c r="AF21" s="35">
        <v>114426.1</v>
      </c>
      <c r="AG21" s="35">
        <v>29397.2</v>
      </c>
      <c r="AH21" s="35">
        <v>126</v>
      </c>
      <c r="AI21" s="35">
        <v>4973.7</v>
      </c>
      <c r="AJ21" s="35">
        <v>584.8</v>
      </c>
      <c r="AK21" s="36" t="s">
        <v>1</v>
      </c>
      <c r="AL21" s="37">
        <f t="shared" si="12"/>
        <v>5684.5</v>
      </c>
      <c r="AM21" s="35">
        <v>18192.8</v>
      </c>
    </row>
    <row r="22" spans="1:39" ht="15">
      <c r="A22" s="33" t="s">
        <v>17</v>
      </c>
      <c r="B22" s="76">
        <f t="shared" si="0"/>
        <v>13.680774594292602</v>
      </c>
      <c r="C22" s="76">
        <f t="shared" si="1"/>
        <v>7.596813288814397</v>
      </c>
      <c r="D22" s="76">
        <f t="shared" si="2"/>
        <v>12.025009673937394</v>
      </c>
      <c r="E22" s="76">
        <f t="shared" si="3"/>
        <v>3.149834015600497</v>
      </c>
      <c r="F22" s="76">
        <f t="shared" si="4"/>
        <v>40.693078524637336</v>
      </c>
      <c r="G22" s="76">
        <f t="shared" si="5"/>
        <v>11.35255683260829</v>
      </c>
      <c r="H22" s="76">
        <f t="shared" si="6"/>
        <v>20.987990360421964</v>
      </c>
      <c r="I22" s="76">
        <f t="shared" si="7"/>
        <v>9.33618360342298</v>
      </c>
      <c r="J22" s="76"/>
      <c r="K22" s="33" t="s">
        <v>17</v>
      </c>
      <c r="L22" s="17">
        <f t="shared" si="8"/>
        <v>0.21277587883107</v>
      </c>
      <c r="M22" s="17">
        <f t="shared" si="8"/>
        <v>0.15174843689537892</v>
      </c>
      <c r="N22" s="17">
        <f t="shared" si="9"/>
        <v>0.5204563535724562</v>
      </c>
      <c r="O22" s="17">
        <f t="shared" si="9"/>
        <v>0.3032417396384494</v>
      </c>
      <c r="R22" s="33" t="s">
        <v>23</v>
      </c>
      <c r="S22" s="35">
        <v>142157.8</v>
      </c>
      <c r="T22" s="35">
        <v>892.8</v>
      </c>
      <c r="U22" s="35">
        <v>80339.9</v>
      </c>
      <c r="V22" s="35">
        <v>1371.9</v>
      </c>
      <c r="W22" s="35">
        <v>192</v>
      </c>
      <c r="X22" s="37">
        <f t="shared" si="10"/>
        <v>82796.59999999999</v>
      </c>
      <c r="Y22" s="35">
        <v>39955.2</v>
      </c>
      <c r="Z22" s="35">
        <v>1650476.6</v>
      </c>
      <c r="AA22" s="35">
        <v>3585.3</v>
      </c>
      <c r="AB22" s="35">
        <v>447414.9</v>
      </c>
      <c r="AC22" s="35">
        <v>93620.4</v>
      </c>
      <c r="AD22" s="35">
        <v>17730.1</v>
      </c>
      <c r="AE22" s="37">
        <f t="shared" si="11"/>
        <v>562350.7</v>
      </c>
      <c r="AF22" s="35">
        <v>619685.6</v>
      </c>
      <c r="AG22" s="35">
        <v>437471</v>
      </c>
      <c r="AH22" s="35">
        <v>1347.9</v>
      </c>
      <c r="AI22" s="35">
        <v>183037.2</v>
      </c>
      <c r="AJ22" s="35">
        <v>37578.9</v>
      </c>
      <c r="AK22" s="35">
        <v>1880.2</v>
      </c>
      <c r="AL22" s="37">
        <f t="shared" si="12"/>
        <v>223844.2</v>
      </c>
      <c r="AM22" s="35">
        <v>136933.6</v>
      </c>
    </row>
    <row r="23" spans="1:39" ht="15">
      <c r="A23" s="33" t="s">
        <v>16</v>
      </c>
      <c r="B23" s="76">
        <f t="shared" si="0"/>
        <v>19.802604523646334</v>
      </c>
      <c r="C23" s="76">
        <f t="shared" si="1"/>
        <v>25.680603152844416</v>
      </c>
      <c r="D23" s="76">
        <f t="shared" si="2"/>
        <v>27.952289530656426</v>
      </c>
      <c r="E23" s="76">
        <f t="shared" si="3"/>
        <v>8.786405784077447</v>
      </c>
      <c r="F23" s="76">
        <f t="shared" si="4"/>
        <v>10.23196695265332</v>
      </c>
      <c r="G23" s="76">
        <f t="shared" si="5"/>
        <v>37.78655408779336</v>
      </c>
      <c r="H23" s="76">
        <f t="shared" si="6"/>
        <v>23.956734344275883</v>
      </c>
      <c r="I23" s="76">
        <f t="shared" si="7"/>
        <v>25.466841226680824</v>
      </c>
      <c r="J23" s="76"/>
      <c r="K23" s="33" t="s">
        <v>16</v>
      </c>
      <c r="L23" s="17">
        <f aca="true" t="shared" si="13" ref="L23:M37">AL111/AE111</f>
        <v>0.45483207676490744</v>
      </c>
      <c r="M23" s="17">
        <f t="shared" si="13"/>
        <v>0.36738695314733877</v>
      </c>
      <c r="N23" s="17">
        <f aca="true" t="shared" si="14" ref="N23:O37">AL29/AE29</f>
        <v>0.4801852104044668</v>
      </c>
      <c r="O23" s="17">
        <f t="shared" si="14"/>
        <v>0.4942357557095671</v>
      </c>
      <c r="R23" s="33" t="s">
        <v>22</v>
      </c>
      <c r="S23" s="35">
        <v>265256.6</v>
      </c>
      <c r="T23" s="35">
        <v>719</v>
      </c>
      <c r="U23" s="35">
        <v>109340.1</v>
      </c>
      <c r="V23" s="35">
        <v>112.8</v>
      </c>
      <c r="W23" s="35">
        <v>132.3</v>
      </c>
      <c r="X23" s="37">
        <f t="shared" si="10"/>
        <v>110304.20000000001</v>
      </c>
      <c r="Y23" s="35">
        <v>102991.6</v>
      </c>
      <c r="Z23" s="35">
        <v>3661182.5</v>
      </c>
      <c r="AA23" s="35">
        <v>7779.2</v>
      </c>
      <c r="AB23" s="35">
        <v>872778.5</v>
      </c>
      <c r="AC23" s="35">
        <v>119042.4</v>
      </c>
      <c r="AD23" s="35">
        <v>36617.1</v>
      </c>
      <c r="AE23" s="37">
        <f t="shared" si="11"/>
        <v>1036217.2</v>
      </c>
      <c r="AF23" s="35">
        <v>1430561</v>
      </c>
      <c r="AG23" s="35">
        <v>727493.1</v>
      </c>
      <c r="AH23" s="35">
        <v>2191</v>
      </c>
      <c r="AI23" s="35">
        <v>254608.7</v>
      </c>
      <c r="AJ23" s="35">
        <v>6022.2</v>
      </c>
      <c r="AK23" s="35">
        <v>2467.7</v>
      </c>
      <c r="AL23" s="37">
        <f t="shared" si="12"/>
        <v>265289.60000000003</v>
      </c>
      <c r="AM23" s="35">
        <v>331101.1</v>
      </c>
    </row>
    <row r="24" spans="1:39" ht="15">
      <c r="A24" s="33" t="s">
        <v>15</v>
      </c>
      <c r="B24" s="76">
        <f t="shared" si="0"/>
        <v>28.330443695682987</v>
      </c>
      <c r="C24" s="76">
        <f t="shared" si="1"/>
        <v>17.725746126249906</v>
      </c>
      <c r="D24" s="76">
        <f t="shared" si="2"/>
        <v>19.534533191973125</v>
      </c>
      <c r="E24" s="76">
        <f t="shared" si="3"/>
        <v>3.907417578908376</v>
      </c>
      <c r="F24" s="76">
        <f t="shared" si="4"/>
        <v>40.60867264259118</v>
      </c>
      <c r="G24" s="76">
        <f t="shared" si="5"/>
        <v>27.279322874600716</v>
      </c>
      <c r="H24" s="76">
        <f t="shared" si="6"/>
        <v>33.30523719623435</v>
      </c>
      <c r="I24" s="76">
        <f t="shared" si="7"/>
        <v>12.401329799068124</v>
      </c>
      <c r="J24" s="76"/>
      <c r="K24" s="33" t="s">
        <v>15</v>
      </c>
      <c r="L24" s="17">
        <f t="shared" si="13"/>
        <v>0.46056189821932897</v>
      </c>
      <c r="M24" s="17">
        <f t="shared" si="13"/>
        <v>0.234419507708815</v>
      </c>
      <c r="N24" s="17">
        <f t="shared" si="14"/>
        <v>0.6788799551719189</v>
      </c>
      <c r="O24" s="17">
        <f t="shared" si="14"/>
        <v>0.4570656699530248</v>
      </c>
      <c r="R24" s="33" t="s">
        <v>21</v>
      </c>
      <c r="S24" s="35">
        <v>2501.3</v>
      </c>
      <c r="T24" s="36" t="s">
        <v>1</v>
      </c>
      <c r="U24" s="35">
        <v>906.2</v>
      </c>
      <c r="V24" s="35">
        <v>18.8</v>
      </c>
      <c r="W24" s="36" t="s">
        <v>1</v>
      </c>
      <c r="X24" s="37">
        <f t="shared" si="10"/>
        <v>925</v>
      </c>
      <c r="Y24" s="35">
        <v>1191.7</v>
      </c>
      <c r="Z24" s="35">
        <v>74880.2</v>
      </c>
      <c r="AA24" s="35">
        <v>3778.5</v>
      </c>
      <c r="AB24" s="35">
        <v>16247.4</v>
      </c>
      <c r="AC24" s="35">
        <v>4336.7</v>
      </c>
      <c r="AD24" s="35">
        <v>957.1</v>
      </c>
      <c r="AE24" s="37">
        <f t="shared" si="11"/>
        <v>25319.7</v>
      </c>
      <c r="AF24" s="35">
        <v>28645.7</v>
      </c>
      <c r="AG24" s="35">
        <v>20373.3</v>
      </c>
      <c r="AH24" s="36" t="s">
        <v>1</v>
      </c>
      <c r="AI24" s="35">
        <v>4207.3</v>
      </c>
      <c r="AJ24" s="35">
        <v>376.6</v>
      </c>
      <c r="AK24" s="36" t="s">
        <v>1</v>
      </c>
      <c r="AL24" s="37">
        <f t="shared" si="12"/>
        <v>4583.900000000001</v>
      </c>
      <c r="AM24" s="35">
        <v>8613.8</v>
      </c>
    </row>
    <row r="25" spans="1:39" ht="15">
      <c r="A25" s="33" t="s">
        <v>14</v>
      </c>
      <c r="B25" s="76" t="str">
        <f t="shared" si="0"/>
        <v>:</v>
      </c>
      <c r="C25" s="76" t="str">
        <f t="shared" si="1"/>
        <v>:</v>
      </c>
      <c r="D25" s="76" t="str">
        <f t="shared" si="2"/>
        <v>:</v>
      </c>
      <c r="E25" s="76" t="str">
        <f t="shared" si="3"/>
        <v>:</v>
      </c>
      <c r="F25" s="76" t="str">
        <f t="shared" si="4"/>
        <v>:</v>
      </c>
      <c r="G25" s="76" t="str">
        <f t="shared" si="5"/>
        <v>:</v>
      </c>
      <c r="H25" s="76" t="str">
        <f t="shared" si="6"/>
        <v>:</v>
      </c>
      <c r="I25" s="76" t="str">
        <f t="shared" si="7"/>
        <v>:</v>
      </c>
      <c r="J25" s="76"/>
      <c r="K25" s="33" t="s">
        <v>14</v>
      </c>
      <c r="L25" s="17" t="e">
        <f t="shared" si="13"/>
        <v>#DIV/0!</v>
      </c>
      <c r="M25" s="17">
        <f t="shared" si="13"/>
        <v>0.025559212735944112</v>
      </c>
      <c r="N25" s="17" t="e">
        <f t="shared" si="14"/>
        <v>#DIV/0!</v>
      </c>
      <c r="O25" s="17">
        <f t="shared" si="14"/>
        <v>0.10615880768989917</v>
      </c>
      <c r="R25" s="33" t="s">
        <v>20</v>
      </c>
      <c r="S25" s="35">
        <v>214169.9</v>
      </c>
      <c r="T25" s="35">
        <v>199.7</v>
      </c>
      <c r="U25" s="35">
        <v>95443.2</v>
      </c>
      <c r="V25" s="35">
        <v>9330.1</v>
      </c>
      <c r="W25" s="35">
        <v>211.4</v>
      </c>
      <c r="X25" s="37">
        <f t="shared" si="10"/>
        <v>105184.4</v>
      </c>
      <c r="Y25" s="35">
        <v>66381.9</v>
      </c>
      <c r="Z25" s="35">
        <v>2864098.5</v>
      </c>
      <c r="AA25" s="35">
        <v>66439.6</v>
      </c>
      <c r="AB25" s="35">
        <v>872479</v>
      </c>
      <c r="AC25" s="35">
        <v>212610.2</v>
      </c>
      <c r="AD25" s="35">
        <v>32769.5</v>
      </c>
      <c r="AE25" s="37">
        <f t="shared" si="11"/>
        <v>1184298.3</v>
      </c>
      <c r="AF25" s="35">
        <v>958110</v>
      </c>
      <c r="AG25" s="35">
        <v>485865.8</v>
      </c>
      <c r="AH25" s="35">
        <v>1874.9</v>
      </c>
      <c r="AI25" s="35">
        <v>173097.9</v>
      </c>
      <c r="AJ25" s="35">
        <v>41525.6</v>
      </c>
      <c r="AK25" s="35">
        <v>711.9</v>
      </c>
      <c r="AL25" s="37">
        <f t="shared" si="12"/>
        <v>217210.3</v>
      </c>
      <c r="AM25" s="35">
        <v>177791.3</v>
      </c>
    </row>
    <row r="26" spans="1:39" ht="15">
      <c r="A26" s="33" t="s">
        <v>13</v>
      </c>
      <c r="B26" s="76">
        <f t="shared" si="0"/>
        <v>14.873519158665324</v>
      </c>
      <c r="C26" s="76">
        <f t="shared" si="1"/>
        <v>15.612759409086616</v>
      </c>
      <c r="D26" s="76">
        <f t="shared" si="2"/>
        <v>10.677695207912135</v>
      </c>
      <c r="E26" s="76">
        <f t="shared" si="3"/>
        <v>8.288276596907272</v>
      </c>
      <c r="F26" s="76">
        <f t="shared" si="4"/>
        <v>17.813394199241895</v>
      </c>
      <c r="G26" s="76">
        <f t="shared" si="5"/>
        <v>24.799289330280217</v>
      </c>
      <c r="H26" s="76">
        <f t="shared" si="6"/>
        <v>16.798654952994102</v>
      </c>
      <c r="I26" s="76">
        <f t="shared" si="7"/>
        <v>23.851795130030922</v>
      </c>
      <c r="J26" s="76"/>
      <c r="K26" s="33" t="s">
        <v>13</v>
      </c>
      <c r="L26" s="17">
        <f t="shared" si="13"/>
        <v>0.3048627856775194</v>
      </c>
      <c r="M26" s="17">
        <f t="shared" si="13"/>
        <v>0.1896597180481941</v>
      </c>
      <c r="N26" s="17">
        <f t="shared" si="14"/>
        <v>0.4261268352952211</v>
      </c>
      <c r="O26" s="17">
        <f t="shared" si="14"/>
        <v>0.40650450083025025</v>
      </c>
      <c r="R26" s="33" t="s">
        <v>19</v>
      </c>
      <c r="S26" s="35">
        <v>1145.6</v>
      </c>
      <c r="T26" s="35">
        <v>0</v>
      </c>
      <c r="U26" s="36" t="s">
        <v>1</v>
      </c>
      <c r="V26" s="35">
        <v>0</v>
      </c>
      <c r="W26" s="35">
        <v>0</v>
      </c>
      <c r="X26" s="37">
        <f t="shared" si="10"/>
        <v>0</v>
      </c>
      <c r="Y26" s="35">
        <v>470.6</v>
      </c>
      <c r="Z26" s="35">
        <v>24393.6</v>
      </c>
      <c r="AA26" s="36" t="s">
        <v>1</v>
      </c>
      <c r="AB26" s="35">
        <v>2800.1</v>
      </c>
      <c r="AC26" s="36" t="s">
        <v>1</v>
      </c>
      <c r="AD26" s="35">
        <v>279</v>
      </c>
      <c r="AE26" s="37">
        <f t="shared" si="11"/>
        <v>3079.1</v>
      </c>
      <c r="AF26" s="35">
        <v>10922.3</v>
      </c>
      <c r="AG26" s="35">
        <v>3055.1</v>
      </c>
      <c r="AH26" s="35">
        <v>0</v>
      </c>
      <c r="AI26" s="35">
        <v>115.9</v>
      </c>
      <c r="AJ26" s="35">
        <v>0</v>
      </c>
      <c r="AK26" s="36" t="s">
        <v>1</v>
      </c>
      <c r="AL26" s="37">
        <f t="shared" si="12"/>
        <v>115.9</v>
      </c>
      <c r="AM26" s="35">
        <v>1637.2</v>
      </c>
    </row>
    <row r="27" spans="1:39" ht="15">
      <c r="A27" s="33" t="s">
        <v>12</v>
      </c>
      <c r="B27" s="76">
        <f t="shared" si="0"/>
        <v>15.809760424854712</v>
      </c>
      <c r="C27" s="76">
        <f t="shared" si="1"/>
        <v>10.81676654536593</v>
      </c>
      <c r="D27" s="76">
        <f t="shared" si="2"/>
        <v>23.73970639501104</v>
      </c>
      <c r="E27" s="76">
        <f t="shared" si="3"/>
        <v>5.875198512607971</v>
      </c>
      <c r="F27" s="76">
        <f t="shared" si="4"/>
        <v>16.154283698516476</v>
      </c>
      <c r="G27" s="76">
        <f t="shared" si="5"/>
        <v>15.143741699279376</v>
      </c>
      <c r="H27" s="76">
        <f t="shared" si="6"/>
        <v>29.00502213881672</v>
      </c>
      <c r="I27" s="76">
        <f t="shared" si="7"/>
        <v>19.531620441173523</v>
      </c>
      <c r="J27" s="76"/>
      <c r="K27" s="33" t="s">
        <v>12</v>
      </c>
      <c r="L27" s="17">
        <f t="shared" si="13"/>
        <v>0.26626526970220643</v>
      </c>
      <c r="M27" s="17">
        <f t="shared" si="13"/>
        <v>0.2961490490761901</v>
      </c>
      <c r="N27" s="17">
        <f t="shared" si="14"/>
        <v>0.31298025397795853</v>
      </c>
      <c r="O27" s="17">
        <f t="shared" si="14"/>
        <v>0.48536642579990247</v>
      </c>
      <c r="R27" s="33" t="s">
        <v>18</v>
      </c>
      <c r="S27" s="35">
        <v>6896.4</v>
      </c>
      <c r="T27" s="36" t="s">
        <v>1</v>
      </c>
      <c r="U27" s="36" t="s">
        <v>1</v>
      </c>
      <c r="V27" s="36" t="s">
        <v>1</v>
      </c>
      <c r="W27" s="36" t="s">
        <v>1</v>
      </c>
      <c r="X27" s="37">
        <f t="shared" si="10"/>
        <v>0</v>
      </c>
      <c r="Y27" s="36" t="s">
        <v>1</v>
      </c>
      <c r="Z27" s="35">
        <v>52173.7</v>
      </c>
      <c r="AA27" s="35">
        <v>204.7</v>
      </c>
      <c r="AB27" s="35">
        <v>7767.4</v>
      </c>
      <c r="AC27" s="35">
        <v>2819.9</v>
      </c>
      <c r="AD27" s="35">
        <v>284.6</v>
      </c>
      <c r="AE27" s="37">
        <f t="shared" si="11"/>
        <v>11076.6</v>
      </c>
      <c r="AF27" s="35">
        <v>25332.4</v>
      </c>
      <c r="AG27" s="35">
        <v>20556.7</v>
      </c>
      <c r="AH27" s="35">
        <v>107.3</v>
      </c>
      <c r="AI27" s="35">
        <v>2591.7</v>
      </c>
      <c r="AJ27" s="36" t="s">
        <v>1</v>
      </c>
      <c r="AK27" s="35">
        <v>35.6</v>
      </c>
      <c r="AL27" s="37">
        <f t="shared" si="12"/>
        <v>2734.6</v>
      </c>
      <c r="AM27" s="35">
        <v>13195.7</v>
      </c>
    </row>
    <row r="28" spans="1:39" ht="15">
      <c r="A28" s="33" t="s">
        <v>11</v>
      </c>
      <c r="B28" s="76">
        <f t="shared" si="0"/>
        <v>20.544412404735738</v>
      </c>
      <c r="C28" s="76">
        <f t="shared" si="1"/>
        <v>8.4430574288543</v>
      </c>
      <c r="D28" s="76">
        <f t="shared" si="2"/>
        <v>27.01432570242671</v>
      </c>
      <c r="E28" s="76">
        <f t="shared" si="3"/>
        <v>4.170992170570691</v>
      </c>
      <c r="F28" s="76">
        <f t="shared" si="4"/>
        <v>26.576386513801946</v>
      </c>
      <c r="G28" s="76">
        <f t="shared" si="5"/>
        <v>11.151466936311321</v>
      </c>
      <c r="H28" s="76">
        <f t="shared" si="6"/>
        <v>27.011727649745392</v>
      </c>
      <c r="I28" s="76">
        <f t="shared" si="7"/>
        <v>9.159871909286576</v>
      </c>
      <c r="J28" s="76"/>
      <c r="K28" s="33" t="s">
        <v>11</v>
      </c>
      <c r="L28" s="17">
        <f t="shared" si="13"/>
        <v>0.28987469833590035</v>
      </c>
      <c r="M28" s="17">
        <f t="shared" si="13"/>
        <v>0.31185317872997403</v>
      </c>
      <c r="N28" s="17">
        <f t="shared" si="14"/>
        <v>0.37727853450113263</v>
      </c>
      <c r="O28" s="17">
        <f t="shared" si="14"/>
        <v>0.36171599559031975</v>
      </c>
      <c r="R28" s="33" t="s">
        <v>17</v>
      </c>
      <c r="S28" s="35">
        <v>6399.2</v>
      </c>
      <c r="T28" s="35">
        <v>0</v>
      </c>
      <c r="U28" s="35">
        <v>2459.4</v>
      </c>
      <c r="V28" s="35">
        <v>221.7</v>
      </c>
      <c r="W28" s="35">
        <v>1.6</v>
      </c>
      <c r="X28" s="37">
        <f t="shared" si="10"/>
        <v>2682.7</v>
      </c>
      <c r="Y28" s="35">
        <v>2812.6</v>
      </c>
      <c r="Z28" s="35">
        <v>71852.5</v>
      </c>
      <c r="AA28" s="35">
        <v>230.6</v>
      </c>
      <c r="AB28" s="35">
        <v>19650.7</v>
      </c>
      <c r="AC28" s="35">
        <v>3234.6</v>
      </c>
      <c r="AD28" s="35">
        <v>514.9</v>
      </c>
      <c r="AE28" s="37">
        <f t="shared" si="11"/>
        <v>23630.8</v>
      </c>
      <c r="AF28" s="35">
        <v>30125.8</v>
      </c>
      <c r="AG28" s="35">
        <v>25553</v>
      </c>
      <c r="AH28" s="35">
        <v>97.7</v>
      </c>
      <c r="AI28" s="35">
        <v>10873.9</v>
      </c>
      <c r="AJ28" s="35">
        <v>1288.8</v>
      </c>
      <c r="AK28" s="35">
        <v>38.4</v>
      </c>
      <c r="AL28" s="37">
        <f t="shared" si="12"/>
        <v>12298.8</v>
      </c>
      <c r="AM28" s="35">
        <v>9135.4</v>
      </c>
    </row>
    <row r="29" spans="1:39" ht="15">
      <c r="A29" s="33" t="s">
        <v>10</v>
      </c>
      <c r="B29" s="76">
        <f t="shared" si="0"/>
        <v>10.209895424055237</v>
      </c>
      <c r="C29" s="76">
        <f t="shared" si="1"/>
        <v>4.575361598336816</v>
      </c>
      <c r="D29" s="76">
        <f t="shared" si="2"/>
        <v>9.458760891680305</v>
      </c>
      <c r="E29" s="76">
        <f t="shared" si="3"/>
        <v>1.7036910080056613</v>
      </c>
      <c r="F29" s="76">
        <f t="shared" si="4"/>
        <v>16.7713882005709</v>
      </c>
      <c r="G29" s="76">
        <f t="shared" si="5"/>
        <v>5.622443371450197</v>
      </c>
      <c r="H29" s="76">
        <f t="shared" si="6"/>
        <v>19.563419212089244</v>
      </c>
      <c r="I29" s="76">
        <f t="shared" si="7"/>
        <v>5.869085702933943</v>
      </c>
      <c r="J29" s="76"/>
      <c r="K29" s="33" t="s">
        <v>10</v>
      </c>
      <c r="L29" s="17">
        <f t="shared" si="13"/>
        <v>0.14785257022392054</v>
      </c>
      <c r="M29" s="17">
        <f t="shared" si="13"/>
        <v>0.11162451899685966</v>
      </c>
      <c r="N29" s="17">
        <f t="shared" si="14"/>
        <v>0.22393831572021097</v>
      </c>
      <c r="O29" s="17">
        <f t="shared" si="14"/>
        <v>0.25432504915023185</v>
      </c>
      <c r="R29" s="33" t="s">
        <v>16</v>
      </c>
      <c r="S29" s="35">
        <v>36949.3</v>
      </c>
      <c r="T29" s="35">
        <v>0</v>
      </c>
      <c r="U29" s="35">
        <v>6659.2</v>
      </c>
      <c r="V29" s="36" t="s">
        <v>1</v>
      </c>
      <c r="W29" s="36" t="s">
        <v>1</v>
      </c>
      <c r="X29" s="37">
        <f t="shared" si="10"/>
        <v>6659.2</v>
      </c>
      <c r="Y29" s="35">
        <v>25035</v>
      </c>
      <c r="Z29" s="35">
        <v>147342.2</v>
      </c>
      <c r="AA29" s="35">
        <v>75.8</v>
      </c>
      <c r="AB29" s="35">
        <v>13193.7</v>
      </c>
      <c r="AC29" s="35">
        <v>4133.7</v>
      </c>
      <c r="AD29" s="35">
        <v>220</v>
      </c>
      <c r="AE29" s="37">
        <f t="shared" si="11"/>
        <v>17623.2</v>
      </c>
      <c r="AF29" s="35">
        <v>98304.3</v>
      </c>
      <c r="AG29" s="35">
        <v>72337.9</v>
      </c>
      <c r="AH29" s="36" t="s">
        <v>1</v>
      </c>
      <c r="AI29" s="35">
        <v>8335.3</v>
      </c>
      <c r="AJ29" s="36" t="s">
        <v>1</v>
      </c>
      <c r="AK29" s="35">
        <v>127.1</v>
      </c>
      <c r="AL29" s="37">
        <f t="shared" si="12"/>
        <v>8462.4</v>
      </c>
      <c r="AM29" s="35">
        <v>48585.5</v>
      </c>
    </row>
    <row r="30" spans="1:39" ht="15">
      <c r="A30" s="33" t="s">
        <v>9</v>
      </c>
      <c r="B30" s="76">
        <f t="shared" si="0"/>
        <v>32.46187710312971</v>
      </c>
      <c r="C30" s="76">
        <f t="shared" si="1"/>
        <v>7.094563579124665</v>
      </c>
      <c r="D30" s="76">
        <f t="shared" si="2"/>
        <v>16.898631111506333</v>
      </c>
      <c r="E30" s="76">
        <f t="shared" si="3"/>
        <v>3.288444758151917</v>
      </c>
      <c r="F30" s="76">
        <f t="shared" si="4"/>
        <v>49.640216844424096</v>
      </c>
      <c r="G30" s="76">
        <f t="shared" si="5"/>
        <v>11.628418223271792</v>
      </c>
      <c r="H30" s="76">
        <f t="shared" si="6"/>
        <v>36.15638646927438</v>
      </c>
      <c r="I30" s="76">
        <f t="shared" si="7"/>
        <v>9.238976529680171</v>
      </c>
      <c r="J30" s="76"/>
      <c r="K30" s="33" t="s">
        <v>9</v>
      </c>
      <c r="L30" s="17">
        <f t="shared" si="13"/>
        <v>0.39556440682254373</v>
      </c>
      <c r="M30" s="17">
        <f t="shared" si="13"/>
        <v>0.2018707586965825</v>
      </c>
      <c r="N30" s="17">
        <f t="shared" si="14"/>
        <v>0.612686350676959</v>
      </c>
      <c r="O30" s="17">
        <f t="shared" si="14"/>
        <v>0.4539536299895456</v>
      </c>
      <c r="R30" s="33" t="s">
        <v>15</v>
      </c>
      <c r="S30" s="35">
        <v>47787.5</v>
      </c>
      <c r="T30" s="35">
        <v>121.2</v>
      </c>
      <c r="U30" s="35">
        <v>30506</v>
      </c>
      <c r="V30" s="35">
        <v>893.4</v>
      </c>
      <c r="W30" s="35">
        <v>25.7</v>
      </c>
      <c r="X30" s="37">
        <f t="shared" si="10"/>
        <v>31546.300000000003</v>
      </c>
      <c r="Y30" s="35">
        <v>9754.7</v>
      </c>
      <c r="Z30" s="35">
        <v>254863.3</v>
      </c>
      <c r="AA30" s="35">
        <v>491.6</v>
      </c>
      <c r="AB30" s="35">
        <v>93802.2</v>
      </c>
      <c r="AC30" s="35">
        <v>18953.1</v>
      </c>
      <c r="AD30" s="35">
        <v>2394.9</v>
      </c>
      <c r="AE30" s="37">
        <f t="shared" si="11"/>
        <v>115641.79999999999</v>
      </c>
      <c r="AF30" s="35">
        <v>78658.5</v>
      </c>
      <c r="AG30" s="35">
        <v>135340.9</v>
      </c>
      <c r="AH30" s="35">
        <v>214.7</v>
      </c>
      <c r="AI30" s="35">
        <v>64929.9</v>
      </c>
      <c r="AJ30" s="35">
        <v>12931.7</v>
      </c>
      <c r="AK30" s="35">
        <v>430.6</v>
      </c>
      <c r="AL30" s="37">
        <f t="shared" si="12"/>
        <v>78506.90000000001</v>
      </c>
      <c r="AM30" s="35">
        <v>35952.1</v>
      </c>
    </row>
    <row r="31" spans="1:39" ht="15">
      <c r="A31" s="33" t="s">
        <v>8</v>
      </c>
      <c r="B31" s="76">
        <f t="shared" si="0"/>
        <v>14.163339590459948</v>
      </c>
      <c r="C31" s="76">
        <f t="shared" si="1"/>
        <v>7.447568772809133</v>
      </c>
      <c r="D31" s="76">
        <f t="shared" si="2"/>
        <v>17.043856623597144</v>
      </c>
      <c r="E31" s="76">
        <f t="shared" si="3"/>
        <v>3.261609756528968</v>
      </c>
      <c r="F31" s="76">
        <f t="shared" si="4"/>
        <v>18.763472373027387</v>
      </c>
      <c r="G31" s="76">
        <f t="shared" si="5"/>
        <v>7.97724630300468</v>
      </c>
      <c r="H31" s="76">
        <f t="shared" si="6"/>
        <v>27.020122263631833</v>
      </c>
      <c r="I31" s="76">
        <f t="shared" si="7"/>
        <v>6.150380056008254</v>
      </c>
      <c r="J31" s="76"/>
      <c r="K31" s="33" t="s">
        <v>8</v>
      </c>
      <c r="L31" s="17">
        <f t="shared" si="13"/>
        <v>0.2161090836326908</v>
      </c>
      <c r="M31" s="17">
        <f t="shared" si="13"/>
        <v>0.20305466380126114</v>
      </c>
      <c r="N31" s="17">
        <f t="shared" si="14"/>
        <v>0.2674071867603207</v>
      </c>
      <c r="O31" s="17">
        <f t="shared" si="14"/>
        <v>0.3317050231964009</v>
      </c>
      <c r="R31" s="33" t="s">
        <v>14</v>
      </c>
      <c r="S31" s="36" t="s">
        <v>1</v>
      </c>
      <c r="T31" s="36" t="s">
        <v>1</v>
      </c>
      <c r="U31" s="36" t="s">
        <v>1</v>
      </c>
      <c r="V31" s="35">
        <v>0</v>
      </c>
      <c r="W31" s="35">
        <v>0</v>
      </c>
      <c r="X31" s="37">
        <f t="shared" si="10"/>
        <v>0</v>
      </c>
      <c r="Y31" s="36" t="s">
        <v>1</v>
      </c>
      <c r="Z31" s="35">
        <v>15423.7</v>
      </c>
      <c r="AA31" s="36" t="s">
        <v>1</v>
      </c>
      <c r="AB31" s="36" t="s">
        <v>1</v>
      </c>
      <c r="AC31" s="36" t="s">
        <v>1</v>
      </c>
      <c r="AD31" s="36" t="s">
        <v>1</v>
      </c>
      <c r="AE31" s="37">
        <f t="shared" si="11"/>
        <v>0</v>
      </c>
      <c r="AF31" s="35">
        <v>6387.6</v>
      </c>
      <c r="AG31" s="35">
        <v>3326.5</v>
      </c>
      <c r="AH31" s="36" t="s">
        <v>1</v>
      </c>
      <c r="AI31" s="36" t="s">
        <v>1</v>
      </c>
      <c r="AJ31" s="35">
        <v>0</v>
      </c>
      <c r="AK31" s="35">
        <v>0</v>
      </c>
      <c r="AL31" s="37">
        <f t="shared" si="12"/>
        <v>0</v>
      </c>
      <c r="AM31" s="35">
        <v>678.1</v>
      </c>
    </row>
    <row r="32" spans="1:39" ht="15">
      <c r="A32" s="33" t="s">
        <v>7</v>
      </c>
      <c r="B32" s="76">
        <f t="shared" si="0"/>
        <v>30.348188301020752</v>
      </c>
      <c r="C32" s="76">
        <f t="shared" si="1"/>
        <v>11.527520555558974</v>
      </c>
      <c r="D32" s="76">
        <f t="shared" si="2"/>
        <v>13.20759802233409</v>
      </c>
      <c r="E32" s="76">
        <f t="shared" si="3"/>
        <v>0.7265017413881394</v>
      </c>
      <c r="F32" s="76">
        <f t="shared" si="4"/>
        <v>45.2289059426403</v>
      </c>
      <c r="G32" s="76">
        <f t="shared" si="5"/>
        <v>22.343540684153123</v>
      </c>
      <c r="H32" s="76">
        <f t="shared" si="6"/>
        <v>28.88609802171341</v>
      </c>
      <c r="I32" s="76">
        <f t="shared" si="7"/>
        <v>1.91455794739792</v>
      </c>
      <c r="J32" s="76"/>
      <c r="K32" s="33" t="s">
        <v>7</v>
      </c>
      <c r="L32" s="17">
        <f t="shared" si="13"/>
        <v>0.4187570885657973</v>
      </c>
      <c r="M32" s="17">
        <f t="shared" si="13"/>
        <v>0.1393409976372223</v>
      </c>
      <c r="N32" s="17">
        <f t="shared" si="14"/>
        <v>0.6757244662679343</v>
      </c>
      <c r="O32" s="17">
        <f t="shared" si="14"/>
        <v>0.3080065596911133</v>
      </c>
      <c r="R32" s="33" t="s">
        <v>13</v>
      </c>
      <c r="S32" s="35">
        <v>276748.3</v>
      </c>
      <c r="T32" s="35">
        <v>1939.5</v>
      </c>
      <c r="U32" s="35">
        <v>97924.7</v>
      </c>
      <c r="V32" s="35">
        <v>85.6</v>
      </c>
      <c r="W32" s="35">
        <v>1052.2</v>
      </c>
      <c r="X32" s="37">
        <f t="shared" si="10"/>
        <v>101002</v>
      </c>
      <c r="Y32" s="35">
        <v>143283.1</v>
      </c>
      <c r="Z32" s="35">
        <v>1392446.2</v>
      </c>
      <c r="AA32" s="35">
        <v>50528.5</v>
      </c>
      <c r="AB32" s="35">
        <v>308574.1</v>
      </c>
      <c r="AC32" s="35">
        <v>38759.4</v>
      </c>
      <c r="AD32" s="35">
        <v>9415.8</v>
      </c>
      <c r="AE32" s="37">
        <f t="shared" si="11"/>
        <v>407277.8</v>
      </c>
      <c r="AF32" s="35">
        <v>600722.5</v>
      </c>
      <c r="AG32" s="35">
        <v>503924.1</v>
      </c>
      <c r="AH32" s="35">
        <v>4421.9</v>
      </c>
      <c r="AI32" s="35">
        <v>146748.9</v>
      </c>
      <c r="AJ32" s="35">
        <v>20227.5</v>
      </c>
      <c r="AK32" s="35">
        <v>2153.7</v>
      </c>
      <c r="AL32" s="37">
        <f t="shared" si="12"/>
        <v>173552</v>
      </c>
      <c r="AM32" s="35">
        <v>244196.4</v>
      </c>
    </row>
    <row r="33" spans="1:39" ht="15">
      <c r="A33" s="33" t="s">
        <v>6</v>
      </c>
      <c r="B33" s="76">
        <f t="shared" si="0"/>
        <v>9.230372944065708</v>
      </c>
      <c r="C33" s="76">
        <f t="shared" si="1"/>
        <v>9.14431568378933</v>
      </c>
      <c r="D33" s="76">
        <f t="shared" si="2"/>
        <v>12.866869426971729</v>
      </c>
      <c r="E33" s="76">
        <f t="shared" si="3"/>
        <v>5.407133476187185</v>
      </c>
      <c r="F33" s="76">
        <f t="shared" si="4"/>
        <v>8.857036008261723</v>
      </c>
      <c r="G33" s="76">
        <f t="shared" si="5"/>
        <v>8.225778104323396</v>
      </c>
      <c r="H33" s="76">
        <f t="shared" si="6"/>
        <v>13.310087537489942</v>
      </c>
      <c r="I33" s="76">
        <f t="shared" si="7"/>
        <v>8.505848024513748</v>
      </c>
      <c r="J33" s="76"/>
      <c r="K33" s="33" t="s">
        <v>6</v>
      </c>
      <c r="L33" s="17">
        <f t="shared" si="13"/>
        <v>0.18374688627855038</v>
      </c>
      <c r="M33" s="17">
        <f t="shared" si="13"/>
        <v>0.18274002903158915</v>
      </c>
      <c r="N33" s="17">
        <f t="shared" si="14"/>
        <v>0.17082814112585118</v>
      </c>
      <c r="O33" s="17">
        <f t="shared" si="14"/>
        <v>0.21815935562003688</v>
      </c>
      <c r="R33" s="33" t="s">
        <v>12</v>
      </c>
      <c r="S33" s="35">
        <v>90292.1</v>
      </c>
      <c r="T33" s="35">
        <v>229.8</v>
      </c>
      <c r="U33" s="35">
        <v>33495.9</v>
      </c>
      <c r="V33" s="35">
        <v>35.4</v>
      </c>
      <c r="W33" s="35">
        <v>24.3</v>
      </c>
      <c r="X33" s="37">
        <f t="shared" si="10"/>
        <v>33785.40000000001</v>
      </c>
      <c r="Y33" s="35">
        <v>46793.7</v>
      </c>
      <c r="Z33" s="35">
        <v>651838.4</v>
      </c>
      <c r="AA33" s="35">
        <v>2497.7</v>
      </c>
      <c r="AB33" s="35">
        <v>176744.2</v>
      </c>
      <c r="AC33" s="35">
        <v>38505.7</v>
      </c>
      <c r="AD33" s="35">
        <v>5350.5</v>
      </c>
      <c r="AE33" s="37">
        <f t="shared" si="11"/>
        <v>223098.10000000003</v>
      </c>
      <c r="AF33" s="35">
        <v>239579.2</v>
      </c>
      <c r="AG33" s="35">
        <v>221627.1</v>
      </c>
      <c r="AH33" s="35">
        <v>351.6</v>
      </c>
      <c r="AI33" s="35">
        <v>68564.7</v>
      </c>
      <c r="AJ33" s="35">
        <v>649.5</v>
      </c>
      <c r="AK33" s="35">
        <v>259.5</v>
      </c>
      <c r="AL33" s="37">
        <f t="shared" si="12"/>
        <v>69825.3</v>
      </c>
      <c r="AM33" s="35">
        <v>116283.7</v>
      </c>
    </row>
    <row r="34" spans="1:39" ht="15">
      <c r="A34" s="33" t="s">
        <v>5</v>
      </c>
      <c r="B34" s="76">
        <f t="shared" si="0"/>
        <v>20.266256292099573</v>
      </c>
      <c r="C34" s="76">
        <f t="shared" si="1"/>
        <v>12.481175642893886</v>
      </c>
      <c r="D34" s="76">
        <f t="shared" si="2"/>
        <v>14.555145299040062</v>
      </c>
      <c r="E34" s="76">
        <f t="shared" si="3"/>
        <v>7.126663578199527</v>
      </c>
      <c r="F34" s="76">
        <f t="shared" si="4"/>
        <v>23.90728203365037</v>
      </c>
      <c r="G34" s="76">
        <f t="shared" si="5"/>
        <v>16.83575270040466</v>
      </c>
      <c r="H34" s="76">
        <f t="shared" si="6"/>
        <v>19.770496174089207</v>
      </c>
      <c r="I34" s="76">
        <f t="shared" si="7"/>
        <v>12.608636671588572</v>
      </c>
      <c r="J34" s="76"/>
      <c r="K34" s="33" t="s">
        <v>5</v>
      </c>
      <c r="L34" s="17">
        <f t="shared" si="13"/>
        <v>0.3274743193499346</v>
      </c>
      <c r="M34" s="17">
        <f t="shared" si="13"/>
        <v>0.2168180887723959</v>
      </c>
      <c r="N34" s="17">
        <f t="shared" si="14"/>
        <v>0.40743034734055034</v>
      </c>
      <c r="O34" s="17">
        <f t="shared" si="14"/>
        <v>0.32379132845677777</v>
      </c>
      <c r="R34" s="33" t="s">
        <v>11</v>
      </c>
      <c r="S34" s="35">
        <v>65515.2</v>
      </c>
      <c r="T34" s="36" t="s">
        <v>1</v>
      </c>
      <c r="U34" s="35">
        <v>35996.4</v>
      </c>
      <c r="V34" s="35">
        <v>0</v>
      </c>
      <c r="W34" s="36" t="s">
        <v>1</v>
      </c>
      <c r="X34" s="37">
        <f t="shared" si="10"/>
        <v>35996.4</v>
      </c>
      <c r="Y34" s="35">
        <v>21810.8</v>
      </c>
      <c r="Z34" s="35">
        <v>680299.2</v>
      </c>
      <c r="AA34" s="35">
        <v>13331.5</v>
      </c>
      <c r="AB34" s="35">
        <v>256985</v>
      </c>
      <c r="AC34" s="35">
        <v>45490.7</v>
      </c>
      <c r="AD34" s="35">
        <v>6988</v>
      </c>
      <c r="AE34" s="37">
        <f t="shared" si="11"/>
        <v>322795.2</v>
      </c>
      <c r="AF34" s="35">
        <v>238112.5</v>
      </c>
      <c r="AG34" s="35">
        <v>248090.1</v>
      </c>
      <c r="AH34" s="36" t="s">
        <v>1</v>
      </c>
      <c r="AI34" s="35">
        <v>117544.6</v>
      </c>
      <c r="AJ34" s="35">
        <v>4239.1</v>
      </c>
      <c r="AK34" s="36" t="s">
        <v>1</v>
      </c>
      <c r="AL34" s="37">
        <f t="shared" si="12"/>
        <v>121783.70000000001</v>
      </c>
      <c r="AM34" s="35">
        <v>86129.1</v>
      </c>
    </row>
    <row r="35" spans="1:39" ht="15">
      <c r="A35" s="33" t="s">
        <v>4</v>
      </c>
      <c r="B35" s="76">
        <f t="shared" si="0"/>
        <v>13.74853874613777</v>
      </c>
      <c r="C35" s="76">
        <f t="shared" si="1"/>
        <v>18.3321706624902</v>
      </c>
      <c r="D35" s="76">
        <f t="shared" si="2"/>
        <v>5.86043918316121</v>
      </c>
      <c r="E35" s="76">
        <f t="shared" si="3"/>
        <v>14.759320790338979</v>
      </c>
      <c r="F35" s="76">
        <f t="shared" si="4"/>
        <v>19.5609475076854</v>
      </c>
      <c r="G35" s="76">
        <f t="shared" si="5"/>
        <v>32.08234548249887</v>
      </c>
      <c r="H35" s="76">
        <f t="shared" si="6"/>
        <v>16.76309275184609</v>
      </c>
      <c r="I35" s="76">
        <f t="shared" si="7"/>
        <v>23.94782802588427</v>
      </c>
      <c r="J35" s="76"/>
      <c r="K35" s="33" t="s">
        <v>4</v>
      </c>
      <c r="L35" s="17">
        <f t="shared" si="13"/>
        <v>0.32080709408627966</v>
      </c>
      <c r="M35" s="17">
        <f t="shared" si="13"/>
        <v>0.20619759973500187</v>
      </c>
      <c r="N35" s="17">
        <f t="shared" si="14"/>
        <v>0.5164329299018426</v>
      </c>
      <c r="O35" s="17">
        <f t="shared" si="14"/>
        <v>0.4071092077773036</v>
      </c>
      <c r="R35" s="33" t="s">
        <v>10</v>
      </c>
      <c r="S35" s="35">
        <v>16841.5</v>
      </c>
      <c r="T35" s="36" t="s">
        <v>1</v>
      </c>
      <c r="U35" s="35">
        <v>5891.5</v>
      </c>
      <c r="V35" s="36" t="s">
        <v>1</v>
      </c>
      <c r="W35" s="35">
        <v>21.5</v>
      </c>
      <c r="X35" s="37">
        <f t="shared" si="10"/>
        <v>5913</v>
      </c>
      <c r="Y35" s="35">
        <v>6854.2</v>
      </c>
      <c r="Z35" s="35">
        <v>301818.5</v>
      </c>
      <c r="AA35" s="35">
        <v>989</v>
      </c>
      <c r="AB35" s="35">
        <v>79429</v>
      </c>
      <c r="AC35" s="35">
        <v>21552.4</v>
      </c>
      <c r="AD35" s="35">
        <v>3197.4</v>
      </c>
      <c r="AE35" s="37">
        <f t="shared" si="11"/>
        <v>105167.79999999999</v>
      </c>
      <c r="AF35" s="35">
        <v>116784.8</v>
      </c>
      <c r="AG35" s="35">
        <v>66504</v>
      </c>
      <c r="AH35" s="35">
        <v>388.1</v>
      </c>
      <c r="AI35" s="35">
        <v>20744.4</v>
      </c>
      <c r="AJ35" s="35">
        <v>2205.4</v>
      </c>
      <c r="AK35" s="35">
        <v>213.2</v>
      </c>
      <c r="AL35" s="37">
        <f t="shared" si="12"/>
        <v>23551.100000000002</v>
      </c>
      <c r="AM35" s="35">
        <v>29701.3</v>
      </c>
    </row>
    <row r="36" spans="1:39" ht="15">
      <c r="A36" s="33" t="s">
        <v>3</v>
      </c>
      <c r="B36" s="76">
        <f t="shared" si="0"/>
        <v>16.24046589584143</v>
      </c>
      <c r="C36" s="76">
        <f t="shared" si="1"/>
        <v>10.843069860085503</v>
      </c>
      <c r="D36" s="76">
        <f t="shared" si="2"/>
        <v>19.116215796231824</v>
      </c>
      <c r="E36" s="76">
        <f t="shared" si="3"/>
        <v>2.865251397866465</v>
      </c>
      <c r="F36" s="76">
        <f t="shared" si="4"/>
        <v>16.684216265886263</v>
      </c>
      <c r="G36" s="76">
        <f t="shared" si="5"/>
        <v>12.305445262233919</v>
      </c>
      <c r="H36" s="76">
        <f t="shared" si="6"/>
        <v>20.53385274384247</v>
      </c>
      <c r="I36" s="76">
        <f t="shared" si="7"/>
        <v>10.649736652315493</v>
      </c>
      <c r="J36" s="76"/>
      <c r="K36" s="33" t="s">
        <v>3</v>
      </c>
      <c r="L36" s="17">
        <f t="shared" si="13"/>
        <v>0.27083535755926935</v>
      </c>
      <c r="M36" s="17">
        <f t="shared" si="13"/>
        <v>0.21981467194098292</v>
      </c>
      <c r="N36" s="17">
        <f t="shared" si="14"/>
        <v>0.2898966152812018</v>
      </c>
      <c r="O36" s="17">
        <f t="shared" si="14"/>
        <v>0.3118358939615796</v>
      </c>
      <c r="R36" s="33" t="s">
        <v>9</v>
      </c>
      <c r="S36" s="35">
        <v>21214.1</v>
      </c>
      <c r="T36" s="35">
        <v>139.3</v>
      </c>
      <c r="U36" s="35">
        <v>8728.5</v>
      </c>
      <c r="V36" s="35">
        <v>811.2</v>
      </c>
      <c r="W36" s="35">
        <v>582.8</v>
      </c>
      <c r="X36" s="37">
        <f t="shared" si="10"/>
        <v>10261.8</v>
      </c>
      <c r="Y36" s="35">
        <v>8678.3</v>
      </c>
      <c r="Z36" s="35">
        <v>235558.5</v>
      </c>
      <c r="AA36" s="35">
        <v>6463.6</v>
      </c>
      <c r="AB36" s="35">
        <v>65676.9</v>
      </c>
      <c r="AC36" s="35">
        <v>12671.6</v>
      </c>
      <c r="AD36" s="35">
        <v>3435.5</v>
      </c>
      <c r="AE36" s="37">
        <f t="shared" si="11"/>
        <v>88247.6</v>
      </c>
      <c r="AF36" s="35">
        <v>93931.4</v>
      </c>
      <c r="AG36" s="35">
        <v>113803.2</v>
      </c>
      <c r="AH36" s="35">
        <v>4643.3</v>
      </c>
      <c r="AI36" s="35">
        <v>41522.5</v>
      </c>
      <c r="AJ36" s="35">
        <v>6602.5</v>
      </c>
      <c r="AK36" s="35">
        <v>1299.8</v>
      </c>
      <c r="AL36" s="37">
        <f t="shared" si="12"/>
        <v>54068.100000000006</v>
      </c>
      <c r="AM36" s="35">
        <v>42640.5</v>
      </c>
    </row>
    <row r="37" spans="1:39" ht="15">
      <c r="A37" s="33" t="s">
        <v>54</v>
      </c>
      <c r="B37" s="76">
        <f t="shared" si="0"/>
        <v>16.617678352928657</v>
      </c>
      <c r="C37" s="76">
        <f t="shared" si="1"/>
        <v>6.334122466351014</v>
      </c>
      <c r="D37" s="76">
        <f t="shared" si="2"/>
        <v>19.187835247499237</v>
      </c>
      <c r="E37" s="76">
        <f t="shared" si="3"/>
        <v>5.823037644367842</v>
      </c>
      <c r="F37" s="76">
        <f t="shared" si="4"/>
        <v>19.98487354023254</v>
      </c>
      <c r="G37" s="76">
        <f t="shared" si="5"/>
        <v>16.636541937468756</v>
      </c>
      <c r="H37" s="76">
        <f t="shared" si="6"/>
        <v>26.019138226671828</v>
      </c>
      <c r="I37" s="76">
        <f t="shared" si="7"/>
        <v>7.614359201283256</v>
      </c>
      <c r="J37" s="76"/>
      <c r="K37" s="33" t="s">
        <v>54</v>
      </c>
      <c r="L37" s="17">
        <f t="shared" si="13"/>
        <v>0.22951800819279672</v>
      </c>
      <c r="M37" s="17">
        <f t="shared" si="13"/>
        <v>0.25010872891867075</v>
      </c>
      <c r="N37" s="17">
        <f t="shared" si="14"/>
        <v>0.36621415477701297</v>
      </c>
      <c r="O37" s="17">
        <f t="shared" si="14"/>
        <v>0.3363349742795509</v>
      </c>
      <c r="R37" s="33" t="s">
        <v>8</v>
      </c>
      <c r="S37" s="35">
        <v>5154.8</v>
      </c>
      <c r="T37" s="36" t="s">
        <v>1</v>
      </c>
      <c r="U37" s="35">
        <v>2490.6</v>
      </c>
      <c r="V37" s="36" t="s">
        <v>1</v>
      </c>
      <c r="W37" s="36" t="s">
        <v>1</v>
      </c>
      <c r="X37" s="37">
        <f t="shared" si="10"/>
        <v>2490.6</v>
      </c>
      <c r="Y37" s="35">
        <v>1752.6</v>
      </c>
      <c r="Z37" s="35">
        <v>79216.7</v>
      </c>
      <c r="AA37" s="35">
        <v>272.1</v>
      </c>
      <c r="AB37" s="35">
        <v>23847.8</v>
      </c>
      <c r="AC37" s="35">
        <v>5949.9</v>
      </c>
      <c r="AD37" s="35">
        <v>1151.5</v>
      </c>
      <c r="AE37" s="37">
        <f t="shared" si="11"/>
        <v>31221.299999999996</v>
      </c>
      <c r="AF37" s="35">
        <v>28495.8</v>
      </c>
      <c r="AG37" s="35">
        <v>20606.4</v>
      </c>
      <c r="AH37" s="35">
        <v>22.5</v>
      </c>
      <c r="AI37" s="35">
        <v>7867.4</v>
      </c>
      <c r="AJ37" s="35">
        <v>304</v>
      </c>
      <c r="AK37" s="35">
        <v>154.9</v>
      </c>
      <c r="AL37" s="37">
        <f t="shared" si="12"/>
        <v>8348.8</v>
      </c>
      <c r="AM37" s="35">
        <v>9452.2</v>
      </c>
    </row>
    <row r="38" spans="18:39" ht="15">
      <c r="R38" s="33" t="s">
        <v>7</v>
      </c>
      <c r="S38" s="35">
        <v>19975</v>
      </c>
      <c r="T38" s="36" t="s">
        <v>1</v>
      </c>
      <c r="U38" s="35">
        <v>17946.6</v>
      </c>
      <c r="V38" s="36" t="s">
        <v>1</v>
      </c>
      <c r="W38" s="36" t="s">
        <v>1</v>
      </c>
      <c r="X38" s="37">
        <f t="shared" si="10"/>
        <v>17946.6</v>
      </c>
      <c r="Y38" s="35">
        <v>922.3</v>
      </c>
      <c r="Z38" s="35">
        <v>162069.4</v>
      </c>
      <c r="AA38" s="35">
        <v>527.2</v>
      </c>
      <c r="AB38" s="35">
        <v>65798.4</v>
      </c>
      <c r="AC38" s="35">
        <v>12834.5</v>
      </c>
      <c r="AD38" s="35">
        <v>1161.1</v>
      </c>
      <c r="AE38" s="37">
        <f t="shared" si="11"/>
        <v>80321.2</v>
      </c>
      <c r="AF38" s="35">
        <v>48173</v>
      </c>
      <c r="AG38" s="35">
        <v>75405.4</v>
      </c>
      <c r="AH38" s="36" t="s">
        <v>1</v>
      </c>
      <c r="AI38" s="35">
        <v>50075.5</v>
      </c>
      <c r="AJ38" s="35">
        <v>4028.2</v>
      </c>
      <c r="AK38" s="35">
        <v>171.3</v>
      </c>
      <c r="AL38" s="37">
        <f t="shared" si="12"/>
        <v>54275</v>
      </c>
      <c r="AM38" s="35">
        <v>14837.6</v>
      </c>
    </row>
    <row r="39" spans="18:39" ht="15">
      <c r="R39" s="33" t="s">
        <v>6</v>
      </c>
      <c r="S39" s="35">
        <v>27890.9</v>
      </c>
      <c r="T39" s="35">
        <v>550.4</v>
      </c>
      <c r="U39" s="35">
        <v>11660</v>
      </c>
      <c r="V39" s="35">
        <v>239.2</v>
      </c>
      <c r="W39" s="35">
        <v>0</v>
      </c>
      <c r="X39" s="37">
        <f t="shared" si="10"/>
        <v>12449.6</v>
      </c>
      <c r="Y39" s="35">
        <v>10465</v>
      </c>
      <c r="Z39" s="35">
        <v>379387.5</v>
      </c>
      <c r="AA39" s="35">
        <v>1730.5</v>
      </c>
      <c r="AB39" s="35">
        <v>134954.6</v>
      </c>
      <c r="AC39" s="35">
        <v>12594.2</v>
      </c>
      <c r="AD39" s="35">
        <v>2069.3</v>
      </c>
      <c r="AE39" s="37">
        <f t="shared" si="11"/>
        <v>151348.6</v>
      </c>
      <c r="AF39" s="35">
        <v>123033</v>
      </c>
      <c r="AG39" s="35">
        <v>72214.4</v>
      </c>
      <c r="AH39" s="35">
        <v>729.6</v>
      </c>
      <c r="AI39" s="35">
        <v>23893.9</v>
      </c>
      <c r="AJ39" s="35">
        <v>1041.9</v>
      </c>
      <c r="AK39" s="35">
        <v>189.2</v>
      </c>
      <c r="AL39" s="37">
        <f t="shared" si="12"/>
        <v>25854.600000000002</v>
      </c>
      <c r="AM39" s="35">
        <v>26840.8</v>
      </c>
    </row>
    <row r="40" spans="18:39" ht="15">
      <c r="R40" s="33" t="s">
        <v>5</v>
      </c>
      <c r="S40" s="35">
        <v>96724.8</v>
      </c>
      <c r="T40" s="35">
        <v>235.2</v>
      </c>
      <c r="U40" s="35">
        <v>38840.7</v>
      </c>
      <c r="V40" s="35">
        <v>816.1</v>
      </c>
      <c r="W40" s="35">
        <v>65.1</v>
      </c>
      <c r="X40" s="37">
        <f t="shared" si="10"/>
        <v>39957.09999999999</v>
      </c>
      <c r="Y40" s="35">
        <v>32252.3</v>
      </c>
      <c r="Z40" s="35">
        <v>770385.9</v>
      </c>
      <c r="AA40" s="35">
        <v>4746.3</v>
      </c>
      <c r="AB40" s="35">
        <v>196880.3</v>
      </c>
      <c r="AC40" s="35">
        <v>30200.4</v>
      </c>
      <c r="AD40" s="35">
        <v>5507.8</v>
      </c>
      <c r="AE40" s="37">
        <f t="shared" si="11"/>
        <v>237334.79999999996</v>
      </c>
      <c r="AF40" s="35">
        <v>255795.3</v>
      </c>
      <c r="AG40" s="35">
        <v>238498.8</v>
      </c>
      <c r="AH40" s="35">
        <v>509.1</v>
      </c>
      <c r="AI40" s="35">
        <v>85939.1</v>
      </c>
      <c r="AJ40" s="35">
        <v>9516.1</v>
      </c>
      <c r="AK40" s="35">
        <v>733.1</v>
      </c>
      <c r="AL40" s="37">
        <f t="shared" si="12"/>
        <v>96697.40000000002</v>
      </c>
      <c r="AM40" s="35">
        <v>82824.3</v>
      </c>
    </row>
    <row r="41" spans="18:39" ht="15">
      <c r="R41" s="33" t="s">
        <v>4</v>
      </c>
      <c r="S41" s="35">
        <v>890363.5</v>
      </c>
      <c r="T41" s="35">
        <v>34246.1</v>
      </c>
      <c r="U41" s="35">
        <v>221262.9</v>
      </c>
      <c r="V41" s="35">
        <v>5706.8</v>
      </c>
      <c r="W41" s="35">
        <v>8099</v>
      </c>
      <c r="X41" s="37">
        <f t="shared" si="10"/>
        <v>269314.8</v>
      </c>
      <c r="Y41" s="35">
        <v>419077.1</v>
      </c>
      <c r="Z41" s="35">
        <v>3890374.8</v>
      </c>
      <c r="AA41" s="35">
        <v>58434</v>
      </c>
      <c r="AB41" s="35">
        <v>610963.4</v>
      </c>
      <c r="AC41" s="35">
        <v>130805</v>
      </c>
      <c r="AD41" s="35">
        <v>39246.2</v>
      </c>
      <c r="AE41" s="37">
        <f t="shared" si="11"/>
        <v>839448.6</v>
      </c>
      <c r="AF41" s="35">
        <v>1749958.7</v>
      </c>
      <c r="AG41" s="35">
        <v>1480888.6</v>
      </c>
      <c r="AH41" s="35">
        <v>42900.5</v>
      </c>
      <c r="AI41" s="35">
        <v>326479.1</v>
      </c>
      <c r="AJ41" s="35">
        <v>51326.8</v>
      </c>
      <c r="AK41" s="35">
        <v>12812.5</v>
      </c>
      <c r="AL41" s="37">
        <f t="shared" si="12"/>
        <v>433518.89999999997</v>
      </c>
      <c r="AM41" s="35">
        <v>712424.3</v>
      </c>
    </row>
    <row r="42" spans="1:39" ht="15">
      <c r="A42" s="28">
        <v>2014</v>
      </c>
      <c r="B42" s="5" t="s">
        <v>171</v>
      </c>
      <c r="R42" s="33" t="s">
        <v>3</v>
      </c>
      <c r="S42" s="35">
        <v>64255.7</v>
      </c>
      <c r="T42" s="35">
        <v>21323.5</v>
      </c>
      <c r="U42" s="35">
        <v>13092.8</v>
      </c>
      <c r="V42" s="36" t="s">
        <v>1</v>
      </c>
      <c r="W42" s="36" t="s">
        <v>1</v>
      </c>
      <c r="X42" s="37">
        <f t="shared" si="10"/>
        <v>34416.3</v>
      </c>
      <c r="Y42" s="35">
        <v>19492</v>
      </c>
      <c r="Z42" s="35">
        <v>670653.2</v>
      </c>
      <c r="AA42" s="35">
        <v>168088.1</v>
      </c>
      <c r="AB42" s="35">
        <v>93099.7</v>
      </c>
      <c r="AC42" s="35">
        <v>15660.5</v>
      </c>
      <c r="AD42" s="35">
        <v>2835.2</v>
      </c>
      <c r="AE42" s="37">
        <f t="shared" si="11"/>
        <v>279683.5</v>
      </c>
      <c r="AF42" s="35">
        <v>183028</v>
      </c>
      <c r="AG42" s="35">
        <v>177747.7</v>
      </c>
      <c r="AH42" s="35">
        <v>48830</v>
      </c>
      <c r="AI42" s="35">
        <v>31710.7</v>
      </c>
      <c r="AJ42" s="35">
        <v>538.6</v>
      </c>
      <c r="AK42" s="36" t="s">
        <v>1</v>
      </c>
      <c r="AL42" s="37">
        <f t="shared" si="12"/>
        <v>81079.3</v>
      </c>
      <c r="AM42" s="35">
        <v>57074.7</v>
      </c>
    </row>
    <row r="43" spans="18:39" ht="15">
      <c r="R43" s="33" t="s">
        <v>54</v>
      </c>
      <c r="S43" s="35">
        <v>2341.5</v>
      </c>
      <c r="T43" s="36" t="s">
        <v>1</v>
      </c>
      <c r="U43" s="35">
        <v>1297.8</v>
      </c>
      <c r="V43" s="35">
        <v>0</v>
      </c>
      <c r="W43" s="35">
        <v>0</v>
      </c>
      <c r="X43" s="37">
        <f t="shared" si="10"/>
        <v>1297.8</v>
      </c>
      <c r="Y43" s="35">
        <v>688.3</v>
      </c>
      <c r="Z43" s="35">
        <v>19941.9</v>
      </c>
      <c r="AA43" s="35">
        <v>462.6</v>
      </c>
      <c r="AB43" s="35">
        <v>5785.9</v>
      </c>
      <c r="AC43" s="35">
        <v>1295.7</v>
      </c>
      <c r="AD43" s="35">
        <v>256.7</v>
      </c>
      <c r="AE43" s="37">
        <f t="shared" si="11"/>
        <v>7800.9</v>
      </c>
      <c r="AF43" s="35">
        <v>9039.5</v>
      </c>
      <c r="AG43" s="35">
        <v>6430.9</v>
      </c>
      <c r="AH43" s="35">
        <v>105.4</v>
      </c>
      <c r="AI43" s="35">
        <v>2751.4</v>
      </c>
      <c r="AJ43" s="36" t="s">
        <v>1</v>
      </c>
      <c r="AK43" s="36" t="s">
        <v>1</v>
      </c>
      <c r="AL43" s="37">
        <f t="shared" si="12"/>
        <v>2856.8</v>
      </c>
      <c r="AM43" s="35">
        <v>3040.3</v>
      </c>
    </row>
    <row r="44" ht="15">
      <c r="J44" s="55"/>
    </row>
    <row r="45" spans="1:39" ht="15">
      <c r="A45" s="6"/>
      <c r="B45" s="109" t="s">
        <v>154</v>
      </c>
      <c r="C45" s="110"/>
      <c r="D45" s="110"/>
      <c r="E45" s="111"/>
      <c r="F45" s="109" t="s">
        <v>155</v>
      </c>
      <c r="G45" s="110"/>
      <c r="H45" s="110"/>
      <c r="I45" s="111"/>
      <c r="J45" s="15"/>
      <c r="L45" s="109" t="s">
        <v>154</v>
      </c>
      <c r="M45" s="111"/>
      <c r="N45" s="109" t="s">
        <v>155</v>
      </c>
      <c r="O45" s="111"/>
      <c r="R45" s="30" t="s">
        <v>2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4.25" customHeight="1">
      <c r="A46" s="6"/>
      <c r="B46" s="109" t="s">
        <v>76</v>
      </c>
      <c r="C46" s="111"/>
      <c r="D46" s="109" t="s">
        <v>77</v>
      </c>
      <c r="E46" s="111"/>
      <c r="F46" s="109" t="s">
        <v>76</v>
      </c>
      <c r="G46" s="111"/>
      <c r="H46" s="109" t="s">
        <v>77</v>
      </c>
      <c r="I46" s="111"/>
      <c r="J46" s="15"/>
      <c r="L46" s="9" t="s">
        <v>74</v>
      </c>
      <c r="M46" s="9" t="s">
        <v>159</v>
      </c>
      <c r="N46" s="9" t="s">
        <v>74</v>
      </c>
      <c r="O46" s="9" t="s">
        <v>159</v>
      </c>
      <c r="R46" s="30" t="s">
        <v>1</v>
      </c>
      <c r="S46" s="30" t="s">
        <v>0</v>
      </c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10" ht="15">
      <c r="A47" s="6"/>
      <c r="B47" s="9" t="s">
        <v>33</v>
      </c>
      <c r="C47" s="9" t="s">
        <v>32</v>
      </c>
      <c r="D47" s="9" t="s">
        <v>33</v>
      </c>
      <c r="E47" s="9" t="s">
        <v>32</v>
      </c>
      <c r="F47" s="9" t="s">
        <v>33</v>
      </c>
      <c r="G47" s="9" t="s">
        <v>32</v>
      </c>
      <c r="H47" s="9" t="s">
        <v>33</v>
      </c>
      <c r="I47" s="9" t="s">
        <v>32</v>
      </c>
      <c r="J47" s="16"/>
    </row>
    <row r="48" spans="1:39" ht="15">
      <c r="A48" s="33" t="s">
        <v>156</v>
      </c>
      <c r="B48" s="76">
        <f>_xlfn.IFERROR((AL135-X135)/AE135*100,":")</f>
        <v>14.315416281740967</v>
      </c>
      <c r="C48" s="76">
        <f>_xlfn.IFERROR(X135/AE135*100,":")</f>
        <v>9.606549336705653</v>
      </c>
      <c r="D48" s="76">
        <f>_xlfn.IFERROR((AM135-Y135)/AF135*100,":")</f>
        <v>10.134732261587095</v>
      </c>
      <c r="E48" s="76">
        <f>_xlfn.IFERROR(Y135/AF135*100,":")</f>
        <v>5.599396675770779</v>
      </c>
      <c r="F48" s="76">
        <f>_xlfn.IFERROR((AL53-X53)/AE53*100,":")</f>
        <v>18.236320531687422</v>
      </c>
      <c r="G48" s="76">
        <f>_xlfn.IFERROR(X53/AE53*100,":")</f>
        <v>15.955188149093052</v>
      </c>
      <c r="H48" s="76">
        <f>_xlfn.IFERROR((AM53-Y53)/AF53*100,":")</f>
        <v>15.930336330302392</v>
      </c>
      <c r="I48" s="76">
        <f>_xlfn.IFERROR(Y53/AF53*100,":")</f>
        <v>14.283864191871926</v>
      </c>
      <c r="J48" s="18"/>
      <c r="K48" s="33" t="s">
        <v>156</v>
      </c>
      <c r="L48" s="17">
        <f aca="true" t="shared" si="15" ref="L48:M79">AL135/AE135</f>
        <v>0.23921965618446622</v>
      </c>
      <c r="M48" s="17">
        <f t="shared" si="15"/>
        <v>0.15734128937357875</v>
      </c>
      <c r="N48" s="17">
        <f>AL53/AE53</f>
        <v>0.34191508680780475</v>
      </c>
      <c r="O48" s="17">
        <f>AM53/AF53</f>
        <v>0.30214200522174317</v>
      </c>
      <c r="R48" s="30" t="s">
        <v>144</v>
      </c>
      <c r="S48" s="30" t="s">
        <v>145</v>
      </c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ht="15">
      <c r="A49" s="33" t="s">
        <v>157</v>
      </c>
      <c r="B49" s="76" t="str">
        <f aca="true" t="shared" si="16" ref="B49:B79">_xlfn.IFERROR((AL136-X136)/AE136*100,":")</f>
        <v>:</v>
      </c>
      <c r="C49" s="76" t="str">
        <f aca="true" t="shared" si="17" ref="C49:C79">_xlfn.IFERROR(X136/AE136*100,":")</f>
        <v>:</v>
      </c>
      <c r="D49" s="76" t="str">
        <f aca="true" t="shared" si="18" ref="D49:D79">_xlfn.IFERROR((AM136-Y136)/AF136*100,":")</f>
        <v>:</v>
      </c>
      <c r="E49" s="76" t="str">
        <f aca="true" t="shared" si="19" ref="E49:E79">_xlfn.IFERROR(Y136/AF136*100,":")</f>
        <v>:</v>
      </c>
      <c r="F49" s="76" t="str">
        <f aca="true" t="shared" si="20" ref="F49:F79">_xlfn.IFERROR((AL54-X54)/AE54*100,":")</f>
        <v>:</v>
      </c>
      <c r="G49" s="76" t="str">
        <f aca="true" t="shared" si="21" ref="G49:G79">_xlfn.IFERROR(X54/AE54*100,":")</f>
        <v>:</v>
      </c>
      <c r="H49" s="76" t="str">
        <f aca="true" t="shared" si="22" ref="H49:H79">_xlfn.IFERROR((AM54-Y54)/AF54*100,":")</f>
        <v>:</v>
      </c>
      <c r="I49" s="76" t="str">
        <f aca="true" t="shared" si="23" ref="I49:I79">_xlfn.IFERROR(Y54/AF54*100,":")</f>
        <v>:</v>
      </c>
      <c r="J49" s="18"/>
      <c r="K49" s="33" t="s">
        <v>157</v>
      </c>
      <c r="L49" s="17" t="e">
        <f t="shared" si="15"/>
        <v>#DIV/0!</v>
      </c>
      <c r="M49" s="17" t="e">
        <f t="shared" si="15"/>
        <v>#VALUE!</v>
      </c>
      <c r="N49" s="17" t="e">
        <f aca="true" t="shared" si="24" ref="N49:O64">AL54/AE54</f>
        <v>#DIV/0!</v>
      </c>
      <c r="O49" s="17" t="e">
        <f t="shared" si="24"/>
        <v>#VALUE!</v>
      </c>
      <c r="R49" s="30" t="s">
        <v>43</v>
      </c>
      <c r="S49" s="30" t="s">
        <v>47</v>
      </c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15" ht="15">
      <c r="A50" s="33" t="s">
        <v>31</v>
      </c>
      <c r="B50" s="76">
        <f t="shared" si="16"/>
        <v>20.53600094321655</v>
      </c>
      <c r="C50" s="76">
        <f t="shared" si="17"/>
        <v>13.68915573049401</v>
      </c>
      <c r="D50" s="76">
        <f t="shared" si="18"/>
        <v>9.695323402356953</v>
      </c>
      <c r="E50" s="76">
        <f t="shared" si="19"/>
        <v>4.350504301606176</v>
      </c>
      <c r="F50" s="76">
        <f t="shared" si="20"/>
        <v>33.00780378325357</v>
      </c>
      <c r="G50" s="76">
        <f t="shared" si="21"/>
        <v>24.983536762545693</v>
      </c>
      <c r="H50" s="76">
        <f t="shared" si="22"/>
        <v>14.139446146593833</v>
      </c>
      <c r="I50" s="76">
        <f t="shared" si="23"/>
        <v>17.01352414024365</v>
      </c>
      <c r="J50" s="76"/>
      <c r="K50" s="33" t="s">
        <v>31</v>
      </c>
      <c r="L50" s="17">
        <f t="shared" si="15"/>
        <v>0.3422515667371056</v>
      </c>
      <c r="M50" s="17">
        <f t="shared" si="15"/>
        <v>0.1404582770396313</v>
      </c>
      <c r="N50" s="17">
        <f t="shared" si="24"/>
        <v>0.5799134054579926</v>
      </c>
      <c r="O50" s="17">
        <f t="shared" si="24"/>
        <v>0.31152970286837484</v>
      </c>
    </row>
    <row r="51" spans="1:39" ht="15">
      <c r="A51" s="33" t="s">
        <v>30</v>
      </c>
      <c r="B51" s="76">
        <f t="shared" si="16"/>
        <v>17.718633245458513</v>
      </c>
      <c r="C51" s="76">
        <f t="shared" si="17"/>
        <v>6.571107462538627</v>
      </c>
      <c r="D51" s="76">
        <f t="shared" si="18"/>
        <v>8.57672044451734</v>
      </c>
      <c r="E51" s="76">
        <f t="shared" si="19"/>
        <v>1.945763444129307</v>
      </c>
      <c r="F51" s="76">
        <f t="shared" si="20"/>
        <v>39.67884912626914</v>
      </c>
      <c r="G51" s="76">
        <f t="shared" si="21"/>
        <v>8.864320447585333</v>
      </c>
      <c r="H51" s="76">
        <f t="shared" si="22"/>
        <v>20.603279779314935</v>
      </c>
      <c r="I51" s="76">
        <f t="shared" si="23"/>
        <v>6.597184403918625</v>
      </c>
      <c r="J51" s="76"/>
      <c r="K51" s="33" t="s">
        <v>30</v>
      </c>
      <c r="L51" s="17">
        <f t="shared" si="15"/>
        <v>0.24289740707997143</v>
      </c>
      <c r="M51" s="17">
        <f t="shared" si="15"/>
        <v>0.10522483888646646</v>
      </c>
      <c r="N51" s="17">
        <f t="shared" si="24"/>
        <v>0.4854316957385447</v>
      </c>
      <c r="O51" s="17">
        <f t="shared" si="24"/>
        <v>0.2720046418323356</v>
      </c>
      <c r="R51" s="33" t="s">
        <v>146</v>
      </c>
      <c r="S51" s="33" t="s">
        <v>126</v>
      </c>
      <c r="T51" s="33" t="s">
        <v>126</v>
      </c>
      <c r="U51" s="33" t="s">
        <v>126</v>
      </c>
      <c r="V51" s="33" t="s">
        <v>126</v>
      </c>
      <c r="W51" s="33" t="s">
        <v>126</v>
      </c>
      <c r="X51" s="33"/>
      <c r="Y51" s="33" t="s">
        <v>126</v>
      </c>
      <c r="Z51" s="33" t="s">
        <v>147</v>
      </c>
      <c r="AA51" s="33" t="s">
        <v>147</v>
      </c>
      <c r="AB51" s="33" t="s">
        <v>147</v>
      </c>
      <c r="AC51" s="33" t="s">
        <v>147</v>
      </c>
      <c r="AD51" s="33" t="s">
        <v>147</v>
      </c>
      <c r="AE51" s="33"/>
      <c r="AF51" s="33" t="s">
        <v>147</v>
      </c>
      <c r="AG51" s="33" t="s">
        <v>148</v>
      </c>
      <c r="AH51" s="33" t="s">
        <v>148</v>
      </c>
      <c r="AI51" s="33" t="s">
        <v>148</v>
      </c>
      <c r="AJ51" s="33" t="s">
        <v>148</v>
      </c>
      <c r="AK51" s="33" t="s">
        <v>148</v>
      </c>
      <c r="AL51" s="33"/>
      <c r="AM51" s="33" t="s">
        <v>148</v>
      </c>
    </row>
    <row r="52" spans="1:39" ht="15">
      <c r="A52" s="33" t="s">
        <v>29</v>
      </c>
      <c r="B52" s="76">
        <f t="shared" si="16"/>
        <v>28.559206454973534</v>
      </c>
      <c r="C52" s="76">
        <f t="shared" si="17"/>
        <v>11.68183106596996</v>
      </c>
      <c r="D52" s="76">
        <f t="shared" si="18"/>
        <v>21.815173047499258</v>
      </c>
      <c r="E52" s="76">
        <f t="shared" si="19"/>
        <v>3.377287081455054</v>
      </c>
      <c r="F52" s="76">
        <f t="shared" si="20"/>
        <v>42.824132953734036</v>
      </c>
      <c r="G52" s="76">
        <f t="shared" si="21"/>
        <v>17.623122050980307</v>
      </c>
      <c r="H52" s="76">
        <f t="shared" si="22"/>
        <v>33.48054945609937</v>
      </c>
      <c r="I52" s="76">
        <f t="shared" si="23"/>
        <v>8.004923787577614</v>
      </c>
      <c r="J52" s="76"/>
      <c r="K52" s="33" t="s">
        <v>29</v>
      </c>
      <c r="L52" s="17">
        <f t="shared" si="15"/>
        <v>0.4024103752094349</v>
      </c>
      <c r="M52" s="17">
        <f t="shared" si="15"/>
        <v>0.25192460128954314</v>
      </c>
      <c r="N52" s="17">
        <f t="shared" si="24"/>
        <v>0.6044725500471434</v>
      </c>
      <c r="O52" s="17">
        <f t="shared" si="24"/>
        <v>0.4148547324367698</v>
      </c>
      <c r="R52" s="33" t="s">
        <v>125</v>
      </c>
      <c r="S52" s="33" t="s">
        <v>149</v>
      </c>
      <c r="T52" s="33" t="s">
        <v>150</v>
      </c>
      <c r="U52" s="33" t="s">
        <v>151</v>
      </c>
      <c r="V52" s="33" t="s">
        <v>141</v>
      </c>
      <c r="W52" s="33" t="s">
        <v>152</v>
      </c>
      <c r="X52" s="34" t="s">
        <v>140</v>
      </c>
      <c r="Y52" s="33" t="s">
        <v>35</v>
      </c>
      <c r="Z52" s="33" t="s">
        <v>149</v>
      </c>
      <c r="AA52" s="33" t="s">
        <v>150</v>
      </c>
      <c r="AB52" s="33" t="s">
        <v>151</v>
      </c>
      <c r="AC52" s="33" t="s">
        <v>141</v>
      </c>
      <c r="AD52" s="33" t="s">
        <v>152</v>
      </c>
      <c r="AE52" s="34" t="s">
        <v>140</v>
      </c>
      <c r="AF52" s="33" t="s">
        <v>35</v>
      </c>
      <c r="AG52" s="33" t="s">
        <v>149</v>
      </c>
      <c r="AH52" s="33" t="s">
        <v>150</v>
      </c>
      <c r="AI52" s="33" t="s">
        <v>151</v>
      </c>
      <c r="AJ52" s="33" t="s">
        <v>141</v>
      </c>
      <c r="AK52" s="33" t="s">
        <v>152</v>
      </c>
      <c r="AL52" s="34" t="s">
        <v>140</v>
      </c>
      <c r="AM52" s="33" t="s">
        <v>35</v>
      </c>
    </row>
    <row r="53" spans="1:39" ht="15">
      <c r="A53" s="33" t="s">
        <v>28</v>
      </c>
      <c r="B53" s="76">
        <f t="shared" si="16"/>
        <v>14.282872894365084</v>
      </c>
      <c r="C53" s="76">
        <f t="shared" si="17"/>
        <v>10.139177176778984</v>
      </c>
      <c r="D53" s="76">
        <f t="shared" si="18"/>
        <v>14.61475119447716</v>
      </c>
      <c r="E53" s="76">
        <f t="shared" si="19"/>
        <v>6.339585786918679</v>
      </c>
      <c r="F53" s="76">
        <f t="shared" si="20"/>
        <v>14.477122027326228</v>
      </c>
      <c r="G53" s="76">
        <f t="shared" si="21"/>
        <v>9.74880691530246</v>
      </c>
      <c r="H53" s="76">
        <f t="shared" si="22"/>
        <v>15.045749419959373</v>
      </c>
      <c r="I53" s="76">
        <f t="shared" si="23"/>
        <v>12.03090810138973</v>
      </c>
      <c r="J53" s="76"/>
      <c r="K53" s="33" t="s">
        <v>28</v>
      </c>
      <c r="L53" s="17">
        <f t="shared" si="15"/>
        <v>0.2442205007114407</v>
      </c>
      <c r="M53" s="17">
        <f t="shared" si="15"/>
        <v>0.20954336981395838</v>
      </c>
      <c r="N53" s="17">
        <f t="shared" si="24"/>
        <v>0.24225928942628688</v>
      </c>
      <c r="O53" s="17">
        <f t="shared" si="24"/>
        <v>0.27076657521349107</v>
      </c>
      <c r="R53" s="33" t="s">
        <v>62</v>
      </c>
      <c r="S53" s="35">
        <v>3510000</v>
      </c>
      <c r="T53" s="35">
        <v>36905.9</v>
      </c>
      <c r="U53" s="35">
        <v>1340000</v>
      </c>
      <c r="V53" s="35">
        <v>50986.4</v>
      </c>
      <c r="W53" s="35">
        <v>13000</v>
      </c>
      <c r="X53" s="37">
        <f>SUM(T53:W53)</f>
        <v>1440892.2999999998</v>
      </c>
      <c r="Y53" s="35">
        <v>1401512.4</v>
      </c>
      <c r="Z53" s="35">
        <v>26351790.6</v>
      </c>
      <c r="AA53" s="35">
        <v>223539.6</v>
      </c>
      <c r="AB53" s="35">
        <v>7080000</v>
      </c>
      <c r="AC53" s="35">
        <v>1476330.4</v>
      </c>
      <c r="AD53" s="35">
        <v>251000</v>
      </c>
      <c r="AE53" s="37">
        <f>SUM(AA53:AD53)</f>
        <v>9030870</v>
      </c>
      <c r="AF53" s="35">
        <v>9811857.5</v>
      </c>
      <c r="AG53" s="35">
        <v>7540460.7</v>
      </c>
      <c r="AH53" s="35">
        <v>63757.3</v>
      </c>
      <c r="AI53" s="35">
        <v>2680000</v>
      </c>
      <c r="AJ53" s="35">
        <v>344033.4</v>
      </c>
      <c r="AK53" s="36" t="s">
        <v>1</v>
      </c>
      <c r="AL53" s="37">
        <f>SUM(AH53:AK53)</f>
        <v>3087790.6999999997</v>
      </c>
      <c r="AM53" s="35">
        <v>2964574.3</v>
      </c>
    </row>
    <row r="54" spans="1:39" ht="15">
      <c r="A54" s="33" t="s">
        <v>73</v>
      </c>
      <c r="B54" s="76">
        <f t="shared" si="16"/>
        <v>9.348201559529954</v>
      </c>
      <c r="C54" s="76">
        <f t="shared" si="17"/>
        <v>9.240039658079434</v>
      </c>
      <c r="D54" s="76">
        <f t="shared" si="18"/>
        <v>5.910592774362267</v>
      </c>
      <c r="E54" s="76">
        <f t="shared" si="19"/>
        <v>4.582990072053108</v>
      </c>
      <c r="F54" s="76">
        <f t="shared" si="20"/>
        <v>15.876300511148864</v>
      </c>
      <c r="G54" s="76">
        <f t="shared" si="21"/>
        <v>10.827303373863122</v>
      </c>
      <c r="H54" s="76">
        <f t="shared" si="22"/>
        <v>11.202548157829114</v>
      </c>
      <c r="I54" s="76">
        <f t="shared" si="23"/>
        <v>12.216608081251758</v>
      </c>
      <c r="J54" s="76"/>
      <c r="K54" s="33" t="s">
        <v>73</v>
      </c>
      <c r="L54" s="17">
        <f t="shared" si="15"/>
        <v>0.1858824121760939</v>
      </c>
      <c r="M54" s="17">
        <f t="shared" si="15"/>
        <v>0.10493582846415375</v>
      </c>
      <c r="N54" s="17">
        <f t="shared" si="24"/>
        <v>0.26703603885011984</v>
      </c>
      <c r="O54" s="17">
        <f t="shared" si="24"/>
        <v>0.2341915623908087</v>
      </c>
      <c r="R54" s="33" t="s">
        <v>153</v>
      </c>
      <c r="S54" s="36" t="s">
        <v>1</v>
      </c>
      <c r="T54" s="36" t="s">
        <v>1</v>
      </c>
      <c r="U54" s="36" t="s">
        <v>1</v>
      </c>
      <c r="V54" s="36" t="s">
        <v>1</v>
      </c>
      <c r="W54" s="36" t="s">
        <v>1</v>
      </c>
      <c r="X54" s="37">
        <f aca="true" t="shared" si="25" ref="X54:X84">SUM(T54:W54)</f>
        <v>0</v>
      </c>
      <c r="Y54" s="36" t="s">
        <v>1</v>
      </c>
      <c r="Z54" s="36" t="s">
        <v>1</v>
      </c>
      <c r="AA54" s="36" t="s">
        <v>1</v>
      </c>
      <c r="AB54" s="36" t="s">
        <v>1</v>
      </c>
      <c r="AC54" s="36" t="s">
        <v>1</v>
      </c>
      <c r="AD54" s="36" t="s">
        <v>1</v>
      </c>
      <c r="AE54" s="37">
        <f aca="true" t="shared" si="26" ref="AE54:AE84">SUM(AA54:AD54)</f>
        <v>0</v>
      </c>
      <c r="AF54" s="36" t="s">
        <v>1</v>
      </c>
      <c r="AG54" s="36" t="s">
        <v>1</v>
      </c>
      <c r="AH54" s="36" t="s">
        <v>1</v>
      </c>
      <c r="AI54" s="36" t="s">
        <v>1</v>
      </c>
      <c r="AJ54" s="36" t="s">
        <v>1</v>
      </c>
      <c r="AK54" s="36" t="s">
        <v>1</v>
      </c>
      <c r="AL54" s="37">
        <f aca="true" t="shared" si="27" ref="AL54:AL84">SUM(AH54:AK54)</f>
        <v>0</v>
      </c>
      <c r="AM54" s="36" t="s">
        <v>1</v>
      </c>
    </row>
    <row r="55" spans="1:39" ht="15">
      <c r="A55" s="33" t="s">
        <v>26</v>
      </c>
      <c r="B55" s="76">
        <f t="shared" si="16"/>
        <v>40.657259600045286</v>
      </c>
      <c r="C55" s="76">
        <f t="shared" si="17"/>
        <v>0</v>
      </c>
      <c r="D55" s="76">
        <f t="shared" si="18"/>
        <v>34.42086412383442</v>
      </c>
      <c r="E55" s="76">
        <f t="shared" si="19"/>
        <v>5.345711286305345</v>
      </c>
      <c r="F55" s="76">
        <f t="shared" si="20"/>
        <v>49.49269768247917</v>
      </c>
      <c r="G55" s="76">
        <f t="shared" si="21"/>
        <v>0</v>
      </c>
      <c r="H55" s="76">
        <f t="shared" si="22"/>
        <v>36.57030930897479</v>
      </c>
      <c r="I55" s="76">
        <f t="shared" si="23"/>
        <v>8.291559912368648</v>
      </c>
      <c r="J55" s="76"/>
      <c r="K55" s="33" t="s">
        <v>26</v>
      </c>
      <c r="L55" s="17">
        <f t="shared" si="15"/>
        <v>0.40657259600045287</v>
      </c>
      <c r="M55" s="17">
        <f t="shared" si="15"/>
        <v>0.39766575410139765</v>
      </c>
      <c r="N55" s="17">
        <f t="shared" si="24"/>
        <v>0.4949269768247917</v>
      </c>
      <c r="O55" s="17">
        <f t="shared" si="24"/>
        <v>0.4486186922134343</v>
      </c>
      <c r="R55" s="33" t="s">
        <v>31</v>
      </c>
      <c r="S55" s="35">
        <v>162921.5</v>
      </c>
      <c r="T55" s="35">
        <v>0</v>
      </c>
      <c r="U55" s="35">
        <v>77811.6</v>
      </c>
      <c r="V55" s="35">
        <v>0</v>
      </c>
      <c r="W55" s="35">
        <v>0</v>
      </c>
      <c r="X55" s="37">
        <f t="shared" si="25"/>
        <v>77811.6</v>
      </c>
      <c r="Y55" s="35">
        <v>71894.1</v>
      </c>
      <c r="Z55" s="35">
        <v>992182.4</v>
      </c>
      <c r="AA55" s="35">
        <v>947.1</v>
      </c>
      <c r="AB55" s="35">
        <v>261592.7</v>
      </c>
      <c r="AC55" s="35">
        <v>39494.2</v>
      </c>
      <c r="AD55" s="35">
        <v>9417.5</v>
      </c>
      <c r="AE55" s="37">
        <f t="shared" si="26"/>
        <v>311451.5</v>
      </c>
      <c r="AF55" s="35">
        <v>422570.3</v>
      </c>
      <c r="AG55" s="35">
        <v>353798.4</v>
      </c>
      <c r="AH55" s="36" t="s">
        <v>1</v>
      </c>
      <c r="AI55" s="35">
        <v>160283.5</v>
      </c>
      <c r="AJ55" s="35">
        <v>20331.4</v>
      </c>
      <c r="AK55" s="36" t="s">
        <v>1</v>
      </c>
      <c r="AL55" s="37">
        <f t="shared" si="27"/>
        <v>180614.9</v>
      </c>
      <c r="AM55" s="35">
        <v>131643.2</v>
      </c>
    </row>
    <row r="56" spans="1:39" ht="15">
      <c r="A56" s="33" t="s">
        <v>25</v>
      </c>
      <c r="B56" s="76">
        <f t="shared" si="16"/>
        <v>10.772043981096678</v>
      </c>
      <c r="C56" s="76">
        <f t="shared" si="17"/>
        <v>27.550404901564985</v>
      </c>
      <c r="D56" s="76">
        <f t="shared" si="18"/>
        <v>15.832111284605748</v>
      </c>
      <c r="E56" s="76">
        <f t="shared" si="19"/>
        <v>9.778071993017996</v>
      </c>
      <c r="F56" s="76">
        <f t="shared" si="20"/>
        <v>10.666305504194579</v>
      </c>
      <c r="G56" s="76">
        <f t="shared" si="21"/>
        <v>60.03839314105358</v>
      </c>
      <c r="H56" s="76">
        <f t="shared" si="22"/>
        <v>13.840360608805238</v>
      </c>
      <c r="I56" s="76">
        <f t="shared" si="23"/>
        <v>24.759336280327982</v>
      </c>
      <c r="J56" s="76"/>
      <c r="K56" s="33" t="s">
        <v>25</v>
      </c>
      <c r="L56" s="17">
        <f t="shared" si="15"/>
        <v>0.38322448882661664</v>
      </c>
      <c r="M56" s="17">
        <f t="shared" si="15"/>
        <v>0.25610183277623744</v>
      </c>
      <c r="N56" s="17">
        <f t="shared" si="24"/>
        <v>0.7070469864524815</v>
      </c>
      <c r="O56" s="17">
        <f t="shared" si="24"/>
        <v>0.38599696889133217</v>
      </c>
      <c r="R56" s="33" t="s">
        <v>30</v>
      </c>
      <c r="S56" s="35">
        <v>9077.6</v>
      </c>
      <c r="T56" s="35">
        <v>14.5</v>
      </c>
      <c r="U56" s="35">
        <v>2848.9</v>
      </c>
      <c r="V56" s="35">
        <v>514.5</v>
      </c>
      <c r="W56" s="36" t="s">
        <v>1</v>
      </c>
      <c r="X56" s="37">
        <f t="shared" si="25"/>
        <v>3377.9</v>
      </c>
      <c r="Y56" s="35">
        <v>3331.4</v>
      </c>
      <c r="Z56" s="35">
        <v>113946.4</v>
      </c>
      <c r="AA56" s="35">
        <v>1213.4</v>
      </c>
      <c r="AB56" s="35">
        <v>28042.1</v>
      </c>
      <c r="AC56" s="35">
        <v>8083.2</v>
      </c>
      <c r="AD56" s="35">
        <v>768</v>
      </c>
      <c r="AE56" s="37">
        <f t="shared" si="26"/>
        <v>38106.7</v>
      </c>
      <c r="AF56" s="35">
        <v>50497.3</v>
      </c>
      <c r="AG56" s="35">
        <v>38640.9</v>
      </c>
      <c r="AH56" s="35">
        <v>504.6</v>
      </c>
      <c r="AI56" s="35">
        <v>14718.4</v>
      </c>
      <c r="AJ56" s="35">
        <v>3139.5</v>
      </c>
      <c r="AK56" s="35">
        <v>135.7</v>
      </c>
      <c r="AL56" s="37">
        <f t="shared" si="27"/>
        <v>18498.2</v>
      </c>
      <c r="AM56" s="35">
        <v>13735.5</v>
      </c>
    </row>
    <row r="57" spans="1:39" ht="15">
      <c r="A57" s="33" t="s">
        <v>24</v>
      </c>
      <c r="B57" s="76">
        <f t="shared" si="16"/>
        <v>5.472892241057427</v>
      </c>
      <c r="C57" s="76">
        <f t="shared" si="17"/>
        <v>1.7306399820775147</v>
      </c>
      <c r="D57" s="76">
        <f t="shared" si="18"/>
        <v>5.461435976381597</v>
      </c>
      <c r="E57" s="76">
        <f t="shared" si="19"/>
        <v>1.3784647015350937</v>
      </c>
      <c r="F57" s="76">
        <f t="shared" si="20"/>
        <v>5.83401737586584</v>
      </c>
      <c r="G57" s="76">
        <f t="shared" si="21"/>
        <v>1.9145603610037427</v>
      </c>
      <c r="H57" s="76">
        <f t="shared" si="22"/>
        <v>12.817573635170836</v>
      </c>
      <c r="I57" s="76">
        <f t="shared" si="23"/>
        <v>3.6486619552949913</v>
      </c>
      <c r="J57" s="76"/>
      <c r="K57" s="33" t="s">
        <v>24</v>
      </c>
      <c r="L57" s="17">
        <f t="shared" si="15"/>
        <v>0.07203532223134941</v>
      </c>
      <c r="M57" s="17">
        <f t="shared" si="15"/>
        <v>0.06839900677916691</v>
      </c>
      <c r="N57" s="17">
        <f t="shared" si="24"/>
        <v>0.07748577736869583</v>
      </c>
      <c r="O57" s="17">
        <f t="shared" si="24"/>
        <v>0.16466235590465828</v>
      </c>
      <c r="R57" s="33" t="s">
        <v>29</v>
      </c>
      <c r="S57" s="35">
        <v>56846.2</v>
      </c>
      <c r="T57" s="36" t="s">
        <v>1</v>
      </c>
      <c r="U57" s="35">
        <v>34475.1</v>
      </c>
      <c r="V57" s="36" t="s">
        <v>1</v>
      </c>
      <c r="W57" s="35">
        <v>28.4</v>
      </c>
      <c r="X57" s="37">
        <f t="shared" si="25"/>
        <v>34503.5</v>
      </c>
      <c r="Y57" s="35">
        <v>10619.5</v>
      </c>
      <c r="Z57" s="35">
        <v>424269.5</v>
      </c>
      <c r="AA57" s="35">
        <v>2947.6</v>
      </c>
      <c r="AB57" s="35">
        <v>149681.8</v>
      </c>
      <c r="AC57" s="35">
        <v>38780.3</v>
      </c>
      <c r="AD57" s="35">
        <v>4375.7</v>
      </c>
      <c r="AE57" s="37">
        <f t="shared" si="26"/>
        <v>195785.40000000002</v>
      </c>
      <c r="AF57" s="35">
        <v>132662.1</v>
      </c>
      <c r="AG57" s="35">
        <v>198129.1</v>
      </c>
      <c r="AH57" s="35">
        <v>1035.2</v>
      </c>
      <c r="AI57" s="35">
        <v>100447</v>
      </c>
      <c r="AJ57" s="35">
        <v>15180.6</v>
      </c>
      <c r="AK57" s="35">
        <v>1684.1</v>
      </c>
      <c r="AL57" s="37">
        <f t="shared" si="27"/>
        <v>118346.90000000001</v>
      </c>
      <c r="AM57" s="35">
        <v>55035.5</v>
      </c>
    </row>
    <row r="58" spans="1:39" ht="15">
      <c r="A58" s="33" t="s">
        <v>23</v>
      </c>
      <c r="B58" s="76">
        <f t="shared" si="16"/>
        <v>14.655018470755026</v>
      </c>
      <c r="C58" s="76">
        <f t="shared" si="17"/>
        <v>6.997199236221211</v>
      </c>
      <c r="D58" s="76">
        <f t="shared" si="18"/>
        <v>9.47480516086566</v>
      </c>
      <c r="E58" s="76">
        <f t="shared" si="19"/>
        <v>2.400014254604709</v>
      </c>
      <c r="F58" s="76">
        <f t="shared" si="20"/>
        <v>25.613563117742004</v>
      </c>
      <c r="G58" s="76">
        <f t="shared" si="21"/>
        <v>14.491828949981953</v>
      </c>
      <c r="H58" s="76">
        <f t="shared" si="22"/>
        <v>15.343676150163018</v>
      </c>
      <c r="I58" s="76">
        <f t="shared" si="23"/>
        <v>8.857205307021118</v>
      </c>
      <c r="J58" s="76"/>
      <c r="K58" s="33" t="s">
        <v>23</v>
      </c>
      <c r="L58" s="17">
        <f t="shared" si="15"/>
        <v>0.21652217706976237</v>
      </c>
      <c r="M58" s="17">
        <f t="shared" si="15"/>
        <v>0.11874819415470368</v>
      </c>
      <c r="N58" s="17">
        <f t="shared" si="24"/>
        <v>0.4010539206772396</v>
      </c>
      <c r="O58" s="17">
        <f t="shared" si="24"/>
        <v>0.24200881457184137</v>
      </c>
      <c r="R58" s="33" t="s">
        <v>28</v>
      </c>
      <c r="S58" s="35">
        <v>44447.1</v>
      </c>
      <c r="T58" s="36" t="s">
        <v>1</v>
      </c>
      <c r="U58" s="35">
        <v>13596.7</v>
      </c>
      <c r="V58" s="36" t="s">
        <v>1</v>
      </c>
      <c r="W58" s="36" t="s">
        <v>1</v>
      </c>
      <c r="X58" s="37">
        <f t="shared" si="25"/>
        <v>13596.7</v>
      </c>
      <c r="Y58" s="35">
        <v>19320.7</v>
      </c>
      <c r="Z58" s="35">
        <v>462892.5</v>
      </c>
      <c r="AA58" s="35">
        <v>6475</v>
      </c>
      <c r="AB58" s="35">
        <v>103534</v>
      </c>
      <c r="AC58" s="35">
        <v>24828.6</v>
      </c>
      <c r="AD58" s="35">
        <v>4632.8</v>
      </c>
      <c r="AE58" s="37">
        <f t="shared" si="26"/>
        <v>139470.4</v>
      </c>
      <c r="AF58" s="35">
        <v>160592.2</v>
      </c>
      <c r="AG58" s="35">
        <v>107419.5</v>
      </c>
      <c r="AH58" s="35">
        <v>3004.9</v>
      </c>
      <c r="AI58" s="35">
        <v>29823</v>
      </c>
      <c r="AJ58" s="35">
        <v>600.2</v>
      </c>
      <c r="AK58" s="35">
        <v>359.9</v>
      </c>
      <c r="AL58" s="37">
        <f t="shared" si="27"/>
        <v>33788</v>
      </c>
      <c r="AM58" s="35">
        <v>43483</v>
      </c>
    </row>
    <row r="59" spans="1:39" ht="15">
      <c r="A59" s="33" t="s">
        <v>22</v>
      </c>
      <c r="B59" s="76">
        <f t="shared" si="16"/>
        <v>10.767810293124981</v>
      </c>
      <c r="C59" s="76">
        <f t="shared" si="17"/>
        <v>8.015179620062735</v>
      </c>
      <c r="D59" s="76">
        <f t="shared" si="18"/>
        <v>9.194371428947933</v>
      </c>
      <c r="E59" s="76">
        <f t="shared" si="19"/>
        <v>4.074122593169367</v>
      </c>
      <c r="F59" s="76">
        <f t="shared" si="20"/>
        <v>13.661553412329305</v>
      </c>
      <c r="G59" s="76">
        <f t="shared" si="21"/>
        <v>11.785978671205418</v>
      </c>
      <c r="H59" s="76">
        <f t="shared" si="22"/>
        <v>14.663938558785123</v>
      </c>
      <c r="I59" s="76">
        <f t="shared" si="23"/>
        <v>8.756216656215146</v>
      </c>
      <c r="J59" s="76"/>
      <c r="K59" s="33" t="s">
        <v>22</v>
      </c>
      <c r="L59" s="17">
        <f t="shared" si="15"/>
        <v>0.18782989913187717</v>
      </c>
      <c r="M59" s="17">
        <f t="shared" si="15"/>
        <v>0.132684940221173</v>
      </c>
      <c r="N59" s="17">
        <f t="shared" si="24"/>
        <v>0.25447532083534724</v>
      </c>
      <c r="O59" s="17">
        <f t="shared" si="24"/>
        <v>0.23420155215000268</v>
      </c>
      <c r="R59" s="33" t="s">
        <v>27</v>
      </c>
      <c r="S59" s="35">
        <v>601808.7</v>
      </c>
      <c r="T59" s="35">
        <v>1090.4</v>
      </c>
      <c r="U59" s="35">
        <v>264423.8</v>
      </c>
      <c r="V59" s="35">
        <v>20302.7</v>
      </c>
      <c r="W59" s="35">
        <v>1258.2</v>
      </c>
      <c r="X59" s="37">
        <f t="shared" si="25"/>
        <v>287075.10000000003</v>
      </c>
      <c r="Y59" s="35">
        <v>233240.3</v>
      </c>
      <c r="Z59" s="35">
        <v>5983400</v>
      </c>
      <c r="AA59" s="35">
        <v>13006.2</v>
      </c>
      <c r="AB59" s="35">
        <v>2021563.7</v>
      </c>
      <c r="AC59" s="35">
        <v>560482.1</v>
      </c>
      <c r="AD59" s="35">
        <v>56347.8</v>
      </c>
      <c r="AE59" s="37">
        <f t="shared" si="26"/>
        <v>2651399.8</v>
      </c>
      <c r="AF59" s="35">
        <v>1909206.7</v>
      </c>
      <c r="AG59" s="35">
        <v>1361045.9</v>
      </c>
      <c r="AH59" s="35">
        <v>3445.5</v>
      </c>
      <c r="AI59" s="35">
        <v>598594.2</v>
      </c>
      <c r="AJ59" s="35">
        <v>101368.2</v>
      </c>
      <c r="AK59" s="35">
        <v>4611.4</v>
      </c>
      <c r="AL59" s="37">
        <f t="shared" si="27"/>
        <v>708019.2999999999</v>
      </c>
      <c r="AM59" s="35">
        <v>447120.1</v>
      </c>
    </row>
    <row r="60" spans="1:39" ht="15">
      <c r="A60" s="33" t="s">
        <v>21</v>
      </c>
      <c r="B60" s="76">
        <f t="shared" si="16"/>
        <v>10.810430801929208</v>
      </c>
      <c r="C60" s="76">
        <f t="shared" si="17"/>
        <v>3.502002779367285</v>
      </c>
      <c r="D60" s="76">
        <f t="shared" si="18"/>
        <v>15.58706715725044</v>
      </c>
      <c r="E60" s="76">
        <f t="shared" si="19"/>
        <v>1.6926859461504074</v>
      </c>
      <c r="F60" s="76">
        <f t="shared" si="20"/>
        <v>17.549772598405212</v>
      </c>
      <c r="G60" s="76">
        <f t="shared" si="21"/>
        <v>4.20187393188658</v>
      </c>
      <c r="H60" s="76">
        <f t="shared" si="22"/>
        <v>27.55888047878895</v>
      </c>
      <c r="I60" s="76">
        <f t="shared" si="23"/>
        <v>4.233409610983982</v>
      </c>
      <c r="J60" s="76"/>
      <c r="K60" s="33" t="s">
        <v>21</v>
      </c>
      <c r="L60" s="17">
        <f t="shared" si="15"/>
        <v>0.14312433581296494</v>
      </c>
      <c r="M60" s="17">
        <f t="shared" si="15"/>
        <v>0.17279753103400847</v>
      </c>
      <c r="N60" s="17">
        <f t="shared" si="24"/>
        <v>0.2175164653029179</v>
      </c>
      <c r="O60" s="17">
        <f t="shared" si="24"/>
        <v>0.3179229008977293</v>
      </c>
      <c r="R60" s="33" t="s">
        <v>26</v>
      </c>
      <c r="S60" s="35">
        <v>2525.8</v>
      </c>
      <c r="T60" s="36" t="s">
        <v>1</v>
      </c>
      <c r="U60" s="36" t="s">
        <v>1</v>
      </c>
      <c r="V60" s="35">
        <v>0</v>
      </c>
      <c r="W60" s="35">
        <v>0</v>
      </c>
      <c r="X60" s="37">
        <f t="shared" si="25"/>
        <v>0</v>
      </c>
      <c r="Y60" s="35">
        <v>893.2</v>
      </c>
      <c r="Z60" s="35">
        <v>30788.8</v>
      </c>
      <c r="AA60" s="35">
        <v>410</v>
      </c>
      <c r="AB60" s="35">
        <v>10226.1</v>
      </c>
      <c r="AC60" s="35">
        <v>1771.3</v>
      </c>
      <c r="AD60" s="35">
        <v>287.2</v>
      </c>
      <c r="AE60" s="37">
        <f t="shared" si="26"/>
        <v>12694.6</v>
      </c>
      <c r="AF60" s="35">
        <v>10772.4</v>
      </c>
      <c r="AG60" s="35">
        <v>13861.6</v>
      </c>
      <c r="AH60" s="35">
        <v>58.1</v>
      </c>
      <c r="AI60" s="35">
        <v>5833.8</v>
      </c>
      <c r="AJ60" s="35">
        <v>391</v>
      </c>
      <c r="AK60" s="36" t="s">
        <v>1</v>
      </c>
      <c r="AL60" s="37">
        <f t="shared" si="27"/>
        <v>6282.900000000001</v>
      </c>
      <c r="AM60" s="35">
        <v>4832.7</v>
      </c>
    </row>
    <row r="61" spans="1:39" ht="15">
      <c r="A61" s="33" t="s">
        <v>20</v>
      </c>
      <c r="B61" s="76">
        <f t="shared" si="16"/>
        <v>5.618587647652767</v>
      </c>
      <c r="C61" s="76">
        <f t="shared" si="17"/>
        <v>5.430822145565136</v>
      </c>
      <c r="D61" s="76">
        <f t="shared" si="18"/>
        <v>6.523371057420091</v>
      </c>
      <c r="E61" s="76">
        <f t="shared" si="19"/>
        <v>2.366675942998706</v>
      </c>
      <c r="F61" s="76">
        <f t="shared" si="20"/>
        <v>9.569069230386022</v>
      </c>
      <c r="G61" s="76">
        <f t="shared" si="21"/>
        <v>9.91770387474053</v>
      </c>
      <c r="H61" s="76">
        <f t="shared" si="22"/>
        <v>12.00617558713727</v>
      </c>
      <c r="I61" s="76">
        <f t="shared" si="23"/>
        <v>7.743130398585306</v>
      </c>
      <c r="J61" s="76"/>
      <c r="K61" s="33" t="s">
        <v>20</v>
      </c>
      <c r="L61" s="17">
        <f t="shared" si="15"/>
        <v>0.11049409793217903</v>
      </c>
      <c r="M61" s="17">
        <f t="shared" si="15"/>
        <v>0.08890047000418798</v>
      </c>
      <c r="N61" s="17">
        <f t="shared" si="24"/>
        <v>0.19486773105126554</v>
      </c>
      <c r="O61" s="17">
        <f t="shared" si="24"/>
        <v>0.19749305985722573</v>
      </c>
      <c r="R61" s="33" t="s">
        <v>25</v>
      </c>
      <c r="S61" s="35">
        <v>194860.9</v>
      </c>
      <c r="T61" s="36" t="s">
        <v>1</v>
      </c>
      <c r="U61" s="35">
        <v>76468.8</v>
      </c>
      <c r="V61" s="36" t="s">
        <v>1</v>
      </c>
      <c r="W61" s="36" t="s">
        <v>1</v>
      </c>
      <c r="X61" s="37">
        <f t="shared" si="25"/>
        <v>76468.8</v>
      </c>
      <c r="Y61" s="35">
        <v>32967.7</v>
      </c>
      <c r="Z61" s="35">
        <v>454806.4</v>
      </c>
      <c r="AA61" s="35">
        <v>1054.4</v>
      </c>
      <c r="AB61" s="35">
        <v>117148.6</v>
      </c>
      <c r="AC61" s="35">
        <v>7763.4</v>
      </c>
      <c r="AD61" s="35">
        <v>1400.1</v>
      </c>
      <c r="AE61" s="37">
        <f t="shared" si="26"/>
        <v>127366.5</v>
      </c>
      <c r="AF61" s="35">
        <v>133152.6</v>
      </c>
      <c r="AG61" s="35">
        <v>242160.2</v>
      </c>
      <c r="AH61" s="36" t="s">
        <v>1</v>
      </c>
      <c r="AI61" s="35">
        <v>89811.4</v>
      </c>
      <c r="AJ61" s="36" t="s">
        <v>1</v>
      </c>
      <c r="AK61" s="35">
        <v>242.7</v>
      </c>
      <c r="AL61" s="37">
        <f t="shared" si="27"/>
        <v>90054.09999999999</v>
      </c>
      <c r="AM61" s="35">
        <v>51396.5</v>
      </c>
    </row>
    <row r="62" spans="1:39" ht="15">
      <c r="A62" s="33" t="s">
        <v>19</v>
      </c>
      <c r="B62" s="76">
        <f t="shared" si="16"/>
        <v>2.3897998840895918</v>
      </c>
      <c r="C62" s="76">
        <f t="shared" si="17"/>
        <v>0</v>
      </c>
      <c r="D62" s="76" t="str">
        <f t="shared" si="18"/>
        <v>:</v>
      </c>
      <c r="E62" s="76" t="str">
        <f t="shared" si="19"/>
        <v>:</v>
      </c>
      <c r="F62" s="76">
        <f t="shared" si="20"/>
        <v>3.9996082016455534</v>
      </c>
      <c r="G62" s="76">
        <f t="shared" si="21"/>
        <v>0</v>
      </c>
      <c r="H62" s="76" t="str">
        <f t="shared" si="22"/>
        <v>:</v>
      </c>
      <c r="I62" s="76" t="str">
        <f t="shared" si="23"/>
        <v>:</v>
      </c>
      <c r="J62" s="76"/>
      <c r="K62" s="33" t="s">
        <v>19</v>
      </c>
      <c r="L62" s="17">
        <f t="shared" si="15"/>
        <v>0.02389799884089592</v>
      </c>
      <c r="M62" s="17">
        <f t="shared" si="15"/>
        <v>0.06572966107360118</v>
      </c>
      <c r="N62" s="17">
        <f t="shared" si="24"/>
        <v>0.039996082016455534</v>
      </c>
      <c r="O62" s="17">
        <f t="shared" si="24"/>
        <v>0.14694495412844036</v>
      </c>
      <c r="R62" s="33" t="s">
        <v>24</v>
      </c>
      <c r="S62" s="35">
        <v>7521.3</v>
      </c>
      <c r="T62" s="36" t="s">
        <v>1</v>
      </c>
      <c r="U62" s="35">
        <v>1306.3</v>
      </c>
      <c r="V62" s="35">
        <v>39.5</v>
      </c>
      <c r="W62" s="35">
        <v>0</v>
      </c>
      <c r="X62" s="37">
        <f t="shared" si="25"/>
        <v>1345.8</v>
      </c>
      <c r="Y62" s="35">
        <v>4335.3</v>
      </c>
      <c r="Z62" s="35">
        <v>245813.5</v>
      </c>
      <c r="AA62" s="35">
        <v>701.6</v>
      </c>
      <c r="AB62" s="35">
        <v>57221.4</v>
      </c>
      <c r="AC62" s="35">
        <v>11420.1</v>
      </c>
      <c r="AD62" s="35">
        <v>949.8</v>
      </c>
      <c r="AE62" s="37">
        <f t="shared" si="26"/>
        <v>70292.90000000001</v>
      </c>
      <c r="AF62" s="35">
        <v>118818.9</v>
      </c>
      <c r="AG62" s="35">
        <v>30737.3</v>
      </c>
      <c r="AH62" s="36" t="s">
        <v>1</v>
      </c>
      <c r="AI62" s="35">
        <v>4964.5</v>
      </c>
      <c r="AJ62" s="35">
        <v>482.2</v>
      </c>
      <c r="AK62" s="36" t="s">
        <v>1</v>
      </c>
      <c r="AL62" s="37">
        <f t="shared" si="27"/>
        <v>5446.7</v>
      </c>
      <c r="AM62" s="35">
        <v>19565</v>
      </c>
    </row>
    <row r="63" spans="1:39" ht="15">
      <c r="A63" s="33" t="s">
        <v>18</v>
      </c>
      <c r="B63" s="76">
        <f t="shared" si="16"/>
        <v>16.267688720408263</v>
      </c>
      <c r="C63" s="76">
        <f t="shared" si="17"/>
        <v>5.346234667448566</v>
      </c>
      <c r="D63" s="76">
        <f t="shared" si="18"/>
        <v>20.737697205407272</v>
      </c>
      <c r="E63" s="76">
        <f t="shared" si="19"/>
        <v>5.19085406015745</v>
      </c>
      <c r="F63" s="76">
        <f t="shared" si="20"/>
        <v>27.45930031174229</v>
      </c>
      <c r="G63" s="76">
        <f t="shared" si="21"/>
        <v>0</v>
      </c>
      <c r="H63" s="76">
        <f t="shared" si="22"/>
        <v>33.012554149051915</v>
      </c>
      <c r="I63" s="76">
        <f t="shared" si="23"/>
        <v>18.64373436753506</v>
      </c>
      <c r="J63" s="76"/>
      <c r="K63" s="33" t="s">
        <v>18</v>
      </c>
      <c r="L63" s="17">
        <f t="shared" si="15"/>
        <v>0.2161392338785683</v>
      </c>
      <c r="M63" s="17">
        <f t="shared" si="15"/>
        <v>0.2592855126556472</v>
      </c>
      <c r="N63" s="17">
        <f t="shared" si="24"/>
        <v>0.2745930031174229</v>
      </c>
      <c r="O63" s="17">
        <f t="shared" si="24"/>
        <v>0.5165628851658698</v>
      </c>
      <c r="R63" s="33" t="s">
        <v>23</v>
      </c>
      <c r="S63" s="35">
        <v>160426.8</v>
      </c>
      <c r="T63" s="36" t="s">
        <v>1</v>
      </c>
      <c r="U63" s="35">
        <v>81151.1</v>
      </c>
      <c r="V63" s="35">
        <v>1570.4</v>
      </c>
      <c r="W63" s="35">
        <v>160.4</v>
      </c>
      <c r="X63" s="37">
        <f t="shared" si="25"/>
        <v>82881.9</v>
      </c>
      <c r="Y63" s="35">
        <v>58149.9</v>
      </c>
      <c r="Z63" s="35">
        <v>1718929.2</v>
      </c>
      <c r="AA63" s="35">
        <v>3481.4</v>
      </c>
      <c r="AB63" s="35">
        <v>455944.5</v>
      </c>
      <c r="AC63" s="35">
        <v>94965.9</v>
      </c>
      <c r="AD63" s="35">
        <v>17529.8</v>
      </c>
      <c r="AE63" s="37">
        <f t="shared" si="26"/>
        <v>571921.6000000001</v>
      </c>
      <c r="AF63" s="35">
        <v>656526.5</v>
      </c>
      <c r="AG63" s="35">
        <v>467846.2</v>
      </c>
      <c r="AH63" s="35">
        <v>1199.4</v>
      </c>
      <c r="AI63" s="35">
        <v>188410.2</v>
      </c>
      <c r="AJ63" s="35">
        <v>38014.4</v>
      </c>
      <c r="AK63" s="35">
        <v>1747.4</v>
      </c>
      <c r="AL63" s="37">
        <f t="shared" si="27"/>
        <v>229371.4</v>
      </c>
      <c r="AM63" s="35">
        <v>158885.2</v>
      </c>
    </row>
    <row r="64" spans="1:39" ht="15">
      <c r="A64" s="33" t="s">
        <v>17</v>
      </c>
      <c r="B64" s="76">
        <f t="shared" si="16"/>
        <v>13.551703617417289</v>
      </c>
      <c r="C64" s="76">
        <f t="shared" si="17"/>
        <v>8.02069748498546</v>
      </c>
      <c r="D64" s="76">
        <f t="shared" si="18"/>
        <v>12.47570867096128</v>
      </c>
      <c r="E64" s="76">
        <f t="shared" si="19"/>
        <v>3.2281139596157895</v>
      </c>
      <c r="F64" s="76">
        <f t="shared" si="20"/>
        <v>35.11032186459489</v>
      </c>
      <c r="G64" s="76">
        <f t="shared" si="21"/>
        <v>12.263263041065482</v>
      </c>
      <c r="H64" s="76">
        <f t="shared" si="22"/>
        <v>19.719470341319735</v>
      </c>
      <c r="I64" s="76">
        <f t="shared" si="23"/>
        <v>8.420755561610775</v>
      </c>
      <c r="J64" s="76"/>
      <c r="K64" s="33" t="s">
        <v>17</v>
      </c>
      <c r="L64" s="17">
        <f t="shared" si="15"/>
        <v>0.2157240110240275</v>
      </c>
      <c r="M64" s="17">
        <f t="shared" si="15"/>
        <v>0.15703822630577072</v>
      </c>
      <c r="N64" s="17">
        <f t="shared" si="24"/>
        <v>0.47373584905660365</v>
      </c>
      <c r="O64" s="17">
        <f t="shared" si="24"/>
        <v>0.28140225902930505</v>
      </c>
      <c r="R64" s="33" t="s">
        <v>22</v>
      </c>
      <c r="S64" s="35">
        <v>300520.7</v>
      </c>
      <c r="T64" s="35">
        <v>936.8</v>
      </c>
      <c r="U64" s="35">
        <v>118431.3</v>
      </c>
      <c r="V64" s="35">
        <v>145.3</v>
      </c>
      <c r="W64" s="35">
        <v>116.9</v>
      </c>
      <c r="X64" s="37">
        <f t="shared" si="25"/>
        <v>119630.3</v>
      </c>
      <c r="Y64" s="35">
        <v>121242.7</v>
      </c>
      <c r="Z64" s="35">
        <v>3553894</v>
      </c>
      <c r="AA64" s="35">
        <v>6534.7</v>
      </c>
      <c r="AB64" s="35">
        <v>859073</v>
      </c>
      <c r="AC64" s="35">
        <v>112128.5</v>
      </c>
      <c r="AD64" s="35">
        <v>37286</v>
      </c>
      <c r="AE64" s="37">
        <f t="shared" si="26"/>
        <v>1015022.2</v>
      </c>
      <c r="AF64" s="35">
        <v>1384647.1</v>
      </c>
      <c r="AG64" s="35">
        <v>723550.1</v>
      </c>
      <c r="AH64" s="35">
        <v>2255.5</v>
      </c>
      <c r="AI64" s="35">
        <v>248541.4</v>
      </c>
      <c r="AJ64" s="35">
        <v>5938.6</v>
      </c>
      <c r="AK64" s="35">
        <v>1562.6</v>
      </c>
      <c r="AL64" s="37">
        <f t="shared" si="27"/>
        <v>258298.1</v>
      </c>
      <c r="AM64" s="35">
        <v>324286.5</v>
      </c>
    </row>
    <row r="65" spans="1:39" ht="15">
      <c r="A65" s="33" t="s">
        <v>16</v>
      </c>
      <c r="B65" s="76">
        <f t="shared" si="16"/>
        <v>46.88834403151602</v>
      </c>
      <c r="C65" s="76">
        <f t="shared" si="17"/>
        <v>0</v>
      </c>
      <c r="D65" s="76">
        <f t="shared" si="18"/>
        <v>28.667067548606934</v>
      </c>
      <c r="E65" s="76">
        <f t="shared" si="19"/>
        <v>9.045900982160754</v>
      </c>
      <c r="F65" s="76">
        <f t="shared" si="20"/>
        <v>47.836596847133386</v>
      </c>
      <c r="G65" s="76">
        <f t="shared" si="21"/>
        <v>0</v>
      </c>
      <c r="H65" s="76">
        <f t="shared" si="22"/>
        <v>25.18497716899309</v>
      </c>
      <c r="I65" s="76">
        <f t="shared" si="23"/>
        <v>28.377238629323685</v>
      </c>
      <c r="J65" s="76"/>
      <c r="K65" s="33" t="s">
        <v>16</v>
      </c>
      <c r="L65" s="17">
        <f t="shared" si="15"/>
        <v>0.4688834403151602</v>
      </c>
      <c r="M65" s="17">
        <f t="shared" si="15"/>
        <v>0.3771296853076769</v>
      </c>
      <c r="N65" s="17">
        <f aca="true" t="shared" si="28" ref="N65:O79">AL70/AE70</f>
        <v>0.4783659684713339</v>
      </c>
      <c r="O65" s="17">
        <f t="shared" si="28"/>
        <v>0.5356221579831678</v>
      </c>
      <c r="R65" s="33" t="s">
        <v>21</v>
      </c>
      <c r="S65" s="35">
        <v>2754.3</v>
      </c>
      <c r="T65" s="36" t="s">
        <v>1</v>
      </c>
      <c r="U65" s="35">
        <v>994.2</v>
      </c>
      <c r="V65" s="35">
        <v>65.5</v>
      </c>
      <c r="W65" s="36" t="s">
        <v>1</v>
      </c>
      <c r="X65" s="37">
        <f t="shared" si="25"/>
        <v>1059.7</v>
      </c>
      <c r="Y65" s="35">
        <v>1202.5</v>
      </c>
      <c r="Z65" s="35">
        <v>74562.2</v>
      </c>
      <c r="AA65" s="35">
        <v>3339.7</v>
      </c>
      <c r="AB65" s="35">
        <v>16562.4</v>
      </c>
      <c r="AC65" s="35">
        <v>4364.6</v>
      </c>
      <c r="AD65" s="35">
        <v>953</v>
      </c>
      <c r="AE65" s="37">
        <f t="shared" si="26"/>
        <v>25219.700000000004</v>
      </c>
      <c r="AF65" s="35">
        <v>28405</v>
      </c>
      <c r="AG65" s="35">
        <v>21592.4</v>
      </c>
      <c r="AH65" s="36" t="s">
        <v>1</v>
      </c>
      <c r="AI65" s="35">
        <v>4641.8</v>
      </c>
      <c r="AJ65" s="35">
        <v>843.9</v>
      </c>
      <c r="AK65" s="36" t="s">
        <v>1</v>
      </c>
      <c r="AL65" s="37">
        <f t="shared" si="27"/>
        <v>5485.7</v>
      </c>
      <c r="AM65" s="35">
        <v>9030.6</v>
      </c>
    </row>
    <row r="66" spans="1:39" ht="15">
      <c r="A66" s="33" t="s">
        <v>15</v>
      </c>
      <c r="B66" s="76">
        <f t="shared" si="16"/>
        <v>28.69929980189126</v>
      </c>
      <c r="C66" s="76">
        <f t="shared" si="17"/>
        <v>17.875103265184993</v>
      </c>
      <c r="D66" s="76">
        <f t="shared" si="18"/>
        <v>19.197586781650845</v>
      </c>
      <c r="E66" s="76">
        <f t="shared" si="19"/>
        <v>3.6133053119791287</v>
      </c>
      <c r="F66" s="76">
        <f t="shared" si="20"/>
        <v>40.16870295611737</v>
      </c>
      <c r="G66" s="76">
        <f t="shared" si="21"/>
        <v>28.491178622818826</v>
      </c>
      <c r="H66" s="76">
        <f t="shared" si="22"/>
        <v>32.226427909236484</v>
      </c>
      <c r="I66" s="76">
        <f t="shared" si="23"/>
        <v>12.24524195507434</v>
      </c>
      <c r="J66" s="76"/>
      <c r="K66" s="33" t="s">
        <v>15</v>
      </c>
      <c r="L66" s="17">
        <f t="shared" si="15"/>
        <v>0.46574403067076253</v>
      </c>
      <c r="M66" s="17">
        <f t="shared" si="15"/>
        <v>0.22810892093629972</v>
      </c>
      <c r="N66" s="17">
        <f t="shared" si="28"/>
        <v>0.686598815789362</v>
      </c>
      <c r="O66" s="17">
        <f t="shared" si="28"/>
        <v>0.4447166986431082</v>
      </c>
      <c r="R66" s="33" t="s">
        <v>20</v>
      </c>
      <c r="S66" s="35">
        <v>235176.6</v>
      </c>
      <c r="T66" s="35">
        <v>242.2</v>
      </c>
      <c r="U66" s="35">
        <v>102379.1</v>
      </c>
      <c r="V66" s="35">
        <v>12880.7</v>
      </c>
      <c r="W66" s="35">
        <v>164.6</v>
      </c>
      <c r="X66" s="37">
        <f t="shared" si="25"/>
        <v>115666.6</v>
      </c>
      <c r="Y66" s="35">
        <v>74888.7</v>
      </c>
      <c r="Z66" s="35">
        <v>2856858.4</v>
      </c>
      <c r="AA66" s="35">
        <v>61005</v>
      </c>
      <c r="AB66" s="35">
        <v>867514.5</v>
      </c>
      <c r="AC66" s="35">
        <v>205223.7</v>
      </c>
      <c r="AD66" s="35">
        <v>32520.7</v>
      </c>
      <c r="AE66" s="37">
        <f t="shared" si="26"/>
        <v>1166263.9</v>
      </c>
      <c r="AF66" s="35">
        <v>967163.1</v>
      </c>
      <c r="AG66" s="35">
        <v>515700.6</v>
      </c>
      <c r="AH66" s="35">
        <v>1807.7</v>
      </c>
      <c r="AI66" s="35">
        <v>179977.5</v>
      </c>
      <c r="AJ66" s="35">
        <v>44815.7</v>
      </c>
      <c r="AK66" s="35">
        <v>666.3</v>
      </c>
      <c r="AL66" s="37">
        <f t="shared" si="27"/>
        <v>227267.2</v>
      </c>
      <c r="AM66" s="35">
        <v>191008</v>
      </c>
    </row>
    <row r="67" spans="1:39" ht="15">
      <c r="A67" s="33" t="s">
        <v>14</v>
      </c>
      <c r="B67" s="76" t="str">
        <f t="shared" si="16"/>
        <v>:</v>
      </c>
      <c r="C67" s="76" t="str">
        <f t="shared" si="17"/>
        <v>:</v>
      </c>
      <c r="D67" s="76" t="str">
        <f t="shared" si="18"/>
        <v>:</v>
      </c>
      <c r="E67" s="76" t="str">
        <f t="shared" si="19"/>
        <v>:</v>
      </c>
      <c r="F67" s="76" t="str">
        <f t="shared" si="20"/>
        <v>:</v>
      </c>
      <c r="G67" s="76" t="str">
        <f t="shared" si="21"/>
        <v>:</v>
      </c>
      <c r="H67" s="76" t="str">
        <f t="shared" si="22"/>
        <v>:</v>
      </c>
      <c r="I67" s="76" t="str">
        <f t="shared" si="23"/>
        <v>:</v>
      </c>
      <c r="J67" s="76"/>
      <c r="K67" s="33" t="s">
        <v>14</v>
      </c>
      <c r="L67" s="17" t="e">
        <f t="shared" si="15"/>
        <v>#DIV/0!</v>
      </c>
      <c r="M67" s="17">
        <f t="shared" si="15"/>
        <v>0.02041017875366231</v>
      </c>
      <c r="N67" s="17" t="e">
        <f t="shared" si="28"/>
        <v>#DIV/0!</v>
      </c>
      <c r="O67" s="17">
        <f t="shared" si="28"/>
        <v>0.10765156916093174</v>
      </c>
      <c r="R67" s="33" t="s">
        <v>19</v>
      </c>
      <c r="S67" s="35">
        <v>1154.1</v>
      </c>
      <c r="T67" s="35">
        <v>0</v>
      </c>
      <c r="U67" s="36" t="s">
        <v>1</v>
      </c>
      <c r="V67" s="35">
        <v>0</v>
      </c>
      <c r="W67" s="35">
        <v>0</v>
      </c>
      <c r="X67" s="37">
        <f t="shared" si="25"/>
        <v>0</v>
      </c>
      <c r="Y67" s="36" t="s">
        <v>1</v>
      </c>
      <c r="Z67" s="35">
        <v>24381.5</v>
      </c>
      <c r="AA67" s="36" t="s">
        <v>1</v>
      </c>
      <c r="AB67" s="35">
        <v>2784.2</v>
      </c>
      <c r="AC67" s="36" t="s">
        <v>1</v>
      </c>
      <c r="AD67" s="35">
        <v>278.6</v>
      </c>
      <c r="AE67" s="37">
        <f t="shared" si="26"/>
        <v>3062.7999999999997</v>
      </c>
      <c r="AF67" s="35">
        <v>10900</v>
      </c>
      <c r="AG67" s="35">
        <v>3123.4</v>
      </c>
      <c r="AH67" s="35">
        <v>0</v>
      </c>
      <c r="AI67" s="35">
        <v>122.5</v>
      </c>
      <c r="AJ67" s="35">
        <v>0</v>
      </c>
      <c r="AK67" s="36" t="s">
        <v>1</v>
      </c>
      <c r="AL67" s="37">
        <f t="shared" si="27"/>
        <v>122.5</v>
      </c>
      <c r="AM67" s="35">
        <v>1601.7</v>
      </c>
    </row>
    <row r="68" spans="1:39" ht="15">
      <c r="A68" s="33" t="s">
        <v>13</v>
      </c>
      <c r="B68" s="76">
        <f t="shared" si="16"/>
        <v>14.583123657234262</v>
      </c>
      <c r="C68" s="76">
        <f t="shared" si="17"/>
        <v>15.727653224583566</v>
      </c>
      <c r="D68" s="76">
        <f t="shared" si="18"/>
        <v>10.659454602011543</v>
      </c>
      <c r="E68" s="76">
        <f t="shared" si="19"/>
        <v>8.949227525662739</v>
      </c>
      <c r="F68" s="76">
        <f t="shared" si="20"/>
        <v>16.80658050076719</v>
      </c>
      <c r="G68" s="76">
        <f t="shared" si="21"/>
        <v>29.33535000249961</v>
      </c>
      <c r="H68" s="76">
        <f t="shared" si="22"/>
        <v>17.021665083878535</v>
      </c>
      <c r="I68" s="76">
        <f t="shared" si="23"/>
        <v>22.92630212763451</v>
      </c>
      <c r="J68" s="76"/>
      <c r="K68" s="33" t="s">
        <v>13</v>
      </c>
      <c r="L68" s="17">
        <f t="shared" si="15"/>
        <v>0.3031077688181783</v>
      </c>
      <c r="M68" s="17">
        <f t="shared" si="15"/>
        <v>0.19608682127674282</v>
      </c>
      <c r="N68" s="17">
        <f t="shared" si="28"/>
        <v>0.461419305032668</v>
      </c>
      <c r="O68" s="17">
        <f t="shared" si="28"/>
        <v>0.3994796721151304</v>
      </c>
      <c r="R68" s="33" t="s">
        <v>18</v>
      </c>
      <c r="S68" s="35">
        <v>6401</v>
      </c>
      <c r="T68" s="36" t="s">
        <v>1</v>
      </c>
      <c r="U68" s="36" t="s">
        <v>1</v>
      </c>
      <c r="V68" s="36" t="s">
        <v>1</v>
      </c>
      <c r="W68" s="36" t="s">
        <v>1</v>
      </c>
      <c r="X68" s="37">
        <f t="shared" si="25"/>
        <v>0</v>
      </c>
      <c r="Y68" s="35">
        <v>4643.8</v>
      </c>
      <c r="Z68" s="35">
        <v>51102.5</v>
      </c>
      <c r="AA68" s="35">
        <v>217.2</v>
      </c>
      <c r="AB68" s="35">
        <v>7581.3</v>
      </c>
      <c r="AC68" s="35">
        <v>2313.5</v>
      </c>
      <c r="AD68" s="35">
        <v>281.2</v>
      </c>
      <c r="AE68" s="37">
        <f t="shared" si="26"/>
        <v>10393.2</v>
      </c>
      <c r="AF68" s="35">
        <v>24908.1</v>
      </c>
      <c r="AG68" s="35">
        <v>20103.1</v>
      </c>
      <c r="AH68" s="35">
        <v>116.9</v>
      </c>
      <c r="AI68" s="35">
        <v>2720</v>
      </c>
      <c r="AJ68" s="36" t="s">
        <v>1</v>
      </c>
      <c r="AK68" s="35">
        <v>17</v>
      </c>
      <c r="AL68" s="37">
        <f t="shared" si="27"/>
        <v>2853.9</v>
      </c>
      <c r="AM68" s="35">
        <v>12866.6</v>
      </c>
    </row>
    <row r="69" spans="1:39" ht="15">
      <c r="A69" s="33" t="s">
        <v>12</v>
      </c>
      <c r="B69" s="76">
        <f t="shared" si="16"/>
        <v>15.772623653912351</v>
      </c>
      <c r="C69" s="76">
        <f t="shared" si="17"/>
        <v>10.601903765721286</v>
      </c>
      <c r="D69" s="76">
        <f t="shared" si="18"/>
        <v>23.79056832887883</v>
      </c>
      <c r="E69" s="76">
        <f t="shared" si="19"/>
        <v>5.847243096034547</v>
      </c>
      <c r="F69" s="76">
        <f t="shared" si="20"/>
        <v>16.56551379923418</v>
      </c>
      <c r="G69" s="76">
        <f t="shared" si="21"/>
        <v>15.185613192590708</v>
      </c>
      <c r="H69" s="76">
        <f t="shared" si="22"/>
        <v>28.755272524877462</v>
      </c>
      <c r="I69" s="76">
        <f t="shared" si="23"/>
        <v>20.195464819731765</v>
      </c>
      <c r="J69" s="76"/>
      <c r="K69" s="33" t="s">
        <v>12</v>
      </c>
      <c r="L69" s="17">
        <f t="shared" si="15"/>
        <v>0.26374527419633637</v>
      </c>
      <c r="M69" s="17">
        <f t="shared" si="15"/>
        <v>0.2963781142491338</v>
      </c>
      <c r="N69" s="17">
        <f t="shared" si="28"/>
        <v>0.31751126991824885</v>
      </c>
      <c r="O69" s="17">
        <f t="shared" si="28"/>
        <v>0.4895073734460923</v>
      </c>
      <c r="R69" s="33" t="s">
        <v>17</v>
      </c>
      <c r="S69" s="35">
        <v>6259.1</v>
      </c>
      <c r="T69" s="35">
        <v>0</v>
      </c>
      <c r="U69" s="35">
        <v>2538.2</v>
      </c>
      <c r="V69" s="35">
        <v>224.1</v>
      </c>
      <c r="W69" s="36" t="s">
        <v>1</v>
      </c>
      <c r="X69" s="37">
        <f t="shared" si="25"/>
        <v>2762.2999999999997</v>
      </c>
      <c r="Y69" s="35">
        <v>2595.9</v>
      </c>
      <c r="Z69" s="35">
        <v>73183.3</v>
      </c>
      <c r="AA69" s="35">
        <v>232.1</v>
      </c>
      <c r="AB69" s="35">
        <v>18934.9</v>
      </c>
      <c r="AC69" s="35">
        <v>2772.4</v>
      </c>
      <c r="AD69" s="35">
        <v>585.6</v>
      </c>
      <c r="AE69" s="37">
        <f t="shared" si="26"/>
        <v>22525</v>
      </c>
      <c r="AF69" s="35">
        <v>30827.4</v>
      </c>
      <c r="AG69" s="35">
        <v>23772.2</v>
      </c>
      <c r="AH69" s="35">
        <v>89.8</v>
      </c>
      <c r="AI69" s="35">
        <v>9765.4</v>
      </c>
      <c r="AJ69" s="35">
        <v>752.9</v>
      </c>
      <c r="AK69" s="35">
        <v>62.8</v>
      </c>
      <c r="AL69" s="37">
        <f t="shared" si="27"/>
        <v>10670.899999999998</v>
      </c>
      <c r="AM69" s="35">
        <v>8674.9</v>
      </c>
    </row>
    <row r="70" spans="1:39" ht="15">
      <c r="A70" s="33" t="s">
        <v>11</v>
      </c>
      <c r="B70" s="76">
        <f t="shared" si="16"/>
        <v>21.104069935126397</v>
      </c>
      <c r="C70" s="76">
        <f t="shared" si="17"/>
        <v>9.006584853618014</v>
      </c>
      <c r="D70" s="76">
        <f t="shared" si="18"/>
        <v>27.734741227005845</v>
      </c>
      <c r="E70" s="76">
        <f t="shared" si="19"/>
        <v>4.417546973318134</v>
      </c>
      <c r="F70" s="76">
        <f t="shared" si="20"/>
        <v>27.286139102265043</v>
      </c>
      <c r="G70" s="76">
        <f t="shared" si="21"/>
        <v>11.736688987276098</v>
      </c>
      <c r="H70" s="76">
        <f t="shared" si="22"/>
        <v>27.35992857875299</v>
      </c>
      <c r="I70" s="76">
        <f t="shared" si="23"/>
        <v>9.49953042320507</v>
      </c>
      <c r="J70" s="76"/>
      <c r="K70" s="33" t="s">
        <v>11</v>
      </c>
      <c r="L70" s="17">
        <f t="shared" si="15"/>
        <v>0.3011065478874441</v>
      </c>
      <c r="M70" s="17">
        <f t="shared" si="15"/>
        <v>0.32152288200323975</v>
      </c>
      <c r="N70" s="17">
        <f t="shared" si="28"/>
        <v>0.3902282808954114</v>
      </c>
      <c r="O70" s="17">
        <f t="shared" si="28"/>
        <v>0.3685945900195806</v>
      </c>
      <c r="R70" s="33" t="s">
        <v>16</v>
      </c>
      <c r="S70" s="35">
        <v>42429</v>
      </c>
      <c r="T70" s="35">
        <v>0</v>
      </c>
      <c r="U70" s="36" t="s">
        <v>1</v>
      </c>
      <c r="V70" s="36" t="s">
        <v>1</v>
      </c>
      <c r="W70" s="36" t="s">
        <v>1</v>
      </c>
      <c r="X70" s="37">
        <f t="shared" si="25"/>
        <v>0</v>
      </c>
      <c r="Y70" s="35">
        <v>29911</v>
      </c>
      <c r="Z70" s="35">
        <v>157209.5</v>
      </c>
      <c r="AA70" s="35">
        <v>71.5</v>
      </c>
      <c r="AB70" s="35">
        <v>13141.8</v>
      </c>
      <c r="AC70" s="35">
        <v>3844.5</v>
      </c>
      <c r="AD70" s="35">
        <v>234.4</v>
      </c>
      <c r="AE70" s="37">
        <f t="shared" si="26"/>
        <v>17292.2</v>
      </c>
      <c r="AF70" s="35">
        <v>105404.9</v>
      </c>
      <c r="AG70" s="35">
        <v>81879.1</v>
      </c>
      <c r="AH70" s="36" t="s">
        <v>1</v>
      </c>
      <c r="AI70" s="35">
        <v>8147.4</v>
      </c>
      <c r="AJ70" s="36" t="s">
        <v>1</v>
      </c>
      <c r="AK70" s="35">
        <v>124.6</v>
      </c>
      <c r="AL70" s="37">
        <f t="shared" si="27"/>
        <v>8272</v>
      </c>
      <c r="AM70" s="35">
        <v>56457.2</v>
      </c>
    </row>
    <row r="71" spans="1:39" ht="15">
      <c r="A71" s="33" t="s">
        <v>10</v>
      </c>
      <c r="B71" s="76">
        <f t="shared" si="16"/>
        <v>9.807724791076781</v>
      </c>
      <c r="C71" s="76">
        <f t="shared" si="17"/>
        <v>4.976366410815051</v>
      </c>
      <c r="D71" s="76">
        <f t="shared" si="18"/>
        <v>11.11772518967184</v>
      </c>
      <c r="E71" s="76">
        <f t="shared" si="19"/>
        <v>1.7698068859048268</v>
      </c>
      <c r="F71" s="76">
        <f t="shared" si="20"/>
        <v>17.90245452647929</v>
      </c>
      <c r="G71" s="76">
        <f t="shared" si="21"/>
        <v>6.310538122916248</v>
      </c>
      <c r="H71" s="76">
        <f t="shared" si="22"/>
        <v>21.05701098941534</v>
      </c>
      <c r="I71" s="76">
        <f t="shared" si="23"/>
        <v>6.5381209195283105</v>
      </c>
      <c r="J71" s="76"/>
      <c r="K71" s="33" t="s">
        <v>10</v>
      </c>
      <c r="L71" s="17">
        <f t="shared" si="15"/>
        <v>0.14784091201891833</v>
      </c>
      <c r="M71" s="17">
        <f t="shared" si="15"/>
        <v>0.12887532075576666</v>
      </c>
      <c r="N71" s="17">
        <f t="shared" si="28"/>
        <v>0.24212992649395537</v>
      </c>
      <c r="O71" s="17">
        <f t="shared" si="28"/>
        <v>0.27595131908943654</v>
      </c>
      <c r="R71" s="33" t="s">
        <v>15</v>
      </c>
      <c r="S71" s="35">
        <v>50382.7</v>
      </c>
      <c r="T71" s="35">
        <v>96.9</v>
      </c>
      <c r="U71" s="35">
        <v>32382.7</v>
      </c>
      <c r="V71" s="35">
        <v>1110.7</v>
      </c>
      <c r="W71" s="35">
        <v>10.8</v>
      </c>
      <c r="X71" s="37">
        <f t="shared" si="25"/>
        <v>33601.100000000006</v>
      </c>
      <c r="Y71" s="35">
        <v>9880</v>
      </c>
      <c r="Z71" s="35">
        <v>262975.1</v>
      </c>
      <c r="AA71" s="35">
        <v>447</v>
      </c>
      <c r="AB71" s="35">
        <v>98615.8</v>
      </c>
      <c r="AC71" s="35">
        <v>16682.5</v>
      </c>
      <c r="AD71" s="35">
        <v>2189.8</v>
      </c>
      <c r="AE71" s="37">
        <f t="shared" si="26"/>
        <v>117935.1</v>
      </c>
      <c r="AF71" s="35">
        <v>80684.4</v>
      </c>
      <c r="AG71" s="35">
        <v>138885.3</v>
      </c>
      <c r="AH71" s="35">
        <v>193.9</v>
      </c>
      <c r="AI71" s="35">
        <v>69853.9</v>
      </c>
      <c r="AJ71" s="35">
        <v>10638</v>
      </c>
      <c r="AK71" s="35">
        <v>288.3</v>
      </c>
      <c r="AL71" s="37">
        <f t="shared" si="27"/>
        <v>80974.09999999999</v>
      </c>
      <c r="AM71" s="35">
        <v>35881.7</v>
      </c>
    </row>
    <row r="72" spans="1:39" ht="15">
      <c r="A72" s="33" t="s">
        <v>9</v>
      </c>
      <c r="B72" s="76">
        <f t="shared" si="16"/>
        <v>32.64098651860631</v>
      </c>
      <c r="C72" s="76">
        <f t="shared" si="17"/>
        <v>8.519206827750228</v>
      </c>
      <c r="D72" s="76">
        <f t="shared" si="18"/>
        <v>16.97521306986124</v>
      </c>
      <c r="E72" s="76">
        <f t="shared" si="19"/>
        <v>3.6867926525382027</v>
      </c>
      <c r="F72" s="76">
        <f t="shared" si="20"/>
        <v>48.37949439255014</v>
      </c>
      <c r="G72" s="76">
        <f t="shared" si="21"/>
        <v>13.378182643912053</v>
      </c>
      <c r="H72" s="76">
        <f t="shared" si="22"/>
        <v>33.965960647305714</v>
      </c>
      <c r="I72" s="76">
        <f t="shared" si="23"/>
        <v>10.733637414982491</v>
      </c>
      <c r="J72" s="76"/>
      <c r="K72" s="33" t="s">
        <v>9</v>
      </c>
      <c r="L72" s="17">
        <f t="shared" si="15"/>
        <v>0.4116019334635654</v>
      </c>
      <c r="M72" s="17">
        <f t="shared" si="15"/>
        <v>0.20662005722399443</v>
      </c>
      <c r="N72" s="17">
        <f t="shared" si="28"/>
        <v>0.617576770364622</v>
      </c>
      <c r="O72" s="17">
        <f t="shared" si="28"/>
        <v>0.4469959806228821</v>
      </c>
      <c r="R72" s="33" t="s">
        <v>14</v>
      </c>
      <c r="S72" s="36" t="s">
        <v>1</v>
      </c>
      <c r="T72" s="36" t="s">
        <v>1</v>
      </c>
      <c r="U72" s="36" t="s">
        <v>1</v>
      </c>
      <c r="V72" s="35">
        <v>0</v>
      </c>
      <c r="W72" s="35">
        <v>0</v>
      </c>
      <c r="X72" s="37">
        <f t="shared" si="25"/>
        <v>0</v>
      </c>
      <c r="Y72" s="36" t="s">
        <v>1</v>
      </c>
      <c r="Z72" s="35">
        <v>16300.6</v>
      </c>
      <c r="AA72" s="36" t="s">
        <v>1</v>
      </c>
      <c r="AB72" s="36" t="s">
        <v>1</v>
      </c>
      <c r="AC72" s="36" t="s">
        <v>1</v>
      </c>
      <c r="AD72" s="36" t="s">
        <v>1</v>
      </c>
      <c r="AE72" s="37">
        <f t="shared" si="26"/>
        <v>0</v>
      </c>
      <c r="AF72" s="35">
        <v>6873.1</v>
      </c>
      <c r="AG72" s="35">
        <v>3470.1</v>
      </c>
      <c r="AH72" s="36" t="s">
        <v>1</v>
      </c>
      <c r="AI72" s="36" t="s">
        <v>1</v>
      </c>
      <c r="AJ72" s="35">
        <v>0</v>
      </c>
      <c r="AK72" s="35">
        <v>0</v>
      </c>
      <c r="AL72" s="37">
        <f t="shared" si="27"/>
        <v>0</v>
      </c>
      <c r="AM72" s="35">
        <v>739.9</v>
      </c>
    </row>
    <row r="73" spans="1:39" ht="15">
      <c r="A73" s="33" t="s">
        <v>8</v>
      </c>
      <c r="B73" s="76">
        <f t="shared" si="16"/>
        <v>16.254420324688613</v>
      </c>
      <c r="C73" s="76">
        <f t="shared" si="17"/>
        <v>7.653646440656993</v>
      </c>
      <c r="D73" s="76">
        <f t="shared" si="18"/>
        <v>26.88290857244698</v>
      </c>
      <c r="E73" s="76">
        <f t="shared" si="19"/>
        <v>3.870967741935484</v>
      </c>
      <c r="F73" s="76">
        <f t="shared" si="20"/>
        <v>20.69190827164975</v>
      </c>
      <c r="G73" s="76">
        <f t="shared" si="21"/>
        <v>8.59266741370875</v>
      </c>
      <c r="H73" s="76">
        <f t="shared" si="22"/>
        <v>32.204721998223896</v>
      </c>
      <c r="I73" s="76">
        <f t="shared" si="23"/>
        <v>6.3303629453455414</v>
      </c>
      <c r="J73" s="76"/>
      <c r="K73" s="33" t="s">
        <v>8</v>
      </c>
      <c r="L73" s="17">
        <f t="shared" si="15"/>
        <v>0.23908066765345606</v>
      </c>
      <c r="M73" s="17">
        <f t="shared" si="15"/>
        <v>0.3075387631438246</v>
      </c>
      <c r="N73" s="17">
        <f t="shared" si="28"/>
        <v>0.292845756853585</v>
      </c>
      <c r="O73" s="17">
        <f t="shared" si="28"/>
        <v>0.38535084943569436</v>
      </c>
      <c r="R73" s="33" t="s">
        <v>13</v>
      </c>
      <c r="S73" s="35">
        <v>290150.7</v>
      </c>
      <c r="T73" s="35">
        <v>2136.6</v>
      </c>
      <c r="U73" s="35">
        <v>119422.1</v>
      </c>
      <c r="V73" s="35">
        <v>125.7</v>
      </c>
      <c r="W73" s="35">
        <v>369.9</v>
      </c>
      <c r="X73" s="37">
        <f t="shared" si="25"/>
        <v>122054.3</v>
      </c>
      <c r="Y73" s="35">
        <v>132342.4</v>
      </c>
      <c r="Z73" s="35">
        <v>1387385.3</v>
      </c>
      <c r="AA73" s="35">
        <v>41177.1</v>
      </c>
      <c r="AB73" s="35">
        <v>330403.3</v>
      </c>
      <c r="AC73" s="35">
        <v>34983</v>
      </c>
      <c r="AD73" s="35">
        <v>9502.2</v>
      </c>
      <c r="AE73" s="37">
        <f t="shared" si="26"/>
        <v>416065.6</v>
      </c>
      <c r="AF73" s="35">
        <v>577251.4</v>
      </c>
      <c r="AG73" s="35">
        <v>513280.1</v>
      </c>
      <c r="AH73" s="35">
        <v>4283.7</v>
      </c>
      <c r="AI73" s="35">
        <v>167700.3</v>
      </c>
      <c r="AJ73" s="35">
        <v>17925.5</v>
      </c>
      <c r="AK73" s="35">
        <v>2071.2</v>
      </c>
      <c r="AL73" s="37">
        <f t="shared" si="27"/>
        <v>191980.7</v>
      </c>
      <c r="AM73" s="35">
        <v>230600.2</v>
      </c>
    </row>
    <row r="74" spans="1:39" ht="15">
      <c r="A74" s="33" t="s">
        <v>7</v>
      </c>
      <c r="B74" s="76">
        <f t="shared" si="16"/>
        <v>34.208556513624124</v>
      </c>
      <c r="C74" s="76">
        <f t="shared" si="17"/>
        <v>10.923990706626876</v>
      </c>
      <c r="D74" s="76">
        <f t="shared" si="18"/>
        <v>16.970185918761388</v>
      </c>
      <c r="E74" s="76">
        <f t="shared" si="19"/>
        <v>0.7118878625536711</v>
      </c>
      <c r="F74" s="76">
        <f t="shared" si="20"/>
        <v>47.82243378003292</v>
      </c>
      <c r="G74" s="76">
        <f t="shared" si="21"/>
        <v>23.06175506461863</v>
      </c>
      <c r="H74" s="76">
        <f t="shared" si="22"/>
        <v>36.82295398610549</v>
      </c>
      <c r="I74" s="76">
        <f t="shared" si="23"/>
        <v>2.2798218013022216</v>
      </c>
      <c r="J74" s="76"/>
      <c r="K74" s="33" t="s">
        <v>7</v>
      </c>
      <c r="L74" s="17">
        <f t="shared" si="15"/>
        <v>0.45132547220251</v>
      </c>
      <c r="M74" s="17">
        <f t="shared" si="15"/>
        <v>0.17682073781315058</v>
      </c>
      <c r="N74" s="17">
        <f t="shared" si="28"/>
        <v>0.7088418884465154</v>
      </c>
      <c r="O74" s="17">
        <f t="shared" si="28"/>
        <v>0.3910277578740771</v>
      </c>
      <c r="R74" s="33" t="s">
        <v>12</v>
      </c>
      <c r="S74" s="35">
        <v>95493.3</v>
      </c>
      <c r="T74" s="35">
        <v>222.2</v>
      </c>
      <c r="U74" s="35">
        <v>33019.8</v>
      </c>
      <c r="V74" s="35">
        <v>29.1</v>
      </c>
      <c r="W74" s="35">
        <v>14.2</v>
      </c>
      <c r="X74" s="37">
        <f t="shared" si="25"/>
        <v>33285.299999999996</v>
      </c>
      <c r="Y74" s="35">
        <v>49310.6</v>
      </c>
      <c r="Z74" s="35">
        <v>652282.4</v>
      </c>
      <c r="AA74" s="35">
        <v>2427.7</v>
      </c>
      <c r="AB74" s="35">
        <v>176781.3</v>
      </c>
      <c r="AC74" s="35">
        <v>34508</v>
      </c>
      <c r="AD74" s="35">
        <v>5472.7</v>
      </c>
      <c r="AE74" s="37">
        <f t="shared" si="26"/>
        <v>219189.7</v>
      </c>
      <c r="AF74" s="35">
        <v>244166.7</v>
      </c>
      <c r="AG74" s="35">
        <v>227629.1</v>
      </c>
      <c r="AH74" s="35">
        <v>338.7</v>
      </c>
      <c r="AI74" s="35">
        <v>68327.8</v>
      </c>
      <c r="AJ74" s="35">
        <v>686.4</v>
      </c>
      <c r="AK74" s="35">
        <v>242.3</v>
      </c>
      <c r="AL74" s="37">
        <f t="shared" si="27"/>
        <v>69595.2</v>
      </c>
      <c r="AM74" s="35">
        <v>119521.4</v>
      </c>
    </row>
    <row r="75" spans="1:39" ht="15">
      <c r="A75" s="33" t="s">
        <v>6</v>
      </c>
      <c r="B75" s="76">
        <f t="shared" si="16"/>
        <v>12.714235700025922</v>
      </c>
      <c r="C75" s="76">
        <f t="shared" si="17"/>
        <v>9.774198979632743</v>
      </c>
      <c r="D75" s="76">
        <f t="shared" si="18"/>
        <v>13.06951977774838</v>
      </c>
      <c r="E75" s="76">
        <f t="shared" si="19"/>
        <v>5.353221325572165</v>
      </c>
      <c r="F75" s="76">
        <f t="shared" si="20"/>
        <v>11.449947302871363</v>
      </c>
      <c r="G75" s="76">
        <f t="shared" si="21"/>
        <v>14.405500472256549</v>
      </c>
      <c r="H75" s="76">
        <f t="shared" si="22"/>
        <v>14.087138403184355</v>
      </c>
      <c r="I75" s="76">
        <f t="shared" si="23"/>
        <v>8.930706406621349</v>
      </c>
      <c r="J75" s="76"/>
      <c r="K75" s="33" t="s">
        <v>6</v>
      </c>
      <c r="L75" s="17">
        <f t="shared" si="15"/>
        <v>0.22488434679658667</v>
      </c>
      <c r="M75" s="17">
        <f t="shared" si="15"/>
        <v>0.18422741103320545</v>
      </c>
      <c r="N75" s="17">
        <f t="shared" si="28"/>
        <v>0.25855447775127915</v>
      </c>
      <c r="O75" s="17">
        <f t="shared" si="28"/>
        <v>0.23017844809805701</v>
      </c>
      <c r="R75" s="33" t="s">
        <v>11</v>
      </c>
      <c r="S75" s="35">
        <v>69942.3</v>
      </c>
      <c r="T75" s="35">
        <v>149.7</v>
      </c>
      <c r="U75" s="35">
        <v>38267.4</v>
      </c>
      <c r="V75" s="35">
        <v>0</v>
      </c>
      <c r="W75" s="35">
        <v>174.8</v>
      </c>
      <c r="X75" s="37">
        <f t="shared" si="25"/>
        <v>38591.9</v>
      </c>
      <c r="Y75" s="35">
        <v>23345.4</v>
      </c>
      <c r="Z75" s="35">
        <v>700478.1</v>
      </c>
      <c r="AA75" s="35">
        <v>12198.4</v>
      </c>
      <c r="AB75" s="35">
        <v>266474.2</v>
      </c>
      <c r="AC75" s="35">
        <v>42787.1</v>
      </c>
      <c r="AD75" s="35">
        <v>7354.5</v>
      </c>
      <c r="AE75" s="37">
        <f t="shared" si="26"/>
        <v>328814.2</v>
      </c>
      <c r="AF75" s="35">
        <v>245753.2</v>
      </c>
      <c r="AG75" s="35">
        <v>260758.4</v>
      </c>
      <c r="AH75" s="35">
        <v>455.4</v>
      </c>
      <c r="AI75" s="35">
        <v>122631.9</v>
      </c>
      <c r="AJ75" s="35">
        <v>4187.1</v>
      </c>
      <c r="AK75" s="35">
        <v>1038.2</v>
      </c>
      <c r="AL75" s="37">
        <f t="shared" si="27"/>
        <v>128312.59999999999</v>
      </c>
      <c r="AM75" s="35">
        <v>90583.3</v>
      </c>
    </row>
    <row r="76" spans="1:39" ht="15">
      <c r="A76" s="33" t="s">
        <v>5</v>
      </c>
      <c r="B76" s="76">
        <f t="shared" si="16"/>
        <v>19.766840472787614</v>
      </c>
      <c r="C76" s="76">
        <f t="shared" si="17"/>
        <v>13.309644418609057</v>
      </c>
      <c r="D76" s="76">
        <f t="shared" si="18"/>
        <v>15.5542489304559</v>
      </c>
      <c r="E76" s="76">
        <f t="shared" si="19"/>
        <v>7.1635721088622875</v>
      </c>
      <c r="F76" s="76">
        <f t="shared" si="20"/>
        <v>24.380364031459024</v>
      </c>
      <c r="G76" s="76">
        <f t="shared" si="21"/>
        <v>18.325549984549596</v>
      </c>
      <c r="H76" s="76">
        <f t="shared" si="22"/>
        <v>18.19468408259053</v>
      </c>
      <c r="I76" s="76">
        <f t="shared" si="23"/>
        <v>12.299417739953206</v>
      </c>
      <c r="J76" s="76"/>
      <c r="K76" s="33" t="s">
        <v>5</v>
      </c>
      <c r="L76" s="17">
        <f t="shared" si="15"/>
        <v>0.3307648489139667</v>
      </c>
      <c r="M76" s="17">
        <f t="shared" si="15"/>
        <v>0.22717821039318187</v>
      </c>
      <c r="N76" s="17">
        <f t="shared" si="28"/>
        <v>0.42705914016008617</v>
      </c>
      <c r="O76" s="17">
        <f t="shared" si="28"/>
        <v>0.3049410182254374</v>
      </c>
      <c r="R76" s="33" t="s">
        <v>10</v>
      </c>
      <c r="S76" s="35">
        <v>18908.3</v>
      </c>
      <c r="T76" s="35">
        <v>326.3</v>
      </c>
      <c r="U76" s="35">
        <v>6373.5</v>
      </c>
      <c r="V76" s="35">
        <v>12</v>
      </c>
      <c r="W76" s="36" t="s">
        <v>1</v>
      </c>
      <c r="X76" s="37">
        <f t="shared" si="25"/>
        <v>6711.8</v>
      </c>
      <c r="Y76" s="35">
        <v>7818.2</v>
      </c>
      <c r="Z76" s="35">
        <v>306303.2</v>
      </c>
      <c r="AA76" s="35">
        <v>954.4</v>
      </c>
      <c r="AB76" s="35">
        <v>80583.6</v>
      </c>
      <c r="AC76" s="35">
        <v>21669.9</v>
      </c>
      <c r="AD76" s="35">
        <v>3150.7</v>
      </c>
      <c r="AE76" s="37">
        <f t="shared" si="26"/>
        <v>106358.59999999999</v>
      </c>
      <c r="AF76" s="35">
        <v>119578.7</v>
      </c>
      <c r="AG76" s="35">
        <v>73839.7</v>
      </c>
      <c r="AH76" s="36" t="s">
        <v>1</v>
      </c>
      <c r="AI76" s="35">
        <v>23247.3</v>
      </c>
      <c r="AJ76" s="35">
        <v>2505.3</v>
      </c>
      <c r="AK76" s="36" t="s">
        <v>1</v>
      </c>
      <c r="AL76" s="37">
        <f t="shared" si="27"/>
        <v>25752.6</v>
      </c>
      <c r="AM76" s="35">
        <v>32997.9</v>
      </c>
    </row>
    <row r="77" spans="1:39" ht="15">
      <c r="A77" s="33" t="s">
        <v>4</v>
      </c>
      <c r="B77" s="76">
        <f t="shared" si="16"/>
        <v>13.442458038245675</v>
      </c>
      <c r="C77" s="76">
        <f t="shared" si="17"/>
        <v>19.036411575070964</v>
      </c>
      <c r="D77" s="76">
        <f t="shared" si="18"/>
        <v>6.271356979226685</v>
      </c>
      <c r="E77" s="76">
        <f t="shared" si="19"/>
        <v>14.34142926812427</v>
      </c>
      <c r="F77" s="76">
        <f t="shared" si="20"/>
        <v>19.347606702665228</v>
      </c>
      <c r="G77" s="76">
        <f t="shared" si="21"/>
        <v>31.84149862723254</v>
      </c>
      <c r="H77" s="76">
        <f t="shared" si="22"/>
        <v>15.849670299537305</v>
      </c>
      <c r="I77" s="76">
        <f t="shared" si="23"/>
        <v>24.694584062889554</v>
      </c>
      <c r="J77" s="76"/>
      <c r="K77" s="33" t="s">
        <v>4</v>
      </c>
      <c r="L77" s="17">
        <f t="shared" si="15"/>
        <v>0.3247886961331664</v>
      </c>
      <c r="M77" s="17">
        <f t="shared" si="15"/>
        <v>0.20612786247350953</v>
      </c>
      <c r="N77" s="17">
        <f t="shared" si="28"/>
        <v>0.5118910532989777</v>
      </c>
      <c r="O77" s="17">
        <f t="shared" si="28"/>
        <v>0.40544254362426857</v>
      </c>
      <c r="R77" s="33" t="s">
        <v>9</v>
      </c>
      <c r="S77" s="35">
        <v>25999.8</v>
      </c>
      <c r="T77" s="35">
        <v>205.6</v>
      </c>
      <c r="U77" s="35">
        <v>10668.6</v>
      </c>
      <c r="V77" s="35">
        <v>878.6</v>
      </c>
      <c r="W77" s="35">
        <v>383.7</v>
      </c>
      <c r="X77" s="37">
        <f t="shared" si="25"/>
        <v>12136.500000000002</v>
      </c>
      <c r="Y77" s="35">
        <v>10617.8</v>
      </c>
      <c r="Z77" s="35">
        <v>246217.3</v>
      </c>
      <c r="AA77" s="35">
        <v>6222.2</v>
      </c>
      <c r="AB77" s="35">
        <v>68894.1</v>
      </c>
      <c r="AC77" s="35">
        <v>12404.1</v>
      </c>
      <c r="AD77" s="35">
        <v>3198.2</v>
      </c>
      <c r="AE77" s="37">
        <f t="shared" si="26"/>
        <v>90718.6</v>
      </c>
      <c r="AF77" s="35">
        <v>98920.8</v>
      </c>
      <c r="AG77" s="35">
        <v>118415</v>
      </c>
      <c r="AH77" s="35">
        <v>4519</v>
      </c>
      <c r="AI77" s="35">
        <v>44033.6</v>
      </c>
      <c r="AJ77" s="35">
        <v>6330</v>
      </c>
      <c r="AK77" s="35">
        <v>1143.1</v>
      </c>
      <c r="AL77" s="37">
        <f t="shared" si="27"/>
        <v>56025.7</v>
      </c>
      <c r="AM77" s="35">
        <v>44217.2</v>
      </c>
    </row>
    <row r="78" spans="1:39" ht="15">
      <c r="A78" s="33" t="s">
        <v>3</v>
      </c>
      <c r="B78" s="76">
        <f t="shared" si="16"/>
        <v>17.422341230292623</v>
      </c>
      <c r="C78" s="76">
        <f t="shared" si="17"/>
        <v>12.395684489859631</v>
      </c>
      <c r="D78" s="76">
        <f t="shared" si="18"/>
        <v>16.718978695722882</v>
      </c>
      <c r="E78" s="76">
        <f t="shared" si="19"/>
        <v>5.8158508158508155</v>
      </c>
      <c r="F78" s="76">
        <f t="shared" si="20"/>
        <v>17.39594864698647</v>
      </c>
      <c r="G78" s="76">
        <f t="shared" si="21"/>
        <v>13.220133763837637</v>
      </c>
      <c r="H78" s="76">
        <f t="shared" si="22"/>
        <v>17.955477248077194</v>
      </c>
      <c r="I78" s="76">
        <f t="shared" si="23"/>
        <v>14.01349453872845</v>
      </c>
      <c r="J78" s="76"/>
      <c r="K78" s="33" t="s">
        <v>3</v>
      </c>
      <c r="L78" s="17">
        <f t="shared" si="15"/>
        <v>0.2981802572015226</v>
      </c>
      <c r="M78" s="17">
        <f t="shared" si="15"/>
        <v>0.22534829511573698</v>
      </c>
      <c r="N78" s="17">
        <f t="shared" si="28"/>
        <v>0.3061608241082411</v>
      </c>
      <c r="O78" s="17">
        <f t="shared" si="28"/>
        <v>0.31968971786805644</v>
      </c>
      <c r="R78" s="33" t="s">
        <v>8</v>
      </c>
      <c r="S78" s="35">
        <v>5732.8</v>
      </c>
      <c r="T78" s="35">
        <v>0</v>
      </c>
      <c r="U78" s="35">
        <v>2641.3</v>
      </c>
      <c r="V78" s="35">
        <v>7.1</v>
      </c>
      <c r="W78" s="35">
        <v>73.8</v>
      </c>
      <c r="X78" s="37">
        <f t="shared" si="25"/>
        <v>2722.2000000000003</v>
      </c>
      <c r="Y78" s="35">
        <v>1860.5</v>
      </c>
      <c r="Z78" s="35">
        <v>81470.5</v>
      </c>
      <c r="AA78" s="35">
        <v>273.7</v>
      </c>
      <c r="AB78" s="35">
        <v>24682.2</v>
      </c>
      <c r="AC78" s="35">
        <v>5535.5</v>
      </c>
      <c r="AD78" s="35">
        <v>1189.1</v>
      </c>
      <c r="AE78" s="37">
        <f t="shared" si="26"/>
        <v>31680.5</v>
      </c>
      <c r="AF78" s="35">
        <v>29390.1</v>
      </c>
      <c r="AG78" s="35">
        <v>23704.9</v>
      </c>
      <c r="AH78" s="35">
        <v>20</v>
      </c>
      <c r="AI78" s="35">
        <v>8752.5</v>
      </c>
      <c r="AJ78" s="35">
        <v>353.5</v>
      </c>
      <c r="AK78" s="35">
        <v>151.5</v>
      </c>
      <c r="AL78" s="37">
        <f t="shared" si="27"/>
        <v>9277.5</v>
      </c>
      <c r="AM78" s="35">
        <v>11325.5</v>
      </c>
    </row>
    <row r="79" spans="1:39" ht="15">
      <c r="A79" s="33" t="s">
        <v>54</v>
      </c>
      <c r="B79" s="76">
        <f t="shared" si="16"/>
        <v>18.10328533325866</v>
      </c>
      <c r="C79" s="76">
        <f t="shared" si="17"/>
        <v>6.659572829670907</v>
      </c>
      <c r="D79" s="76">
        <f t="shared" si="18"/>
        <v>18.859891798844213</v>
      </c>
      <c r="E79" s="76">
        <f t="shared" si="19"/>
        <v>4.718431083241116</v>
      </c>
      <c r="F79" s="76">
        <f t="shared" si="20"/>
        <v>18.97601953472324</v>
      </c>
      <c r="G79" s="76">
        <f t="shared" si="21"/>
        <v>17.0132576008918</v>
      </c>
      <c r="H79" s="76">
        <f t="shared" si="22"/>
        <v>25.930835300076517</v>
      </c>
      <c r="I79" s="76">
        <f t="shared" si="23"/>
        <v>7.311973963553285</v>
      </c>
      <c r="J79" s="76"/>
      <c r="K79" s="33" t="s">
        <v>54</v>
      </c>
      <c r="L79" s="17">
        <f t="shared" si="15"/>
        <v>0.24762858162929569</v>
      </c>
      <c r="M79" s="17">
        <f t="shared" si="15"/>
        <v>0.2357832288208533</v>
      </c>
      <c r="N79" s="17">
        <f t="shared" si="28"/>
        <v>0.3598927713561504</v>
      </c>
      <c r="O79" s="17">
        <f t="shared" si="28"/>
        <v>0.332428092636298</v>
      </c>
      <c r="R79" s="33" t="s">
        <v>7</v>
      </c>
      <c r="S79" s="35">
        <v>20809.2</v>
      </c>
      <c r="T79" s="35">
        <v>0</v>
      </c>
      <c r="U79" s="35">
        <v>18362</v>
      </c>
      <c r="V79" s="36" t="s">
        <v>1</v>
      </c>
      <c r="W79" s="36" t="s">
        <v>1</v>
      </c>
      <c r="X79" s="37">
        <f t="shared" si="25"/>
        <v>18362</v>
      </c>
      <c r="Y79" s="35">
        <v>1097.7</v>
      </c>
      <c r="Z79" s="35">
        <v>162707.3</v>
      </c>
      <c r="AA79" s="35">
        <v>567</v>
      </c>
      <c r="AB79" s="35">
        <v>67311.9</v>
      </c>
      <c r="AC79" s="35">
        <v>10725.6</v>
      </c>
      <c r="AD79" s="35">
        <v>1016.5</v>
      </c>
      <c r="AE79" s="37">
        <f t="shared" si="26"/>
        <v>79621</v>
      </c>
      <c r="AF79" s="35">
        <v>48148.5</v>
      </c>
      <c r="AG79" s="35">
        <v>84342.5</v>
      </c>
      <c r="AH79" s="36" t="s">
        <v>1</v>
      </c>
      <c r="AI79" s="35">
        <v>52895.6</v>
      </c>
      <c r="AJ79" s="35">
        <v>3321.8</v>
      </c>
      <c r="AK79" s="35">
        <v>221.3</v>
      </c>
      <c r="AL79" s="37">
        <f t="shared" si="27"/>
        <v>56438.700000000004</v>
      </c>
      <c r="AM79" s="35">
        <v>18827.4</v>
      </c>
    </row>
    <row r="80" spans="18:39" ht="15">
      <c r="R80" s="33" t="s">
        <v>6</v>
      </c>
      <c r="S80" s="35">
        <v>37866.5</v>
      </c>
      <c r="T80" s="35">
        <v>484.1</v>
      </c>
      <c r="U80" s="35">
        <v>20406.6</v>
      </c>
      <c r="V80" s="35">
        <v>172</v>
      </c>
      <c r="W80" s="35">
        <v>0</v>
      </c>
      <c r="X80" s="37">
        <f t="shared" si="25"/>
        <v>21062.699999999997</v>
      </c>
      <c r="Y80" s="35">
        <v>10435.2</v>
      </c>
      <c r="Z80" s="35">
        <v>370617.6</v>
      </c>
      <c r="AA80" s="35">
        <v>1661.1</v>
      </c>
      <c r="AB80" s="35">
        <v>130284.4</v>
      </c>
      <c r="AC80" s="35">
        <v>12124.4</v>
      </c>
      <c r="AD80" s="35">
        <v>2143</v>
      </c>
      <c r="AE80" s="37">
        <f t="shared" si="26"/>
        <v>146212.9</v>
      </c>
      <c r="AF80" s="35">
        <v>116846.3</v>
      </c>
      <c r="AG80" s="35">
        <v>85643.4</v>
      </c>
      <c r="AH80" s="35">
        <v>662.6</v>
      </c>
      <c r="AI80" s="35">
        <v>35810.6</v>
      </c>
      <c r="AJ80" s="35">
        <v>1166.4</v>
      </c>
      <c r="AK80" s="35">
        <v>164.4</v>
      </c>
      <c r="AL80" s="37">
        <f t="shared" si="27"/>
        <v>37804</v>
      </c>
      <c r="AM80" s="35">
        <v>26895.5</v>
      </c>
    </row>
    <row r="81" spans="18:39" ht="15">
      <c r="R81" s="33" t="s">
        <v>5</v>
      </c>
      <c r="S81" s="35">
        <v>110054.7</v>
      </c>
      <c r="T81" s="36" t="s">
        <v>1</v>
      </c>
      <c r="U81" s="35">
        <v>43273.1</v>
      </c>
      <c r="V81" s="35">
        <v>768.5</v>
      </c>
      <c r="W81" s="35">
        <v>80.9</v>
      </c>
      <c r="X81" s="37">
        <f t="shared" si="25"/>
        <v>44122.5</v>
      </c>
      <c r="Y81" s="35">
        <v>32954.9</v>
      </c>
      <c r="Z81" s="35">
        <v>791717.1</v>
      </c>
      <c r="AA81" s="35">
        <v>4332</v>
      </c>
      <c r="AB81" s="35">
        <v>204070.6</v>
      </c>
      <c r="AC81" s="35">
        <v>26833.9</v>
      </c>
      <c r="AD81" s="35">
        <v>5533.9</v>
      </c>
      <c r="AE81" s="37">
        <f t="shared" si="26"/>
        <v>240770.4</v>
      </c>
      <c r="AF81" s="35">
        <v>267938.7</v>
      </c>
      <c r="AG81" s="35">
        <v>252829.6</v>
      </c>
      <c r="AH81" s="35">
        <v>435.7</v>
      </c>
      <c r="AI81" s="35">
        <v>92578.6</v>
      </c>
      <c r="AJ81" s="35">
        <v>9146.6</v>
      </c>
      <c r="AK81" s="35">
        <v>662.3</v>
      </c>
      <c r="AL81" s="37">
        <f t="shared" si="27"/>
        <v>102823.20000000001</v>
      </c>
      <c r="AM81" s="35">
        <v>81705.5</v>
      </c>
    </row>
    <row r="82" spans="18:39" ht="15">
      <c r="R82" s="33" t="s">
        <v>4</v>
      </c>
      <c r="S82" s="35">
        <v>950757.3</v>
      </c>
      <c r="T82" s="35">
        <v>27829.4</v>
      </c>
      <c r="U82" s="35">
        <v>234020.7</v>
      </c>
      <c r="V82" s="35">
        <v>7006.7</v>
      </c>
      <c r="W82" s="35">
        <v>9844.1</v>
      </c>
      <c r="X82" s="37">
        <f t="shared" si="25"/>
        <v>278700.89999999997</v>
      </c>
      <c r="Y82" s="35">
        <v>451726</v>
      </c>
      <c r="Z82" s="35">
        <v>4155116.2</v>
      </c>
      <c r="AA82" s="35">
        <v>51549.1</v>
      </c>
      <c r="AB82" s="35">
        <v>642204.8</v>
      </c>
      <c r="AC82" s="35">
        <v>138730.6</v>
      </c>
      <c r="AD82" s="35">
        <v>42791.2</v>
      </c>
      <c r="AE82" s="37">
        <f t="shared" si="26"/>
        <v>875275.7</v>
      </c>
      <c r="AF82" s="35">
        <v>1829251.3</v>
      </c>
      <c r="AG82" s="35">
        <v>1554302.6</v>
      </c>
      <c r="AH82" s="35">
        <v>35287.6</v>
      </c>
      <c r="AI82" s="35">
        <v>345024.5</v>
      </c>
      <c r="AJ82" s="35">
        <v>52786.6</v>
      </c>
      <c r="AK82" s="35">
        <v>14947.1</v>
      </c>
      <c r="AL82" s="37">
        <f t="shared" si="27"/>
        <v>448045.79999999993</v>
      </c>
      <c r="AM82" s="35">
        <v>741656.3</v>
      </c>
    </row>
    <row r="83" spans="18:39" ht="15">
      <c r="R83" s="33" t="s">
        <v>3</v>
      </c>
      <c r="S83" s="35">
        <v>70353.1</v>
      </c>
      <c r="T83" s="35">
        <v>17702.8</v>
      </c>
      <c r="U83" s="35">
        <v>16690.7</v>
      </c>
      <c r="V83" s="36" t="s">
        <v>1</v>
      </c>
      <c r="W83" s="36" t="s">
        <v>1</v>
      </c>
      <c r="X83" s="37">
        <f t="shared" si="25"/>
        <v>34393.5</v>
      </c>
      <c r="Y83" s="35">
        <v>24910.5</v>
      </c>
      <c r="Z83" s="35">
        <v>642040.6</v>
      </c>
      <c r="AA83" s="35">
        <v>150697.7</v>
      </c>
      <c r="AB83" s="35">
        <v>93280.9</v>
      </c>
      <c r="AC83" s="35">
        <v>13489.8</v>
      </c>
      <c r="AD83" s="35">
        <v>2691.6</v>
      </c>
      <c r="AE83" s="37">
        <f t="shared" si="26"/>
        <v>260160</v>
      </c>
      <c r="AF83" s="35">
        <v>177760.8</v>
      </c>
      <c r="AG83" s="35">
        <v>178550.9</v>
      </c>
      <c r="AH83" s="35">
        <v>45388.8</v>
      </c>
      <c r="AI83" s="35">
        <v>33543.2</v>
      </c>
      <c r="AJ83" s="35">
        <v>268.8</v>
      </c>
      <c r="AK83" s="35">
        <v>450</v>
      </c>
      <c r="AL83" s="37">
        <f t="shared" si="27"/>
        <v>79650.8</v>
      </c>
      <c r="AM83" s="35">
        <v>56828.3</v>
      </c>
    </row>
    <row r="84" spans="18:39" ht="15">
      <c r="R84" s="33" t="s">
        <v>54</v>
      </c>
      <c r="S84" s="35">
        <v>2279.5</v>
      </c>
      <c r="T84" s="36" t="s">
        <v>1</v>
      </c>
      <c r="U84" s="35">
        <v>1282</v>
      </c>
      <c r="V84" s="35">
        <v>0</v>
      </c>
      <c r="W84" s="35">
        <v>0</v>
      </c>
      <c r="X84" s="37">
        <f t="shared" si="25"/>
        <v>1282</v>
      </c>
      <c r="Y84" s="35">
        <v>678.5</v>
      </c>
      <c r="Z84" s="35">
        <v>20205.4</v>
      </c>
      <c r="AA84" s="35">
        <v>448.3</v>
      </c>
      <c r="AB84" s="35">
        <v>5891.8</v>
      </c>
      <c r="AC84" s="35">
        <v>1195.2</v>
      </c>
      <c r="AD84" s="36" t="s">
        <v>1</v>
      </c>
      <c r="AE84" s="37">
        <f t="shared" si="26"/>
        <v>7535.3</v>
      </c>
      <c r="AF84" s="35">
        <v>9279.3</v>
      </c>
      <c r="AG84" s="35">
        <v>6343.7</v>
      </c>
      <c r="AH84" s="35">
        <v>109.9</v>
      </c>
      <c r="AI84" s="35">
        <v>2602</v>
      </c>
      <c r="AJ84" s="36" t="s">
        <v>1</v>
      </c>
      <c r="AK84" s="36" t="s">
        <v>1</v>
      </c>
      <c r="AL84" s="37">
        <f t="shared" si="27"/>
        <v>2711.9</v>
      </c>
      <c r="AM84" s="35">
        <v>3084.7</v>
      </c>
    </row>
    <row r="85" spans="1:3" ht="15">
      <c r="A85" s="17"/>
      <c r="B85" s="17" t="s">
        <v>74</v>
      </c>
      <c r="C85" s="17" t="s">
        <v>159</v>
      </c>
    </row>
    <row r="86" spans="1:39" ht="15">
      <c r="A86" s="17" t="s">
        <v>16</v>
      </c>
      <c r="B86" s="17">
        <v>0.4688834403151602</v>
      </c>
      <c r="C86" s="17">
        <v>0.3771296853076769</v>
      </c>
      <c r="R86" s="30" t="s">
        <v>2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ht="15">
      <c r="A87" s="17" t="s">
        <v>15</v>
      </c>
      <c r="B87" s="17">
        <v>0.46574403067076253</v>
      </c>
      <c r="C87" s="17">
        <v>0.22810892093629972</v>
      </c>
      <c r="R87" s="30" t="s">
        <v>1</v>
      </c>
      <c r="S87" s="30" t="s">
        <v>0</v>
      </c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</row>
    <row r="88" spans="1:3" ht="15">
      <c r="A88" s="17" t="s">
        <v>7</v>
      </c>
      <c r="B88" s="17">
        <v>0.45132547220251</v>
      </c>
      <c r="C88" s="17">
        <v>0.17682073781315058</v>
      </c>
    </row>
    <row r="89" spans="1:39" ht="15">
      <c r="A89" s="17" t="s">
        <v>9</v>
      </c>
      <c r="B89" s="17">
        <v>0.4116019334635654</v>
      </c>
      <c r="C89" s="17">
        <v>0.20662005722399443</v>
      </c>
      <c r="R89" s="2" t="s">
        <v>144</v>
      </c>
      <c r="S89" s="2" t="s">
        <v>158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1"/>
      <c r="AL89" s="31"/>
      <c r="AM89" s="31"/>
    </row>
    <row r="90" spans="1:39" ht="15">
      <c r="A90" s="17" t="s">
        <v>26</v>
      </c>
      <c r="B90" s="17">
        <v>0.40657259600045287</v>
      </c>
      <c r="C90" s="17">
        <v>0.39766575410139765</v>
      </c>
      <c r="R90" s="2" t="s">
        <v>43</v>
      </c>
      <c r="S90" s="2" t="s">
        <v>42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1"/>
      <c r="AL90" s="31"/>
      <c r="AM90" s="31"/>
    </row>
    <row r="91" spans="1:3" ht="15">
      <c r="A91" s="17" t="s">
        <v>29</v>
      </c>
      <c r="B91" s="17">
        <v>0.4024103752094349</v>
      </c>
      <c r="C91" s="17">
        <v>0.25192460128954314</v>
      </c>
    </row>
    <row r="92" spans="1:39" ht="15">
      <c r="A92" s="17" t="s">
        <v>25</v>
      </c>
      <c r="B92" s="17">
        <v>0.38322448882661664</v>
      </c>
      <c r="C92" s="17">
        <v>0.25610183277623744</v>
      </c>
      <c r="R92" s="6" t="s">
        <v>146</v>
      </c>
      <c r="S92" s="6" t="s">
        <v>126</v>
      </c>
      <c r="T92" s="6" t="s">
        <v>126</v>
      </c>
      <c r="U92" s="6" t="s">
        <v>126</v>
      </c>
      <c r="V92" s="6" t="s">
        <v>126</v>
      </c>
      <c r="W92" s="6" t="s">
        <v>126</v>
      </c>
      <c r="X92" s="6"/>
      <c r="Y92" s="6" t="s">
        <v>126</v>
      </c>
      <c r="Z92" s="6" t="s">
        <v>147</v>
      </c>
      <c r="AA92" s="6" t="s">
        <v>147</v>
      </c>
      <c r="AB92" s="6" t="s">
        <v>147</v>
      </c>
      <c r="AC92" s="6" t="s">
        <v>147</v>
      </c>
      <c r="AD92" s="6" t="s">
        <v>147</v>
      </c>
      <c r="AE92" s="6"/>
      <c r="AF92" s="6" t="s">
        <v>147</v>
      </c>
      <c r="AG92" s="6" t="s">
        <v>148</v>
      </c>
      <c r="AH92" s="6" t="s">
        <v>148</v>
      </c>
      <c r="AI92" s="6" t="s">
        <v>148</v>
      </c>
      <c r="AJ92" s="6" t="s">
        <v>148</v>
      </c>
      <c r="AK92" s="6" t="s">
        <v>148</v>
      </c>
      <c r="AL92" s="6"/>
      <c r="AM92" s="6" t="s">
        <v>148</v>
      </c>
    </row>
    <row r="93" spans="1:39" ht="15">
      <c r="A93" s="17" t="s">
        <v>31</v>
      </c>
      <c r="B93" s="17">
        <v>0.3422515667371056</v>
      </c>
      <c r="C93" s="17">
        <v>0.1404582770396313</v>
      </c>
      <c r="R93" s="6" t="s">
        <v>125</v>
      </c>
      <c r="S93" s="6" t="s">
        <v>149</v>
      </c>
      <c r="T93" s="6" t="s">
        <v>150</v>
      </c>
      <c r="U93" s="6" t="s">
        <v>151</v>
      </c>
      <c r="V93" s="6" t="s">
        <v>141</v>
      </c>
      <c r="W93" s="6" t="s">
        <v>152</v>
      </c>
      <c r="X93" s="34" t="s">
        <v>140</v>
      </c>
      <c r="Y93" s="6" t="s">
        <v>35</v>
      </c>
      <c r="Z93" s="6" t="s">
        <v>149</v>
      </c>
      <c r="AA93" s="6" t="s">
        <v>150</v>
      </c>
      <c r="AB93" s="6" t="s">
        <v>151</v>
      </c>
      <c r="AC93" s="6" t="s">
        <v>141</v>
      </c>
      <c r="AD93" s="6" t="s">
        <v>152</v>
      </c>
      <c r="AE93" s="34" t="s">
        <v>140</v>
      </c>
      <c r="AF93" s="6" t="s">
        <v>35</v>
      </c>
      <c r="AG93" s="6" t="s">
        <v>149</v>
      </c>
      <c r="AH93" s="6" t="s">
        <v>150</v>
      </c>
      <c r="AI93" s="6" t="s">
        <v>151</v>
      </c>
      <c r="AJ93" s="6" t="s">
        <v>141</v>
      </c>
      <c r="AK93" s="6" t="s">
        <v>152</v>
      </c>
      <c r="AL93" s="34" t="s">
        <v>140</v>
      </c>
      <c r="AM93" s="6" t="s">
        <v>35</v>
      </c>
    </row>
    <row r="94" spans="1:39" ht="15">
      <c r="A94" s="17" t="s">
        <v>5</v>
      </c>
      <c r="B94" s="17">
        <v>0.3307648489139667</v>
      </c>
      <c r="C94" s="17">
        <v>0.22717821039318187</v>
      </c>
      <c r="R94" s="6" t="s">
        <v>62</v>
      </c>
      <c r="S94" s="12">
        <v>7570000</v>
      </c>
      <c r="T94" s="11" t="s">
        <v>1</v>
      </c>
      <c r="U94" s="12">
        <v>3000000</v>
      </c>
      <c r="V94" s="11" t="s">
        <v>1</v>
      </c>
      <c r="W94" s="11" t="s">
        <v>1</v>
      </c>
      <c r="X94" s="37">
        <f>SUM(T94:W94)</f>
        <v>3000000</v>
      </c>
      <c r="Y94" s="12">
        <v>1750000</v>
      </c>
      <c r="Z94" s="12">
        <v>130666206</v>
      </c>
      <c r="AA94" s="12">
        <v>577914</v>
      </c>
      <c r="AB94" s="12">
        <v>29400000</v>
      </c>
      <c r="AC94" s="12">
        <v>1230753</v>
      </c>
      <c r="AD94" s="12">
        <v>1450000</v>
      </c>
      <c r="AE94" s="37">
        <f>SUM(AA94:AD94)</f>
        <v>32658667</v>
      </c>
      <c r="AF94" s="12">
        <v>31777867</v>
      </c>
      <c r="AG94" s="12">
        <v>19817549</v>
      </c>
      <c r="AH94" s="12">
        <v>143519</v>
      </c>
      <c r="AI94" s="12">
        <v>7200000</v>
      </c>
      <c r="AJ94" s="12">
        <v>242000</v>
      </c>
      <c r="AK94" s="11" t="s">
        <v>1</v>
      </c>
      <c r="AL94" s="37">
        <f>SUM(AH94:AK94)</f>
        <v>7585519</v>
      </c>
      <c r="AM94" s="12">
        <v>4937012</v>
      </c>
    </row>
    <row r="95" spans="1:39" ht="15">
      <c r="A95" s="17" t="s">
        <v>4</v>
      </c>
      <c r="B95" s="17">
        <v>0.3247886961331664</v>
      </c>
      <c r="C95" s="17">
        <v>0.20612786247350953</v>
      </c>
      <c r="R95" s="6" t="s">
        <v>153</v>
      </c>
      <c r="S95" s="11" t="s">
        <v>1</v>
      </c>
      <c r="T95" s="11" t="s">
        <v>1</v>
      </c>
      <c r="U95" s="11" t="s">
        <v>1</v>
      </c>
      <c r="V95" s="11" t="s">
        <v>1</v>
      </c>
      <c r="W95" s="11" t="s">
        <v>1</v>
      </c>
      <c r="X95" s="37">
        <f aca="true" t="shared" si="29" ref="X95:X125">SUM(T95:W95)</f>
        <v>0</v>
      </c>
      <c r="Y95" s="11" t="s">
        <v>1</v>
      </c>
      <c r="Z95" s="11" t="s">
        <v>1</v>
      </c>
      <c r="AA95" s="11" t="s">
        <v>1</v>
      </c>
      <c r="AB95" s="11" t="s">
        <v>1</v>
      </c>
      <c r="AC95" s="11" t="s">
        <v>1</v>
      </c>
      <c r="AD95" s="11" t="s">
        <v>1</v>
      </c>
      <c r="AE95" s="37">
        <f aca="true" t="shared" si="30" ref="AE95:AE125">SUM(AA95:AD95)</f>
        <v>0</v>
      </c>
      <c r="AF95" s="11" t="s">
        <v>1</v>
      </c>
      <c r="AG95" s="11" t="s">
        <v>1</v>
      </c>
      <c r="AH95" s="11" t="s">
        <v>1</v>
      </c>
      <c r="AI95" s="11" t="s">
        <v>1</v>
      </c>
      <c r="AJ95" s="11" t="s">
        <v>1</v>
      </c>
      <c r="AK95" s="11" t="s">
        <v>1</v>
      </c>
      <c r="AL95" s="37">
        <f aca="true" t="shared" si="31" ref="AL95:AL125">SUM(AH95:AK95)</f>
        <v>0</v>
      </c>
      <c r="AM95" s="11" t="s">
        <v>1</v>
      </c>
    </row>
    <row r="96" spans="1:39" ht="15">
      <c r="A96" s="17" t="s">
        <v>13</v>
      </c>
      <c r="B96" s="17">
        <v>0.3031077688181783</v>
      </c>
      <c r="C96" s="17">
        <v>0.19608682127674282</v>
      </c>
      <c r="R96" s="6" t="s">
        <v>31</v>
      </c>
      <c r="S96" s="12">
        <v>146089</v>
      </c>
      <c r="T96" s="12">
        <v>0</v>
      </c>
      <c r="U96" s="12">
        <v>78293</v>
      </c>
      <c r="V96" s="12">
        <v>0</v>
      </c>
      <c r="W96" s="12">
        <v>0</v>
      </c>
      <c r="X96" s="37">
        <f t="shared" si="29"/>
        <v>78293</v>
      </c>
      <c r="Y96" s="12">
        <v>26868</v>
      </c>
      <c r="Z96" s="12">
        <v>2709917</v>
      </c>
      <c r="AA96" s="12">
        <v>2713</v>
      </c>
      <c r="AB96" s="12">
        <v>514258</v>
      </c>
      <c r="AC96" s="12">
        <v>20181</v>
      </c>
      <c r="AD96" s="12">
        <v>27292</v>
      </c>
      <c r="AE96" s="37">
        <f t="shared" si="30"/>
        <v>564444</v>
      </c>
      <c r="AF96" s="12">
        <v>621349</v>
      </c>
      <c r="AG96" s="12">
        <v>448102</v>
      </c>
      <c r="AH96" s="11" t="s">
        <v>1</v>
      </c>
      <c r="AI96" s="12">
        <v>189797</v>
      </c>
      <c r="AJ96" s="12">
        <v>7118</v>
      </c>
      <c r="AK96" s="11" t="s">
        <v>1</v>
      </c>
      <c r="AL96" s="37">
        <f t="shared" si="31"/>
        <v>196915</v>
      </c>
      <c r="AM96" s="12">
        <v>88670</v>
      </c>
    </row>
    <row r="97" spans="1:39" ht="15">
      <c r="A97" s="17" t="s">
        <v>11</v>
      </c>
      <c r="B97" s="17">
        <v>0.3011065478874441</v>
      </c>
      <c r="C97" s="17">
        <v>0.32152288200323975</v>
      </c>
      <c r="R97" s="6" t="s">
        <v>30</v>
      </c>
      <c r="S97" s="12">
        <v>93227</v>
      </c>
      <c r="T97" s="12">
        <v>2415</v>
      </c>
      <c r="U97" s="12">
        <v>34501</v>
      </c>
      <c r="V97" s="12">
        <v>2723</v>
      </c>
      <c r="W97" s="11" t="s">
        <v>1</v>
      </c>
      <c r="X97" s="37">
        <f t="shared" si="29"/>
        <v>39639</v>
      </c>
      <c r="Y97" s="12">
        <v>13617</v>
      </c>
      <c r="Z97" s="12">
        <v>1864690</v>
      </c>
      <c r="AA97" s="12">
        <v>24635</v>
      </c>
      <c r="AB97" s="12">
        <v>524041</v>
      </c>
      <c r="AC97" s="12">
        <v>32809</v>
      </c>
      <c r="AD97" s="12">
        <v>34097</v>
      </c>
      <c r="AE97" s="37">
        <f t="shared" si="30"/>
        <v>615582</v>
      </c>
      <c r="AF97" s="12">
        <v>497070</v>
      </c>
      <c r="AG97" s="12">
        <v>275905</v>
      </c>
      <c r="AH97" s="12">
        <v>5266</v>
      </c>
      <c r="AI97" s="12">
        <v>118069</v>
      </c>
      <c r="AJ97" s="12">
        <v>9408</v>
      </c>
      <c r="AK97" s="11" t="s">
        <v>1</v>
      </c>
      <c r="AL97" s="37">
        <f t="shared" si="31"/>
        <v>132743</v>
      </c>
      <c r="AM97" s="12">
        <v>51520</v>
      </c>
    </row>
    <row r="98" spans="1:39" ht="15">
      <c r="A98" s="17" t="s">
        <v>3</v>
      </c>
      <c r="B98" s="17">
        <v>0.2981802572015226</v>
      </c>
      <c r="C98" s="17">
        <v>0.22534829511573698</v>
      </c>
      <c r="R98" s="6" t="s">
        <v>29</v>
      </c>
      <c r="S98" s="12">
        <v>251405</v>
      </c>
      <c r="T98" s="11" t="s">
        <v>1</v>
      </c>
      <c r="U98" s="12">
        <v>150494</v>
      </c>
      <c r="V98" s="11" t="s">
        <v>1</v>
      </c>
      <c r="W98" s="12">
        <v>239</v>
      </c>
      <c r="X98" s="37">
        <f t="shared" si="29"/>
        <v>150733</v>
      </c>
      <c r="Y98" s="12">
        <v>24463</v>
      </c>
      <c r="Z98" s="12">
        <v>3486702</v>
      </c>
      <c r="AA98" s="12">
        <v>33015</v>
      </c>
      <c r="AB98" s="12">
        <v>1212459</v>
      </c>
      <c r="AC98" s="12">
        <v>33495</v>
      </c>
      <c r="AD98" s="12">
        <v>53519</v>
      </c>
      <c r="AE98" s="37">
        <f t="shared" si="30"/>
        <v>1332488</v>
      </c>
      <c r="AF98" s="12">
        <v>706682</v>
      </c>
      <c r="AG98" s="12">
        <v>929855</v>
      </c>
      <c r="AH98" s="12">
        <v>15669</v>
      </c>
      <c r="AI98" s="12">
        <v>491255</v>
      </c>
      <c r="AJ98" s="12">
        <v>6661</v>
      </c>
      <c r="AK98" s="12">
        <v>18053</v>
      </c>
      <c r="AL98" s="37">
        <f t="shared" si="31"/>
        <v>531638</v>
      </c>
      <c r="AM98" s="12">
        <v>174280</v>
      </c>
    </row>
    <row r="99" spans="1:39" ht="15">
      <c r="A99" s="17" t="s">
        <v>12</v>
      </c>
      <c r="B99" s="17">
        <v>0.26374527419633637</v>
      </c>
      <c r="C99" s="17">
        <v>0.2963781142491338</v>
      </c>
      <c r="R99" s="6" t="s">
        <v>28</v>
      </c>
      <c r="S99" s="12">
        <v>108561</v>
      </c>
      <c r="T99" s="11" t="s">
        <v>1</v>
      </c>
      <c r="U99" s="12">
        <v>40812</v>
      </c>
      <c r="V99" s="11" t="s">
        <v>1</v>
      </c>
      <c r="W99" s="11" t="s">
        <v>1</v>
      </c>
      <c r="X99" s="37">
        <f t="shared" si="29"/>
        <v>40812</v>
      </c>
      <c r="Y99" s="12">
        <v>26597</v>
      </c>
      <c r="Z99" s="12">
        <v>1601015</v>
      </c>
      <c r="AA99" s="12">
        <v>4448</v>
      </c>
      <c r="AB99" s="12">
        <v>354054</v>
      </c>
      <c r="AC99" s="12">
        <v>11265</v>
      </c>
      <c r="AD99" s="12">
        <v>10401</v>
      </c>
      <c r="AE99" s="37">
        <f t="shared" si="30"/>
        <v>380168</v>
      </c>
      <c r="AF99" s="12">
        <v>416752</v>
      </c>
      <c r="AG99" s="12">
        <v>320591</v>
      </c>
      <c r="AH99" s="11" t="s">
        <v>1</v>
      </c>
      <c r="AI99" s="12">
        <v>89864</v>
      </c>
      <c r="AJ99" s="12">
        <v>824</v>
      </c>
      <c r="AK99" s="11" t="s">
        <v>1</v>
      </c>
      <c r="AL99" s="37">
        <f t="shared" si="31"/>
        <v>90688</v>
      </c>
      <c r="AM99" s="12">
        <v>87456</v>
      </c>
    </row>
    <row r="100" spans="1:39" ht="15">
      <c r="A100" s="17" t="s">
        <v>54</v>
      </c>
      <c r="B100" s="17">
        <v>0.24762858162929569</v>
      </c>
      <c r="C100" s="17">
        <v>0.2357832288208533</v>
      </c>
      <c r="R100" s="6" t="s">
        <v>27</v>
      </c>
      <c r="S100" s="12">
        <v>1413150</v>
      </c>
      <c r="T100" s="12">
        <v>2433</v>
      </c>
      <c r="U100" s="12">
        <v>700742</v>
      </c>
      <c r="V100" s="12">
        <v>16207</v>
      </c>
      <c r="W100" s="11" t="s">
        <v>1</v>
      </c>
      <c r="X100" s="37">
        <f t="shared" si="29"/>
        <v>719382</v>
      </c>
      <c r="Y100" s="12">
        <v>281504</v>
      </c>
      <c r="Z100" s="12">
        <v>26468059</v>
      </c>
      <c r="AA100" s="12">
        <v>61061</v>
      </c>
      <c r="AB100" s="12">
        <v>7220296</v>
      </c>
      <c r="AC100" s="12">
        <v>219936</v>
      </c>
      <c r="AD100" s="12">
        <v>206551</v>
      </c>
      <c r="AE100" s="37">
        <f t="shared" si="30"/>
        <v>7707844</v>
      </c>
      <c r="AF100" s="12">
        <v>5965438</v>
      </c>
      <c r="AG100" s="12">
        <v>3234522</v>
      </c>
      <c r="AH100" s="12">
        <v>16264</v>
      </c>
      <c r="AI100" s="12">
        <v>1352513</v>
      </c>
      <c r="AJ100" s="12">
        <v>73004</v>
      </c>
      <c r="AK100" s="12">
        <v>13942</v>
      </c>
      <c r="AL100" s="37">
        <f t="shared" si="31"/>
        <v>1455723</v>
      </c>
      <c r="AM100" s="12">
        <v>627832</v>
      </c>
    </row>
    <row r="101" spans="1:39" ht="15">
      <c r="A101" s="17" t="s">
        <v>28</v>
      </c>
      <c r="B101" s="17">
        <v>0.2442205007114407</v>
      </c>
      <c r="C101" s="17">
        <v>0.20954336981395838</v>
      </c>
      <c r="R101" s="6" t="s">
        <v>26</v>
      </c>
      <c r="S101" s="12">
        <v>19947</v>
      </c>
      <c r="T101" s="11" t="s">
        <v>1</v>
      </c>
      <c r="U101" s="11" t="s">
        <v>1</v>
      </c>
      <c r="V101" s="11" t="s">
        <v>1</v>
      </c>
      <c r="W101" s="12">
        <v>0</v>
      </c>
      <c r="X101" s="37">
        <f t="shared" si="29"/>
        <v>0</v>
      </c>
      <c r="Y101" s="12">
        <v>2752</v>
      </c>
      <c r="Z101" s="12">
        <v>236940</v>
      </c>
      <c r="AA101" s="12">
        <v>4566</v>
      </c>
      <c r="AB101" s="12">
        <v>83520</v>
      </c>
      <c r="AC101" s="12">
        <v>4416</v>
      </c>
      <c r="AD101" s="12">
        <v>2238</v>
      </c>
      <c r="AE101" s="37">
        <f t="shared" si="30"/>
        <v>94740</v>
      </c>
      <c r="AF101" s="12">
        <v>46827</v>
      </c>
      <c r="AG101" s="12">
        <v>90068</v>
      </c>
      <c r="AH101" s="12">
        <v>435</v>
      </c>
      <c r="AI101" s="12">
        <v>37755</v>
      </c>
      <c r="AJ101" s="12">
        <v>497</v>
      </c>
      <c r="AK101" s="11" t="s">
        <v>1</v>
      </c>
      <c r="AL101" s="37">
        <f t="shared" si="31"/>
        <v>38687</v>
      </c>
      <c r="AM101" s="12">
        <v>18400</v>
      </c>
    </row>
    <row r="102" spans="1:39" ht="15">
      <c r="A102" s="17" t="s">
        <v>30</v>
      </c>
      <c r="B102" s="17">
        <v>0.24289740707997143</v>
      </c>
      <c r="C102" s="17">
        <v>0.10522483888646646</v>
      </c>
      <c r="R102" s="6" t="s">
        <v>25</v>
      </c>
      <c r="S102" s="11" t="s">
        <v>1</v>
      </c>
      <c r="T102" s="11" t="s">
        <v>1</v>
      </c>
      <c r="U102" s="11" t="s">
        <v>1</v>
      </c>
      <c r="V102" s="11" t="s">
        <v>1</v>
      </c>
      <c r="W102" s="11" t="s">
        <v>1</v>
      </c>
      <c r="X102" s="37">
        <f t="shared" si="29"/>
        <v>0</v>
      </c>
      <c r="Y102" s="11" t="s">
        <v>1</v>
      </c>
      <c r="Z102" s="11" t="s">
        <v>1</v>
      </c>
      <c r="AA102" s="11" t="s">
        <v>1</v>
      </c>
      <c r="AB102" s="11" t="s">
        <v>1</v>
      </c>
      <c r="AC102" s="11" t="s">
        <v>1</v>
      </c>
      <c r="AD102" s="11" t="s">
        <v>1</v>
      </c>
      <c r="AE102" s="37">
        <f t="shared" si="30"/>
        <v>0</v>
      </c>
      <c r="AF102" s="11" t="s">
        <v>1</v>
      </c>
      <c r="AG102" s="11" t="s">
        <v>1</v>
      </c>
      <c r="AH102" s="11" t="s">
        <v>1</v>
      </c>
      <c r="AI102" s="11" t="s">
        <v>1</v>
      </c>
      <c r="AJ102" s="11" t="s">
        <v>1</v>
      </c>
      <c r="AK102" s="11" t="s">
        <v>1</v>
      </c>
      <c r="AL102" s="37">
        <f t="shared" si="31"/>
        <v>0</v>
      </c>
      <c r="AM102" s="11" t="s">
        <v>1</v>
      </c>
    </row>
    <row r="103" spans="1:39" ht="15">
      <c r="A103" s="17" t="s">
        <v>156</v>
      </c>
      <c r="B103" s="17">
        <v>0.23921965618446622</v>
      </c>
      <c r="C103" s="17">
        <v>0.15734128937357875</v>
      </c>
      <c r="R103" s="6" t="s">
        <v>24</v>
      </c>
      <c r="S103" s="12">
        <v>18533</v>
      </c>
      <c r="T103" s="11" t="s">
        <v>1</v>
      </c>
      <c r="U103" s="11" t="s">
        <v>1</v>
      </c>
      <c r="V103" s="11" t="s">
        <v>1</v>
      </c>
      <c r="W103" s="12">
        <v>0</v>
      </c>
      <c r="X103" s="37">
        <f t="shared" si="29"/>
        <v>0</v>
      </c>
      <c r="Y103" s="12">
        <v>7089</v>
      </c>
      <c r="Z103" s="12">
        <v>2130785</v>
      </c>
      <c r="AA103" s="12">
        <v>5842</v>
      </c>
      <c r="AB103" s="12">
        <v>289188</v>
      </c>
      <c r="AC103" s="12">
        <v>20481</v>
      </c>
      <c r="AD103" s="12">
        <v>10213</v>
      </c>
      <c r="AE103" s="37">
        <f t="shared" si="30"/>
        <v>325724</v>
      </c>
      <c r="AF103" s="12">
        <v>758229</v>
      </c>
      <c r="AG103" s="12">
        <v>112632</v>
      </c>
      <c r="AH103" s="12">
        <v>1329</v>
      </c>
      <c r="AI103" s="12">
        <v>23306</v>
      </c>
      <c r="AJ103" s="12">
        <v>328</v>
      </c>
      <c r="AK103" s="11" t="s">
        <v>1</v>
      </c>
      <c r="AL103" s="37">
        <f t="shared" si="31"/>
        <v>24963</v>
      </c>
      <c r="AM103" s="12">
        <v>55047</v>
      </c>
    </row>
    <row r="104" spans="1:39" ht="15">
      <c r="A104" s="17" t="s">
        <v>8</v>
      </c>
      <c r="B104" s="17">
        <v>0.23908066765345606</v>
      </c>
      <c r="C104" s="17">
        <v>0.3075387631438246</v>
      </c>
      <c r="R104" s="6" t="s">
        <v>23</v>
      </c>
      <c r="S104" s="12">
        <v>359721</v>
      </c>
      <c r="T104" s="12">
        <v>2639</v>
      </c>
      <c r="U104" s="12">
        <v>134785</v>
      </c>
      <c r="V104" s="12">
        <v>173</v>
      </c>
      <c r="W104" s="12">
        <v>1054</v>
      </c>
      <c r="X104" s="37">
        <f t="shared" si="29"/>
        <v>138651</v>
      </c>
      <c r="Y104" s="12">
        <v>67025</v>
      </c>
      <c r="Z104" s="12">
        <v>10574715</v>
      </c>
      <c r="AA104" s="12">
        <v>20988</v>
      </c>
      <c r="AB104" s="12">
        <v>1736652</v>
      </c>
      <c r="AC104" s="12">
        <v>38974</v>
      </c>
      <c r="AD104" s="12">
        <v>152579</v>
      </c>
      <c r="AE104" s="37">
        <f t="shared" si="30"/>
        <v>1949193</v>
      </c>
      <c r="AF104" s="12">
        <v>2894452</v>
      </c>
      <c r="AG104" s="12">
        <v>1297216</v>
      </c>
      <c r="AH104" s="12">
        <v>3986</v>
      </c>
      <c r="AI104" s="12">
        <v>390771</v>
      </c>
      <c r="AJ104" s="12">
        <v>12043</v>
      </c>
      <c r="AK104" s="12">
        <v>10217</v>
      </c>
      <c r="AL104" s="37">
        <f t="shared" si="31"/>
        <v>417017</v>
      </c>
      <c r="AM104" s="12">
        <v>342273</v>
      </c>
    </row>
    <row r="105" spans="1:39" ht="15">
      <c r="A105" s="17" t="s">
        <v>6</v>
      </c>
      <c r="B105" s="17">
        <v>0.22488434679658667</v>
      </c>
      <c r="C105" s="17">
        <v>0.18422741103320545</v>
      </c>
      <c r="R105" s="6" t="s">
        <v>22</v>
      </c>
      <c r="S105" s="12">
        <v>583802</v>
      </c>
      <c r="T105" s="12">
        <v>1546</v>
      </c>
      <c r="U105" s="12">
        <v>247753</v>
      </c>
      <c r="V105" s="12">
        <v>113</v>
      </c>
      <c r="W105" s="12">
        <v>201</v>
      </c>
      <c r="X105" s="37">
        <f t="shared" si="29"/>
        <v>249613</v>
      </c>
      <c r="Y105" s="12">
        <v>138166</v>
      </c>
      <c r="Z105" s="12">
        <v>16179980</v>
      </c>
      <c r="AA105" s="12">
        <v>24920</v>
      </c>
      <c r="AB105" s="12">
        <v>3082972</v>
      </c>
      <c r="AC105" s="12">
        <v>202685</v>
      </c>
      <c r="AD105" s="12">
        <v>166218</v>
      </c>
      <c r="AE105" s="37">
        <f t="shared" si="30"/>
        <v>3476795</v>
      </c>
      <c r="AF105" s="12">
        <v>3836270</v>
      </c>
      <c r="AG105" s="12">
        <v>1772298</v>
      </c>
      <c r="AH105" s="12">
        <v>4744</v>
      </c>
      <c r="AI105" s="12">
        <v>660461</v>
      </c>
      <c r="AJ105" s="12">
        <v>2744</v>
      </c>
      <c r="AK105" s="12">
        <v>5892</v>
      </c>
      <c r="AL105" s="37">
        <f t="shared" si="31"/>
        <v>673841</v>
      </c>
      <c r="AM105" s="12">
        <v>541097</v>
      </c>
    </row>
    <row r="106" spans="1:39" ht="15">
      <c r="A106" s="17" t="s">
        <v>23</v>
      </c>
      <c r="B106" s="17">
        <v>0.21652217706976237</v>
      </c>
      <c r="C106" s="17">
        <v>0.11874819415470368</v>
      </c>
      <c r="R106" s="6" t="s">
        <v>21</v>
      </c>
      <c r="S106" s="12">
        <v>20271</v>
      </c>
      <c r="T106" s="11" t="s">
        <v>1</v>
      </c>
      <c r="U106" s="12">
        <v>10029</v>
      </c>
      <c r="V106" s="12">
        <v>13</v>
      </c>
      <c r="W106" s="11" t="s">
        <v>1</v>
      </c>
      <c r="X106" s="37">
        <f t="shared" si="29"/>
        <v>10042</v>
      </c>
      <c r="Y106" s="12">
        <v>4232</v>
      </c>
      <c r="Z106" s="12">
        <v>996631</v>
      </c>
      <c r="AA106" s="12">
        <v>13799</v>
      </c>
      <c r="AB106" s="12">
        <v>261749</v>
      </c>
      <c r="AC106" s="12">
        <v>15472</v>
      </c>
      <c r="AD106" s="12">
        <v>23193</v>
      </c>
      <c r="AE106" s="37">
        <f t="shared" si="30"/>
        <v>314213</v>
      </c>
      <c r="AF106" s="12">
        <v>228636</v>
      </c>
      <c r="AG106" s="12">
        <v>126824</v>
      </c>
      <c r="AH106" s="11" t="s">
        <v>1</v>
      </c>
      <c r="AI106" s="12">
        <v>39986</v>
      </c>
      <c r="AJ106" s="12">
        <v>190</v>
      </c>
      <c r="AK106" s="11" t="s">
        <v>1</v>
      </c>
      <c r="AL106" s="37">
        <f t="shared" si="31"/>
        <v>40176</v>
      </c>
      <c r="AM106" s="12">
        <v>38790</v>
      </c>
    </row>
    <row r="107" spans="1:39" ht="15">
      <c r="A107" s="17" t="s">
        <v>18</v>
      </c>
      <c r="B107" s="17">
        <v>0.2161392338785683</v>
      </c>
      <c r="C107" s="17">
        <v>0.2592855126556472</v>
      </c>
      <c r="R107" s="6" t="s">
        <v>20</v>
      </c>
      <c r="S107" s="12">
        <v>452813</v>
      </c>
      <c r="T107" s="12">
        <v>712</v>
      </c>
      <c r="U107" s="12">
        <v>205137</v>
      </c>
      <c r="V107" s="12">
        <v>772</v>
      </c>
      <c r="W107" s="12">
        <v>628</v>
      </c>
      <c r="X107" s="37">
        <f t="shared" si="29"/>
        <v>207249</v>
      </c>
      <c r="Y107" s="12">
        <v>69187</v>
      </c>
      <c r="Z107" s="12">
        <v>14407907</v>
      </c>
      <c r="AA107" s="12">
        <v>31231</v>
      </c>
      <c r="AB107" s="12">
        <v>3733694</v>
      </c>
      <c r="AC107" s="12">
        <v>87908</v>
      </c>
      <c r="AD107" s="12">
        <v>182584</v>
      </c>
      <c r="AE107" s="37">
        <f t="shared" si="30"/>
        <v>4035417</v>
      </c>
      <c r="AF107" s="12">
        <v>3381283</v>
      </c>
      <c r="AG107" s="12">
        <v>1083695</v>
      </c>
      <c r="AH107" s="12">
        <v>1566</v>
      </c>
      <c r="AI107" s="12">
        <v>411209</v>
      </c>
      <c r="AJ107" s="12">
        <v>8479</v>
      </c>
      <c r="AK107" s="12">
        <v>3326</v>
      </c>
      <c r="AL107" s="37">
        <f t="shared" si="31"/>
        <v>424580</v>
      </c>
      <c r="AM107" s="12">
        <v>279292</v>
      </c>
    </row>
    <row r="108" spans="1:39" ht="15">
      <c r="A108" s="17" t="s">
        <v>17</v>
      </c>
      <c r="B108" s="17">
        <v>0.2157240110240275</v>
      </c>
      <c r="C108" s="17">
        <v>0.15703822630577072</v>
      </c>
      <c r="R108" s="6" t="s">
        <v>19</v>
      </c>
      <c r="S108" s="12">
        <v>3976</v>
      </c>
      <c r="T108" s="12">
        <v>0</v>
      </c>
      <c r="U108" s="11" t="s">
        <v>1</v>
      </c>
      <c r="V108" s="12">
        <v>0</v>
      </c>
      <c r="W108" s="12">
        <v>0</v>
      </c>
      <c r="X108" s="37">
        <f t="shared" si="29"/>
        <v>0</v>
      </c>
      <c r="Y108" s="12">
        <v>832</v>
      </c>
      <c r="Z108" s="12">
        <v>207254</v>
      </c>
      <c r="AA108" s="11" t="s">
        <v>1</v>
      </c>
      <c r="AB108" s="12">
        <v>28794</v>
      </c>
      <c r="AC108" s="11" t="s">
        <v>1</v>
      </c>
      <c r="AD108" s="12">
        <v>1669</v>
      </c>
      <c r="AE108" s="37">
        <f t="shared" si="30"/>
        <v>30463</v>
      </c>
      <c r="AF108" s="12">
        <v>59765</v>
      </c>
      <c r="AG108" s="12">
        <v>12358</v>
      </c>
      <c r="AH108" s="12">
        <v>0</v>
      </c>
      <c r="AI108" s="12">
        <v>746</v>
      </c>
      <c r="AJ108" s="12">
        <v>0</v>
      </c>
      <c r="AK108" s="11" t="s">
        <v>1</v>
      </c>
      <c r="AL108" s="37">
        <f t="shared" si="31"/>
        <v>746</v>
      </c>
      <c r="AM108" s="12">
        <v>3819</v>
      </c>
    </row>
    <row r="109" spans="1:39" ht="15">
      <c r="A109" s="17" t="s">
        <v>22</v>
      </c>
      <c r="B109" s="17">
        <v>0.18782989913187717</v>
      </c>
      <c r="C109" s="17">
        <v>0.132684940221173</v>
      </c>
      <c r="R109" s="6" t="s">
        <v>18</v>
      </c>
      <c r="S109" s="12">
        <v>25262</v>
      </c>
      <c r="T109" s="12">
        <v>13</v>
      </c>
      <c r="U109" s="12">
        <v>7766</v>
      </c>
      <c r="V109" s="12">
        <v>80</v>
      </c>
      <c r="W109" s="12">
        <v>37</v>
      </c>
      <c r="X109" s="37">
        <f t="shared" si="29"/>
        <v>7896</v>
      </c>
      <c r="Y109" s="12">
        <v>7598</v>
      </c>
      <c r="Z109" s="12">
        <v>584281</v>
      </c>
      <c r="AA109" s="12">
        <v>3096</v>
      </c>
      <c r="AB109" s="12">
        <v>120760</v>
      </c>
      <c r="AC109" s="12">
        <v>11109</v>
      </c>
      <c r="AD109" s="12">
        <v>7557</v>
      </c>
      <c r="AE109" s="37">
        <f t="shared" si="30"/>
        <v>142522</v>
      </c>
      <c r="AF109" s="12">
        <v>151290</v>
      </c>
      <c r="AG109" s="12">
        <v>110659</v>
      </c>
      <c r="AH109" s="12">
        <v>1416</v>
      </c>
      <c r="AI109" s="12">
        <v>27284</v>
      </c>
      <c r="AJ109" s="12">
        <v>1525</v>
      </c>
      <c r="AK109" s="12">
        <v>1215</v>
      </c>
      <c r="AL109" s="37">
        <f t="shared" si="31"/>
        <v>31440</v>
      </c>
      <c r="AM109" s="12">
        <v>39714</v>
      </c>
    </row>
    <row r="110" spans="1:39" ht="15">
      <c r="A110" s="17" t="s">
        <v>73</v>
      </c>
      <c r="B110" s="17">
        <v>0.1858824121760939</v>
      </c>
      <c r="C110" s="17">
        <v>0.10493582846415375</v>
      </c>
      <c r="R110" s="6" t="s">
        <v>17</v>
      </c>
      <c r="S110" s="12">
        <v>35128</v>
      </c>
      <c r="T110" s="12">
        <v>0</v>
      </c>
      <c r="U110" s="12">
        <v>16963</v>
      </c>
      <c r="V110" s="12">
        <v>297</v>
      </c>
      <c r="W110" s="12">
        <v>9</v>
      </c>
      <c r="X110" s="37">
        <f t="shared" si="29"/>
        <v>17269</v>
      </c>
      <c r="Y110" s="12">
        <v>7733</v>
      </c>
      <c r="Z110" s="12">
        <v>869398</v>
      </c>
      <c r="AA110" s="12">
        <v>2592</v>
      </c>
      <c r="AB110" s="12">
        <v>197923</v>
      </c>
      <c r="AC110" s="12">
        <v>13781</v>
      </c>
      <c r="AD110" s="12">
        <v>13023</v>
      </c>
      <c r="AE110" s="37">
        <f t="shared" si="30"/>
        <v>227319</v>
      </c>
      <c r="AF110" s="12">
        <v>245505</v>
      </c>
      <c r="AG110" s="12">
        <v>128107</v>
      </c>
      <c r="AH110" s="12">
        <v>734</v>
      </c>
      <c r="AI110" s="12">
        <v>43452</v>
      </c>
      <c r="AJ110" s="12">
        <v>3908</v>
      </c>
      <c r="AK110" s="12">
        <v>274</v>
      </c>
      <c r="AL110" s="37">
        <f t="shared" si="31"/>
        <v>48368</v>
      </c>
      <c r="AM110" s="12">
        <v>37255</v>
      </c>
    </row>
    <row r="111" spans="1:39" ht="15">
      <c r="A111" s="17" t="s">
        <v>10</v>
      </c>
      <c r="B111" s="17">
        <v>0.14784091201891833</v>
      </c>
      <c r="C111" s="17">
        <v>0.12887532075576666</v>
      </c>
      <c r="R111" s="6" t="s">
        <v>16</v>
      </c>
      <c r="S111" s="12">
        <v>29398</v>
      </c>
      <c r="T111" s="12">
        <v>0</v>
      </c>
      <c r="U111" s="12">
        <v>9367</v>
      </c>
      <c r="V111" s="11" t="s">
        <v>1</v>
      </c>
      <c r="W111" s="11" t="s">
        <v>1</v>
      </c>
      <c r="X111" s="37">
        <f t="shared" si="29"/>
        <v>9367</v>
      </c>
      <c r="Y111" s="12">
        <v>4302</v>
      </c>
      <c r="Z111" s="12">
        <v>243372</v>
      </c>
      <c r="AA111" s="12">
        <v>266</v>
      </c>
      <c r="AB111" s="12">
        <v>33558</v>
      </c>
      <c r="AC111" s="12">
        <v>1435</v>
      </c>
      <c r="AD111" s="12">
        <v>1216</v>
      </c>
      <c r="AE111" s="37">
        <f t="shared" si="30"/>
        <v>36475</v>
      </c>
      <c r="AF111" s="12">
        <v>48962</v>
      </c>
      <c r="AG111" s="12">
        <v>95091</v>
      </c>
      <c r="AH111" s="11" t="s">
        <v>1</v>
      </c>
      <c r="AI111" s="12">
        <v>15749</v>
      </c>
      <c r="AJ111" s="11" t="s">
        <v>1</v>
      </c>
      <c r="AK111" s="12">
        <v>841</v>
      </c>
      <c r="AL111" s="37">
        <f t="shared" si="31"/>
        <v>16590</v>
      </c>
      <c r="AM111" s="12">
        <v>17988</v>
      </c>
    </row>
    <row r="112" spans="1:39" ht="15">
      <c r="A112" s="17" t="s">
        <v>21</v>
      </c>
      <c r="B112" s="17">
        <v>0.14312433581296494</v>
      </c>
      <c r="C112" s="17">
        <v>0.17279753103400847</v>
      </c>
      <c r="R112" s="6" t="s">
        <v>15</v>
      </c>
      <c r="S112" s="12">
        <v>195402</v>
      </c>
      <c r="T112" s="12">
        <v>204</v>
      </c>
      <c r="U112" s="12">
        <v>128966</v>
      </c>
      <c r="V112" s="12">
        <v>548</v>
      </c>
      <c r="W112" s="12">
        <v>328</v>
      </c>
      <c r="X112" s="37">
        <f t="shared" si="29"/>
        <v>130046</v>
      </c>
      <c r="Y112" s="12">
        <v>21413</v>
      </c>
      <c r="Z112" s="12">
        <v>2393877</v>
      </c>
      <c r="AA112" s="12">
        <v>4337</v>
      </c>
      <c r="AB112" s="12">
        <v>664724</v>
      </c>
      <c r="AC112" s="12">
        <v>24608</v>
      </c>
      <c r="AD112" s="12">
        <v>39987</v>
      </c>
      <c r="AE112" s="37">
        <f t="shared" si="30"/>
        <v>733656</v>
      </c>
      <c r="AF112" s="12">
        <v>548009</v>
      </c>
      <c r="AG112" s="12">
        <v>632235</v>
      </c>
      <c r="AH112" s="12">
        <v>988</v>
      </c>
      <c r="AI112" s="12">
        <v>321063</v>
      </c>
      <c r="AJ112" s="12">
        <v>12980</v>
      </c>
      <c r="AK112" s="12">
        <v>2863</v>
      </c>
      <c r="AL112" s="37">
        <f t="shared" si="31"/>
        <v>337894</v>
      </c>
      <c r="AM112" s="12">
        <v>128464</v>
      </c>
    </row>
    <row r="113" spans="1:39" ht="15">
      <c r="A113" s="17" t="s">
        <v>20</v>
      </c>
      <c r="B113" s="17">
        <v>0.11049409793217903</v>
      </c>
      <c r="C113" s="17">
        <v>0.08890047000418798</v>
      </c>
      <c r="R113" s="6" t="s">
        <v>14</v>
      </c>
      <c r="S113" s="11" t="s">
        <v>1</v>
      </c>
      <c r="T113" s="11" t="s">
        <v>1</v>
      </c>
      <c r="U113" s="11" t="s">
        <v>1</v>
      </c>
      <c r="V113" s="12">
        <v>0</v>
      </c>
      <c r="W113" s="12">
        <v>0</v>
      </c>
      <c r="X113" s="37">
        <f t="shared" si="29"/>
        <v>0</v>
      </c>
      <c r="Y113" s="11" t="s">
        <v>1</v>
      </c>
      <c r="Z113" s="12">
        <v>121972</v>
      </c>
      <c r="AA113" s="11" t="s">
        <v>1</v>
      </c>
      <c r="AB113" s="11" t="s">
        <v>1</v>
      </c>
      <c r="AC113" s="11" t="s">
        <v>1</v>
      </c>
      <c r="AD113" s="11" t="s">
        <v>1</v>
      </c>
      <c r="AE113" s="37">
        <f t="shared" si="30"/>
        <v>0</v>
      </c>
      <c r="AF113" s="12">
        <v>29774</v>
      </c>
      <c r="AG113" s="12">
        <v>17586</v>
      </c>
      <c r="AH113" s="11" t="s">
        <v>1</v>
      </c>
      <c r="AI113" s="11" t="s">
        <v>1</v>
      </c>
      <c r="AJ113" s="12">
        <v>0</v>
      </c>
      <c r="AK113" s="12">
        <v>0</v>
      </c>
      <c r="AL113" s="37">
        <f t="shared" si="31"/>
        <v>0</v>
      </c>
      <c r="AM113" s="12">
        <v>761</v>
      </c>
    </row>
    <row r="114" spans="1:39" ht="15">
      <c r="A114" s="17" t="s">
        <v>24</v>
      </c>
      <c r="B114" s="17">
        <v>0.07203532223134941</v>
      </c>
      <c r="C114" s="17">
        <v>0.06839900677916691</v>
      </c>
      <c r="R114" s="6" t="s">
        <v>13</v>
      </c>
      <c r="S114" s="12">
        <v>365552</v>
      </c>
      <c r="T114" s="12">
        <v>1896</v>
      </c>
      <c r="U114" s="12">
        <v>111925</v>
      </c>
      <c r="V114" s="12">
        <v>94</v>
      </c>
      <c r="W114" s="12">
        <v>3470</v>
      </c>
      <c r="X114" s="37">
        <f t="shared" si="29"/>
        <v>117385</v>
      </c>
      <c r="Y114" s="12">
        <v>121347</v>
      </c>
      <c r="Z114" s="12">
        <v>5343973</v>
      </c>
      <c r="AA114" s="12">
        <v>10378</v>
      </c>
      <c r="AB114" s="12">
        <v>681619</v>
      </c>
      <c r="AC114" s="12">
        <v>27056</v>
      </c>
      <c r="AD114" s="12">
        <v>32800</v>
      </c>
      <c r="AE114" s="37">
        <f t="shared" si="30"/>
        <v>751853</v>
      </c>
      <c r="AF114" s="12">
        <v>1464080</v>
      </c>
      <c r="AG114" s="12">
        <v>870464</v>
      </c>
      <c r="AH114" s="12">
        <v>4107</v>
      </c>
      <c r="AI114" s="12">
        <v>206832</v>
      </c>
      <c r="AJ114" s="12">
        <v>10844</v>
      </c>
      <c r="AK114" s="12">
        <v>7429</v>
      </c>
      <c r="AL114" s="37">
        <f t="shared" si="31"/>
        <v>229212</v>
      </c>
      <c r="AM114" s="12">
        <v>277677</v>
      </c>
    </row>
    <row r="115" spans="1:39" ht="15">
      <c r="A115" s="17" t="s">
        <v>19</v>
      </c>
      <c r="B115" s="17">
        <v>0.02389799884089592</v>
      </c>
      <c r="C115" s="17">
        <v>0.06572966107360118</v>
      </c>
      <c r="R115" s="6" t="s">
        <v>12</v>
      </c>
      <c r="S115" s="12">
        <v>145754</v>
      </c>
      <c r="T115" s="12">
        <v>405</v>
      </c>
      <c r="U115" s="12">
        <v>72337</v>
      </c>
      <c r="V115" s="12">
        <v>34</v>
      </c>
      <c r="W115" s="12">
        <v>19</v>
      </c>
      <c r="X115" s="37">
        <f t="shared" si="29"/>
        <v>72795</v>
      </c>
      <c r="Y115" s="12">
        <v>37920</v>
      </c>
      <c r="Z115" s="12">
        <v>2707211</v>
      </c>
      <c r="AA115" s="12">
        <v>6138</v>
      </c>
      <c r="AB115" s="12">
        <v>617441</v>
      </c>
      <c r="AC115" s="12">
        <v>29402</v>
      </c>
      <c r="AD115" s="12">
        <v>20002</v>
      </c>
      <c r="AE115" s="37">
        <f t="shared" si="30"/>
        <v>672983</v>
      </c>
      <c r="AF115" s="12">
        <v>645425</v>
      </c>
      <c r="AG115" s="12">
        <v>526606</v>
      </c>
      <c r="AH115" s="12">
        <v>740</v>
      </c>
      <c r="AI115" s="12">
        <v>177227</v>
      </c>
      <c r="AJ115" s="12">
        <v>196</v>
      </c>
      <c r="AK115" s="12">
        <v>1029</v>
      </c>
      <c r="AL115" s="37">
        <f t="shared" si="31"/>
        <v>179192</v>
      </c>
      <c r="AM115" s="12">
        <v>191142</v>
      </c>
    </row>
    <row r="116" spans="18:39" ht="15">
      <c r="R116" s="6" t="s">
        <v>11</v>
      </c>
      <c r="S116" s="12">
        <v>330481</v>
      </c>
      <c r="T116" s="11" t="s">
        <v>1</v>
      </c>
      <c r="U116" s="12">
        <v>202880</v>
      </c>
      <c r="V116" s="12">
        <v>0</v>
      </c>
      <c r="W116" s="11" t="s">
        <v>1</v>
      </c>
      <c r="X116" s="37">
        <f t="shared" si="29"/>
        <v>202880</v>
      </c>
      <c r="Y116" s="12">
        <v>45522</v>
      </c>
      <c r="Z116" s="12">
        <v>5262855</v>
      </c>
      <c r="AA116" s="12">
        <v>167362</v>
      </c>
      <c r="AB116" s="12">
        <v>1985436</v>
      </c>
      <c r="AC116" s="12">
        <v>136295</v>
      </c>
      <c r="AD116" s="12">
        <v>113828</v>
      </c>
      <c r="AE116" s="37">
        <f t="shared" si="30"/>
        <v>2402921</v>
      </c>
      <c r="AF116" s="12">
        <v>1091395</v>
      </c>
      <c r="AG116" s="12">
        <v>1392462</v>
      </c>
      <c r="AH116" s="11" t="s">
        <v>1</v>
      </c>
      <c r="AI116" s="12">
        <v>686009</v>
      </c>
      <c r="AJ116" s="12">
        <v>10537</v>
      </c>
      <c r="AK116" s="11" t="s">
        <v>1</v>
      </c>
      <c r="AL116" s="37">
        <f t="shared" si="31"/>
        <v>696546</v>
      </c>
      <c r="AM116" s="12">
        <v>340355</v>
      </c>
    </row>
    <row r="117" spans="18:39" ht="15">
      <c r="R117" s="6" t="s">
        <v>10</v>
      </c>
      <c r="S117" s="12">
        <v>88239</v>
      </c>
      <c r="T117" s="11" t="s">
        <v>1</v>
      </c>
      <c r="U117" s="12">
        <v>31115</v>
      </c>
      <c r="V117" s="11" t="s">
        <v>1</v>
      </c>
      <c r="W117" s="12">
        <v>268</v>
      </c>
      <c r="X117" s="37">
        <f t="shared" si="29"/>
        <v>31383</v>
      </c>
      <c r="Y117" s="12">
        <v>12326</v>
      </c>
      <c r="Z117" s="12">
        <v>2853849</v>
      </c>
      <c r="AA117" s="12">
        <v>9628</v>
      </c>
      <c r="AB117" s="12">
        <v>637427</v>
      </c>
      <c r="AC117" s="12">
        <v>8913</v>
      </c>
      <c r="AD117" s="12">
        <v>29945</v>
      </c>
      <c r="AE117" s="37">
        <f t="shared" si="30"/>
        <v>685913</v>
      </c>
      <c r="AF117" s="12">
        <v>723488</v>
      </c>
      <c r="AG117" s="12">
        <v>335129</v>
      </c>
      <c r="AH117" s="12">
        <v>1656</v>
      </c>
      <c r="AI117" s="12">
        <v>97094</v>
      </c>
      <c r="AJ117" s="12">
        <v>465</v>
      </c>
      <c r="AK117" s="12">
        <v>2199</v>
      </c>
      <c r="AL117" s="37">
        <f t="shared" si="31"/>
        <v>101414</v>
      </c>
      <c r="AM117" s="12">
        <v>80759</v>
      </c>
    </row>
    <row r="118" spans="1:39" ht="15">
      <c r="A118" s="17" t="s">
        <v>14</v>
      </c>
      <c r="B118" s="17" t="e">
        <v>#DIV/0!</v>
      </c>
      <c r="C118" s="17">
        <v>0.02041017875366231</v>
      </c>
      <c r="R118" s="6" t="s">
        <v>9</v>
      </c>
      <c r="S118" s="12">
        <v>176135</v>
      </c>
      <c r="T118" s="12">
        <v>936</v>
      </c>
      <c r="U118" s="12">
        <v>94857</v>
      </c>
      <c r="V118" s="12">
        <v>396</v>
      </c>
      <c r="W118" s="12">
        <v>1954</v>
      </c>
      <c r="X118" s="37">
        <f t="shared" si="29"/>
        <v>98143</v>
      </c>
      <c r="Y118" s="12">
        <v>29584</v>
      </c>
      <c r="Z118" s="12">
        <v>3835627</v>
      </c>
      <c r="AA118" s="12">
        <v>51826</v>
      </c>
      <c r="AB118" s="12">
        <v>1166313</v>
      </c>
      <c r="AC118" s="12">
        <v>77393</v>
      </c>
      <c r="AD118" s="12">
        <v>87823</v>
      </c>
      <c r="AE118" s="37">
        <f t="shared" si="30"/>
        <v>1383355</v>
      </c>
      <c r="AF118" s="12">
        <v>899635</v>
      </c>
      <c r="AG118" s="12">
        <v>997077</v>
      </c>
      <c r="AH118" s="12">
        <v>24538</v>
      </c>
      <c r="AI118" s="12">
        <v>496849</v>
      </c>
      <c r="AJ118" s="12">
        <v>13684</v>
      </c>
      <c r="AK118" s="12">
        <v>12135</v>
      </c>
      <c r="AL118" s="37">
        <f t="shared" si="31"/>
        <v>547206</v>
      </c>
      <c r="AM118" s="12">
        <v>181610</v>
      </c>
    </row>
    <row r="119" spans="1:39" ht="15">
      <c r="A119" s="53" t="s">
        <v>160</v>
      </c>
      <c r="R119" s="6" t="s">
        <v>8</v>
      </c>
      <c r="S119" s="12">
        <v>29352</v>
      </c>
      <c r="T119" s="11" t="s">
        <v>1</v>
      </c>
      <c r="U119" s="12">
        <v>15572</v>
      </c>
      <c r="V119" s="11" t="s">
        <v>1</v>
      </c>
      <c r="W119" s="12">
        <v>60</v>
      </c>
      <c r="X119" s="37">
        <f t="shared" si="29"/>
        <v>15632</v>
      </c>
      <c r="Y119" s="12">
        <v>3688</v>
      </c>
      <c r="Z119" s="12">
        <v>573850</v>
      </c>
      <c r="AA119" s="12">
        <v>2400</v>
      </c>
      <c r="AB119" s="12">
        <v>188750</v>
      </c>
      <c r="AC119" s="12">
        <v>8942</v>
      </c>
      <c r="AD119" s="12">
        <v>9802</v>
      </c>
      <c r="AE119" s="37">
        <f t="shared" si="30"/>
        <v>209894</v>
      </c>
      <c r="AF119" s="12">
        <v>113073</v>
      </c>
      <c r="AG119" s="12">
        <v>92322</v>
      </c>
      <c r="AH119" s="12">
        <v>151</v>
      </c>
      <c r="AI119" s="12">
        <v>44706</v>
      </c>
      <c r="AJ119" s="12">
        <v>119</v>
      </c>
      <c r="AK119" s="12">
        <v>384</v>
      </c>
      <c r="AL119" s="37">
        <f t="shared" si="31"/>
        <v>45360</v>
      </c>
      <c r="AM119" s="12">
        <v>22960</v>
      </c>
    </row>
    <row r="120" spans="18:39" ht="15">
      <c r="R120" s="6" t="s">
        <v>7</v>
      </c>
      <c r="S120" s="12">
        <v>71180</v>
      </c>
      <c r="T120" s="11" t="s">
        <v>1</v>
      </c>
      <c r="U120" s="12">
        <v>56206</v>
      </c>
      <c r="V120" s="11" t="s">
        <v>1</v>
      </c>
      <c r="W120" s="11" t="s">
        <v>1</v>
      </c>
      <c r="X120" s="37">
        <f t="shared" si="29"/>
        <v>56206</v>
      </c>
      <c r="Y120" s="12">
        <v>2426</v>
      </c>
      <c r="Z120" s="12">
        <v>1401847</v>
      </c>
      <c r="AA120" s="12">
        <v>7407</v>
      </c>
      <c r="AB120" s="12">
        <v>440479</v>
      </c>
      <c r="AC120" s="12">
        <v>17885</v>
      </c>
      <c r="AD120" s="12">
        <v>21810</v>
      </c>
      <c r="AE120" s="37">
        <f t="shared" si="30"/>
        <v>487581</v>
      </c>
      <c r="AF120" s="12">
        <v>333929</v>
      </c>
      <c r="AG120" s="12">
        <v>313756</v>
      </c>
      <c r="AH120" s="11" t="s">
        <v>1</v>
      </c>
      <c r="AI120" s="12">
        <v>195659</v>
      </c>
      <c r="AJ120" s="12">
        <v>5279</v>
      </c>
      <c r="AK120" s="12">
        <v>3240</v>
      </c>
      <c r="AL120" s="37">
        <f t="shared" si="31"/>
        <v>204178</v>
      </c>
      <c r="AM120" s="12">
        <v>46530</v>
      </c>
    </row>
    <row r="121" spans="18:39" ht="15">
      <c r="R121" s="6" t="s">
        <v>6</v>
      </c>
      <c r="S121" s="12">
        <v>70460</v>
      </c>
      <c r="T121" s="12">
        <v>688</v>
      </c>
      <c r="U121" s="12">
        <v>30508</v>
      </c>
      <c r="V121" s="12">
        <v>44</v>
      </c>
      <c r="W121" s="12">
        <v>0</v>
      </c>
      <c r="X121" s="37">
        <f t="shared" si="29"/>
        <v>31240</v>
      </c>
      <c r="Y121" s="12">
        <v>15645</v>
      </c>
      <c r="Z121" s="12">
        <v>1367334</v>
      </c>
      <c r="AA121" s="12">
        <v>4812</v>
      </c>
      <c r="AB121" s="12">
        <v>319189</v>
      </c>
      <c r="AC121" s="12">
        <v>11349</v>
      </c>
      <c r="AD121" s="12">
        <v>6283</v>
      </c>
      <c r="AE121" s="37">
        <f t="shared" si="30"/>
        <v>341633</v>
      </c>
      <c r="AF121" s="12">
        <v>289340</v>
      </c>
      <c r="AG121" s="12">
        <v>211960</v>
      </c>
      <c r="AH121" s="12">
        <v>1227</v>
      </c>
      <c r="AI121" s="12">
        <v>60501</v>
      </c>
      <c r="AJ121" s="12">
        <v>503</v>
      </c>
      <c r="AK121" s="12">
        <v>543</v>
      </c>
      <c r="AL121" s="37">
        <f t="shared" si="31"/>
        <v>62774</v>
      </c>
      <c r="AM121" s="12">
        <v>52874</v>
      </c>
    </row>
    <row r="122" spans="18:39" ht="15">
      <c r="R122" s="6" t="s">
        <v>5</v>
      </c>
      <c r="S122" s="12">
        <v>250658</v>
      </c>
      <c r="T122" s="12">
        <v>716</v>
      </c>
      <c r="U122" s="12">
        <v>84953</v>
      </c>
      <c r="V122" s="12">
        <v>1247</v>
      </c>
      <c r="W122" s="12">
        <v>190</v>
      </c>
      <c r="X122" s="37">
        <f t="shared" si="29"/>
        <v>87106</v>
      </c>
      <c r="Y122" s="12">
        <v>46304</v>
      </c>
      <c r="Z122" s="12">
        <v>3027838</v>
      </c>
      <c r="AA122" s="12">
        <v>10857</v>
      </c>
      <c r="AB122" s="12">
        <v>635788</v>
      </c>
      <c r="AC122" s="12">
        <v>31264</v>
      </c>
      <c r="AD122" s="12">
        <v>19990</v>
      </c>
      <c r="AE122" s="37">
        <f t="shared" si="30"/>
        <v>697899</v>
      </c>
      <c r="AF122" s="12">
        <v>649729</v>
      </c>
      <c r="AG122" s="12">
        <v>642699</v>
      </c>
      <c r="AH122" s="12">
        <v>1354</v>
      </c>
      <c r="AI122" s="12">
        <v>217478</v>
      </c>
      <c r="AJ122" s="12">
        <v>6920</v>
      </c>
      <c r="AK122" s="12">
        <v>2792</v>
      </c>
      <c r="AL122" s="37">
        <f t="shared" si="31"/>
        <v>228544</v>
      </c>
      <c r="AM122" s="12">
        <v>140873</v>
      </c>
    </row>
    <row r="123" spans="5:39" ht="15">
      <c r="E123" s="28" t="s">
        <v>172</v>
      </c>
      <c r="R123" s="6" t="s">
        <v>4</v>
      </c>
      <c r="S123" s="12">
        <v>2165707</v>
      </c>
      <c r="T123" s="12">
        <v>25935</v>
      </c>
      <c r="U123" s="12">
        <v>465473</v>
      </c>
      <c r="V123" s="12">
        <v>3411</v>
      </c>
      <c r="W123" s="12">
        <v>26290</v>
      </c>
      <c r="X123" s="37">
        <f t="shared" si="29"/>
        <v>521109</v>
      </c>
      <c r="Y123" s="12">
        <v>708898</v>
      </c>
      <c r="Z123" s="12">
        <v>18146642</v>
      </c>
      <c r="AA123" s="12">
        <v>65557</v>
      </c>
      <c r="AB123" s="12">
        <v>2482818</v>
      </c>
      <c r="AC123" s="12">
        <v>129496</v>
      </c>
      <c r="AD123" s="12">
        <v>164722</v>
      </c>
      <c r="AE123" s="37">
        <f t="shared" si="30"/>
        <v>2842593</v>
      </c>
      <c r="AF123" s="12">
        <v>4803053</v>
      </c>
      <c r="AG123" s="12">
        <v>3498874</v>
      </c>
      <c r="AH123" s="12">
        <v>41161</v>
      </c>
      <c r="AI123" s="12">
        <v>768700</v>
      </c>
      <c r="AJ123" s="12">
        <v>53248</v>
      </c>
      <c r="AK123" s="12">
        <v>48815</v>
      </c>
      <c r="AL123" s="37">
        <f t="shared" si="31"/>
        <v>911924</v>
      </c>
      <c r="AM123" s="12">
        <v>990378</v>
      </c>
    </row>
    <row r="124" spans="18:39" ht="15">
      <c r="R124" s="6" t="s">
        <v>3</v>
      </c>
      <c r="S124" s="12">
        <v>81960</v>
      </c>
      <c r="T124" s="12">
        <v>14403</v>
      </c>
      <c r="U124" s="12">
        <v>21218</v>
      </c>
      <c r="V124" s="12">
        <v>72</v>
      </c>
      <c r="W124" s="12">
        <v>18</v>
      </c>
      <c r="X124" s="37">
        <f t="shared" si="29"/>
        <v>35711</v>
      </c>
      <c r="Y124" s="12">
        <v>10510</v>
      </c>
      <c r="Z124" s="12">
        <v>1540190</v>
      </c>
      <c r="AA124" s="12">
        <v>70025</v>
      </c>
      <c r="AB124" s="12">
        <v>235426</v>
      </c>
      <c r="AC124" s="12">
        <v>15854</v>
      </c>
      <c r="AD124" s="12">
        <v>8039</v>
      </c>
      <c r="AE124" s="37">
        <f t="shared" si="30"/>
        <v>329344</v>
      </c>
      <c r="AF124" s="12">
        <v>366809</v>
      </c>
      <c r="AG124" s="12">
        <v>310843</v>
      </c>
      <c r="AH124" s="12">
        <v>31048</v>
      </c>
      <c r="AI124" s="12">
        <v>56840</v>
      </c>
      <c r="AJ124" s="12">
        <v>266</v>
      </c>
      <c r="AK124" s="12">
        <v>1044</v>
      </c>
      <c r="AL124" s="37">
        <f t="shared" si="31"/>
        <v>89198</v>
      </c>
      <c r="AM124" s="12">
        <v>80630</v>
      </c>
    </row>
    <row r="125" spans="18:39" ht="15">
      <c r="R125" s="6" t="s">
        <v>54</v>
      </c>
      <c r="S125" s="12">
        <v>17527</v>
      </c>
      <c r="T125" s="11" t="s">
        <v>1</v>
      </c>
      <c r="U125" s="12">
        <v>9525</v>
      </c>
      <c r="V125" s="12">
        <v>0</v>
      </c>
      <c r="W125" s="12">
        <v>0</v>
      </c>
      <c r="X125" s="37">
        <f t="shared" si="29"/>
        <v>9525</v>
      </c>
      <c r="Y125" s="12">
        <v>3615</v>
      </c>
      <c r="Z125" s="12">
        <v>290239</v>
      </c>
      <c r="AA125" s="12">
        <v>18838</v>
      </c>
      <c r="AB125" s="12">
        <v>103132</v>
      </c>
      <c r="AC125" s="12">
        <v>16812</v>
      </c>
      <c r="AD125" s="12">
        <v>11594</v>
      </c>
      <c r="AE125" s="37">
        <f t="shared" si="30"/>
        <v>150376</v>
      </c>
      <c r="AF125" s="12">
        <v>62081</v>
      </c>
      <c r="AG125" s="12">
        <v>57133</v>
      </c>
      <c r="AH125" s="12">
        <v>2443</v>
      </c>
      <c r="AI125" s="12">
        <v>32071</v>
      </c>
      <c r="AJ125" s="11" t="s">
        <v>1</v>
      </c>
      <c r="AK125" s="11" t="s">
        <v>1</v>
      </c>
      <c r="AL125" s="37">
        <f t="shared" si="31"/>
        <v>34514</v>
      </c>
      <c r="AM125" s="12">
        <v>15527</v>
      </c>
    </row>
    <row r="127" spans="18:39" ht="15">
      <c r="R127" s="2" t="s">
        <v>2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ht="15">
      <c r="B128" s="17" t="s">
        <v>155</v>
      </c>
      <c r="C128" s="17"/>
      <c r="R128" s="2" t="s">
        <v>1</v>
      </c>
      <c r="S128" s="2" t="s">
        <v>0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" ht="15">
      <c r="B129" s="17" t="s">
        <v>74</v>
      </c>
      <c r="C129" s="17" t="s">
        <v>159</v>
      </c>
    </row>
    <row r="130" spans="1:39" ht="15">
      <c r="A130" s="53" t="s">
        <v>7</v>
      </c>
      <c r="B130" s="17">
        <v>0.7088418884465154</v>
      </c>
      <c r="C130" s="17">
        <v>0.3910277578740771</v>
      </c>
      <c r="R130" s="2" t="s">
        <v>144</v>
      </c>
      <c r="S130" s="2" t="s">
        <v>158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">
      <c r="A131" s="53" t="s">
        <v>25</v>
      </c>
      <c r="B131" s="17">
        <v>0.7070469864524815</v>
      </c>
      <c r="C131" s="17">
        <v>0.38599696889133217</v>
      </c>
      <c r="R131" s="2" t="s">
        <v>43</v>
      </c>
      <c r="S131" s="2" t="s">
        <v>47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" ht="15">
      <c r="A132" s="53" t="s">
        <v>15</v>
      </c>
      <c r="B132" s="17">
        <v>0.686598815789362</v>
      </c>
      <c r="C132" s="17">
        <v>0.4447166986431082</v>
      </c>
    </row>
    <row r="133" spans="1:39" ht="15">
      <c r="A133" s="53" t="s">
        <v>9</v>
      </c>
      <c r="B133" s="17">
        <v>0.617576770364622</v>
      </c>
      <c r="C133" s="17">
        <v>0.4469959806228821</v>
      </c>
      <c r="R133" s="6" t="s">
        <v>146</v>
      </c>
      <c r="S133" s="6" t="s">
        <v>126</v>
      </c>
      <c r="T133" s="6" t="s">
        <v>126</v>
      </c>
      <c r="U133" s="6" t="s">
        <v>126</v>
      </c>
      <c r="V133" s="6" t="s">
        <v>126</v>
      </c>
      <c r="W133" s="6" t="s">
        <v>126</v>
      </c>
      <c r="X133" s="6"/>
      <c r="Y133" s="6" t="s">
        <v>126</v>
      </c>
      <c r="Z133" s="6" t="s">
        <v>147</v>
      </c>
      <c r="AA133" s="6" t="s">
        <v>147</v>
      </c>
      <c r="AB133" s="6" t="s">
        <v>147</v>
      </c>
      <c r="AC133" s="6" t="s">
        <v>147</v>
      </c>
      <c r="AD133" s="6" t="s">
        <v>147</v>
      </c>
      <c r="AE133" s="6"/>
      <c r="AF133" s="6" t="s">
        <v>147</v>
      </c>
      <c r="AG133" s="6" t="s">
        <v>148</v>
      </c>
      <c r="AH133" s="6" t="s">
        <v>148</v>
      </c>
      <c r="AI133" s="6" t="s">
        <v>148</v>
      </c>
      <c r="AJ133" s="6" t="s">
        <v>148</v>
      </c>
      <c r="AK133" s="6" t="s">
        <v>148</v>
      </c>
      <c r="AL133" s="6"/>
      <c r="AM133" s="6" t="s">
        <v>148</v>
      </c>
    </row>
    <row r="134" spans="1:39" ht="15">
      <c r="A134" s="53" t="s">
        <v>29</v>
      </c>
      <c r="B134" s="17">
        <v>0.6044725500471434</v>
      </c>
      <c r="C134" s="17">
        <v>0.4148547324367698</v>
      </c>
      <c r="R134" s="6" t="s">
        <v>125</v>
      </c>
      <c r="S134" s="6" t="s">
        <v>149</v>
      </c>
      <c r="T134" s="6" t="s">
        <v>150</v>
      </c>
      <c r="U134" s="6" t="s">
        <v>151</v>
      </c>
      <c r="V134" s="6" t="s">
        <v>141</v>
      </c>
      <c r="W134" s="6" t="s">
        <v>152</v>
      </c>
      <c r="X134" s="34" t="s">
        <v>140</v>
      </c>
      <c r="Y134" s="6" t="s">
        <v>35</v>
      </c>
      <c r="Z134" s="6" t="s">
        <v>149</v>
      </c>
      <c r="AA134" s="6" t="s">
        <v>150</v>
      </c>
      <c r="AB134" s="6" t="s">
        <v>151</v>
      </c>
      <c r="AC134" s="6" t="s">
        <v>141</v>
      </c>
      <c r="AD134" s="6" t="s">
        <v>152</v>
      </c>
      <c r="AE134" s="34" t="s">
        <v>140</v>
      </c>
      <c r="AF134" s="6" t="s">
        <v>35</v>
      </c>
      <c r="AG134" s="6" t="s">
        <v>149</v>
      </c>
      <c r="AH134" s="6" t="s">
        <v>150</v>
      </c>
      <c r="AI134" s="6" t="s">
        <v>151</v>
      </c>
      <c r="AJ134" s="6" t="s">
        <v>141</v>
      </c>
      <c r="AK134" s="6" t="s">
        <v>152</v>
      </c>
      <c r="AL134" s="34" t="s">
        <v>140</v>
      </c>
      <c r="AM134" s="6" t="s">
        <v>35</v>
      </c>
    </row>
    <row r="135" spans="1:39" ht="15">
      <c r="A135" s="53" t="s">
        <v>31</v>
      </c>
      <c r="B135" s="17">
        <v>0.5799134054579926</v>
      </c>
      <c r="C135" s="17">
        <v>0.31152970286837484</v>
      </c>
      <c r="R135" s="6" t="s">
        <v>62</v>
      </c>
      <c r="S135" s="12">
        <v>7921779</v>
      </c>
      <c r="T135" s="12">
        <v>56562</v>
      </c>
      <c r="U135" s="12">
        <v>3100000</v>
      </c>
      <c r="V135" s="11" t="s">
        <v>1</v>
      </c>
      <c r="W135" s="12">
        <v>40000</v>
      </c>
      <c r="X135" s="37">
        <f>SUM(T135:W135)</f>
        <v>3196562</v>
      </c>
      <c r="Y135" s="12">
        <v>1791141</v>
      </c>
      <c r="Z135" s="12">
        <v>132959524</v>
      </c>
      <c r="AA135" s="12">
        <v>562342</v>
      </c>
      <c r="AB135" s="12">
        <v>30000000</v>
      </c>
      <c r="AC135" s="12">
        <v>1242478</v>
      </c>
      <c r="AD135" s="12">
        <v>1470000</v>
      </c>
      <c r="AE135" s="37">
        <f>SUM(AA135:AD135)</f>
        <v>33274820</v>
      </c>
      <c r="AF135" s="12">
        <v>31988107</v>
      </c>
      <c r="AG135" s="12">
        <v>20310499</v>
      </c>
      <c r="AH135" s="12">
        <v>139991</v>
      </c>
      <c r="AI135" s="12">
        <v>7500000</v>
      </c>
      <c r="AJ135" s="12">
        <v>170000</v>
      </c>
      <c r="AK135" s="12">
        <v>150000</v>
      </c>
      <c r="AL135" s="37">
        <f>SUM(AH135:AK135)</f>
        <v>7959991</v>
      </c>
      <c r="AM135" s="12">
        <v>5033050</v>
      </c>
    </row>
    <row r="136" spans="1:39" ht="15">
      <c r="A136" s="53" t="s">
        <v>4</v>
      </c>
      <c r="B136" s="17">
        <v>0.5118910532989777</v>
      </c>
      <c r="C136" s="17">
        <v>0.40544254362426857</v>
      </c>
      <c r="R136" s="6" t="s">
        <v>153</v>
      </c>
      <c r="S136" s="11" t="s">
        <v>1</v>
      </c>
      <c r="T136" s="11" t="s">
        <v>1</v>
      </c>
      <c r="U136" s="11" t="s">
        <v>1</v>
      </c>
      <c r="V136" s="11" t="s">
        <v>1</v>
      </c>
      <c r="W136" s="11" t="s">
        <v>1</v>
      </c>
      <c r="X136" s="37">
        <f aca="true" t="shared" si="32" ref="X136:X166">SUM(T136:W136)</f>
        <v>0</v>
      </c>
      <c r="Y136" s="11" t="s">
        <v>1</v>
      </c>
      <c r="Z136" s="11" t="s">
        <v>1</v>
      </c>
      <c r="AA136" s="11" t="s">
        <v>1</v>
      </c>
      <c r="AB136" s="11" t="s">
        <v>1</v>
      </c>
      <c r="AC136" s="11" t="s">
        <v>1</v>
      </c>
      <c r="AD136" s="11" t="s">
        <v>1</v>
      </c>
      <c r="AE136" s="37">
        <f aca="true" t="shared" si="33" ref="AE136:AE166">SUM(AA136:AD136)</f>
        <v>0</v>
      </c>
      <c r="AF136" s="11" t="s">
        <v>1</v>
      </c>
      <c r="AG136" s="11" t="s">
        <v>1</v>
      </c>
      <c r="AH136" s="11" t="s">
        <v>1</v>
      </c>
      <c r="AI136" s="11" t="s">
        <v>1</v>
      </c>
      <c r="AJ136" s="11" t="s">
        <v>1</v>
      </c>
      <c r="AK136" s="11" t="s">
        <v>1</v>
      </c>
      <c r="AL136" s="37">
        <f aca="true" t="shared" si="34" ref="AL136:AL166">SUM(AH136:AK136)</f>
        <v>0</v>
      </c>
      <c r="AM136" s="11" t="s">
        <v>1</v>
      </c>
    </row>
    <row r="137" spans="1:39" ht="15">
      <c r="A137" s="53" t="s">
        <v>26</v>
      </c>
      <c r="B137" s="17">
        <v>0.4949269768247917</v>
      </c>
      <c r="C137" s="17">
        <v>0.4486186922134343</v>
      </c>
      <c r="R137" s="6" t="s">
        <v>31</v>
      </c>
      <c r="S137" s="12">
        <v>145088</v>
      </c>
      <c r="T137" s="12">
        <v>0</v>
      </c>
      <c r="U137" s="12">
        <v>75469</v>
      </c>
      <c r="V137" s="12">
        <v>0</v>
      </c>
      <c r="W137" s="12">
        <v>0</v>
      </c>
      <c r="X137" s="37">
        <f t="shared" si="32"/>
        <v>75469</v>
      </c>
      <c r="Y137" s="12">
        <v>27403</v>
      </c>
      <c r="Z137" s="12">
        <v>2744636</v>
      </c>
      <c r="AA137" s="12">
        <v>2911</v>
      </c>
      <c r="AB137" s="12">
        <v>504879</v>
      </c>
      <c r="AC137" s="12">
        <v>20907</v>
      </c>
      <c r="AD137" s="12">
        <v>22608</v>
      </c>
      <c r="AE137" s="37">
        <f t="shared" si="33"/>
        <v>551305</v>
      </c>
      <c r="AF137" s="12">
        <v>629881</v>
      </c>
      <c r="AG137" s="12">
        <v>441823</v>
      </c>
      <c r="AH137" s="11" t="s">
        <v>1</v>
      </c>
      <c r="AI137" s="12">
        <v>181834</v>
      </c>
      <c r="AJ137" s="12">
        <v>6851</v>
      </c>
      <c r="AK137" s="11" t="s">
        <v>1</v>
      </c>
      <c r="AL137" s="37">
        <f t="shared" si="34"/>
        <v>188685</v>
      </c>
      <c r="AM137" s="12">
        <v>88472</v>
      </c>
    </row>
    <row r="138" spans="1:39" ht="15">
      <c r="A138" s="53" t="s">
        <v>30</v>
      </c>
      <c r="B138" s="17">
        <v>0.4854316957385447</v>
      </c>
      <c r="C138" s="17">
        <v>0.2720046418323356</v>
      </c>
      <c r="R138" s="6" t="s">
        <v>30</v>
      </c>
      <c r="S138" s="12">
        <v>88089</v>
      </c>
      <c r="T138" s="12">
        <v>310</v>
      </c>
      <c r="U138" s="12">
        <v>40266</v>
      </c>
      <c r="V138" s="12">
        <v>527</v>
      </c>
      <c r="W138" s="11" t="s">
        <v>1</v>
      </c>
      <c r="X138" s="37">
        <f t="shared" si="32"/>
        <v>41103</v>
      </c>
      <c r="Y138" s="12">
        <v>9728</v>
      </c>
      <c r="Z138" s="12">
        <v>1888722</v>
      </c>
      <c r="AA138" s="12">
        <v>24066</v>
      </c>
      <c r="AB138" s="12">
        <v>536216</v>
      </c>
      <c r="AC138" s="12">
        <v>32573</v>
      </c>
      <c r="AD138" s="12">
        <v>32656</v>
      </c>
      <c r="AE138" s="37">
        <f t="shared" si="33"/>
        <v>625511</v>
      </c>
      <c r="AF138" s="12">
        <v>499958</v>
      </c>
      <c r="AG138" s="12">
        <v>307651</v>
      </c>
      <c r="AH138" s="12">
        <v>5932</v>
      </c>
      <c r="AI138" s="12">
        <v>134516</v>
      </c>
      <c r="AJ138" s="12">
        <v>9418</v>
      </c>
      <c r="AK138" s="12">
        <v>2069</v>
      </c>
      <c r="AL138" s="37">
        <f t="shared" si="34"/>
        <v>151935</v>
      </c>
      <c r="AM138" s="12">
        <v>52608</v>
      </c>
    </row>
    <row r="139" spans="1:39" ht="15">
      <c r="A139" s="53" t="s">
        <v>16</v>
      </c>
      <c r="B139" s="17">
        <v>0.4783659684713339</v>
      </c>
      <c r="C139" s="17">
        <v>0.5356221579831678</v>
      </c>
      <c r="R139" s="6" t="s">
        <v>29</v>
      </c>
      <c r="S139" s="12">
        <v>258148</v>
      </c>
      <c r="T139" s="11" t="s">
        <v>1</v>
      </c>
      <c r="U139" s="12">
        <v>157192</v>
      </c>
      <c r="V139" s="11" t="s">
        <v>1</v>
      </c>
      <c r="W139" s="12">
        <v>241</v>
      </c>
      <c r="X139" s="37">
        <f t="shared" si="32"/>
        <v>157433</v>
      </c>
      <c r="Y139" s="12">
        <v>23817</v>
      </c>
      <c r="Z139" s="12">
        <v>3515084</v>
      </c>
      <c r="AA139" s="12">
        <v>30854</v>
      </c>
      <c r="AB139" s="12">
        <v>1230099</v>
      </c>
      <c r="AC139" s="12">
        <v>33849</v>
      </c>
      <c r="AD139" s="12">
        <v>52872</v>
      </c>
      <c r="AE139" s="37">
        <f t="shared" si="33"/>
        <v>1347674</v>
      </c>
      <c r="AF139" s="12">
        <v>705211</v>
      </c>
      <c r="AG139" s="12">
        <v>942337</v>
      </c>
      <c r="AH139" s="12">
        <v>14147</v>
      </c>
      <c r="AI139" s="12">
        <v>505626</v>
      </c>
      <c r="AJ139" s="12">
        <v>5898</v>
      </c>
      <c r="AK139" s="12">
        <v>16647</v>
      </c>
      <c r="AL139" s="37">
        <f t="shared" si="34"/>
        <v>542318</v>
      </c>
      <c r="AM139" s="12">
        <v>177660</v>
      </c>
    </row>
    <row r="140" spans="1:39" ht="15">
      <c r="A140" s="53" t="s">
        <v>17</v>
      </c>
      <c r="B140" s="17">
        <v>0.47373584905660365</v>
      </c>
      <c r="C140" s="17">
        <v>0.28140225902930505</v>
      </c>
      <c r="R140" s="6" t="s">
        <v>28</v>
      </c>
      <c r="S140" s="12">
        <v>109454</v>
      </c>
      <c r="T140" s="11" t="s">
        <v>1</v>
      </c>
      <c r="U140" s="12">
        <v>39762</v>
      </c>
      <c r="V140" s="11" t="s">
        <v>1</v>
      </c>
      <c r="W140" s="11" t="s">
        <v>1</v>
      </c>
      <c r="X140" s="37">
        <f t="shared" si="32"/>
        <v>39762</v>
      </c>
      <c r="Y140" s="12">
        <v>26484</v>
      </c>
      <c r="Z140" s="12">
        <v>1638700</v>
      </c>
      <c r="AA140" s="12">
        <v>4456</v>
      </c>
      <c r="AB140" s="12">
        <v>360983</v>
      </c>
      <c r="AC140" s="12">
        <v>14308</v>
      </c>
      <c r="AD140" s="12">
        <v>12415</v>
      </c>
      <c r="AE140" s="37">
        <f t="shared" si="33"/>
        <v>392162</v>
      </c>
      <c r="AF140" s="12">
        <v>417756</v>
      </c>
      <c r="AG140" s="12">
        <v>323053</v>
      </c>
      <c r="AH140" s="12">
        <v>1750</v>
      </c>
      <c r="AI140" s="12">
        <v>92007</v>
      </c>
      <c r="AJ140" s="12">
        <v>608</v>
      </c>
      <c r="AK140" s="12">
        <v>1409</v>
      </c>
      <c r="AL140" s="37">
        <f t="shared" si="34"/>
        <v>95774</v>
      </c>
      <c r="AM140" s="12">
        <v>87538</v>
      </c>
    </row>
    <row r="141" spans="1:39" ht="15">
      <c r="A141" s="53" t="s">
        <v>13</v>
      </c>
      <c r="B141" s="17">
        <v>0.461419305032668</v>
      </c>
      <c r="C141" s="17">
        <v>0.3994796721151304</v>
      </c>
      <c r="R141" s="6" t="s">
        <v>27</v>
      </c>
      <c r="S141" s="12">
        <v>1430904</v>
      </c>
      <c r="T141" s="12">
        <v>2524</v>
      </c>
      <c r="U141" s="12">
        <v>709724</v>
      </c>
      <c r="V141" s="12">
        <v>5128</v>
      </c>
      <c r="W141" s="12">
        <v>2012</v>
      </c>
      <c r="X141" s="37">
        <f t="shared" si="32"/>
        <v>719388</v>
      </c>
      <c r="Y141" s="12">
        <v>281379</v>
      </c>
      <c r="Z141" s="12">
        <v>27781123</v>
      </c>
      <c r="AA141" s="12">
        <v>60841</v>
      </c>
      <c r="AB141" s="12">
        <v>7269135</v>
      </c>
      <c r="AC141" s="12">
        <v>228179</v>
      </c>
      <c r="AD141" s="12">
        <v>227396</v>
      </c>
      <c r="AE141" s="37">
        <f t="shared" si="33"/>
        <v>7785551</v>
      </c>
      <c r="AF141" s="12">
        <v>6139638</v>
      </c>
      <c r="AG141" s="12">
        <v>3240640</v>
      </c>
      <c r="AH141" s="12">
        <v>14530</v>
      </c>
      <c r="AI141" s="12">
        <v>1397997</v>
      </c>
      <c r="AJ141" s="12">
        <v>20143</v>
      </c>
      <c r="AK141" s="12">
        <v>14527</v>
      </c>
      <c r="AL141" s="37">
        <f t="shared" si="34"/>
        <v>1447197</v>
      </c>
      <c r="AM141" s="12">
        <v>644268</v>
      </c>
    </row>
    <row r="142" spans="1:39" ht="15">
      <c r="A142" s="53" t="s">
        <v>5</v>
      </c>
      <c r="B142" s="17">
        <v>0.42705914016008617</v>
      </c>
      <c r="C142" s="17">
        <v>0.3049410182254374</v>
      </c>
      <c r="R142" s="6" t="s">
        <v>26</v>
      </c>
      <c r="S142" s="12">
        <v>19561</v>
      </c>
      <c r="T142" s="11" t="s">
        <v>1</v>
      </c>
      <c r="U142" s="11" t="s">
        <v>1</v>
      </c>
      <c r="V142" s="12">
        <v>0</v>
      </c>
      <c r="W142" s="12">
        <v>0</v>
      </c>
      <c r="X142" s="37">
        <f t="shared" si="32"/>
        <v>0</v>
      </c>
      <c r="Y142" s="12">
        <v>2597</v>
      </c>
      <c r="Z142" s="12">
        <v>241378</v>
      </c>
      <c r="AA142" s="12">
        <v>4336</v>
      </c>
      <c r="AB142" s="12">
        <v>86152</v>
      </c>
      <c r="AC142" s="12">
        <v>4348</v>
      </c>
      <c r="AD142" s="12">
        <v>2325</v>
      </c>
      <c r="AE142" s="37">
        <f t="shared" si="33"/>
        <v>97161</v>
      </c>
      <c r="AF142" s="12">
        <v>48581</v>
      </c>
      <c r="AG142" s="12">
        <v>92732</v>
      </c>
      <c r="AH142" s="12">
        <v>392</v>
      </c>
      <c r="AI142" s="12">
        <v>38574</v>
      </c>
      <c r="AJ142" s="12">
        <v>537</v>
      </c>
      <c r="AK142" s="11" t="s">
        <v>1</v>
      </c>
      <c r="AL142" s="37">
        <f t="shared" si="34"/>
        <v>39503</v>
      </c>
      <c r="AM142" s="12">
        <v>19319</v>
      </c>
    </row>
    <row r="143" spans="1:39" ht="15">
      <c r="A143" s="53" t="s">
        <v>23</v>
      </c>
      <c r="B143" s="17">
        <v>0.4010539206772396</v>
      </c>
      <c r="C143" s="17">
        <v>0.24200881457184137</v>
      </c>
      <c r="R143" s="6" t="s">
        <v>25</v>
      </c>
      <c r="S143" s="12">
        <v>187216</v>
      </c>
      <c r="T143" s="11" t="s">
        <v>1</v>
      </c>
      <c r="U143" s="12">
        <v>58006</v>
      </c>
      <c r="V143" s="11" t="s">
        <v>1</v>
      </c>
      <c r="W143" s="11" t="s">
        <v>1</v>
      </c>
      <c r="X143" s="37">
        <f t="shared" si="32"/>
        <v>58006</v>
      </c>
      <c r="Y143" s="12">
        <v>32939</v>
      </c>
      <c r="Z143" s="12">
        <v>1240689</v>
      </c>
      <c r="AA143" s="12">
        <v>4058</v>
      </c>
      <c r="AB143" s="12">
        <v>189966</v>
      </c>
      <c r="AC143" s="12">
        <v>8496</v>
      </c>
      <c r="AD143" s="12">
        <v>8025</v>
      </c>
      <c r="AE143" s="37">
        <f t="shared" si="33"/>
        <v>210545</v>
      </c>
      <c r="AF143" s="12">
        <v>336866</v>
      </c>
      <c r="AG143" s="12">
        <v>312907</v>
      </c>
      <c r="AH143" s="11" t="s">
        <v>1</v>
      </c>
      <c r="AI143" s="12">
        <v>80062</v>
      </c>
      <c r="AJ143" s="11" t="s">
        <v>1</v>
      </c>
      <c r="AK143" s="12">
        <v>624</v>
      </c>
      <c r="AL143" s="37">
        <f t="shared" si="34"/>
        <v>80686</v>
      </c>
      <c r="AM143" s="12">
        <v>86272</v>
      </c>
    </row>
    <row r="144" spans="1:39" ht="15">
      <c r="A144" s="53" t="s">
        <v>11</v>
      </c>
      <c r="B144" s="17">
        <v>0.3902282808954114</v>
      </c>
      <c r="C144" s="17">
        <v>0.3685945900195806</v>
      </c>
      <c r="R144" s="6" t="s">
        <v>24</v>
      </c>
      <c r="S144" s="12">
        <v>25462</v>
      </c>
      <c r="T144" s="11" t="s">
        <v>1</v>
      </c>
      <c r="U144" s="12">
        <v>5550</v>
      </c>
      <c r="V144" s="12">
        <v>12</v>
      </c>
      <c r="W144" s="12">
        <v>0</v>
      </c>
      <c r="X144" s="37">
        <f t="shared" si="32"/>
        <v>5562</v>
      </c>
      <c r="Y144" s="12">
        <v>10781</v>
      </c>
      <c r="Z144" s="12">
        <v>2212462</v>
      </c>
      <c r="AA144" s="12">
        <v>6037</v>
      </c>
      <c r="AB144" s="12">
        <v>283215</v>
      </c>
      <c r="AC144" s="12">
        <v>21598</v>
      </c>
      <c r="AD144" s="12">
        <v>10534</v>
      </c>
      <c r="AE144" s="37">
        <f t="shared" si="33"/>
        <v>321384</v>
      </c>
      <c r="AF144" s="12">
        <v>782102</v>
      </c>
      <c r="AG144" s="12">
        <v>113944</v>
      </c>
      <c r="AH144" s="11" t="s">
        <v>1</v>
      </c>
      <c r="AI144" s="12">
        <v>22796</v>
      </c>
      <c r="AJ144" s="12">
        <v>355</v>
      </c>
      <c r="AK144" s="11" t="s">
        <v>1</v>
      </c>
      <c r="AL144" s="37">
        <f t="shared" si="34"/>
        <v>23151</v>
      </c>
      <c r="AM144" s="12">
        <v>53495</v>
      </c>
    </row>
    <row r="145" spans="1:39" ht="15">
      <c r="A145" s="53" t="s">
        <v>54</v>
      </c>
      <c r="B145" s="17">
        <v>0.3598927713561504</v>
      </c>
      <c r="C145" s="17">
        <v>0.332428092636298</v>
      </c>
      <c r="R145" s="6" t="s">
        <v>23</v>
      </c>
      <c r="S145" s="12">
        <v>343330</v>
      </c>
      <c r="T145" s="11" t="s">
        <v>1</v>
      </c>
      <c r="U145" s="12">
        <v>133906</v>
      </c>
      <c r="V145" s="12">
        <v>240</v>
      </c>
      <c r="W145" s="12">
        <v>1038</v>
      </c>
      <c r="X145" s="37">
        <f t="shared" si="32"/>
        <v>135184</v>
      </c>
      <c r="Y145" s="12">
        <v>68694</v>
      </c>
      <c r="Z145" s="12">
        <v>10655035</v>
      </c>
      <c r="AA145" s="12">
        <v>20082</v>
      </c>
      <c r="AB145" s="12">
        <v>1724072</v>
      </c>
      <c r="AC145" s="12">
        <v>38514</v>
      </c>
      <c r="AD145" s="12">
        <v>149305</v>
      </c>
      <c r="AE145" s="37">
        <f t="shared" si="33"/>
        <v>1931973</v>
      </c>
      <c r="AF145" s="12">
        <v>2862233</v>
      </c>
      <c r="AG145" s="12">
        <v>1299729</v>
      </c>
      <c r="AH145" s="12">
        <v>3767</v>
      </c>
      <c r="AI145" s="12">
        <v>393596</v>
      </c>
      <c r="AJ145" s="12">
        <v>12149</v>
      </c>
      <c r="AK145" s="12">
        <v>8803</v>
      </c>
      <c r="AL145" s="37">
        <f t="shared" si="34"/>
        <v>418315</v>
      </c>
      <c r="AM145" s="12">
        <v>339885</v>
      </c>
    </row>
    <row r="146" spans="1:39" ht="15">
      <c r="A146" s="53" t="s">
        <v>156</v>
      </c>
      <c r="B146" s="17">
        <v>0.34191508680780475</v>
      </c>
      <c r="C146" s="17">
        <v>0.30214200522174317</v>
      </c>
      <c r="R146" s="6" t="s">
        <v>22</v>
      </c>
      <c r="S146" s="12">
        <v>664550</v>
      </c>
      <c r="T146" s="12">
        <v>2004</v>
      </c>
      <c r="U146" s="12">
        <v>277489</v>
      </c>
      <c r="V146" s="12">
        <v>85</v>
      </c>
      <c r="W146" s="12">
        <v>295</v>
      </c>
      <c r="X146" s="37">
        <f t="shared" si="32"/>
        <v>279873</v>
      </c>
      <c r="Y146" s="12">
        <v>157676</v>
      </c>
      <c r="Z146" s="12">
        <v>16144350</v>
      </c>
      <c r="AA146" s="12">
        <v>21460</v>
      </c>
      <c r="AB146" s="12">
        <v>3089326</v>
      </c>
      <c r="AC146" s="12">
        <v>208833</v>
      </c>
      <c r="AD146" s="12">
        <v>172168</v>
      </c>
      <c r="AE146" s="37">
        <f t="shared" si="33"/>
        <v>3491787</v>
      </c>
      <c r="AF146" s="12">
        <v>3870183</v>
      </c>
      <c r="AG146" s="12">
        <v>1723148</v>
      </c>
      <c r="AH146" s="12">
        <v>4895</v>
      </c>
      <c r="AI146" s="12">
        <v>642910</v>
      </c>
      <c r="AJ146" s="12">
        <v>2796</v>
      </c>
      <c r="AK146" s="12">
        <v>5261</v>
      </c>
      <c r="AL146" s="37">
        <f t="shared" si="34"/>
        <v>655862</v>
      </c>
      <c r="AM146" s="12">
        <v>513515</v>
      </c>
    </row>
    <row r="147" spans="1:39" ht="15">
      <c r="A147" s="53" t="s">
        <v>12</v>
      </c>
      <c r="B147" s="17">
        <v>0.31751126991824885</v>
      </c>
      <c r="C147" s="17">
        <v>0.4895073734460923</v>
      </c>
      <c r="R147" s="6" t="s">
        <v>21</v>
      </c>
      <c r="S147" s="12">
        <v>22265</v>
      </c>
      <c r="T147" s="11" t="s">
        <v>1</v>
      </c>
      <c r="U147" s="12">
        <v>10691</v>
      </c>
      <c r="V147" s="12">
        <v>19</v>
      </c>
      <c r="W147" s="11" t="s">
        <v>1</v>
      </c>
      <c r="X147" s="37">
        <f t="shared" si="32"/>
        <v>10710</v>
      </c>
      <c r="Y147" s="12">
        <v>3938</v>
      </c>
      <c r="Z147" s="12">
        <v>999426</v>
      </c>
      <c r="AA147" s="12">
        <v>13278</v>
      </c>
      <c r="AB147" s="12">
        <v>254857</v>
      </c>
      <c r="AC147" s="12">
        <v>14739</v>
      </c>
      <c r="AD147" s="12">
        <v>22951</v>
      </c>
      <c r="AE147" s="37">
        <f t="shared" si="33"/>
        <v>305825</v>
      </c>
      <c r="AF147" s="12">
        <v>232648</v>
      </c>
      <c r="AG147" s="12">
        <v>133151</v>
      </c>
      <c r="AH147" s="11" t="s">
        <v>1</v>
      </c>
      <c r="AI147" s="12">
        <v>43500</v>
      </c>
      <c r="AJ147" s="12">
        <v>271</v>
      </c>
      <c r="AK147" s="11" t="s">
        <v>1</v>
      </c>
      <c r="AL147" s="37">
        <f t="shared" si="34"/>
        <v>43771</v>
      </c>
      <c r="AM147" s="12">
        <v>40201</v>
      </c>
    </row>
    <row r="148" spans="1:39" ht="15">
      <c r="A148" s="53" t="s">
        <v>3</v>
      </c>
      <c r="B148" s="17">
        <v>0.3061608241082411</v>
      </c>
      <c r="C148" s="17">
        <v>0.31968971786805644</v>
      </c>
      <c r="R148" s="6" t="s">
        <v>20</v>
      </c>
      <c r="S148" s="12">
        <v>482400</v>
      </c>
      <c r="T148" s="12">
        <v>737</v>
      </c>
      <c r="U148" s="12">
        <v>212760</v>
      </c>
      <c r="V148" s="12">
        <v>876</v>
      </c>
      <c r="W148" s="12">
        <v>557</v>
      </c>
      <c r="X148" s="37">
        <f t="shared" si="32"/>
        <v>214930</v>
      </c>
      <c r="Y148" s="12">
        <v>78155</v>
      </c>
      <c r="Z148" s="12">
        <v>14158595</v>
      </c>
      <c r="AA148" s="12">
        <v>31222</v>
      </c>
      <c r="AB148" s="12">
        <v>3654887</v>
      </c>
      <c r="AC148" s="12">
        <v>88476</v>
      </c>
      <c r="AD148" s="12">
        <v>183011</v>
      </c>
      <c r="AE148" s="37">
        <f t="shared" si="33"/>
        <v>3957596</v>
      </c>
      <c r="AF148" s="12">
        <v>3302311</v>
      </c>
      <c r="AG148" s="12">
        <v>1135783</v>
      </c>
      <c r="AH148" s="12">
        <v>1659</v>
      </c>
      <c r="AI148" s="12">
        <v>423681</v>
      </c>
      <c r="AJ148" s="12">
        <v>8647</v>
      </c>
      <c r="AK148" s="12">
        <v>3304</v>
      </c>
      <c r="AL148" s="37">
        <f t="shared" si="34"/>
        <v>437291</v>
      </c>
      <c r="AM148" s="12">
        <v>293577</v>
      </c>
    </row>
    <row r="149" spans="1:39" ht="15">
      <c r="A149" s="53" t="s">
        <v>8</v>
      </c>
      <c r="B149" s="17">
        <v>0.292845756853585</v>
      </c>
      <c r="C149" s="17">
        <v>0.38535084943569436</v>
      </c>
      <c r="R149" s="6" t="s">
        <v>19</v>
      </c>
      <c r="S149" s="12">
        <v>4056</v>
      </c>
      <c r="T149" s="12">
        <v>0</v>
      </c>
      <c r="U149" s="11" t="s">
        <v>1</v>
      </c>
      <c r="V149" s="12">
        <v>0</v>
      </c>
      <c r="W149" s="12">
        <v>0</v>
      </c>
      <c r="X149" s="37">
        <f t="shared" si="32"/>
        <v>0</v>
      </c>
      <c r="Y149" s="11" t="s">
        <v>1</v>
      </c>
      <c r="Z149" s="12">
        <v>209345</v>
      </c>
      <c r="AA149" s="11" t="s">
        <v>1</v>
      </c>
      <c r="AB149" s="12">
        <v>27680</v>
      </c>
      <c r="AC149" s="11" t="s">
        <v>1</v>
      </c>
      <c r="AD149" s="12">
        <v>1653</v>
      </c>
      <c r="AE149" s="37">
        <f t="shared" si="33"/>
        <v>29333</v>
      </c>
      <c r="AF149" s="12">
        <v>59836</v>
      </c>
      <c r="AG149" s="12">
        <v>12601</v>
      </c>
      <c r="AH149" s="12">
        <v>0</v>
      </c>
      <c r="AI149" s="12">
        <v>701</v>
      </c>
      <c r="AJ149" s="12">
        <v>0</v>
      </c>
      <c r="AK149" s="11" t="s">
        <v>1</v>
      </c>
      <c r="AL149" s="37">
        <f t="shared" si="34"/>
        <v>701</v>
      </c>
      <c r="AM149" s="12">
        <v>3933</v>
      </c>
    </row>
    <row r="150" spans="1:39" ht="15">
      <c r="A150" s="53" t="s">
        <v>18</v>
      </c>
      <c r="B150" s="17">
        <v>0.2745930031174229</v>
      </c>
      <c r="C150" s="17">
        <v>0.5165628851658698</v>
      </c>
      <c r="R150" s="6" t="s">
        <v>18</v>
      </c>
      <c r="S150" s="12">
        <v>27991</v>
      </c>
      <c r="T150" s="12">
        <v>22</v>
      </c>
      <c r="U150" s="12">
        <v>7499</v>
      </c>
      <c r="V150" s="12">
        <v>90</v>
      </c>
      <c r="W150" s="12">
        <v>47</v>
      </c>
      <c r="X150" s="37">
        <f t="shared" si="32"/>
        <v>7658</v>
      </c>
      <c r="Y150" s="12">
        <v>8275</v>
      </c>
      <c r="Z150" s="12">
        <v>619685</v>
      </c>
      <c r="AA150" s="12">
        <v>3213</v>
      </c>
      <c r="AB150" s="12">
        <v>121746</v>
      </c>
      <c r="AC150" s="12">
        <v>10624</v>
      </c>
      <c r="AD150" s="12">
        <v>7658</v>
      </c>
      <c r="AE150" s="37">
        <f t="shared" si="33"/>
        <v>143241</v>
      </c>
      <c r="AF150" s="12">
        <v>159415</v>
      </c>
      <c r="AG150" s="12">
        <v>115617</v>
      </c>
      <c r="AH150" s="12">
        <v>1487</v>
      </c>
      <c r="AI150" s="12">
        <v>27637</v>
      </c>
      <c r="AJ150" s="12">
        <v>1566</v>
      </c>
      <c r="AK150" s="12">
        <v>270</v>
      </c>
      <c r="AL150" s="37">
        <f t="shared" si="34"/>
        <v>30960</v>
      </c>
      <c r="AM150" s="12">
        <v>41334</v>
      </c>
    </row>
    <row r="151" spans="1:39" ht="15">
      <c r="A151" s="53" t="s">
        <v>73</v>
      </c>
      <c r="B151" s="17">
        <v>0.26703603885011984</v>
      </c>
      <c r="C151" s="17">
        <v>0.2341915623908087</v>
      </c>
      <c r="R151" s="6" t="s">
        <v>17</v>
      </c>
      <c r="S151" s="12">
        <v>36598</v>
      </c>
      <c r="T151" s="12">
        <v>0</v>
      </c>
      <c r="U151" s="12">
        <v>18728</v>
      </c>
      <c r="V151" s="12">
        <v>276</v>
      </c>
      <c r="W151" s="11" t="s">
        <v>1</v>
      </c>
      <c r="X151" s="37">
        <f t="shared" si="32"/>
        <v>19004</v>
      </c>
      <c r="Y151" s="12">
        <v>8123</v>
      </c>
      <c r="Z151" s="12">
        <v>909868</v>
      </c>
      <c r="AA151" s="12">
        <v>2723</v>
      </c>
      <c r="AB151" s="12">
        <v>207060</v>
      </c>
      <c r="AC151" s="12">
        <v>13912</v>
      </c>
      <c r="AD151" s="12">
        <v>13242</v>
      </c>
      <c r="AE151" s="37">
        <f t="shared" si="33"/>
        <v>236937</v>
      </c>
      <c r="AF151" s="12">
        <v>251633</v>
      </c>
      <c r="AG151" s="12">
        <v>135599</v>
      </c>
      <c r="AH151" s="12">
        <v>555</v>
      </c>
      <c r="AI151" s="12">
        <v>48096</v>
      </c>
      <c r="AJ151" s="12">
        <v>2032</v>
      </c>
      <c r="AK151" s="12">
        <v>430</v>
      </c>
      <c r="AL151" s="37">
        <f t="shared" si="34"/>
        <v>51113</v>
      </c>
      <c r="AM151" s="12">
        <v>39516</v>
      </c>
    </row>
    <row r="152" spans="1:39" ht="15">
      <c r="A152" s="53" t="s">
        <v>6</v>
      </c>
      <c r="B152" s="17">
        <v>0.25855447775127915</v>
      </c>
      <c r="C152" s="17">
        <v>0.23017844809805701</v>
      </c>
      <c r="R152" s="6" t="s">
        <v>16</v>
      </c>
      <c r="S152" s="12">
        <v>29605</v>
      </c>
      <c r="T152" s="12">
        <v>0</v>
      </c>
      <c r="U152" s="11" t="s">
        <v>1</v>
      </c>
      <c r="V152" s="11" t="s">
        <v>1</v>
      </c>
      <c r="W152" s="11" t="s">
        <v>1</v>
      </c>
      <c r="X152" s="37">
        <f t="shared" si="32"/>
        <v>0</v>
      </c>
      <c r="Y152" s="12">
        <v>4513</v>
      </c>
      <c r="Z152" s="12">
        <v>249348</v>
      </c>
      <c r="AA152" s="12">
        <v>252</v>
      </c>
      <c r="AB152" s="12">
        <v>33311</v>
      </c>
      <c r="AC152" s="12">
        <v>1470</v>
      </c>
      <c r="AD152" s="12">
        <v>1266</v>
      </c>
      <c r="AE152" s="37">
        <f t="shared" si="33"/>
        <v>36299</v>
      </c>
      <c r="AF152" s="12">
        <v>49890</v>
      </c>
      <c r="AG152" s="12">
        <v>98363</v>
      </c>
      <c r="AH152" s="11" t="s">
        <v>1</v>
      </c>
      <c r="AI152" s="12">
        <v>16158</v>
      </c>
      <c r="AJ152" s="11" t="s">
        <v>1</v>
      </c>
      <c r="AK152" s="12">
        <v>862</v>
      </c>
      <c r="AL152" s="37">
        <f t="shared" si="34"/>
        <v>17020</v>
      </c>
      <c r="AM152" s="12">
        <v>18815</v>
      </c>
    </row>
    <row r="153" spans="1:39" ht="15">
      <c r="A153" s="53" t="s">
        <v>22</v>
      </c>
      <c r="B153" s="17">
        <v>0.25447532083534724</v>
      </c>
      <c r="C153" s="17">
        <v>0.23420155215000268</v>
      </c>
      <c r="R153" s="6" t="s">
        <v>15</v>
      </c>
      <c r="S153" s="12">
        <v>199398</v>
      </c>
      <c r="T153" s="12">
        <v>182</v>
      </c>
      <c r="U153" s="12">
        <v>132890</v>
      </c>
      <c r="V153" s="12">
        <v>500</v>
      </c>
      <c r="W153" s="12">
        <v>147</v>
      </c>
      <c r="X153" s="37">
        <f t="shared" si="32"/>
        <v>133719</v>
      </c>
      <c r="Y153" s="12">
        <v>19944</v>
      </c>
      <c r="Z153" s="12">
        <v>2472699</v>
      </c>
      <c r="AA153" s="12">
        <v>4298</v>
      </c>
      <c r="AB153" s="12">
        <v>678247</v>
      </c>
      <c r="AC153" s="12">
        <v>24782</v>
      </c>
      <c r="AD153" s="12">
        <v>40747</v>
      </c>
      <c r="AE153" s="37">
        <f t="shared" si="33"/>
        <v>748074</v>
      </c>
      <c r="AF153" s="12">
        <v>551960</v>
      </c>
      <c r="AG153" s="12">
        <v>653132</v>
      </c>
      <c r="AH153" s="12">
        <v>979</v>
      </c>
      <c r="AI153" s="12">
        <v>332622</v>
      </c>
      <c r="AJ153" s="12">
        <v>12380</v>
      </c>
      <c r="AK153" s="12">
        <v>2430</v>
      </c>
      <c r="AL153" s="37">
        <f t="shared" si="34"/>
        <v>348411</v>
      </c>
      <c r="AM153" s="12">
        <v>125907</v>
      </c>
    </row>
    <row r="154" spans="1:39" ht="15">
      <c r="A154" s="53" t="s">
        <v>28</v>
      </c>
      <c r="B154" s="17">
        <v>0.24225928942628688</v>
      </c>
      <c r="C154" s="17">
        <v>0.27076657521349107</v>
      </c>
      <c r="R154" s="6" t="s">
        <v>14</v>
      </c>
      <c r="S154" s="12">
        <v>5696</v>
      </c>
      <c r="T154" s="11" t="s">
        <v>1</v>
      </c>
      <c r="U154" s="11" t="s">
        <v>1</v>
      </c>
      <c r="V154" s="12">
        <v>0</v>
      </c>
      <c r="W154" s="12">
        <v>0</v>
      </c>
      <c r="X154" s="37">
        <f t="shared" si="32"/>
        <v>0</v>
      </c>
      <c r="Y154" s="11" t="s">
        <v>1</v>
      </c>
      <c r="Z154" s="12">
        <v>125765</v>
      </c>
      <c r="AA154" s="11" t="s">
        <v>1</v>
      </c>
      <c r="AB154" s="11" t="s">
        <v>1</v>
      </c>
      <c r="AC154" s="11" t="s">
        <v>1</v>
      </c>
      <c r="AD154" s="11" t="s">
        <v>1</v>
      </c>
      <c r="AE154" s="37">
        <f t="shared" si="33"/>
        <v>0</v>
      </c>
      <c r="AF154" s="12">
        <v>30377</v>
      </c>
      <c r="AG154" s="12">
        <v>17607</v>
      </c>
      <c r="AH154" s="11" t="s">
        <v>1</v>
      </c>
      <c r="AI154" s="11" t="s">
        <v>1</v>
      </c>
      <c r="AJ154" s="12">
        <v>0</v>
      </c>
      <c r="AK154" s="12">
        <v>0</v>
      </c>
      <c r="AL154" s="37">
        <f t="shared" si="34"/>
        <v>0</v>
      </c>
      <c r="AM154" s="12">
        <v>620</v>
      </c>
    </row>
    <row r="155" spans="1:39" ht="15">
      <c r="A155" s="53" t="s">
        <v>10</v>
      </c>
      <c r="B155" s="17">
        <v>0.24212992649395537</v>
      </c>
      <c r="C155" s="17">
        <v>0.27595131908943654</v>
      </c>
      <c r="R155" s="6" t="s">
        <v>13</v>
      </c>
      <c r="S155" s="12">
        <v>381722</v>
      </c>
      <c r="T155" s="12">
        <v>2427</v>
      </c>
      <c r="U155" s="12">
        <v>113744</v>
      </c>
      <c r="V155" s="12">
        <v>138</v>
      </c>
      <c r="W155" s="12">
        <v>893</v>
      </c>
      <c r="X155" s="37">
        <f t="shared" si="32"/>
        <v>117202</v>
      </c>
      <c r="Y155" s="12">
        <v>129464</v>
      </c>
      <c r="Z155" s="12">
        <v>5327401</v>
      </c>
      <c r="AA155" s="12">
        <v>11326</v>
      </c>
      <c r="AB155" s="12">
        <v>673456</v>
      </c>
      <c r="AC155" s="12">
        <v>27153</v>
      </c>
      <c r="AD155" s="12">
        <v>33262</v>
      </c>
      <c r="AE155" s="37">
        <f t="shared" si="33"/>
        <v>745197</v>
      </c>
      <c r="AF155" s="12">
        <v>1446650</v>
      </c>
      <c r="AG155" s="12">
        <v>866906</v>
      </c>
      <c r="AH155" s="12">
        <v>4559</v>
      </c>
      <c r="AI155" s="12">
        <v>206938</v>
      </c>
      <c r="AJ155" s="12">
        <v>7147</v>
      </c>
      <c r="AK155" s="12">
        <v>7231</v>
      </c>
      <c r="AL155" s="37">
        <f t="shared" si="34"/>
        <v>225875</v>
      </c>
      <c r="AM155" s="12">
        <v>283669</v>
      </c>
    </row>
    <row r="156" spans="1:39" ht="15">
      <c r="A156" s="53" t="s">
        <v>21</v>
      </c>
      <c r="B156" s="17">
        <v>0.2175164653029179</v>
      </c>
      <c r="C156" s="17">
        <v>0.3179229008977293</v>
      </c>
      <c r="R156" s="6" t="s">
        <v>12</v>
      </c>
      <c r="S156" s="12">
        <v>156462</v>
      </c>
      <c r="T156" s="12">
        <v>411</v>
      </c>
      <c r="U156" s="12">
        <v>71314</v>
      </c>
      <c r="V156" s="12">
        <v>29</v>
      </c>
      <c r="W156" s="12">
        <v>7</v>
      </c>
      <c r="X156" s="37">
        <f t="shared" si="32"/>
        <v>71761</v>
      </c>
      <c r="Y156" s="12">
        <v>38089</v>
      </c>
      <c r="Z156" s="12">
        <v>2720484</v>
      </c>
      <c r="AA156" s="12">
        <v>6265</v>
      </c>
      <c r="AB156" s="12">
        <v>620993</v>
      </c>
      <c r="AC156" s="12">
        <v>29297</v>
      </c>
      <c r="AD156" s="12">
        <v>20314</v>
      </c>
      <c r="AE156" s="37">
        <f t="shared" si="33"/>
        <v>676869</v>
      </c>
      <c r="AF156" s="12">
        <v>651401</v>
      </c>
      <c r="AG156" s="12">
        <v>537363</v>
      </c>
      <c r="AH156" s="12">
        <v>734</v>
      </c>
      <c r="AI156" s="12">
        <v>176585</v>
      </c>
      <c r="AJ156" s="12">
        <v>215</v>
      </c>
      <c r="AK156" s="12">
        <v>987</v>
      </c>
      <c r="AL156" s="37">
        <f t="shared" si="34"/>
        <v>178521</v>
      </c>
      <c r="AM156" s="12">
        <v>193061</v>
      </c>
    </row>
    <row r="157" spans="1:39" ht="15">
      <c r="A157" s="53" t="s">
        <v>20</v>
      </c>
      <c r="B157" s="17">
        <v>0.19486773105126554</v>
      </c>
      <c r="C157" s="17">
        <v>0.19749305985722573</v>
      </c>
      <c r="R157" s="6" t="s">
        <v>11</v>
      </c>
      <c r="S157" s="12">
        <v>369300</v>
      </c>
      <c r="T157" s="12">
        <v>704</v>
      </c>
      <c r="U157" s="12">
        <v>220517</v>
      </c>
      <c r="V157" s="12">
        <v>0</v>
      </c>
      <c r="W157" s="12">
        <v>495</v>
      </c>
      <c r="X157" s="37">
        <f t="shared" si="32"/>
        <v>221716</v>
      </c>
      <c r="Y157" s="12">
        <v>49333</v>
      </c>
      <c r="Z157" s="12">
        <v>5356464</v>
      </c>
      <c r="AA157" s="12">
        <v>160045</v>
      </c>
      <c r="AB157" s="12">
        <v>2052421</v>
      </c>
      <c r="AC157" s="12">
        <v>131976</v>
      </c>
      <c r="AD157" s="12">
        <v>117268</v>
      </c>
      <c r="AE157" s="37">
        <f t="shared" si="33"/>
        <v>2461710</v>
      </c>
      <c r="AF157" s="12">
        <v>1116751</v>
      </c>
      <c r="AG157" s="12">
        <v>1476830</v>
      </c>
      <c r="AH157" s="12">
        <v>3931</v>
      </c>
      <c r="AI157" s="12">
        <v>718260</v>
      </c>
      <c r="AJ157" s="12">
        <v>9953</v>
      </c>
      <c r="AK157" s="12">
        <v>9093</v>
      </c>
      <c r="AL157" s="37">
        <f t="shared" si="34"/>
        <v>741237</v>
      </c>
      <c r="AM157" s="12">
        <v>359061</v>
      </c>
    </row>
    <row r="158" spans="1:39" ht="15">
      <c r="A158" s="53" t="s">
        <v>24</v>
      </c>
      <c r="B158" s="17">
        <v>0.07748577736869583</v>
      </c>
      <c r="C158" s="17">
        <v>0.16466235590465828</v>
      </c>
      <c r="R158" s="6" t="s">
        <v>10</v>
      </c>
      <c r="S158" s="12">
        <v>96224</v>
      </c>
      <c r="T158" s="12">
        <v>1561</v>
      </c>
      <c r="U158" s="12">
        <v>33193</v>
      </c>
      <c r="V158" s="12">
        <v>10</v>
      </c>
      <c r="W158" s="11" t="s">
        <v>1</v>
      </c>
      <c r="X158" s="37">
        <f t="shared" si="32"/>
        <v>34764</v>
      </c>
      <c r="Y158" s="12">
        <v>12725</v>
      </c>
      <c r="Z158" s="12">
        <v>2894720</v>
      </c>
      <c r="AA158" s="12">
        <v>9355</v>
      </c>
      <c r="AB158" s="12">
        <v>650628</v>
      </c>
      <c r="AC158" s="12">
        <v>8703</v>
      </c>
      <c r="AD158" s="12">
        <v>29896</v>
      </c>
      <c r="AE158" s="37">
        <f t="shared" si="33"/>
        <v>698582</v>
      </c>
      <c r="AF158" s="12">
        <v>719005</v>
      </c>
      <c r="AG158" s="12">
        <v>370080</v>
      </c>
      <c r="AH158" s="11" t="s">
        <v>1</v>
      </c>
      <c r="AI158" s="12">
        <v>102751</v>
      </c>
      <c r="AJ158" s="12">
        <v>528</v>
      </c>
      <c r="AK158" s="11" t="s">
        <v>1</v>
      </c>
      <c r="AL158" s="37">
        <f t="shared" si="34"/>
        <v>103279</v>
      </c>
      <c r="AM158" s="12">
        <v>92662</v>
      </c>
    </row>
    <row r="159" spans="1:39" ht="15">
      <c r="A159" s="53" t="s">
        <v>19</v>
      </c>
      <c r="B159" s="17">
        <v>0.039996082016455534</v>
      </c>
      <c r="C159" s="17">
        <v>0.14694495412844036</v>
      </c>
      <c r="R159" s="6" t="s">
        <v>9</v>
      </c>
      <c r="S159" s="12">
        <v>213701</v>
      </c>
      <c r="T159" s="12">
        <v>1066</v>
      </c>
      <c r="U159" s="12">
        <v>114986</v>
      </c>
      <c r="V159" s="12">
        <v>464</v>
      </c>
      <c r="W159" s="12">
        <v>1799</v>
      </c>
      <c r="X159" s="37">
        <f t="shared" si="32"/>
        <v>118315</v>
      </c>
      <c r="Y159" s="12">
        <v>32742</v>
      </c>
      <c r="Z159" s="12">
        <v>3834201</v>
      </c>
      <c r="AA159" s="12">
        <v>47223</v>
      </c>
      <c r="AB159" s="12">
        <v>1180098</v>
      </c>
      <c r="AC159" s="12">
        <v>76016</v>
      </c>
      <c r="AD159" s="12">
        <v>85466</v>
      </c>
      <c r="AE159" s="37">
        <f t="shared" si="33"/>
        <v>1388803</v>
      </c>
      <c r="AF159" s="12">
        <v>888089</v>
      </c>
      <c r="AG159" s="12">
        <v>1030850</v>
      </c>
      <c r="AH159" s="12">
        <v>24623</v>
      </c>
      <c r="AI159" s="12">
        <v>524805</v>
      </c>
      <c r="AJ159" s="12">
        <v>10422</v>
      </c>
      <c r="AK159" s="12">
        <v>11784</v>
      </c>
      <c r="AL159" s="37">
        <f t="shared" si="34"/>
        <v>571634</v>
      </c>
      <c r="AM159" s="12">
        <v>183497</v>
      </c>
    </row>
    <row r="160" spans="18:39" ht="15">
      <c r="R160" s="6" t="s">
        <v>8</v>
      </c>
      <c r="S160" s="12">
        <v>32070</v>
      </c>
      <c r="T160" s="12">
        <v>0</v>
      </c>
      <c r="U160" s="12">
        <v>16004</v>
      </c>
      <c r="V160" s="12">
        <v>25</v>
      </c>
      <c r="W160" s="12">
        <v>52</v>
      </c>
      <c r="X160" s="37">
        <f t="shared" si="32"/>
        <v>16081</v>
      </c>
      <c r="Y160" s="12">
        <v>4344</v>
      </c>
      <c r="Z160" s="12">
        <v>578976</v>
      </c>
      <c r="AA160" s="12">
        <v>2410</v>
      </c>
      <c r="AB160" s="12">
        <v>188697</v>
      </c>
      <c r="AC160" s="12">
        <v>9069</v>
      </c>
      <c r="AD160" s="12">
        <v>9933</v>
      </c>
      <c r="AE160" s="37">
        <f t="shared" si="33"/>
        <v>210109</v>
      </c>
      <c r="AF160" s="12">
        <v>112220</v>
      </c>
      <c r="AG160" s="12">
        <v>111433</v>
      </c>
      <c r="AH160" s="12">
        <v>145</v>
      </c>
      <c r="AI160" s="12">
        <v>49542</v>
      </c>
      <c r="AJ160" s="12">
        <v>138</v>
      </c>
      <c r="AK160" s="12">
        <v>408</v>
      </c>
      <c r="AL160" s="37">
        <f t="shared" si="34"/>
        <v>50233</v>
      </c>
      <c r="AM160" s="12">
        <v>34512</v>
      </c>
    </row>
    <row r="161" spans="18:39" ht="15">
      <c r="R161" s="6" t="s">
        <v>7</v>
      </c>
      <c r="S161" s="12">
        <v>72540</v>
      </c>
      <c r="T161" s="12">
        <v>0</v>
      </c>
      <c r="U161" s="12">
        <v>56187</v>
      </c>
      <c r="V161" s="11" t="s">
        <v>1</v>
      </c>
      <c r="W161" s="11" t="s">
        <v>1</v>
      </c>
      <c r="X161" s="37">
        <f t="shared" si="32"/>
        <v>56187</v>
      </c>
      <c r="Y161" s="12">
        <v>2356</v>
      </c>
      <c r="Z161" s="12">
        <v>1439731</v>
      </c>
      <c r="AA161" s="12">
        <v>7137</v>
      </c>
      <c r="AB161" s="12">
        <v>467686</v>
      </c>
      <c r="AC161" s="12">
        <v>18104</v>
      </c>
      <c r="AD161" s="12">
        <v>21418</v>
      </c>
      <c r="AE161" s="37">
        <f t="shared" si="33"/>
        <v>514345</v>
      </c>
      <c r="AF161" s="12">
        <v>330951</v>
      </c>
      <c r="AG161" s="12">
        <v>367108</v>
      </c>
      <c r="AH161" s="11" t="s">
        <v>1</v>
      </c>
      <c r="AI161" s="12">
        <v>223059</v>
      </c>
      <c r="AJ161" s="12">
        <v>5073</v>
      </c>
      <c r="AK161" s="12">
        <v>4005</v>
      </c>
      <c r="AL161" s="37">
        <f t="shared" si="34"/>
        <v>232137</v>
      </c>
      <c r="AM161" s="12">
        <v>58519</v>
      </c>
    </row>
    <row r="162" spans="18:39" ht="15">
      <c r="R162" s="6" t="s">
        <v>6</v>
      </c>
      <c r="S162" s="12">
        <v>77864</v>
      </c>
      <c r="T162" s="12">
        <v>1301</v>
      </c>
      <c r="U162" s="12">
        <v>35191</v>
      </c>
      <c r="V162" s="12">
        <v>81</v>
      </c>
      <c r="W162" s="12">
        <v>0</v>
      </c>
      <c r="X162" s="37">
        <f t="shared" si="32"/>
        <v>36573</v>
      </c>
      <c r="Y162" s="12">
        <v>16186</v>
      </c>
      <c r="Z162" s="12">
        <v>1470426</v>
      </c>
      <c r="AA162" s="12">
        <v>6318</v>
      </c>
      <c r="AB162" s="12">
        <v>347713</v>
      </c>
      <c r="AC162" s="12">
        <v>12276</v>
      </c>
      <c r="AD162" s="12">
        <v>7872</v>
      </c>
      <c r="AE162" s="37">
        <f t="shared" si="33"/>
        <v>374179</v>
      </c>
      <c r="AF162" s="12">
        <v>302360</v>
      </c>
      <c r="AG162" s="12">
        <v>241515</v>
      </c>
      <c r="AH162" s="12">
        <v>1735</v>
      </c>
      <c r="AI162" s="12">
        <v>80906</v>
      </c>
      <c r="AJ162" s="12">
        <v>984</v>
      </c>
      <c r="AK162" s="12">
        <v>522</v>
      </c>
      <c r="AL162" s="37">
        <f t="shared" si="34"/>
        <v>84147</v>
      </c>
      <c r="AM162" s="12">
        <v>55703</v>
      </c>
    </row>
    <row r="163" spans="1:39" ht="15">
      <c r="A163" s="53" t="s">
        <v>14</v>
      </c>
      <c r="B163" s="17" t="e">
        <v>#DIV/0!</v>
      </c>
      <c r="C163" s="17">
        <v>0.10765156916093174</v>
      </c>
      <c r="R163" s="6" t="s">
        <v>5</v>
      </c>
      <c r="S163" s="12">
        <v>259984</v>
      </c>
      <c r="T163" s="11" t="s">
        <v>1</v>
      </c>
      <c r="U163" s="12">
        <v>89747</v>
      </c>
      <c r="V163" s="12">
        <v>1337</v>
      </c>
      <c r="W163" s="12">
        <v>273</v>
      </c>
      <c r="X163" s="37">
        <f t="shared" si="32"/>
        <v>91357</v>
      </c>
      <c r="Y163" s="12">
        <v>46784</v>
      </c>
      <c r="Z163" s="12">
        <v>3043722</v>
      </c>
      <c r="AA163" s="12">
        <v>10847</v>
      </c>
      <c r="AB163" s="12">
        <v>622950</v>
      </c>
      <c r="AC163" s="12">
        <v>31811</v>
      </c>
      <c r="AD163" s="12">
        <v>20789</v>
      </c>
      <c r="AE163" s="37">
        <f t="shared" si="33"/>
        <v>686397</v>
      </c>
      <c r="AF163" s="12">
        <v>653082</v>
      </c>
      <c r="AG163" s="12">
        <v>653241</v>
      </c>
      <c r="AH163" s="12">
        <v>1055</v>
      </c>
      <c r="AI163" s="12">
        <v>216133</v>
      </c>
      <c r="AJ163" s="12">
        <v>7095</v>
      </c>
      <c r="AK163" s="12">
        <v>2753</v>
      </c>
      <c r="AL163" s="37">
        <f t="shared" si="34"/>
        <v>227036</v>
      </c>
      <c r="AM163" s="12">
        <v>148366</v>
      </c>
    </row>
    <row r="164" spans="1:39" ht="15">
      <c r="A164" s="53" t="s">
        <v>160</v>
      </c>
      <c r="R164" s="6" t="s">
        <v>4</v>
      </c>
      <c r="S164" s="12">
        <v>2182101</v>
      </c>
      <c r="T164" s="12">
        <v>25318</v>
      </c>
      <c r="U164" s="12">
        <v>482090</v>
      </c>
      <c r="V164" s="12">
        <v>3384</v>
      </c>
      <c r="W164" s="12">
        <v>31934</v>
      </c>
      <c r="X164" s="37">
        <f t="shared" si="32"/>
        <v>542726</v>
      </c>
      <c r="Y164" s="12">
        <v>693712</v>
      </c>
      <c r="Z164" s="12">
        <v>18486489</v>
      </c>
      <c r="AA164" s="12">
        <v>66637</v>
      </c>
      <c r="AB164" s="12">
        <v>2491279</v>
      </c>
      <c r="AC164" s="12">
        <v>129335</v>
      </c>
      <c r="AD164" s="12">
        <v>163738</v>
      </c>
      <c r="AE164" s="37">
        <f t="shared" si="33"/>
        <v>2850989</v>
      </c>
      <c r="AF164" s="12">
        <v>4837119</v>
      </c>
      <c r="AG164" s="12">
        <v>3555356</v>
      </c>
      <c r="AH164" s="12">
        <v>39014</v>
      </c>
      <c r="AI164" s="12">
        <v>786068</v>
      </c>
      <c r="AJ164" s="12">
        <v>47019</v>
      </c>
      <c r="AK164" s="12">
        <v>53868</v>
      </c>
      <c r="AL164" s="37">
        <f t="shared" si="34"/>
        <v>925969</v>
      </c>
      <c r="AM164" s="12">
        <v>997065</v>
      </c>
    </row>
    <row r="165" spans="18:39" ht="15">
      <c r="R165" s="6" t="s">
        <v>3</v>
      </c>
      <c r="S165" s="12">
        <v>100198</v>
      </c>
      <c r="T165" s="12">
        <v>15657</v>
      </c>
      <c r="U165" s="12">
        <v>25533</v>
      </c>
      <c r="V165" s="12">
        <v>77</v>
      </c>
      <c r="W165" s="12">
        <v>26</v>
      </c>
      <c r="X165" s="37">
        <f t="shared" si="32"/>
        <v>41293</v>
      </c>
      <c r="Y165" s="12">
        <v>21457</v>
      </c>
      <c r="Z165" s="12">
        <v>1568791</v>
      </c>
      <c r="AA165" s="12">
        <v>71316</v>
      </c>
      <c r="AB165" s="12">
        <v>237472</v>
      </c>
      <c r="AC165" s="12">
        <v>15947</v>
      </c>
      <c r="AD165" s="12">
        <v>8389</v>
      </c>
      <c r="AE165" s="37">
        <f t="shared" si="33"/>
        <v>333124</v>
      </c>
      <c r="AF165" s="12">
        <v>368940</v>
      </c>
      <c r="AG165" s="12">
        <v>337731</v>
      </c>
      <c r="AH165" s="12">
        <v>36215</v>
      </c>
      <c r="AI165" s="12">
        <v>61722</v>
      </c>
      <c r="AJ165" s="12">
        <v>189</v>
      </c>
      <c r="AK165" s="12">
        <v>1205</v>
      </c>
      <c r="AL165" s="37">
        <f t="shared" si="34"/>
        <v>99331</v>
      </c>
      <c r="AM165" s="12">
        <v>83140</v>
      </c>
    </row>
    <row r="166" spans="5:39" ht="15">
      <c r="E166" s="28" t="s">
        <v>173</v>
      </c>
      <c r="R166" s="6" t="s">
        <v>54</v>
      </c>
      <c r="S166" s="12">
        <v>16287</v>
      </c>
      <c r="T166" s="11" t="s">
        <v>1</v>
      </c>
      <c r="U166" s="12">
        <v>9513</v>
      </c>
      <c r="V166" s="12">
        <v>0</v>
      </c>
      <c r="W166" s="12">
        <v>0</v>
      </c>
      <c r="X166" s="37">
        <f t="shared" si="32"/>
        <v>9513</v>
      </c>
      <c r="Y166" s="12">
        <v>3070</v>
      </c>
      <c r="Z166" s="12">
        <v>298335</v>
      </c>
      <c r="AA166" s="12">
        <v>18294</v>
      </c>
      <c r="AB166" s="12">
        <v>107871</v>
      </c>
      <c r="AC166" s="12">
        <v>16682</v>
      </c>
      <c r="AD166" s="11" t="s">
        <v>1</v>
      </c>
      <c r="AE166" s="37">
        <f t="shared" si="33"/>
        <v>142847</v>
      </c>
      <c r="AF166" s="12">
        <v>65064</v>
      </c>
      <c r="AG166" s="12">
        <v>57768</v>
      </c>
      <c r="AH166" s="12">
        <v>2489</v>
      </c>
      <c r="AI166" s="12">
        <v>32884</v>
      </c>
      <c r="AJ166" s="11" t="s">
        <v>1</v>
      </c>
      <c r="AK166" s="11" t="s">
        <v>1</v>
      </c>
      <c r="AL166" s="37">
        <f t="shared" si="34"/>
        <v>35373</v>
      </c>
      <c r="AM166" s="12">
        <v>15341</v>
      </c>
    </row>
    <row r="168" spans="18:38" ht="15">
      <c r="R168" s="2" t="s">
        <v>2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8:37" ht="15">
      <c r="R169" s="2" t="s">
        <v>1</v>
      </c>
      <c r="S169" s="2" t="s">
        <v>0</v>
      </c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</sheetData>
  <mergeCells count="16">
    <mergeCell ref="B3:E3"/>
    <mergeCell ref="F3:I3"/>
    <mergeCell ref="L3:M3"/>
    <mergeCell ref="N3:O3"/>
    <mergeCell ref="B4:C4"/>
    <mergeCell ref="D4:E4"/>
    <mergeCell ref="F4:G4"/>
    <mergeCell ref="H4:I4"/>
    <mergeCell ref="B45:E45"/>
    <mergeCell ref="F45:I45"/>
    <mergeCell ref="L45:M45"/>
    <mergeCell ref="N45:O45"/>
    <mergeCell ref="B46:C46"/>
    <mergeCell ref="D46:E46"/>
    <mergeCell ref="F46:G46"/>
    <mergeCell ref="H46:I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R90"/>
  <sheetViews>
    <sheetView zoomScale="90" zoomScaleNormal="90" workbookViewId="0" topLeftCell="A1">
      <selection activeCell="J12" sqref="J12:J13"/>
    </sheetView>
  </sheetViews>
  <sheetFormatPr defaultColWidth="9.140625" defaultRowHeight="15"/>
  <cols>
    <col min="1" max="14" width="9.140625" style="1" customWidth="1"/>
    <col min="15" max="19" width="10.28125" style="1" customWidth="1"/>
    <col min="20" max="20" width="11.7109375" style="38" customWidth="1"/>
    <col min="21" max="25" width="10.28125" style="1" customWidth="1"/>
    <col min="26" max="26" width="13.28125" style="38" customWidth="1"/>
    <col min="27" max="34" width="10.28125" style="1" customWidth="1"/>
    <col min="35" max="35" width="12.7109375" style="53" customWidth="1"/>
    <col min="36" max="37" width="12.7109375" style="1" customWidth="1"/>
    <col min="38" max="38" width="10.28125" style="1" customWidth="1"/>
    <col min="39" max="39" width="18.140625" style="1" customWidth="1"/>
    <col min="40" max="44" width="9.140625" style="53" customWidth="1"/>
    <col min="45" max="46" width="10.28125" style="1" customWidth="1"/>
    <col min="47" max="16384" width="9.140625" style="1" customWidth="1"/>
  </cols>
  <sheetData>
    <row r="1" spans="15:44" ht="15">
      <c r="O1" s="2" t="s">
        <v>170</v>
      </c>
      <c r="AI1" s="30" t="s">
        <v>143</v>
      </c>
      <c r="AN1" s="30" t="s">
        <v>165</v>
      </c>
      <c r="AO1" s="31"/>
      <c r="AP1" s="31"/>
      <c r="AQ1" s="31"/>
      <c r="AR1" s="31"/>
    </row>
    <row r="2" spans="40:44" ht="15">
      <c r="AN2" s="31"/>
      <c r="AO2" s="31"/>
      <c r="AP2" s="31"/>
      <c r="AQ2" s="31"/>
      <c r="AR2" s="31"/>
    </row>
    <row r="3" spans="15:44" ht="14.25" customHeight="1">
      <c r="O3" s="2" t="s">
        <v>52</v>
      </c>
      <c r="T3" s="3">
        <v>42795.64976851852</v>
      </c>
      <c r="AI3" s="30" t="s">
        <v>52</v>
      </c>
      <c r="AJ3" s="32">
        <v>42933.62207175926</v>
      </c>
      <c r="AN3" s="30" t="s">
        <v>52</v>
      </c>
      <c r="AO3" s="32">
        <v>42894.52795138889</v>
      </c>
      <c r="AP3" s="31"/>
      <c r="AQ3" s="31"/>
      <c r="AR3" s="31"/>
    </row>
    <row r="4" spans="15:44" ht="14.25" customHeight="1">
      <c r="O4" s="2" t="s">
        <v>51</v>
      </c>
      <c r="T4" s="3">
        <v>43062.5767805787</v>
      </c>
      <c r="AI4" s="30" t="s">
        <v>51</v>
      </c>
      <c r="AJ4" s="32">
        <v>43061.65173857639</v>
      </c>
      <c r="AN4" s="30" t="s">
        <v>51</v>
      </c>
      <c r="AO4" s="32">
        <v>43062.563178020835</v>
      </c>
      <c r="AP4" s="31"/>
      <c r="AQ4" s="31"/>
      <c r="AR4" s="31"/>
    </row>
    <row r="5" spans="15:44" ht="15">
      <c r="O5" s="2" t="s">
        <v>50</v>
      </c>
      <c r="T5" s="2" t="s">
        <v>49</v>
      </c>
      <c r="AI5" s="30" t="s">
        <v>50</v>
      </c>
      <c r="AJ5" s="30" t="s">
        <v>49</v>
      </c>
      <c r="AN5" s="30" t="s">
        <v>50</v>
      </c>
      <c r="AO5" s="30" t="s">
        <v>49</v>
      </c>
      <c r="AP5" s="31"/>
      <c r="AQ5" s="31"/>
      <c r="AR5" s="31"/>
    </row>
    <row r="6" spans="20:44" ht="15">
      <c r="T6" s="1"/>
      <c r="AJ6" s="53"/>
      <c r="AN6" s="31"/>
      <c r="AO6" s="31"/>
      <c r="AP6" s="31"/>
      <c r="AQ6" s="31"/>
      <c r="AR6" s="31"/>
    </row>
    <row r="7" spans="1:44" ht="15">
      <c r="A7" s="28">
        <v>2013</v>
      </c>
      <c r="B7" s="53"/>
      <c r="C7" s="53"/>
      <c r="D7" s="53"/>
      <c r="E7" s="53"/>
      <c r="F7" s="53"/>
      <c r="G7" s="53"/>
      <c r="H7" s="53"/>
      <c r="I7" s="53"/>
      <c r="O7" s="2" t="s">
        <v>168</v>
      </c>
      <c r="T7" s="2" t="s">
        <v>169</v>
      </c>
      <c r="AI7" s="30" t="s">
        <v>144</v>
      </c>
      <c r="AJ7" s="30" t="s">
        <v>145</v>
      </c>
      <c r="AN7" s="30" t="s">
        <v>133</v>
      </c>
      <c r="AO7" s="30" t="s">
        <v>164</v>
      </c>
      <c r="AP7" s="31"/>
      <c r="AQ7" s="31"/>
      <c r="AR7" s="31"/>
    </row>
    <row r="8" spans="1:44" ht="15">
      <c r="A8" s="53"/>
      <c r="B8" s="53"/>
      <c r="C8" s="53"/>
      <c r="D8" s="53"/>
      <c r="E8" s="53"/>
      <c r="F8" s="53"/>
      <c r="G8" s="53"/>
      <c r="H8" s="53"/>
      <c r="I8" s="53"/>
      <c r="O8" s="2" t="s">
        <v>43</v>
      </c>
      <c r="T8" s="2" t="s">
        <v>42</v>
      </c>
      <c r="AI8" s="30" t="s">
        <v>43</v>
      </c>
      <c r="AJ8" s="30" t="s">
        <v>42</v>
      </c>
      <c r="AN8" s="30" t="s">
        <v>43</v>
      </c>
      <c r="AO8" s="30" t="s">
        <v>42</v>
      </c>
      <c r="AP8" s="31"/>
      <c r="AQ8" s="31"/>
      <c r="AR8" s="31"/>
    </row>
    <row r="9" spans="1:44" ht="15">
      <c r="A9" s="6"/>
      <c r="B9" s="109" t="s">
        <v>154</v>
      </c>
      <c r="C9" s="110"/>
      <c r="D9" s="110"/>
      <c r="E9" s="111"/>
      <c r="F9" s="109" t="s">
        <v>155</v>
      </c>
      <c r="G9" s="110"/>
      <c r="H9" s="110"/>
      <c r="I9" s="111"/>
      <c r="AN9" s="31"/>
      <c r="AO9" s="31"/>
      <c r="AP9" s="31"/>
      <c r="AQ9" s="31"/>
      <c r="AR9" s="31"/>
    </row>
    <row r="10" spans="1:44" ht="22.5" customHeight="1">
      <c r="A10" s="6"/>
      <c r="B10" s="109" t="s">
        <v>76</v>
      </c>
      <c r="C10" s="111"/>
      <c r="D10" s="109" t="s">
        <v>77</v>
      </c>
      <c r="E10" s="111"/>
      <c r="F10" s="109" t="s">
        <v>76</v>
      </c>
      <c r="G10" s="111"/>
      <c r="H10" s="109" t="s">
        <v>77</v>
      </c>
      <c r="I10" s="111"/>
      <c r="O10" s="39" t="s">
        <v>127</v>
      </c>
      <c r="P10" s="39" t="s">
        <v>62</v>
      </c>
      <c r="Q10" s="39" t="s">
        <v>62</v>
      </c>
      <c r="R10" s="39" t="s">
        <v>62</v>
      </c>
      <c r="S10" s="39" t="s">
        <v>62</v>
      </c>
      <c r="T10" s="40"/>
      <c r="U10" s="39" t="s">
        <v>62</v>
      </c>
      <c r="V10" s="39" t="s">
        <v>126</v>
      </c>
      <c r="W10" s="39" t="s">
        <v>126</v>
      </c>
      <c r="X10" s="39" t="s">
        <v>126</v>
      </c>
      <c r="Y10" s="39" t="s">
        <v>126</v>
      </c>
      <c r="Z10" s="40"/>
      <c r="AA10" s="39" t="s">
        <v>126</v>
      </c>
      <c r="AB10" s="39" t="s">
        <v>147</v>
      </c>
      <c r="AC10" s="39" t="s">
        <v>147</v>
      </c>
      <c r="AD10" s="39" t="s">
        <v>147</v>
      </c>
      <c r="AE10" s="39" t="s">
        <v>147</v>
      </c>
      <c r="AF10" s="40"/>
      <c r="AG10" s="39" t="s">
        <v>147</v>
      </c>
      <c r="AH10" s="41"/>
      <c r="AI10" s="33" t="s">
        <v>146</v>
      </c>
      <c r="AJ10" s="39">
        <f>'DOUBLECHECK &gt;&gt; FATS 2013'!AE10</f>
        <v>0</v>
      </c>
      <c r="AK10" s="39" t="str">
        <f>'DOUBLECHECK &gt;&gt; FATS 2013'!AF10</f>
        <v>All countries of the world</v>
      </c>
      <c r="AL10" s="41"/>
      <c r="AM10" s="41"/>
      <c r="AN10" s="42" t="s">
        <v>163</v>
      </c>
      <c r="AO10" s="42" t="s">
        <v>162</v>
      </c>
      <c r="AP10" s="42" t="s">
        <v>162</v>
      </c>
      <c r="AQ10" s="42" t="s">
        <v>161</v>
      </c>
      <c r="AR10" s="42" t="s">
        <v>161</v>
      </c>
    </row>
    <row r="11" spans="1:44" ht="65.25" customHeight="1">
      <c r="A11" s="6"/>
      <c r="B11" s="9" t="s">
        <v>33</v>
      </c>
      <c r="C11" s="9" t="s">
        <v>32</v>
      </c>
      <c r="D11" s="9" t="s">
        <v>33</v>
      </c>
      <c r="E11" s="9" t="s">
        <v>32</v>
      </c>
      <c r="F11" s="9" t="s">
        <v>33</v>
      </c>
      <c r="G11" s="9" t="s">
        <v>32</v>
      </c>
      <c r="H11" s="9" t="s">
        <v>33</v>
      </c>
      <c r="I11" s="9" t="s">
        <v>32</v>
      </c>
      <c r="O11" s="39" t="s">
        <v>125</v>
      </c>
      <c r="P11" s="39" t="s">
        <v>150</v>
      </c>
      <c r="Q11" s="39" t="s">
        <v>151</v>
      </c>
      <c r="R11" s="39" t="s">
        <v>141</v>
      </c>
      <c r="S11" s="39" t="s">
        <v>152</v>
      </c>
      <c r="T11" s="40" t="s">
        <v>140</v>
      </c>
      <c r="U11" s="39" t="s">
        <v>35</v>
      </c>
      <c r="V11" s="39" t="s">
        <v>150</v>
      </c>
      <c r="W11" s="39" t="s">
        <v>151</v>
      </c>
      <c r="X11" s="39" t="s">
        <v>141</v>
      </c>
      <c r="Y11" s="39" t="s">
        <v>152</v>
      </c>
      <c r="Z11" s="40" t="s">
        <v>140</v>
      </c>
      <c r="AA11" s="39" t="s">
        <v>35</v>
      </c>
      <c r="AB11" s="39" t="s">
        <v>150</v>
      </c>
      <c r="AC11" s="39" t="s">
        <v>151</v>
      </c>
      <c r="AD11" s="39" t="s">
        <v>141</v>
      </c>
      <c r="AE11" s="39" t="s">
        <v>152</v>
      </c>
      <c r="AF11" s="40" t="s">
        <v>140</v>
      </c>
      <c r="AG11" s="39" t="s">
        <v>35</v>
      </c>
      <c r="AH11" s="41"/>
      <c r="AI11" s="33" t="s">
        <v>125</v>
      </c>
      <c r="AJ11" s="39" t="str">
        <f>'DOUBLECHECK &gt;&gt; FATS 2013'!AE11</f>
        <v>B-E</v>
      </c>
      <c r="AK11" s="39" t="str">
        <f>'DOUBLECHECK &gt;&gt; FATS 2013'!AF11</f>
        <v>Wholesale and retail trade; repair of motor vehicles and motorcycles</v>
      </c>
      <c r="AL11" s="41"/>
      <c r="AM11" s="41"/>
      <c r="AN11" s="42" t="s">
        <v>125</v>
      </c>
      <c r="AO11" s="42" t="s">
        <v>36</v>
      </c>
      <c r="AP11" s="42" t="s">
        <v>35</v>
      </c>
      <c r="AQ11" s="42" t="s">
        <v>36</v>
      </c>
      <c r="AR11" s="42" t="s">
        <v>35</v>
      </c>
    </row>
    <row r="12" spans="1:44" ht="15">
      <c r="A12" s="33" t="s">
        <v>156</v>
      </c>
      <c r="B12" s="76">
        <f aca="true" t="shared" si="0" ref="B12:B43">_xlfn.IFERROR(T52/AJ52*100,":")</f>
        <v>0</v>
      </c>
      <c r="C12" s="76">
        <f aca="true" t="shared" si="1" ref="C12:C43">_xlfn.IFERROR(Z52/AJ52*100,":")</f>
        <v>19.3792110376091</v>
      </c>
      <c r="D12" s="76" t="str">
        <f aca="true" t="shared" si="2" ref="D12:D43">_xlfn.IFERROR(U52/AK52*100,":")</f>
        <v>:</v>
      </c>
      <c r="E12" s="76">
        <f aca="true" t="shared" si="3" ref="E12:E43">_xlfn.IFERROR(AA52/AK52*100,":")</f>
        <v>7.325384677329036</v>
      </c>
      <c r="F12" s="76">
        <f aca="true" t="shared" si="4" ref="F12:F43">_xlfn.IFERROR(T12/AJ12*100,":")</f>
        <v>0</v>
      </c>
      <c r="G12" s="76">
        <f aca="true" t="shared" si="5" ref="G12:G43">_xlfn.IFERROR(Z12/AJ12*100,":")</f>
        <v>22.547646710490127</v>
      </c>
      <c r="H12" s="76" t="str">
        <f aca="true" t="shared" si="6" ref="H12:H43">_xlfn.IFERROR(U12/AK12*100,":")</f>
        <v>:</v>
      </c>
      <c r="I12" s="76">
        <f aca="true" t="shared" si="7" ref="I12:I43">_xlfn.IFERROR(AA12/AK12*100,":")</f>
        <v>12.415879741928615</v>
      </c>
      <c r="O12" s="6" t="s">
        <v>62</v>
      </c>
      <c r="P12" s="11" t="s">
        <v>1</v>
      </c>
      <c r="Q12" s="11" t="s">
        <v>1</v>
      </c>
      <c r="R12" s="11" t="s">
        <v>1</v>
      </c>
      <c r="S12" s="11" t="s">
        <v>1</v>
      </c>
      <c r="T12" s="43">
        <f>SUM(P12:S12)</f>
        <v>0</v>
      </c>
      <c r="U12" s="11" t="s">
        <v>1</v>
      </c>
      <c r="V12" s="12">
        <v>316368</v>
      </c>
      <c r="W12" s="12">
        <v>1614936</v>
      </c>
      <c r="X12" s="12">
        <v>80062</v>
      </c>
      <c r="Y12" s="12">
        <v>13543</v>
      </c>
      <c r="Z12" s="43">
        <f>SUM(V12:Y12)</f>
        <v>2024909</v>
      </c>
      <c r="AA12" s="12">
        <v>1194058</v>
      </c>
      <c r="AB12" s="11" t="s">
        <v>1</v>
      </c>
      <c r="AC12" s="11" t="s">
        <v>1</v>
      </c>
      <c r="AD12" s="11" t="s">
        <v>1</v>
      </c>
      <c r="AE12" s="11" t="s">
        <v>1</v>
      </c>
      <c r="AF12" s="43">
        <f>SUM(AB12:AE12)</f>
        <v>0</v>
      </c>
      <c r="AG12" s="11" t="s">
        <v>1</v>
      </c>
      <c r="AI12" s="33" t="s">
        <v>62</v>
      </c>
      <c r="AJ12" s="44">
        <f>'DOUBLECHECK &gt;&gt; FATS 2013'!AE12</f>
        <v>8980578</v>
      </c>
      <c r="AK12" s="44">
        <f>'DOUBLECHECK &gt;&gt; FATS 2013'!AF12</f>
        <v>9617184</v>
      </c>
      <c r="AN12" s="33" t="s">
        <v>62</v>
      </c>
      <c r="AO12" s="35">
        <v>25.2</v>
      </c>
      <c r="AP12" s="35">
        <v>20.9</v>
      </c>
      <c r="AQ12" s="36" t="s">
        <v>1</v>
      </c>
      <c r="AR12" s="35">
        <v>16.1</v>
      </c>
    </row>
    <row r="13" spans="1:44" ht="15">
      <c r="A13" s="33" t="s">
        <v>157</v>
      </c>
      <c r="B13" s="76" t="str">
        <f t="shared" si="0"/>
        <v>:</v>
      </c>
      <c r="C13" s="76" t="str">
        <f t="shared" si="1"/>
        <v>:</v>
      </c>
      <c r="D13" s="76" t="str">
        <f t="shared" si="2"/>
        <v>:</v>
      </c>
      <c r="E13" s="76" t="str">
        <f t="shared" si="3"/>
        <v>:</v>
      </c>
      <c r="F13" s="76" t="str">
        <f t="shared" si="4"/>
        <v>:</v>
      </c>
      <c r="G13" s="76" t="str">
        <f t="shared" si="5"/>
        <v>:</v>
      </c>
      <c r="H13" s="76" t="str">
        <f t="shared" si="6"/>
        <v>:</v>
      </c>
      <c r="I13" s="76" t="str">
        <f t="shared" si="7"/>
        <v>:</v>
      </c>
      <c r="O13" s="6" t="s">
        <v>153</v>
      </c>
      <c r="P13" s="11" t="s">
        <v>1</v>
      </c>
      <c r="Q13" s="11" t="s">
        <v>1</v>
      </c>
      <c r="R13" s="11" t="s">
        <v>1</v>
      </c>
      <c r="S13" s="11" t="s">
        <v>1</v>
      </c>
      <c r="T13" s="43">
        <f aca="true" t="shared" si="8" ref="T13:T42">SUM(P13:S13)</f>
        <v>0</v>
      </c>
      <c r="U13" s="11" t="s">
        <v>1</v>
      </c>
      <c r="V13" s="12">
        <v>316350</v>
      </c>
      <c r="W13" s="12">
        <v>1613973</v>
      </c>
      <c r="X13" s="12">
        <v>80059</v>
      </c>
      <c r="Y13" s="12">
        <v>13542</v>
      </c>
      <c r="Z13" s="43">
        <f aca="true" t="shared" si="9" ref="Z13:Z42">SUM(V13:Y13)</f>
        <v>2023924</v>
      </c>
      <c r="AA13" s="12">
        <v>1192922</v>
      </c>
      <c r="AB13" s="11" t="s">
        <v>1</v>
      </c>
      <c r="AC13" s="11" t="s">
        <v>1</v>
      </c>
      <c r="AD13" s="11" t="s">
        <v>1</v>
      </c>
      <c r="AE13" s="11" t="s">
        <v>1</v>
      </c>
      <c r="AF13" s="43">
        <f aca="true" t="shared" si="10" ref="AF13:AF42">SUM(AB13:AE13)</f>
        <v>0</v>
      </c>
      <c r="AG13" s="11" t="s">
        <v>1</v>
      </c>
      <c r="AI13" s="33" t="s">
        <v>153</v>
      </c>
      <c r="AJ13" s="44">
        <f>'DOUBLECHECK &gt;&gt; FATS 2013'!AE13</f>
        <v>0</v>
      </c>
      <c r="AK13" s="44" t="str">
        <f>'DOUBLECHECK &gt;&gt; FATS 2013'!AF13</f>
        <v>:</v>
      </c>
      <c r="AN13" s="33" t="s">
        <v>153</v>
      </c>
      <c r="AO13" s="36" t="s">
        <v>1</v>
      </c>
      <c r="AP13" s="36" t="s">
        <v>1</v>
      </c>
      <c r="AQ13" s="36" t="s">
        <v>1</v>
      </c>
      <c r="AR13" s="36" t="s">
        <v>1</v>
      </c>
    </row>
    <row r="14" spans="1:44" ht="15">
      <c r="A14" s="33" t="s">
        <v>31</v>
      </c>
      <c r="B14" s="76">
        <f t="shared" si="0"/>
        <v>6.489040542551608</v>
      </c>
      <c r="C14" s="76">
        <f t="shared" si="1"/>
        <v>7.485596445351532</v>
      </c>
      <c r="D14" s="76">
        <f t="shared" si="2"/>
        <v>8.374359659386272</v>
      </c>
      <c r="E14" s="76">
        <f t="shared" si="3"/>
        <v>13.900561520176261</v>
      </c>
      <c r="F14" s="76">
        <f t="shared" si="4"/>
        <v>0</v>
      </c>
      <c r="G14" s="76">
        <f t="shared" si="5"/>
        <v>0</v>
      </c>
      <c r="H14" s="76">
        <f t="shared" si="6"/>
        <v>2.40824294149466</v>
      </c>
      <c r="I14" s="76">
        <f t="shared" si="7"/>
        <v>4.350382156629254</v>
      </c>
      <c r="O14" s="6" t="s">
        <v>31</v>
      </c>
      <c r="P14" s="12">
        <v>0</v>
      </c>
      <c r="Q14" s="11" t="s">
        <v>1</v>
      </c>
      <c r="R14" s="11" t="s">
        <v>1</v>
      </c>
      <c r="S14" s="11" t="s">
        <v>1</v>
      </c>
      <c r="T14" s="43">
        <f t="shared" si="8"/>
        <v>0</v>
      </c>
      <c r="U14" s="12">
        <v>9946</v>
      </c>
      <c r="V14" s="12">
        <v>0</v>
      </c>
      <c r="W14" s="11" t="s">
        <v>1</v>
      </c>
      <c r="X14" s="12">
        <v>0</v>
      </c>
      <c r="Y14" s="12">
        <v>0</v>
      </c>
      <c r="Z14" s="43">
        <f t="shared" si="9"/>
        <v>0</v>
      </c>
      <c r="AA14" s="12">
        <v>17967</v>
      </c>
      <c r="AB14" s="12">
        <v>0</v>
      </c>
      <c r="AC14" s="12">
        <v>45565</v>
      </c>
      <c r="AD14" s="11" t="s">
        <v>1</v>
      </c>
      <c r="AE14" s="11" t="s">
        <v>1</v>
      </c>
      <c r="AF14" s="43">
        <f t="shared" si="10"/>
        <v>45565</v>
      </c>
      <c r="AG14" s="12">
        <v>27913</v>
      </c>
      <c r="AI14" s="33" t="s">
        <v>31</v>
      </c>
      <c r="AJ14" s="44">
        <f>'DOUBLECHECK &gt;&gt; FATS 2013'!AE14</f>
        <v>322755.3</v>
      </c>
      <c r="AK14" s="44">
        <f>'DOUBLECHECK &gt;&gt; FATS 2013'!AF14</f>
        <v>412998.2</v>
      </c>
      <c r="AN14" s="33" t="s">
        <v>31</v>
      </c>
      <c r="AO14" s="35">
        <v>43.6</v>
      </c>
      <c r="AP14" s="35">
        <v>37.9</v>
      </c>
      <c r="AQ14" s="36" t="s">
        <v>1</v>
      </c>
      <c r="AR14" s="35">
        <v>26.1</v>
      </c>
    </row>
    <row r="15" spans="1:44" ht="15">
      <c r="A15" s="33" t="s">
        <v>30</v>
      </c>
      <c r="B15" s="76">
        <f t="shared" si="0"/>
        <v>0</v>
      </c>
      <c r="C15" s="76">
        <f t="shared" si="1"/>
        <v>0.18795221432725454</v>
      </c>
      <c r="D15" s="76" t="str">
        <f t="shared" si="2"/>
        <v>:</v>
      </c>
      <c r="E15" s="76">
        <f t="shared" si="3"/>
        <v>0.40034602772245353</v>
      </c>
      <c r="F15" s="76">
        <f t="shared" si="4"/>
        <v>0</v>
      </c>
      <c r="G15" s="76">
        <f t="shared" si="5"/>
        <v>0.224522688819572</v>
      </c>
      <c r="H15" s="76" t="str">
        <f t="shared" si="6"/>
        <v>:</v>
      </c>
      <c r="I15" s="76">
        <f t="shared" si="7"/>
        <v>0.2589677706516681</v>
      </c>
      <c r="O15" s="6" t="s">
        <v>30</v>
      </c>
      <c r="P15" s="11" t="s">
        <v>1</v>
      </c>
      <c r="Q15" s="11" t="s">
        <v>1</v>
      </c>
      <c r="R15" s="11" t="s">
        <v>1</v>
      </c>
      <c r="S15" s="11" t="s">
        <v>1</v>
      </c>
      <c r="T15" s="43">
        <f t="shared" si="8"/>
        <v>0</v>
      </c>
      <c r="U15" s="11" t="s">
        <v>1</v>
      </c>
      <c r="V15" s="11" t="s">
        <v>1</v>
      </c>
      <c r="W15" s="12">
        <v>84</v>
      </c>
      <c r="X15" s="12">
        <v>0</v>
      </c>
      <c r="Y15" s="12">
        <v>0</v>
      </c>
      <c r="Z15" s="43">
        <f t="shared" si="9"/>
        <v>84</v>
      </c>
      <c r="AA15" s="12">
        <v>128</v>
      </c>
      <c r="AB15" s="11" t="s">
        <v>1</v>
      </c>
      <c r="AC15" s="11" t="s">
        <v>1</v>
      </c>
      <c r="AD15" s="11" t="s">
        <v>1</v>
      </c>
      <c r="AE15" s="11" t="s">
        <v>1</v>
      </c>
      <c r="AF15" s="43">
        <f t="shared" si="10"/>
        <v>0</v>
      </c>
      <c r="AG15" s="11" t="s">
        <v>1</v>
      </c>
      <c r="AI15" s="33" t="s">
        <v>30</v>
      </c>
      <c r="AJ15" s="44">
        <f>'DOUBLECHECK &gt;&gt; FATS 2013'!AE15</f>
        <v>37412.7</v>
      </c>
      <c r="AK15" s="44">
        <f>'DOUBLECHECK &gt;&gt; FATS 2013'!AF15</f>
        <v>49427</v>
      </c>
      <c r="AN15" s="33" t="s">
        <v>30</v>
      </c>
      <c r="AO15" s="35">
        <v>3.4</v>
      </c>
      <c r="AP15" s="35">
        <v>3.2</v>
      </c>
      <c r="AQ15" s="36" t="s">
        <v>1</v>
      </c>
      <c r="AR15" s="35">
        <v>2.7</v>
      </c>
    </row>
    <row r="16" spans="1:44" ht="15">
      <c r="A16" s="33" t="s">
        <v>29</v>
      </c>
      <c r="B16" s="76">
        <f t="shared" si="0"/>
        <v>0.40570721837645063</v>
      </c>
      <c r="C16" s="76">
        <f t="shared" si="1"/>
        <v>0.14048907007042466</v>
      </c>
      <c r="D16" s="76">
        <f t="shared" si="2"/>
        <v>0.7904545467409669</v>
      </c>
      <c r="E16" s="76">
        <f t="shared" si="3"/>
        <v>0.0785360317653485</v>
      </c>
      <c r="F16" s="76">
        <f t="shared" si="4"/>
        <v>0.5133048828316997</v>
      </c>
      <c r="G16" s="76">
        <f t="shared" si="5"/>
        <v>0.06283297677308071</v>
      </c>
      <c r="H16" s="76">
        <f t="shared" si="6"/>
        <v>1.292744965243691</v>
      </c>
      <c r="I16" s="76">
        <f t="shared" si="7"/>
        <v>0.0904480265784835</v>
      </c>
      <c r="O16" s="6" t="s">
        <v>29</v>
      </c>
      <c r="P16" s="11" t="s">
        <v>1</v>
      </c>
      <c r="Q16" s="12">
        <v>1013</v>
      </c>
      <c r="R16" s="11" t="s">
        <v>1</v>
      </c>
      <c r="S16" s="11" t="s">
        <v>1</v>
      </c>
      <c r="T16" s="43">
        <f t="shared" si="8"/>
        <v>1013</v>
      </c>
      <c r="U16" s="12">
        <v>1758</v>
      </c>
      <c r="V16" s="12">
        <v>0</v>
      </c>
      <c r="W16" s="12">
        <v>124</v>
      </c>
      <c r="X16" s="11" t="s">
        <v>1</v>
      </c>
      <c r="Y16" s="12">
        <v>0</v>
      </c>
      <c r="Z16" s="43">
        <f t="shared" si="9"/>
        <v>124</v>
      </c>
      <c r="AA16" s="12">
        <v>123</v>
      </c>
      <c r="AB16" s="11" t="s">
        <v>1</v>
      </c>
      <c r="AC16" s="12">
        <v>1137</v>
      </c>
      <c r="AD16" s="12">
        <v>2110</v>
      </c>
      <c r="AE16" s="11" t="s">
        <v>1</v>
      </c>
      <c r="AF16" s="43">
        <f t="shared" si="10"/>
        <v>3247</v>
      </c>
      <c r="AG16" s="12">
        <v>1881</v>
      </c>
      <c r="AI16" s="33" t="s">
        <v>29</v>
      </c>
      <c r="AJ16" s="44">
        <f>'DOUBLECHECK &gt;&gt; FATS 2013'!AE16</f>
        <v>197348.60000000003</v>
      </c>
      <c r="AK16" s="44">
        <f>'DOUBLECHECK &gt;&gt; FATS 2013'!AF16</f>
        <v>135989.7</v>
      </c>
      <c r="AN16" s="33" t="s">
        <v>29</v>
      </c>
      <c r="AO16" s="35">
        <v>9.8</v>
      </c>
      <c r="AP16" s="35">
        <v>8.9</v>
      </c>
      <c r="AQ16" s="36" t="s">
        <v>1</v>
      </c>
      <c r="AR16" s="35">
        <v>6.5</v>
      </c>
    </row>
    <row r="17" spans="1:44" ht="15">
      <c r="A17" s="33" t="s">
        <v>28</v>
      </c>
      <c r="B17" s="76">
        <f t="shared" si="0"/>
        <v>31.228825150985877</v>
      </c>
      <c r="C17" s="76">
        <f t="shared" si="1"/>
        <v>39.54856800151512</v>
      </c>
      <c r="D17" s="76">
        <f t="shared" si="2"/>
        <v>19.00626751641264</v>
      </c>
      <c r="E17" s="76">
        <f t="shared" si="3"/>
        <v>14.616846469842976</v>
      </c>
      <c r="F17" s="76">
        <f t="shared" si="4"/>
        <v>0</v>
      </c>
      <c r="G17" s="76">
        <f t="shared" si="5"/>
        <v>0</v>
      </c>
      <c r="H17" s="76" t="str">
        <f t="shared" si="6"/>
        <v>:</v>
      </c>
      <c r="I17" s="76" t="str">
        <f t="shared" si="7"/>
        <v>:</v>
      </c>
      <c r="O17" s="6" t="s">
        <v>28</v>
      </c>
      <c r="P17" s="11" t="s">
        <v>1</v>
      </c>
      <c r="Q17" s="11" t="s">
        <v>1</v>
      </c>
      <c r="R17" s="11" t="s">
        <v>1</v>
      </c>
      <c r="S17" s="11" t="s">
        <v>1</v>
      </c>
      <c r="T17" s="43">
        <f t="shared" si="8"/>
        <v>0</v>
      </c>
      <c r="U17" s="11" t="s">
        <v>1</v>
      </c>
      <c r="V17" s="11" t="s">
        <v>1</v>
      </c>
      <c r="W17" s="11" t="s">
        <v>1</v>
      </c>
      <c r="X17" s="11" t="s">
        <v>1</v>
      </c>
      <c r="Y17" s="11" t="s">
        <v>1</v>
      </c>
      <c r="Z17" s="43">
        <f t="shared" si="9"/>
        <v>0</v>
      </c>
      <c r="AA17" s="11" t="s">
        <v>1</v>
      </c>
      <c r="AB17" s="11" t="s">
        <v>1</v>
      </c>
      <c r="AC17" s="11" t="s">
        <v>1</v>
      </c>
      <c r="AD17" s="11" t="s">
        <v>1</v>
      </c>
      <c r="AE17" s="11" t="s">
        <v>1</v>
      </c>
      <c r="AF17" s="43">
        <f t="shared" si="10"/>
        <v>0</v>
      </c>
      <c r="AG17" s="11" t="s">
        <v>1</v>
      </c>
      <c r="AI17" s="33" t="s">
        <v>28</v>
      </c>
      <c r="AJ17" s="44">
        <f>'DOUBLECHECK &gt;&gt; FATS 2013'!AE17</f>
        <v>138733.59999999998</v>
      </c>
      <c r="AK17" s="44">
        <f>'DOUBLECHECK &gt;&gt; FATS 2013'!AF17</f>
        <v>161337.2</v>
      </c>
      <c r="AN17" s="33" t="s">
        <v>28</v>
      </c>
      <c r="AO17" s="35">
        <v>41.4</v>
      </c>
      <c r="AP17" s="35">
        <v>36.9</v>
      </c>
      <c r="AQ17" s="36" t="s">
        <v>1</v>
      </c>
      <c r="AR17" s="35">
        <v>33</v>
      </c>
    </row>
    <row r="18" spans="1:44" ht="15">
      <c r="A18" s="33" t="s">
        <v>73</v>
      </c>
      <c r="B18" s="76">
        <f t="shared" si="0"/>
        <v>13.173294633363103</v>
      </c>
      <c r="C18" s="76">
        <f t="shared" si="1"/>
        <v>19.882044836403022</v>
      </c>
      <c r="D18" s="76">
        <f t="shared" si="2"/>
        <v>12.168343715918262</v>
      </c>
      <c r="E18" s="76">
        <f t="shared" si="3"/>
        <v>8.655558904476084</v>
      </c>
      <c r="F18" s="76">
        <f t="shared" si="4"/>
        <v>13.510441966119613</v>
      </c>
      <c r="G18" s="76">
        <f t="shared" si="5"/>
        <v>15.723454229493747</v>
      </c>
      <c r="H18" s="76">
        <f t="shared" si="6"/>
        <v>17.41156567401432</v>
      </c>
      <c r="I18" s="76">
        <f t="shared" si="7"/>
        <v>18.74562837934289</v>
      </c>
      <c r="O18" s="6" t="s">
        <v>27</v>
      </c>
      <c r="P18" s="12">
        <v>2931</v>
      </c>
      <c r="Q18" s="12">
        <v>259515</v>
      </c>
      <c r="R18" s="12">
        <v>87839</v>
      </c>
      <c r="S18" s="12">
        <v>3860</v>
      </c>
      <c r="T18" s="43">
        <f t="shared" si="8"/>
        <v>354145</v>
      </c>
      <c r="U18" s="12">
        <v>321890</v>
      </c>
      <c r="V18" s="12">
        <v>8648</v>
      </c>
      <c r="W18" s="12">
        <v>396897</v>
      </c>
      <c r="X18" s="12">
        <v>5019</v>
      </c>
      <c r="Y18" s="12">
        <v>1590</v>
      </c>
      <c r="Z18" s="43">
        <f t="shared" si="9"/>
        <v>412154</v>
      </c>
      <c r="AA18" s="12">
        <v>346553</v>
      </c>
      <c r="AB18" s="12">
        <v>11579</v>
      </c>
      <c r="AC18" s="12">
        <v>656412</v>
      </c>
      <c r="AD18" s="12">
        <v>92858</v>
      </c>
      <c r="AE18" s="12">
        <v>5450</v>
      </c>
      <c r="AF18" s="43">
        <f t="shared" si="10"/>
        <v>766299</v>
      </c>
      <c r="AG18" s="12">
        <v>668443</v>
      </c>
      <c r="AI18" s="33" t="s">
        <v>27</v>
      </c>
      <c r="AJ18" s="44">
        <f>'DOUBLECHECK &gt;&gt; FATS 2013'!AE18</f>
        <v>2621268.8000000003</v>
      </c>
      <c r="AK18" s="44">
        <f>'DOUBLECHECK &gt;&gt; FATS 2013'!AF18</f>
        <v>1848713.7</v>
      </c>
      <c r="AN18" s="33" t="s">
        <v>27</v>
      </c>
      <c r="AO18" s="35">
        <v>36.3</v>
      </c>
      <c r="AP18" s="35">
        <v>25.8</v>
      </c>
      <c r="AQ18" s="36" t="s">
        <v>1</v>
      </c>
      <c r="AR18" s="35">
        <v>20.6</v>
      </c>
    </row>
    <row r="19" spans="1:44" ht="15">
      <c r="A19" s="33" t="s">
        <v>26</v>
      </c>
      <c r="B19" s="76">
        <f t="shared" si="0"/>
        <v>0</v>
      </c>
      <c r="C19" s="76">
        <f t="shared" si="1"/>
        <v>3.2689465906692</v>
      </c>
      <c r="D19" s="76" t="str">
        <f t="shared" si="2"/>
        <v>:</v>
      </c>
      <c r="E19" s="76">
        <f t="shared" si="3"/>
        <v>3.179789437717556</v>
      </c>
      <c r="F19" s="76">
        <f t="shared" si="4"/>
        <v>0</v>
      </c>
      <c r="G19" s="76">
        <f t="shared" si="5"/>
        <v>1.5655734414515676</v>
      </c>
      <c r="H19" s="76" t="str">
        <f t="shared" si="6"/>
        <v>:</v>
      </c>
      <c r="I19" s="76">
        <f t="shared" si="7"/>
        <v>4.649205426744954</v>
      </c>
      <c r="O19" s="6" t="s">
        <v>26</v>
      </c>
      <c r="P19" s="11" t="s">
        <v>1</v>
      </c>
      <c r="Q19" s="11" t="s">
        <v>1</v>
      </c>
      <c r="R19" s="11" t="s">
        <v>1</v>
      </c>
      <c r="S19" s="11" t="s">
        <v>1</v>
      </c>
      <c r="T19" s="43">
        <f t="shared" si="8"/>
        <v>0</v>
      </c>
      <c r="U19" s="11" t="s">
        <v>1</v>
      </c>
      <c r="V19" s="11" t="s">
        <v>1</v>
      </c>
      <c r="W19" s="12">
        <v>195</v>
      </c>
      <c r="X19" s="12">
        <v>0</v>
      </c>
      <c r="Y19" s="12">
        <v>0</v>
      </c>
      <c r="Z19" s="43">
        <f t="shared" si="9"/>
        <v>195</v>
      </c>
      <c r="AA19" s="12">
        <v>464</v>
      </c>
      <c r="AB19" s="11" t="s">
        <v>1</v>
      </c>
      <c r="AC19" s="11" t="s">
        <v>1</v>
      </c>
      <c r="AD19" s="11" t="s">
        <v>1</v>
      </c>
      <c r="AE19" s="11" t="s">
        <v>1</v>
      </c>
      <c r="AF19" s="43">
        <f t="shared" si="10"/>
        <v>0</v>
      </c>
      <c r="AG19" s="11" t="s">
        <v>1</v>
      </c>
      <c r="AI19" s="33" t="s">
        <v>26</v>
      </c>
      <c r="AJ19" s="44">
        <f>'DOUBLECHECK &gt;&gt; FATS 2013'!AE19</f>
        <v>12455.5</v>
      </c>
      <c r="AK19" s="44">
        <f>'DOUBLECHECK &gt;&gt; FATS 2013'!AF19</f>
        <v>9980.2</v>
      </c>
      <c r="AN19" s="33" t="s">
        <v>26</v>
      </c>
      <c r="AO19" s="35">
        <v>9.2</v>
      </c>
      <c r="AP19" s="35">
        <v>8.3</v>
      </c>
      <c r="AQ19" s="36" t="s">
        <v>1</v>
      </c>
      <c r="AR19" s="35">
        <v>6.1</v>
      </c>
    </row>
    <row r="20" spans="1:44" ht="15">
      <c r="A20" s="33" t="s">
        <v>25</v>
      </c>
      <c r="B20" s="76" t="str">
        <f t="shared" si="0"/>
        <v>:</v>
      </c>
      <c r="C20" s="76" t="str">
        <f t="shared" si="1"/>
        <v>:</v>
      </c>
      <c r="D20" s="76" t="str">
        <f t="shared" si="2"/>
        <v>:</v>
      </c>
      <c r="E20" s="76" t="str">
        <f t="shared" si="3"/>
        <v>:</v>
      </c>
      <c r="F20" s="76" t="str">
        <f t="shared" si="4"/>
        <v>:</v>
      </c>
      <c r="G20" s="76" t="str">
        <f t="shared" si="5"/>
        <v>:</v>
      </c>
      <c r="H20" s="76" t="str">
        <f t="shared" si="6"/>
        <v>:</v>
      </c>
      <c r="I20" s="76" t="str">
        <f t="shared" si="7"/>
        <v>:</v>
      </c>
      <c r="O20" s="6" t="s">
        <v>25</v>
      </c>
      <c r="P20" s="11" t="s">
        <v>1</v>
      </c>
      <c r="Q20" s="12">
        <v>14648</v>
      </c>
      <c r="R20" s="11" t="s">
        <v>1</v>
      </c>
      <c r="S20" s="11" t="s">
        <v>1</v>
      </c>
      <c r="T20" s="43">
        <f t="shared" si="8"/>
        <v>14648</v>
      </c>
      <c r="U20" s="12">
        <v>18316</v>
      </c>
      <c r="V20" s="11" t="s">
        <v>1</v>
      </c>
      <c r="W20" s="12">
        <v>17418</v>
      </c>
      <c r="X20" s="11" t="s">
        <v>1</v>
      </c>
      <c r="Y20" s="11" t="s">
        <v>1</v>
      </c>
      <c r="Z20" s="43">
        <f t="shared" si="9"/>
        <v>17418</v>
      </c>
      <c r="AA20" s="12">
        <v>14386</v>
      </c>
      <c r="AB20" s="11" t="s">
        <v>1</v>
      </c>
      <c r="AC20" s="12">
        <v>32066</v>
      </c>
      <c r="AD20" s="11" t="s">
        <v>1</v>
      </c>
      <c r="AE20" s="11" t="s">
        <v>1</v>
      </c>
      <c r="AF20" s="43">
        <f t="shared" si="10"/>
        <v>32066</v>
      </c>
      <c r="AG20" s="12">
        <v>32701</v>
      </c>
      <c r="AI20" s="33" t="s">
        <v>25</v>
      </c>
      <c r="AJ20" s="44">
        <f>'DOUBLECHECK &gt;&gt; FATS 2013'!AE20</f>
        <v>0</v>
      </c>
      <c r="AK20" s="44" t="str">
        <f>'DOUBLECHECK &gt;&gt; FATS 2013'!AF20</f>
        <v>:</v>
      </c>
      <c r="AN20" s="33" t="s">
        <v>25</v>
      </c>
      <c r="AO20" s="35">
        <v>31.4</v>
      </c>
      <c r="AP20" s="35">
        <v>22.1</v>
      </c>
      <c r="AQ20" s="36" t="s">
        <v>1</v>
      </c>
      <c r="AR20" s="35">
        <v>19.4</v>
      </c>
    </row>
    <row r="21" spans="1:44" ht="15">
      <c r="A21" s="33" t="s">
        <v>24</v>
      </c>
      <c r="B21" s="76">
        <f t="shared" si="0"/>
        <v>3.197185347103683</v>
      </c>
      <c r="C21" s="76">
        <f t="shared" si="1"/>
        <v>2.075990716066363</v>
      </c>
      <c r="D21" s="76">
        <f t="shared" si="2"/>
        <v>0.8261356397605472</v>
      </c>
      <c r="E21" s="76">
        <f t="shared" si="3"/>
        <v>0.7346065634524662</v>
      </c>
      <c r="F21" s="76">
        <f t="shared" si="4"/>
        <v>2.815692528642023</v>
      </c>
      <c r="G21" s="76">
        <f t="shared" si="5"/>
        <v>1.675535342748246</v>
      </c>
      <c r="H21" s="76">
        <f t="shared" si="6"/>
        <v>1.2960329854814592</v>
      </c>
      <c r="I21" s="76">
        <f t="shared" si="7"/>
        <v>2.210160094593803</v>
      </c>
      <c r="O21" s="6" t="s">
        <v>24</v>
      </c>
      <c r="P21" s="12">
        <v>4</v>
      </c>
      <c r="Q21" s="12">
        <v>1963</v>
      </c>
      <c r="R21" s="12">
        <v>5</v>
      </c>
      <c r="S21" s="12">
        <v>16</v>
      </c>
      <c r="T21" s="43">
        <f t="shared" si="8"/>
        <v>1988</v>
      </c>
      <c r="U21" s="12">
        <v>1483</v>
      </c>
      <c r="V21" s="12">
        <v>7</v>
      </c>
      <c r="W21" s="12">
        <v>1176</v>
      </c>
      <c r="X21" s="12">
        <v>0</v>
      </c>
      <c r="Y21" s="12">
        <v>0</v>
      </c>
      <c r="Z21" s="43">
        <f t="shared" si="9"/>
        <v>1183</v>
      </c>
      <c r="AA21" s="12">
        <v>2529</v>
      </c>
      <c r="AB21" s="12">
        <v>11</v>
      </c>
      <c r="AC21" s="12">
        <v>3139</v>
      </c>
      <c r="AD21" s="12">
        <v>5</v>
      </c>
      <c r="AE21" s="12">
        <v>16</v>
      </c>
      <c r="AF21" s="43">
        <f t="shared" si="10"/>
        <v>3171</v>
      </c>
      <c r="AG21" s="12">
        <v>4012</v>
      </c>
      <c r="AI21" s="33" t="s">
        <v>24</v>
      </c>
      <c r="AJ21" s="44">
        <f>'DOUBLECHECK &gt;&gt; FATS 2013'!AE21</f>
        <v>70604.3</v>
      </c>
      <c r="AK21" s="44">
        <f>'DOUBLECHECK &gt;&gt; FATS 2013'!AF21</f>
        <v>114426.1</v>
      </c>
      <c r="AN21" s="33" t="s">
        <v>24</v>
      </c>
      <c r="AO21" s="35">
        <v>15.4</v>
      </c>
      <c r="AP21" s="35">
        <v>13.8</v>
      </c>
      <c r="AQ21" s="36" t="s">
        <v>1</v>
      </c>
      <c r="AR21" s="35">
        <v>9.7</v>
      </c>
    </row>
    <row r="22" spans="1:44" ht="15">
      <c r="A22" s="33" t="s">
        <v>23</v>
      </c>
      <c r="B22" s="76">
        <f t="shared" si="0"/>
        <v>3.0334605141717623</v>
      </c>
      <c r="C22" s="76">
        <f t="shared" si="1"/>
        <v>5.8433926245374375</v>
      </c>
      <c r="D22" s="76">
        <f t="shared" si="2"/>
        <v>2.0867507908232716</v>
      </c>
      <c r="E22" s="76">
        <f t="shared" si="3"/>
        <v>2.184420401512963</v>
      </c>
      <c r="F22" s="76">
        <f t="shared" si="4"/>
        <v>5.019643436026665</v>
      </c>
      <c r="G22" s="76">
        <f t="shared" si="5"/>
        <v>6.245390998890906</v>
      </c>
      <c r="H22" s="76">
        <f t="shared" si="6"/>
        <v>2.8102960598083935</v>
      </c>
      <c r="I22" s="76">
        <f t="shared" si="7"/>
        <v>2.2033753890682632</v>
      </c>
      <c r="O22" s="6" t="s">
        <v>23</v>
      </c>
      <c r="P22" s="12">
        <v>115</v>
      </c>
      <c r="Q22" s="12">
        <v>15877</v>
      </c>
      <c r="R22" s="12">
        <v>11768</v>
      </c>
      <c r="S22" s="12">
        <v>468</v>
      </c>
      <c r="T22" s="43">
        <f t="shared" si="8"/>
        <v>28228</v>
      </c>
      <c r="U22" s="12">
        <v>17415</v>
      </c>
      <c r="V22" s="12">
        <v>3021</v>
      </c>
      <c r="W22" s="12">
        <v>17931</v>
      </c>
      <c r="X22" s="12">
        <v>13214</v>
      </c>
      <c r="Y22" s="12">
        <v>955</v>
      </c>
      <c r="Z22" s="43">
        <f t="shared" si="9"/>
        <v>35121</v>
      </c>
      <c r="AA22" s="12">
        <v>13654</v>
      </c>
      <c r="AB22" s="12">
        <v>3137</v>
      </c>
      <c r="AC22" s="12">
        <v>33808</v>
      </c>
      <c r="AD22" s="12">
        <v>24982</v>
      </c>
      <c r="AE22" s="12">
        <v>1424</v>
      </c>
      <c r="AF22" s="43">
        <f t="shared" si="10"/>
        <v>63351</v>
      </c>
      <c r="AG22" s="12">
        <v>31069</v>
      </c>
      <c r="AI22" s="33" t="s">
        <v>23</v>
      </c>
      <c r="AJ22" s="44">
        <f>'DOUBLECHECK &gt;&gt; FATS 2013'!AE22</f>
        <v>562350.7</v>
      </c>
      <c r="AK22" s="44">
        <f>'DOUBLECHECK &gt;&gt; FATS 2013'!AF22</f>
        <v>619685.6</v>
      </c>
      <c r="AN22" s="33" t="s">
        <v>23</v>
      </c>
      <c r="AO22" s="35">
        <v>23.3</v>
      </c>
      <c r="AP22" s="35">
        <v>17.8</v>
      </c>
      <c r="AQ22" s="36" t="s">
        <v>1</v>
      </c>
      <c r="AR22" s="35">
        <v>13.1</v>
      </c>
    </row>
    <row r="23" spans="1:44" ht="15">
      <c r="A23" s="33" t="s">
        <v>22</v>
      </c>
      <c r="B23" s="76">
        <f t="shared" si="0"/>
        <v>22.91486843486602</v>
      </c>
      <c r="C23" s="76">
        <f t="shared" si="1"/>
        <v>37.40050822668579</v>
      </c>
      <c r="D23" s="76">
        <f t="shared" si="2"/>
        <v>9.81012806710685</v>
      </c>
      <c r="E23" s="76">
        <f t="shared" si="3"/>
        <v>20.79058564699565</v>
      </c>
      <c r="F23" s="76">
        <f t="shared" si="4"/>
        <v>33.92435485533342</v>
      </c>
      <c r="G23" s="76">
        <f t="shared" si="5"/>
        <v>33.29958236555039</v>
      </c>
      <c r="H23" s="76">
        <f t="shared" si="6"/>
        <v>9.361082819956646</v>
      </c>
      <c r="I23" s="76">
        <f t="shared" si="7"/>
        <v>13.500158329494512</v>
      </c>
      <c r="O23" s="6" t="s">
        <v>22</v>
      </c>
      <c r="P23" s="11" t="s">
        <v>1</v>
      </c>
      <c r="Q23" s="12">
        <v>270471</v>
      </c>
      <c r="R23" s="12">
        <v>81059</v>
      </c>
      <c r="S23" s="11" t="s">
        <v>1</v>
      </c>
      <c r="T23" s="43">
        <f t="shared" si="8"/>
        <v>351530</v>
      </c>
      <c r="U23" s="12">
        <v>133916</v>
      </c>
      <c r="V23" s="11" t="s">
        <v>1</v>
      </c>
      <c r="W23" s="12">
        <v>300917</v>
      </c>
      <c r="X23" s="12">
        <v>44139</v>
      </c>
      <c r="Y23" s="11" t="s">
        <v>1</v>
      </c>
      <c r="Z23" s="43">
        <f t="shared" si="9"/>
        <v>345056</v>
      </c>
      <c r="AA23" s="12">
        <v>193128</v>
      </c>
      <c r="AB23" s="12">
        <v>71791</v>
      </c>
      <c r="AC23" s="12">
        <v>571388</v>
      </c>
      <c r="AD23" s="12">
        <v>125198</v>
      </c>
      <c r="AE23" s="12">
        <v>21601</v>
      </c>
      <c r="AF23" s="43">
        <f t="shared" si="10"/>
        <v>789978</v>
      </c>
      <c r="AG23" s="12">
        <v>327044</v>
      </c>
      <c r="AI23" s="33" t="s">
        <v>22</v>
      </c>
      <c r="AJ23" s="44">
        <f>'DOUBLECHECK &gt;&gt; FATS 2013'!AE23</f>
        <v>1036217.2</v>
      </c>
      <c r="AK23" s="44">
        <f>'DOUBLECHECK &gt;&gt; FATS 2013'!AF23</f>
        <v>1430561</v>
      </c>
      <c r="AN23" s="33" t="s">
        <v>22</v>
      </c>
      <c r="AO23" s="35">
        <v>36.7</v>
      </c>
      <c r="AP23" s="35">
        <v>29.3</v>
      </c>
      <c r="AQ23" s="36" t="s">
        <v>1</v>
      </c>
      <c r="AR23" s="35">
        <v>20.2</v>
      </c>
    </row>
    <row r="24" spans="1:44" ht="15">
      <c r="A24" s="33" t="s">
        <v>21</v>
      </c>
      <c r="B24" s="76">
        <f t="shared" si="0"/>
        <v>1.112939311868064</v>
      </c>
      <c r="C24" s="76">
        <f t="shared" si="1"/>
        <v>2.3359950097545297</v>
      </c>
      <c r="D24" s="76">
        <f t="shared" si="2"/>
        <v>0.6495040151157299</v>
      </c>
      <c r="E24" s="76">
        <f t="shared" si="3"/>
        <v>3.7566262530835037</v>
      </c>
      <c r="F24" s="76">
        <f t="shared" si="4"/>
        <v>2.357847841799073</v>
      </c>
      <c r="G24" s="76">
        <f t="shared" si="5"/>
        <v>3.902099945891934</v>
      </c>
      <c r="H24" s="76">
        <f t="shared" si="6"/>
        <v>1.9409544888063477</v>
      </c>
      <c r="I24" s="76">
        <f t="shared" si="7"/>
        <v>3.96220026042303</v>
      </c>
      <c r="O24" s="6" t="s">
        <v>21</v>
      </c>
      <c r="P24" s="12">
        <v>70</v>
      </c>
      <c r="Q24" s="12">
        <v>527</v>
      </c>
      <c r="R24" s="12">
        <v>0</v>
      </c>
      <c r="S24" s="12">
        <v>0</v>
      </c>
      <c r="T24" s="43">
        <f t="shared" si="8"/>
        <v>597</v>
      </c>
      <c r="U24" s="12">
        <v>556</v>
      </c>
      <c r="V24" s="12">
        <v>19</v>
      </c>
      <c r="W24" s="12">
        <v>964</v>
      </c>
      <c r="X24" s="12">
        <v>4</v>
      </c>
      <c r="Y24" s="12">
        <v>1</v>
      </c>
      <c r="Z24" s="43">
        <f t="shared" si="9"/>
        <v>988</v>
      </c>
      <c r="AA24" s="12">
        <v>1135</v>
      </c>
      <c r="AB24" s="12">
        <v>89</v>
      </c>
      <c r="AC24" s="12">
        <v>1490</v>
      </c>
      <c r="AD24" s="12">
        <v>4</v>
      </c>
      <c r="AE24" s="12">
        <v>1</v>
      </c>
      <c r="AF24" s="43">
        <f t="shared" si="10"/>
        <v>1584</v>
      </c>
      <c r="AG24" s="12">
        <v>1691</v>
      </c>
      <c r="AI24" s="33" t="s">
        <v>21</v>
      </c>
      <c r="AJ24" s="44">
        <f>'DOUBLECHECK &gt;&gt; FATS 2013'!AE24</f>
        <v>25319.7</v>
      </c>
      <c r="AK24" s="44">
        <f>'DOUBLECHECK &gt;&gt; FATS 2013'!AF24</f>
        <v>28645.7</v>
      </c>
      <c r="AN24" s="33" t="s">
        <v>21</v>
      </c>
      <c r="AO24" s="35">
        <v>8.6</v>
      </c>
      <c r="AP24" s="35">
        <v>8.3</v>
      </c>
      <c r="AQ24" s="36" t="s">
        <v>1</v>
      </c>
      <c r="AR24" s="35">
        <v>7.1</v>
      </c>
    </row>
    <row r="25" spans="1:44" ht="15">
      <c r="A25" s="33" t="s">
        <v>20</v>
      </c>
      <c r="B25" s="76">
        <f t="shared" si="0"/>
        <v>9.024296621637863</v>
      </c>
      <c r="C25" s="76">
        <f t="shared" si="1"/>
        <v>13.89083209987964</v>
      </c>
      <c r="D25" s="76">
        <f t="shared" si="2"/>
        <v>2.9531098106842877</v>
      </c>
      <c r="E25" s="76">
        <f t="shared" si="3"/>
        <v>4.2579399594769205</v>
      </c>
      <c r="F25" s="76">
        <f t="shared" si="4"/>
        <v>9.83586652112901</v>
      </c>
      <c r="G25" s="76">
        <f t="shared" si="5"/>
        <v>13.963627238171327</v>
      </c>
      <c r="H25" s="76">
        <f t="shared" si="6"/>
        <v>6.6012253290332</v>
      </c>
      <c r="I25" s="76">
        <f t="shared" si="7"/>
        <v>4.4097233094321115</v>
      </c>
      <c r="O25" s="6" t="s">
        <v>20</v>
      </c>
      <c r="P25" s="12">
        <v>4760</v>
      </c>
      <c r="Q25" s="12">
        <v>80923</v>
      </c>
      <c r="R25" s="12">
        <v>30733</v>
      </c>
      <c r="S25" s="12">
        <v>70</v>
      </c>
      <c r="T25" s="43">
        <f t="shared" si="8"/>
        <v>116486</v>
      </c>
      <c r="U25" s="12">
        <v>63247</v>
      </c>
      <c r="V25" s="12">
        <v>26788</v>
      </c>
      <c r="W25" s="12">
        <v>136153</v>
      </c>
      <c r="X25" s="12">
        <v>2362</v>
      </c>
      <c r="Y25" s="12">
        <v>68</v>
      </c>
      <c r="Z25" s="43">
        <f t="shared" si="9"/>
        <v>165371</v>
      </c>
      <c r="AA25" s="12">
        <v>42250</v>
      </c>
      <c r="AB25" s="12">
        <v>31548</v>
      </c>
      <c r="AC25" s="12">
        <v>217076</v>
      </c>
      <c r="AD25" s="12">
        <v>33095</v>
      </c>
      <c r="AE25" s="12">
        <v>137</v>
      </c>
      <c r="AF25" s="43">
        <f t="shared" si="10"/>
        <v>281856</v>
      </c>
      <c r="AG25" s="12">
        <v>105497</v>
      </c>
      <c r="AI25" s="33" t="s">
        <v>20</v>
      </c>
      <c r="AJ25" s="44">
        <f>'DOUBLECHECK &gt;&gt; FATS 2013'!AE25</f>
        <v>1184298.3</v>
      </c>
      <c r="AK25" s="44">
        <f>'DOUBLECHECK &gt;&gt; FATS 2013'!AF25</f>
        <v>958110</v>
      </c>
      <c r="AN25" s="33" t="s">
        <v>20</v>
      </c>
      <c r="AO25" s="35">
        <v>27.7</v>
      </c>
      <c r="AP25" s="35">
        <v>24.3</v>
      </c>
      <c r="AQ25" s="36" t="s">
        <v>1</v>
      </c>
      <c r="AR25" s="35">
        <v>17.6</v>
      </c>
    </row>
    <row r="26" spans="1:44" ht="15">
      <c r="A26" s="33" t="s">
        <v>19</v>
      </c>
      <c r="B26" s="76">
        <f t="shared" si="0"/>
        <v>0</v>
      </c>
      <c r="C26" s="76">
        <f t="shared" si="1"/>
        <v>0</v>
      </c>
      <c r="D26" s="76">
        <f t="shared" si="2"/>
        <v>1.21977746172509</v>
      </c>
      <c r="E26" s="76">
        <f t="shared" si="3"/>
        <v>1.8522546641010624</v>
      </c>
      <c r="F26" s="76">
        <f t="shared" si="4"/>
        <v>0</v>
      </c>
      <c r="G26" s="76">
        <f t="shared" si="5"/>
        <v>0</v>
      </c>
      <c r="H26" s="76">
        <f t="shared" si="6"/>
        <v>4.696812942328997</v>
      </c>
      <c r="I26" s="76">
        <f t="shared" si="7"/>
        <v>5.484192889775963</v>
      </c>
      <c r="O26" s="6" t="s">
        <v>19</v>
      </c>
      <c r="P26" s="12">
        <v>0</v>
      </c>
      <c r="Q26" s="11" t="s">
        <v>1</v>
      </c>
      <c r="R26" s="11" t="s">
        <v>1</v>
      </c>
      <c r="S26" s="12">
        <v>0</v>
      </c>
      <c r="T26" s="43">
        <f t="shared" si="8"/>
        <v>0</v>
      </c>
      <c r="U26" s="12">
        <v>513</v>
      </c>
      <c r="V26" s="12">
        <v>0</v>
      </c>
      <c r="W26" s="11" t="s">
        <v>1</v>
      </c>
      <c r="X26" s="12">
        <v>0</v>
      </c>
      <c r="Y26" s="12">
        <v>0</v>
      </c>
      <c r="Z26" s="43">
        <f t="shared" si="9"/>
        <v>0</v>
      </c>
      <c r="AA26" s="12">
        <v>599</v>
      </c>
      <c r="AB26" s="12">
        <v>0</v>
      </c>
      <c r="AC26" s="11" t="s">
        <v>1</v>
      </c>
      <c r="AD26" s="11" t="s">
        <v>1</v>
      </c>
      <c r="AE26" s="12">
        <v>0</v>
      </c>
      <c r="AF26" s="43">
        <f t="shared" si="10"/>
        <v>0</v>
      </c>
      <c r="AG26" s="12">
        <v>1112</v>
      </c>
      <c r="AI26" s="33" t="s">
        <v>19</v>
      </c>
      <c r="AJ26" s="44">
        <f>'DOUBLECHECK &gt;&gt; FATS 2013'!AE26</f>
        <v>3079.1</v>
      </c>
      <c r="AK26" s="44">
        <f>'DOUBLECHECK &gt;&gt; FATS 2013'!AF26</f>
        <v>10922.3</v>
      </c>
      <c r="AN26" s="33" t="s">
        <v>19</v>
      </c>
      <c r="AO26" s="35">
        <v>14.6</v>
      </c>
      <c r="AP26" s="36" t="s">
        <v>1</v>
      </c>
      <c r="AQ26" s="36" t="s">
        <v>1</v>
      </c>
      <c r="AR26" s="36" t="s">
        <v>1</v>
      </c>
    </row>
    <row r="27" spans="1:44" ht="15">
      <c r="A27" s="33" t="s">
        <v>18</v>
      </c>
      <c r="B27" s="76">
        <f t="shared" si="0"/>
        <v>0.38380039572837876</v>
      </c>
      <c r="C27" s="76">
        <f t="shared" si="1"/>
        <v>0.45326335583278377</v>
      </c>
      <c r="D27" s="76">
        <f t="shared" si="2"/>
        <v>0.9326459118249719</v>
      </c>
      <c r="E27" s="76">
        <f t="shared" si="3"/>
        <v>0.385352634014145</v>
      </c>
      <c r="F27" s="76">
        <f t="shared" si="4"/>
        <v>0</v>
      </c>
      <c r="G27" s="76">
        <f t="shared" si="5"/>
        <v>0</v>
      </c>
      <c r="H27" s="76">
        <f t="shared" si="6"/>
        <v>2.340875716473765</v>
      </c>
      <c r="I27" s="76">
        <f t="shared" si="7"/>
        <v>2.885632628570526</v>
      </c>
      <c r="O27" s="6" t="s">
        <v>18</v>
      </c>
      <c r="P27" s="12">
        <v>0</v>
      </c>
      <c r="Q27" s="11" t="s">
        <v>1</v>
      </c>
      <c r="R27" s="11" t="s">
        <v>1</v>
      </c>
      <c r="S27" s="12">
        <v>0</v>
      </c>
      <c r="T27" s="43">
        <f t="shared" si="8"/>
        <v>0</v>
      </c>
      <c r="U27" s="12">
        <v>593</v>
      </c>
      <c r="V27" s="12">
        <v>0</v>
      </c>
      <c r="W27" s="11" t="s">
        <v>1</v>
      </c>
      <c r="X27" s="12">
        <v>0</v>
      </c>
      <c r="Y27" s="12">
        <v>0</v>
      </c>
      <c r="Z27" s="43">
        <f t="shared" si="9"/>
        <v>0</v>
      </c>
      <c r="AA27" s="12">
        <v>731</v>
      </c>
      <c r="AB27" s="12">
        <v>0</v>
      </c>
      <c r="AC27" s="12">
        <v>150</v>
      </c>
      <c r="AD27" s="11" t="s">
        <v>1</v>
      </c>
      <c r="AE27" s="12">
        <v>0</v>
      </c>
      <c r="AF27" s="43">
        <f t="shared" si="10"/>
        <v>150</v>
      </c>
      <c r="AG27" s="12">
        <v>1324</v>
      </c>
      <c r="AI27" s="33" t="s">
        <v>18</v>
      </c>
      <c r="AJ27" s="44">
        <f>'DOUBLECHECK &gt;&gt; FATS 2013'!AE27</f>
        <v>11076.6</v>
      </c>
      <c r="AK27" s="44">
        <f>'DOUBLECHECK &gt;&gt; FATS 2013'!AF27</f>
        <v>25332.4</v>
      </c>
      <c r="AN27" s="33" t="s">
        <v>18</v>
      </c>
      <c r="AO27" s="35">
        <v>6.2</v>
      </c>
      <c r="AP27" s="35">
        <v>5.7</v>
      </c>
      <c r="AQ27" s="36" t="s">
        <v>1</v>
      </c>
      <c r="AR27" s="35">
        <v>4.5</v>
      </c>
    </row>
    <row r="28" spans="1:44" ht="15">
      <c r="A28" s="33" t="s">
        <v>17</v>
      </c>
      <c r="B28" s="76">
        <f t="shared" si="0"/>
        <v>1.1657626507243124</v>
      </c>
      <c r="C28" s="76">
        <f t="shared" si="1"/>
        <v>1.5537636537201025</v>
      </c>
      <c r="D28" s="76">
        <f t="shared" si="2"/>
        <v>6.513512963076108</v>
      </c>
      <c r="E28" s="76">
        <f t="shared" si="3"/>
        <v>1.570640109162746</v>
      </c>
      <c r="F28" s="76">
        <f t="shared" si="4"/>
        <v>1.1214178106538923</v>
      </c>
      <c r="G28" s="76">
        <f t="shared" si="5"/>
        <v>0.6940095130084466</v>
      </c>
      <c r="H28" s="76">
        <f t="shared" si="6"/>
        <v>7.369098911896116</v>
      </c>
      <c r="I28" s="76">
        <f t="shared" si="7"/>
        <v>1.8555523836711392</v>
      </c>
      <c r="O28" s="6" t="s">
        <v>17</v>
      </c>
      <c r="P28" s="12">
        <v>0</v>
      </c>
      <c r="Q28" s="12">
        <v>265</v>
      </c>
      <c r="R28" s="11" t="s">
        <v>1</v>
      </c>
      <c r="S28" s="11" t="s">
        <v>1</v>
      </c>
      <c r="T28" s="43">
        <f t="shared" si="8"/>
        <v>265</v>
      </c>
      <c r="U28" s="12">
        <v>2220</v>
      </c>
      <c r="V28" s="12">
        <v>3</v>
      </c>
      <c r="W28" s="12">
        <v>161</v>
      </c>
      <c r="X28" s="11" t="s">
        <v>1</v>
      </c>
      <c r="Y28" s="11" t="s">
        <v>1</v>
      </c>
      <c r="Z28" s="43">
        <f t="shared" si="9"/>
        <v>164</v>
      </c>
      <c r="AA28" s="12">
        <v>559</v>
      </c>
      <c r="AB28" s="12">
        <v>3</v>
      </c>
      <c r="AC28" s="12">
        <v>426</v>
      </c>
      <c r="AD28" s="12">
        <v>1</v>
      </c>
      <c r="AE28" s="12">
        <v>5</v>
      </c>
      <c r="AF28" s="43">
        <f t="shared" si="10"/>
        <v>435</v>
      </c>
      <c r="AG28" s="12">
        <v>2779</v>
      </c>
      <c r="AI28" s="33" t="s">
        <v>17</v>
      </c>
      <c r="AJ28" s="44">
        <f>'DOUBLECHECK &gt;&gt; FATS 2013'!AE28</f>
        <v>23630.8</v>
      </c>
      <c r="AK28" s="44">
        <f>'DOUBLECHECK &gt;&gt; FATS 2013'!AF28</f>
        <v>30125.8</v>
      </c>
      <c r="AN28" s="33" t="s">
        <v>17</v>
      </c>
      <c r="AO28" s="35">
        <v>6.1</v>
      </c>
      <c r="AP28" s="35">
        <v>5.6</v>
      </c>
      <c r="AQ28" s="36" t="s">
        <v>1</v>
      </c>
      <c r="AR28" s="35">
        <v>4.1</v>
      </c>
    </row>
    <row r="29" spans="1:44" ht="15">
      <c r="A29" s="33" t="s">
        <v>16</v>
      </c>
      <c r="B29" s="76">
        <f t="shared" si="0"/>
        <v>221.18163125428376</v>
      </c>
      <c r="C29" s="76">
        <f t="shared" si="1"/>
        <v>287.8108293351611</v>
      </c>
      <c r="D29" s="76" t="str">
        <f t="shared" si="2"/>
        <v>:</v>
      </c>
      <c r="E29" s="76" t="str">
        <f t="shared" si="3"/>
        <v>:</v>
      </c>
      <c r="F29" s="76">
        <f t="shared" si="4"/>
        <v>204.49748059376276</v>
      </c>
      <c r="G29" s="76">
        <f t="shared" si="5"/>
        <v>135.52589768033047</v>
      </c>
      <c r="H29" s="76" t="str">
        <f t="shared" si="6"/>
        <v>:</v>
      </c>
      <c r="I29" s="76" t="str">
        <f t="shared" si="7"/>
        <v>:</v>
      </c>
      <c r="O29" s="6" t="s">
        <v>16</v>
      </c>
      <c r="P29" s="12">
        <v>0</v>
      </c>
      <c r="Q29" s="12">
        <v>36039</v>
      </c>
      <c r="R29" s="11" t="s">
        <v>1</v>
      </c>
      <c r="S29" s="11" t="s">
        <v>1</v>
      </c>
      <c r="T29" s="43">
        <f t="shared" si="8"/>
        <v>36039</v>
      </c>
      <c r="U29" s="11" t="s">
        <v>1</v>
      </c>
      <c r="V29" s="12">
        <v>0</v>
      </c>
      <c r="W29" s="12">
        <v>23884</v>
      </c>
      <c r="X29" s="12">
        <v>0</v>
      </c>
      <c r="Y29" s="12">
        <v>0</v>
      </c>
      <c r="Z29" s="43">
        <f t="shared" si="9"/>
        <v>23884</v>
      </c>
      <c r="AA29" s="11" t="s">
        <v>1</v>
      </c>
      <c r="AB29" s="12">
        <v>0</v>
      </c>
      <c r="AC29" s="12">
        <v>59923</v>
      </c>
      <c r="AD29" s="11" t="s">
        <v>1</v>
      </c>
      <c r="AE29" s="11" t="s">
        <v>1</v>
      </c>
      <c r="AF29" s="43">
        <f t="shared" si="10"/>
        <v>59923</v>
      </c>
      <c r="AG29" s="11" t="s">
        <v>1</v>
      </c>
      <c r="AI29" s="33" t="s">
        <v>16</v>
      </c>
      <c r="AJ29" s="44">
        <f>'DOUBLECHECK &gt;&gt; FATS 2013'!AE29</f>
        <v>17623.2</v>
      </c>
      <c r="AK29" s="44">
        <f>'DOUBLECHECK &gt;&gt; FATS 2013'!AF29</f>
        <v>98304.3</v>
      </c>
      <c r="AN29" s="33" t="s">
        <v>16</v>
      </c>
      <c r="AO29" s="35">
        <v>31.5</v>
      </c>
      <c r="AP29" s="35">
        <v>26.8</v>
      </c>
      <c r="AQ29" s="36" t="s">
        <v>1</v>
      </c>
      <c r="AR29" s="35">
        <v>23.4</v>
      </c>
    </row>
    <row r="30" spans="1:44" ht="15">
      <c r="A30" s="33" t="s">
        <v>15</v>
      </c>
      <c r="B30" s="76">
        <f t="shared" si="0"/>
        <v>1.0787071870195297</v>
      </c>
      <c r="C30" s="76">
        <f t="shared" si="1"/>
        <v>0.10958814485262848</v>
      </c>
      <c r="D30" s="76">
        <f t="shared" si="2"/>
        <v>0.5706110666065702</v>
      </c>
      <c r="E30" s="76">
        <f t="shared" si="3"/>
        <v>0.49287511701450154</v>
      </c>
      <c r="F30" s="76">
        <f t="shared" si="4"/>
        <v>5.9537295337844975</v>
      </c>
      <c r="G30" s="76">
        <f t="shared" si="5"/>
        <v>0.11760453400068142</v>
      </c>
      <c r="H30" s="76">
        <f t="shared" si="6"/>
        <v>5.715847619774086</v>
      </c>
      <c r="I30" s="76">
        <f t="shared" si="7"/>
        <v>0.9458609050515838</v>
      </c>
      <c r="O30" s="6" t="s">
        <v>15</v>
      </c>
      <c r="P30" s="11" t="s">
        <v>1</v>
      </c>
      <c r="Q30" s="12">
        <v>6880</v>
      </c>
      <c r="R30" s="11" t="s">
        <v>1</v>
      </c>
      <c r="S30" s="12">
        <v>5</v>
      </c>
      <c r="T30" s="43">
        <f t="shared" si="8"/>
        <v>6885</v>
      </c>
      <c r="U30" s="12">
        <v>4496</v>
      </c>
      <c r="V30" s="11" t="s">
        <v>1</v>
      </c>
      <c r="W30" s="12">
        <v>136</v>
      </c>
      <c r="X30" s="11" t="s">
        <v>1</v>
      </c>
      <c r="Y30" s="12">
        <v>0</v>
      </c>
      <c r="Z30" s="43">
        <f t="shared" si="9"/>
        <v>136</v>
      </c>
      <c r="AA30" s="12">
        <v>744</v>
      </c>
      <c r="AB30" s="12">
        <v>3503</v>
      </c>
      <c r="AC30" s="12">
        <v>7016</v>
      </c>
      <c r="AD30" s="12">
        <v>855</v>
      </c>
      <c r="AE30" s="12">
        <v>5</v>
      </c>
      <c r="AF30" s="43">
        <f t="shared" si="10"/>
        <v>11379</v>
      </c>
      <c r="AG30" s="12">
        <v>5240</v>
      </c>
      <c r="AI30" s="33" t="s">
        <v>15</v>
      </c>
      <c r="AJ30" s="44">
        <f>'DOUBLECHECK &gt;&gt; FATS 2013'!AE30</f>
        <v>115641.79999999999</v>
      </c>
      <c r="AK30" s="44">
        <f>'DOUBLECHECK &gt;&gt; FATS 2013'!AF30</f>
        <v>78658.5</v>
      </c>
      <c r="AN30" s="33" t="s">
        <v>15</v>
      </c>
      <c r="AO30" s="35">
        <v>7.8</v>
      </c>
      <c r="AP30" s="35">
        <v>6.6</v>
      </c>
      <c r="AQ30" s="36" t="s">
        <v>1</v>
      </c>
      <c r="AR30" s="35">
        <v>5.1</v>
      </c>
    </row>
    <row r="31" spans="1:44" ht="15">
      <c r="A31" s="33" t="s">
        <v>14</v>
      </c>
      <c r="B31" s="76" t="str">
        <f t="shared" si="0"/>
        <v>:</v>
      </c>
      <c r="C31" s="76" t="str">
        <f t="shared" si="1"/>
        <v>:</v>
      </c>
      <c r="D31" s="76" t="str">
        <f t="shared" si="2"/>
        <v>:</v>
      </c>
      <c r="E31" s="76" t="str">
        <f t="shared" si="3"/>
        <v>:</v>
      </c>
      <c r="F31" s="76" t="str">
        <f t="shared" si="4"/>
        <v>:</v>
      </c>
      <c r="G31" s="76" t="str">
        <f t="shared" si="5"/>
        <v>:</v>
      </c>
      <c r="H31" s="76" t="str">
        <f t="shared" si="6"/>
        <v>:</v>
      </c>
      <c r="I31" s="76" t="str">
        <f t="shared" si="7"/>
        <v>:</v>
      </c>
      <c r="O31" s="6" t="s">
        <v>14</v>
      </c>
      <c r="P31" s="12">
        <v>0</v>
      </c>
      <c r="Q31" s="11" t="s">
        <v>1</v>
      </c>
      <c r="R31" s="12">
        <v>0</v>
      </c>
      <c r="S31" s="12">
        <v>0</v>
      </c>
      <c r="T31" s="43">
        <f t="shared" si="8"/>
        <v>0</v>
      </c>
      <c r="U31" s="11" t="s">
        <v>1</v>
      </c>
      <c r="V31" s="12">
        <v>0</v>
      </c>
      <c r="W31" s="11" t="s">
        <v>1</v>
      </c>
      <c r="X31" s="12">
        <v>0</v>
      </c>
      <c r="Y31" s="12">
        <v>0</v>
      </c>
      <c r="Z31" s="43">
        <f t="shared" si="9"/>
        <v>0</v>
      </c>
      <c r="AA31" s="11" t="s">
        <v>1</v>
      </c>
      <c r="AB31" s="12">
        <v>0</v>
      </c>
      <c r="AC31" s="11" t="s">
        <v>1</v>
      </c>
      <c r="AD31" s="12">
        <v>0</v>
      </c>
      <c r="AE31" s="12">
        <v>0</v>
      </c>
      <c r="AF31" s="43">
        <f t="shared" si="10"/>
        <v>0</v>
      </c>
      <c r="AG31" s="11" t="s">
        <v>1</v>
      </c>
      <c r="AI31" s="33" t="s">
        <v>14</v>
      </c>
      <c r="AJ31" s="44">
        <f>'DOUBLECHECK &gt;&gt; FATS 2013'!AE31</f>
        <v>0</v>
      </c>
      <c r="AK31" s="44">
        <f>'DOUBLECHECK &gt;&gt; FATS 2013'!AF31</f>
        <v>6387.6</v>
      </c>
      <c r="AN31" s="33" t="s">
        <v>14</v>
      </c>
      <c r="AO31" s="35">
        <v>12</v>
      </c>
      <c r="AP31" s="35">
        <v>9.8</v>
      </c>
      <c r="AQ31" s="36" t="s">
        <v>1</v>
      </c>
      <c r="AR31" s="35">
        <v>9</v>
      </c>
    </row>
    <row r="32" spans="1:44" ht="15">
      <c r="A32" s="33" t="s">
        <v>13</v>
      </c>
      <c r="B32" s="76">
        <f t="shared" si="0"/>
        <v>0</v>
      </c>
      <c r="C32" s="76">
        <f t="shared" si="1"/>
        <v>0</v>
      </c>
      <c r="D32" s="76" t="str">
        <f t="shared" si="2"/>
        <v>:</v>
      </c>
      <c r="E32" s="76" t="str">
        <f t="shared" si="3"/>
        <v>:</v>
      </c>
      <c r="F32" s="76">
        <f t="shared" si="4"/>
        <v>0</v>
      </c>
      <c r="G32" s="76">
        <f t="shared" si="5"/>
        <v>0</v>
      </c>
      <c r="H32" s="76" t="str">
        <f t="shared" si="6"/>
        <v>:</v>
      </c>
      <c r="I32" s="76" t="str">
        <f t="shared" si="7"/>
        <v>:</v>
      </c>
      <c r="O32" s="6" t="s">
        <v>13</v>
      </c>
      <c r="P32" s="11" t="s">
        <v>1</v>
      </c>
      <c r="Q32" s="11" t="s">
        <v>1</v>
      </c>
      <c r="R32" s="11" t="s">
        <v>1</v>
      </c>
      <c r="S32" s="11" t="s">
        <v>1</v>
      </c>
      <c r="T32" s="43">
        <f t="shared" si="8"/>
        <v>0</v>
      </c>
      <c r="U32" s="11" t="s">
        <v>1</v>
      </c>
      <c r="V32" s="11" t="s">
        <v>1</v>
      </c>
      <c r="W32" s="11" t="s">
        <v>1</v>
      </c>
      <c r="X32" s="11" t="s">
        <v>1</v>
      </c>
      <c r="Y32" s="11" t="s">
        <v>1</v>
      </c>
      <c r="Z32" s="43">
        <f t="shared" si="9"/>
        <v>0</v>
      </c>
      <c r="AA32" s="11" t="s">
        <v>1</v>
      </c>
      <c r="AB32" s="11" t="s">
        <v>1</v>
      </c>
      <c r="AC32" s="11" t="s">
        <v>1</v>
      </c>
      <c r="AD32" s="11" t="s">
        <v>1</v>
      </c>
      <c r="AE32" s="11" t="s">
        <v>1</v>
      </c>
      <c r="AF32" s="43">
        <f t="shared" si="10"/>
        <v>0</v>
      </c>
      <c r="AG32" s="11" t="s">
        <v>1</v>
      </c>
      <c r="AI32" s="33" t="s">
        <v>13</v>
      </c>
      <c r="AJ32" s="44">
        <f>'DOUBLECHECK &gt;&gt; FATS 2013'!AE32</f>
        <v>407277.8</v>
      </c>
      <c r="AK32" s="44">
        <f>'DOUBLECHECK &gt;&gt; FATS 2013'!AF32</f>
        <v>600722.5</v>
      </c>
      <c r="AN32" s="33" t="s">
        <v>13</v>
      </c>
      <c r="AO32" s="35">
        <v>34.4</v>
      </c>
      <c r="AP32" s="35">
        <v>28.2</v>
      </c>
      <c r="AQ32" s="36" t="s">
        <v>1</v>
      </c>
      <c r="AR32" s="35">
        <v>21.7</v>
      </c>
    </row>
    <row r="33" spans="1:44" ht="15">
      <c r="A33" s="33" t="s">
        <v>12</v>
      </c>
      <c r="B33" s="76">
        <f t="shared" si="0"/>
        <v>25.321441997791922</v>
      </c>
      <c r="C33" s="76">
        <f t="shared" si="1"/>
        <v>14.822811274579001</v>
      </c>
      <c r="D33" s="76">
        <f t="shared" si="2"/>
        <v>8.99329898903823</v>
      </c>
      <c r="E33" s="76">
        <f t="shared" si="3"/>
        <v>1.9816400046481002</v>
      </c>
      <c r="F33" s="76">
        <f t="shared" si="4"/>
        <v>22.22699341679736</v>
      </c>
      <c r="G33" s="76">
        <f t="shared" si="5"/>
        <v>8.935979284449305</v>
      </c>
      <c r="H33" s="76">
        <f t="shared" si="6"/>
        <v>8.155131998103341</v>
      </c>
      <c r="I33" s="76">
        <f t="shared" si="7"/>
        <v>9.998781196364291</v>
      </c>
      <c r="O33" s="6" t="s">
        <v>12</v>
      </c>
      <c r="P33" s="12">
        <v>1578</v>
      </c>
      <c r="Q33" s="12">
        <v>45803</v>
      </c>
      <c r="R33" s="12">
        <v>1409</v>
      </c>
      <c r="S33" s="12">
        <v>798</v>
      </c>
      <c r="T33" s="43">
        <f t="shared" si="8"/>
        <v>49588</v>
      </c>
      <c r="U33" s="12">
        <v>19538</v>
      </c>
      <c r="V33" s="12">
        <v>1724</v>
      </c>
      <c r="W33" s="12">
        <v>17626</v>
      </c>
      <c r="X33" s="12">
        <v>467</v>
      </c>
      <c r="Y33" s="12">
        <v>119</v>
      </c>
      <c r="Z33" s="43">
        <f t="shared" si="9"/>
        <v>19936</v>
      </c>
      <c r="AA33" s="12">
        <v>23955</v>
      </c>
      <c r="AB33" s="12">
        <v>3302</v>
      </c>
      <c r="AC33" s="12">
        <v>63429</v>
      </c>
      <c r="AD33" s="12">
        <v>1876</v>
      </c>
      <c r="AE33" s="12">
        <v>916</v>
      </c>
      <c r="AF33" s="43">
        <f t="shared" si="10"/>
        <v>69523</v>
      </c>
      <c r="AG33" s="12">
        <v>43494</v>
      </c>
      <c r="AI33" s="33" t="s">
        <v>12</v>
      </c>
      <c r="AJ33" s="44">
        <f>'DOUBLECHECK &gt;&gt; FATS 2013'!AE33</f>
        <v>223098.10000000003</v>
      </c>
      <c r="AK33" s="44">
        <f>'DOUBLECHECK &gt;&gt; FATS 2013'!AF33</f>
        <v>239579.2</v>
      </c>
      <c r="AN33" s="33" t="s">
        <v>12</v>
      </c>
      <c r="AO33" s="35">
        <v>33.9</v>
      </c>
      <c r="AP33" s="35">
        <v>27.1</v>
      </c>
      <c r="AQ33" s="36" t="s">
        <v>1</v>
      </c>
      <c r="AR33" s="35">
        <v>20</v>
      </c>
    </row>
    <row r="34" spans="1:44" ht="15">
      <c r="A34" s="33" t="s">
        <v>11</v>
      </c>
      <c r="B34" s="76">
        <f t="shared" si="0"/>
        <v>0.707513896628312</v>
      </c>
      <c r="C34" s="76">
        <f t="shared" si="1"/>
        <v>0.5276910893033937</v>
      </c>
      <c r="D34" s="76" t="str">
        <f t="shared" si="2"/>
        <v>:</v>
      </c>
      <c r="E34" s="76" t="str">
        <f t="shared" si="3"/>
        <v>:</v>
      </c>
      <c r="F34" s="76">
        <f t="shared" si="4"/>
        <v>3.31386588152488</v>
      </c>
      <c r="G34" s="76">
        <f t="shared" si="5"/>
        <v>0.26766197266873853</v>
      </c>
      <c r="H34" s="76" t="str">
        <f t="shared" si="6"/>
        <v>:</v>
      </c>
      <c r="I34" s="76" t="str">
        <f t="shared" si="7"/>
        <v>:</v>
      </c>
      <c r="O34" s="6" t="s">
        <v>11</v>
      </c>
      <c r="P34" s="11" t="s">
        <v>1</v>
      </c>
      <c r="Q34" s="12">
        <v>10697</v>
      </c>
      <c r="R34" s="11" t="s">
        <v>1</v>
      </c>
      <c r="S34" s="11" t="s">
        <v>1</v>
      </c>
      <c r="T34" s="43">
        <f t="shared" si="8"/>
        <v>10697</v>
      </c>
      <c r="U34" s="11" t="s">
        <v>1</v>
      </c>
      <c r="V34" s="11" t="s">
        <v>1</v>
      </c>
      <c r="W34" s="12">
        <v>864</v>
      </c>
      <c r="X34" s="12">
        <v>0</v>
      </c>
      <c r="Y34" s="11" t="s">
        <v>1</v>
      </c>
      <c r="Z34" s="43">
        <f t="shared" si="9"/>
        <v>864</v>
      </c>
      <c r="AA34" s="11" t="s">
        <v>1</v>
      </c>
      <c r="AB34" s="12">
        <v>1036</v>
      </c>
      <c r="AC34" s="12">
        <v>11561</v>
      </c>
      <c r="AD34" s="11" t="s">
        <v>1</v>
      </c>
      <c r="AE34" s="11" t="s">
        <v>1</v>
      </c>
      <c r="AF34" s="43">
        <f t="shared" si="10"/>
        <v>12597</v>
      </c>
      <c r="AG34" s="12">
        <v>9623</v>
      </c>
      <c r="AI34" s="33" t="s">
        <v>11</v>
      </c>
      <c r="AJ34" s="44">
        <f>'DOUBLECHECK &gt;&gt; FATS 2013'!AE34</f>
        <v>322795.2</v>
      </c>
      <c r="AK34" s="44">
        <f>'DOUBLECHECK &gt;&gt; FATS 2013'!AF34</f>
        <v>238112.5</v>
      </c>
      <c r="AN34" s="33" t="s">
        <v>11</v>
      </c>
      <c r="AO34" s="35">
        <v>8</v>
      </c>
      <c r="AP34" s="35">
        <v>6.3</v>
      </c>
      <c r="AQ34" s="36" t="s">
        <v>1</v>
      </c>
      <c r="AR34" s="35">
        <v>5.3</v>
      </c>
    </row>
    <row r="35" spans="1:44" ht="15">
      <c r="A35" s="33" t="s">
        <v>10</v>
      </c>
      <c r="B35" s="76">
        <f t="shared" si="0"/>
        <v>0.9374366719977607</v>
      </c>
      <c r="C35" s="76">
        <f t="shared" si="1"/>
        <v>1.8748733439955214</v>
      </c>
      <c r="D35" s="76">
        <f t="shared" si="2"/>
        <v>6.2520732893980275</v>
      </c>
      <c r="E35" s="76">
        <f t="shared" si="3"/>
        <v>0.9150117209960635</v>
      </c>
      <c r="F35" s="76">
        <f t="shared" si="4"/>
        <v>2.3533819286892</v>
      </c>
      <c r="G35" s="76">
        <f t="shared" si="5"/>
        <v>1.9549710082363614</v>
      </c>
      <c r="H35" s="76">
        <f t="shared" si="6"/>
        <v>11.759235790959096</v>
      </c>
      <c r="I35" s="76">
        <f t="shared" si="7"/>
        <v>1.907782519642967</v>
      </c>
      <c r="O35" s="6" t="s">
        <v>10</v>
      </c>
      <c r="P35" s="12">
        <v>2</v>
      </c>
      <c r="Q35" s="12">
        <v>2473</v>
      </c>
      <c r="R35" s="11" t="s">
        <v>1</v>
      </c>
      <c r="S35" s="11" t="s">
        <v>1</v>
      </c>
      <c r="T35" s="43">
        <f t="shared" si="8"/>
        <v>2475</v>
      </c>
      <c r="U35" s="12">
        <v>13733</v>
      </c>
      <c r="V35" s="12">
        <v>335</v>
      </c>
      <c r="W35" s="12">
        <v>1665</v>
      </c>
      <c r="X35" s="12">
        <v>21</v>
      </c>
      <c r="Y35" s="12">
        <v>35</v>
      </c>
      <c r="Z35" s="43">
        <f t="shared" si="9"/>
        <v>2056</v>
      </c>
      <c r="AA35" s="12">
        <v>2228</v>
      </c>
      <c r="AB35" s="12">
        <v>337</v>
      </c>
      <c r="AC35" s="12">
        <v>4138</v>
      </c>
      <c r="AD35" s="11" t="s">
        <v>1</v>
      </c>
      <c r="AE35" s="11" t="s">
        <v>1</v>
      </c>
      <c r="AF35" s="43">
        <f t="shared" si="10"/>
        <v>4475</v>
      </c>
      <c r="AG35" s="12">
        <v>15961</v>
      </c>
      <c r="AI35" s="33" t="s">
        <v>10</v>
      </c>
      <c r="AJ35" s="44">
        <f>'DOUBLECHECK &gt;&gt; FATS 2013'!AE35</f>
        <v>105167.79999999999</v>
      </c>
      <c r="AK35" s="44">
        <f>'DOUBLECHECK &gt;&gt; FATS 2013'!AF35</f>
        <v>116784.8</v>
      </c>
      <c r="AN35" s="33" t="s">
        <v>10</v>
      </c>
      <c r="AO35" s="35">
        <v>10.8</v>
      </c>
      <c r="AP35" s="35">
        <v>12.3</v>
      </c>
      <c r="AQ35" s="36" t="s">
        <v>1</v>
      </c>
      <c r="AR35" s="35">
        <v>9.8</v>
      </c>
    </row>
    <row r="36" spans="1:44" ht="15">
      <c r="A36" s="33" t="s">
        <v>9</v>
      </c>
      <c r="B36" s="76">
        <f t="shared" si="0"/>
        <v>0.038674093056373815</v>
      </c>
      <c r="C36" s="76">
        <f t="shared" si="1"/>
        <v>0.048360688326568375</v>
      </c>
      <c r="D36" s="76">
        <f t="shared" si="2"/>
        <v>0.017118053432781073</v>
      </c>
      <c r="E36" s="76">
        <f t="shared" si="3"/>
        <v>0.06880568230449016</v>
      </c>
      <c r="F36" s="76">
        <f t="shared" si="4"/>
        <v>0.07025686817545179</v>
      </c>
      <c r="G36" s="76">
        <f t="shared" si="5"/>
        <v>0.028329382328811204</v>
      </c>
      <c r="H36" s="76">
        <f t="shared" si="6"/>
        <v>0.05110112273425075</v>
      </c>
      <c r="I36" s="76">
        <f t="shared" si="7"/>
        <v>0.07345786393048545</v>
      </c>
      <c r="O36" s="6" t="s">
        <v>9</v>
      </c>
      <c r="P36" s="12">
        <v>45</v>
      </c>
      <c r="Q36" s="12">
        <v>17</v>
      </c>
      <c r="R36" s="12">
        <v>0</v>
      </c>
      <c r="S36" s="12">
        <v>0</v>
      </c>
      <c r="T36" s="43">
        <f t="shared" si="8"/>
        <v>62</v>
      </c>
      <c r="U36" s="12">
        <v>48</v>
      </c>
      <c r="V36" s="12">
        <v>1</v>
      </c>
      <c r="W36" s="12">
        <v>24</v>
      </c>
      <c r="X36" s="12">
        <v>0</v>
      </c>
      <c r="Y36" s="12">
        <v>0</v>
      </c>
      <c r="Z36" s="43">
        <f t="shared" si="9"/>
        <v>25</v>
      </c>
      <c r="AA36" s="12">
        <v>69</v>
      </c>
      <c r="AB36" s="12">
        <v>46</v>
      </c>
      <c r="AC36" s="12">
        <v>41</v>
      </c>
      <c r="AD36" s="12">
        <v>0</v>
      </c>
      <c r="AE36" s="12">
        <v>0</v>
      </c>
      <c r="AF36" s="43">
        <f t="shared" si="10"/>
        <v>87</v>
      </c>
      <c r="AG36" s="12">
        <v>116</v>
      </c>
      <c r="AI36" s="33" t="s">
        <v>9</v>
      </c>
      <c r="AJ36" s="44">
        <f>'DOUBLECHECK &gt;&gt; FATS 2013'!AE36</f>
        <v>88247.6</v>
      </c>
      <c r="AK36" s="44">
        <f>'DOUBLECHECK &gt;&gt; FATS 2013'!AF36</f>
        <v>93931.4</v>
      </c>
      <c r="AN36" s="33" t="s">
        <v>9</v>
      </c>
      <c r="AO36" s="35">
        <v>4.4</v>
      </c>
      <c r="AP36" s="35">
        <v>3.9</v>
      </c>
      <c r="AQ36" s="36" t="s">
        <v>1</v>
      </c>
      <c r="AR36" s="35">
        <v>3</v>
      </c>
    </row>
    <row r="37" spans="1:44" ht="15">
      <c r="A37" s="33" t="s">
        <v>8</v>
      </c>
      <c r="B37" s="76">
        <f t="shared" si="0"/>
        <v>2.3116430198099995</v>
      </c>
      <c r="C37" s="76">
        <f t="shared" si="1"/>
        <v>5.091617673682906</v>
      </c>
      <c r="D37" s="76">
        <f t="shared" si="2"/>
        <v>7.451823158490532</v>
      </c>
      <c r="E37" s="76">
        <f t="shared" si="3"/>
        <v>11.588973494998806</v>
      </c>
      <c r="F37" s="76">
        <f t="shared" si="4"/>
        <v>3.452771024909277</v>
      </c>
      <c r="G37" s="76">
        <f t="shared" si="5"/>
        <v>4.06453286698504</v>
      </c>
      <c r="H37" s="76">
        <f t="shared" si="6"/>
        <v>6.822057987492894</v>
      </c>
      <c r="I37" s="76">
        <f t="shared" si="7"/>
        <v>7.172986896314545</v>
      </c>
      <c r="O37" s="6" t="s">
        <v>8</v>
      </c>
      <c r="P37" s="12">
        <v>0</v>
      </c>
      <c r="Q37" s="12">
        <v>616</v>
      </c>
      <c r="R37" s="12">
        <v>450</v>
      </c>
      <c r="S37" s="12">
        <v>12</v>
      </c>
      <c r="T37" s="43">
        <f t="shared" si="8"/>
        <v>1078</v>
      </c>
      <c r="U37" s="12">
        <v>1944</v>
      </c>
      <c r="V37" s="12">
        <v>0</v>
      </c>
      <c r="W37" s="12">
        <v>796</v>
      </c>
      <c r="X37" s="12">
        <v>454</v>
      </c>
      <c r="Y37" s="12">
        <v>19</v>
      </c>
      <c r="Z37" s="43">
        <f t="shared" si="9"/>
        <v>1269</v>
      </c>
      <c r="AA37" s="12">
        <v>2044</v>
      </c>
      <c r="AB37" s="12">
        <v>0</v>
      </c>
      <c r="AC37" s="12">
        <v>1412</v>
      </c>
      <c r="AD37" s="12">
        <v>904</v>
      </c>
      <c r="AE37" s="12">
        <v>31</v>
      </c>
      <c r="AF37" s="43">
        <f t="shared" si="10"/>
        <v>2347</v>
      </c>
      <c r="AG37" s="12">
        <v>3988</v>
      </c>
      <c r="AI37" s="33" t="s">
        <v>8</v>
      </c>
      <c r="AJ37" s="44">
        <f>'DOUBLECHECK &gt;&gt; FATS 2013'!AE37</f>
        <v>31221.299999999996</v>
      </c>
      <c r="AK37" s="44">
        <f>'DOUBLECHECK &gt;&gt; FATS 2013'!AF37</f>
        <v>28495.8</v>
      </c>
      <c r="AN37" s="33" t="s">
        <v>8</v>
      </c>
      <c r="AO37" s="35">
        <v>15.2</v>
      </c>
      <c r="AP37" s="35">
        <v>14.4</v>
      </c>
      <c r="AQ37" s="36" t="s">
        <v>1</v>
      </c>
      <c r="AR37" s="35">
        <v>12.3</v>
      </c>
    </row>
    <row r="38" spans="1:44" ht="15">
      <c r="A38" s="33" t="s">
        <v>7</v>
      </c>
      <c r="B38" s="76">
        <f t="shared" si="0"/>
        <v>1.214567425720034</v>
      </c>
      <c r="C38" s="76">
        <f t="shared" si="1"/>
        <v>0.3275353223361862</v>
      </c>
      <c r="D38" s="76">
        <f t="shared" si="2"/>
        <v>0.33719742819581405</v>
      </c>
      <c r="E38" s="76">
        <f t="shared" si="3"/>
        <v>0.03893043131923253</v>
      </c>
      <c r="F38" s="76">
        <f t="shared" si="4"/>
        <v>0.7606958063375547</v>
      </c>
      <c r="G38" s="76">
        <f t="shared" si="5"/>
        <v>0.05976006334566714</v>
      </c>
      <c r="H38" s="76">
        <f t="shared" si="6"/>
        <v>1.2558902289664335</v>
      </c>
      <c r="I38" s="76">
        <f t="shared" si="7"/>
        <v>0.08926161957943246</v>
      </c>
      <c r="O38" s="6" t="s">
        <v>7</v>
      </c>
      <c r="P38" s="11" t="s">
        <v>1</v>
      </c>
      <c r="Q38" s="12">
        <v>549</v>
      </c>
      <c r="R38" s="12">
        <v>62</v>
      </c>
      <c r="S38" s="12">
        <v>0</v>
      </c>
      <c r="T38" s="43">
        <f t="shared" si="8"/>
        <v>611</v>
      </c>
      <c r="U38" s="12">
        <v>605</v>
      </c>
      <c r="V38" s="11" t="s">
        <v>1</v>
      </c>
      <c r="W38" s="12">
        <v>48</v>
      </c>
      <c r="X38" s="12">
        <v>0</v>
      </c>
      <c r="Y38" s="11" t="s">
        <v>1</v>
      </c>
      <c r="Z38" s="43">
        <f t="shared" si="9"/>
        <v>48</v>
      </c>
      <c r="AA38" s="12">
        <v>43</v>
      </c>
      <c r="AB38" s="11" t="s">
        <v>1</v>
      </c>
      <c r="AC38" s="12">
        <v>597</v>
      </c>
      <c r="AD38" s="12">
        <v>62</v>
      </c>
      <c r="AE38" s="11" t="s">
        <v>1</v>
      </c>
      <c r="AF38" s="43">
        <f t="shared" si="10"/>
        <v>659</v>
      </c>
      <c r="AG38" s="12">
        <v>647</v>
      </c>
      <c r="AI38" s="33" t="s">
        <v>7</v>
      </c>
      <c r="AJ38" s="44">
        <f>'DOUBLECHECK &gt;&gt; FATS 2013'!AE38</f>
        <v>80321.2</v>
      </c>
      <c r="AK38" s="44">
        <f>'DOUBLECHECK &gt;&gt; FATS 2013'!AF38</f>
        <v>48173</v>
      </c>
      <c r="AN38" s="33" t="s">
        <v>7</v>
      </c>
      <c r="AO38" s="35">
        <v>9.6</v>
      </c>
      <c r="AP38" s="35">
        <v>8.2</v>
      </c>
      <c r="AQ38" s="36" t="s">
        <v>1</v>
      </c>
      <c r="AR38" s="35">
        <v>6</v>
      </c>
    </row>
    <row r="39" spans="1:44" ht="15">
      <c r="A39" s="33" t="s">
        <v>6</v>
      </c>
      <c r="B39" s="76">
        <f t="shared" si="0"/>
        <v>37.25606132896998</v>
      </c>
      <c r="C39" s="76">
        <f t="shared" si="1"/>
        <v>51.790078827279565</v>
      </c>
      <c r="D39" s="76">
        <f t="shared" si="2"/>
        <v>10.07810879933642</v>
      </c>
      <c r="E39" s="76">
        <f t="shared" si="3"/>
        <v>10.067049146333034</v>
      </c>
      <c r="F39" s="76">
        <f t="shared" si="4"/>
        <v>24.713806404552138</v>
      </c>
      <c r="G39" s="76">
        <f t="shared" si="5"/>
        <v>24.80300445461669</v>
      </c>
      <c r="H39" s="76">
        <f t="shared" si="6"/>
        <v>13.222468768541773</v>
      </c>
      <c r="I39" s="76">
        <f t="shared" si="7"/>
        <v>13.34032332788764</v>
      </c>
      <c r="O39" s="6" t="s">
        <v>6</v>
      </c>
      <c r="P39" s="12">
        <v>0</v>
      </c>
      <c r="Q39" s="12">
        <v>37368</v>
      </c>
      <c r="R39" s="11" t="s">
        <v>1</v>
      </c>
      <c r="S39" s="12">
        <v>36</v>
      </c>
      <c r="T39" s="43">
        <f t="shared" si="8"/>
        <v>37404</v>
      </c>
      <c r="U39" s="12">
        <v>16268</v>
      </c>
      <c r="V39" s="11" t="s">
        <v>1</v>
      </c>
      <c r="W39" s="12">
        <v>37452</v>
      </c>
      <c r="X39" s="11" t="s">
        <v>1</v>
      </c>
      <c r="Y39" s="12">
        <v>87</v>
      </c>
      <c r="Z39" s="43">
        <f t="shared" si="9"/>
        <v>37539</v>
      </c>
      <c r="AA39" s="12">
        <v>16413</v>
      </c>
      <c r="AB39" s="11" t="s">
        <v>1</v>
      </c>
      <c r="AC39" s="12">
        <v>74820</v>
      </c>
      <c r="AD39" s="12">
        <v>5464</v>
      </c>
      <c r="AE39" s="12">
        <v>123</v>
      </c>
      <c r="AF39" s="43">
        <f t="shared" si="10"/>
        <v>80407</v>
      </c>
      <c r="AG39" s="12">
        <v>32682</v>
      </c>
      <c r="AI39" s="33" t="s">
        <v>6</v>
      </c>
      <c r="AJ39" s="44">
        <f>'DOUBLECHECK &gt;&gt; FATS 2013'!AE39</f>
        <v>151348.6</v>
      </c>
      <c r="AK39" s="44">
        <f>'DOUBLECHECK &gt;&gt; FATS 2013'!AF39</f>
        <v>123033</v>
      </c>
      <c r="AN39" s="33" t="s">
        <v>6</v>
      </c>
      <c r="AO39" s="35">
        <v>35.4</v>
      </c>
      <c r="AP39" s="35">
        <v>29.8</v>
      </c>
      <c r="AQ39" s="36" t="s">
        <v>1</v>
      </c>
      <c r="AR39" s="35">
        <v>23.5</v>
      </c>
    </row>
    <row r="40" spans="1:44" ht="15">
      <c r="A40" s="33" t="s">
        <v>5</v>
      </c>
      <c r="B40" s="76">
        <f t="shared" si="0"/>
        <v>32.29693694932935</v>
      </c>
      <c r="C40" s="76">
        <f t="shared" si="1"/>
        <v>49.013825782813846</v>
      </c>
      <c r="D40" s="76">
        <f t="shared" si="2"/>
        <v>12.576320281224943</v>
      </c>
      <c r="E40" s="76">
        <f t="shared" si="3"/>
        <v>6.720340326505358</v>
      </c>
      <c r="F40" s="76">
        <f t="shared" si="4"/>
        <v>29.444059615361933</v>
      </c>
      <c r="G40" s="76">
        <f t="shared" si="5"/>
        <v>40.331632782044615</v>
      </c>
      <c r="H40" s="76">
        <f t="shared" si="6"/>
        <v>7.74017349028696</v>
      </c>
      <c r="I40" s="76">
        <f t="shared" si="7"/>
        <v>5.380083214976976</v>
      </c>
      <c r="O40" s="6" t="s">
        <v>5</v>
      </c>
      <c r="P40" s="11" t="s">
        <v>1</v>
      </c>
      <c r="Q40" s="12">
        <v>69881</v>
      </c>
      <c r="R40" s="11" t="s">
        <v>1</v>
      </c>
      <c r="S40" s="11" t="s">
        <v>1</v>
      </c>
      <c r="T40" s="43">
        <f t="shared" si="8"/>
        <v>69881</v>
      </c>
      <c r="U40" s="12">
        <v>19799</v>
      </c>
      <c r="V40" s="11" t="s">
        <v>1</v>
      </c>
      <c r="W40" s="12">
        <v>95721</v>
      </c>
      <c r="X40" s="11" t="s">
        <v>1</v>
      </c>
      <c r="Y40" s="11" t="s">
        <v>1</v>
      </c>
      <c r="Z40" s="43">
        <f t="shared" si="9"/>
        <v>95721</v>
      </c>
      <c r="AA40" s="12">
        <v>13762</v>
      </c>
      <c r="AB40" s="12">
        <v>1250</v>
      </c>
      <c r="AC40" s="12">
        <v>165602</v>
      </c>
      <c r="AD40" s="11" t="s">
        <v>1</v>
      </c>
      <c r="AE40" s="12">
        <v>1024</v>
      </c>
      <c r="AF40" s="43">
        <f t="shared" si="10"/>
        <v>167876</v>
      </c>
      <c r="AG40" s="12">
        <v>33561</v>
      </c>
      <c r="AI40" s="33" t="s">
        <v>5</v>
      </c>
      <c r="AJ40" s="44">
        <f>'DOUBLECHECK &gt;&gt; FATS 2013'!AE40</f>
        <v>237334.79999999996</v>
      </c>
      <c r="AK40" s="44">
        <f>'DOUBLECHECK &gt;&gt; FATS 2013'!AF40</f>
        <v>255795.3</v>
      </c>
      <c r="AN40" s="33" t="s">
        <v>5</v>
      </c>
      <c r="AO40" s="35">
        <v>42.6</v>
      </c>
      <c r="AP40" s="35">
        <v>38.2</v>
      </c>
      <c r="AQ40" s="36" t="s">
        <v>1</v>
      </c>
      <c r="AR40" s="35">
        <v>26.9</v>
      </c>
    </row>
    <row r="41" spans="1:44" ht="15">
      <c r="A41" s="33" t="s">
        <v>4</v>
      </c>
      <c r="B41" s="76">
        <f t="shared" si="0"/>
        <v>13.427669736750916</v>
      </c>
      <c r="C41" s="76">
        <f t="shared" si="1"/>
        <v>48.37611293632257</v>
      </c>
      <c r="D41" s="76">
        <f t="shared" si="2"/>
        <v>5.640454102838341</v>
      </c>
      <c r="E41" s="76">
        <f t="shared" si="3"/>
        <v>5.8193819639300255</v>
      </c>
      <c r="F41" s="76">
        <f t="shared" si="4"/>
        <v>15.722106153968213</v>
      </c>
      <c r="G41" s="76">
        <f t="shared" si="5"/>
        <v>53.61245465177975</v>
      </c>
      <c r="H41" s="76">
        <f t="shared" si="6"/>
        <v>4.6967965586844995</v>
      </c>
      <c r="I41" s="76">
        <f t="shared" si="7"/>
        <v>6.261404912013066</v>
      </c>
      <c r="O41" s="6" t="s">
        <v>4</v>
      </c>
      <c r="P41" s="12">
        <v>3638</v>
      </c>
      <c r="Q41" s="12">
        <v>127161</v>
      </c>
      <c r="R41" s="11" t="s">
        <v>1</v>
      </c>
      <c r="S41" s="12">
        <v>1180</v>
      </c>
      <c r="T41" s="43">
        <f t="shared" si="8"/>
        <v>131979</v>
      </c>
      <c r="U41" s="12">
        <v>82192</v>
      </c>
      <c r="V41" s="12">
        <v>183676</v>
      </c>
      <c r="W41" s="12">
        <v>265785</v>
      </c>
      <c r="X41" s="11" t="s">
        <v>1</v>
      </c>
      <c r="Y41" s="12">
        <v>588</v>
      </c>
      <c r="Z41" s="43">
        <f t="shared" si="9"/>
        <v>450049</v>
      </c>
      <c r="AA41" s="12">
        <v>109572</v>
      </c>
      <c r="AB41" s="12">
        <v>187314</v>
      </c>
      <c r="AC41" s="12">
        <v>392946</v>
      </c>
      <c r="AD41" s="12">
        <v>17320</v>
      </c>
      <c r="AE41" s="12">
        <v>1768</v>
      </c>
      <c r="AF41" s="43">
        <f t="shared" si="10"/>
        <v>599348</v>
      </c>
      <c r="AG41" s="12">
        <v>191764</v>
      </c>
      <c r="AI41" s="33" t="s">
        <v>4</v>
      </c>
      <c r="AJ41" s="44">
        <f>'DOUBLECHECK &gt;&gt; FATS 2013'!AE41</f>
        <v>839448.6</v>
      </c>
      <c r="AK41" s="44">
        <f>'DOUBLECHECK &gt;&gt; FATS 2013'!AF41</f>
        <v>1749958.7</v>
      </c>
      <c r="AN41" s="33" t="s">
        <v>4</v>
      </c>
      <c r="AO41" s="35">
        <v>23.6</v>
      </c>
      <c r="AP41" s="35">
        <v>19.2</v>
      </c>
      <c r="AQ41" s="36" t="s">
        <v>1</v>
      </c>
      <c r="AR41" s="35">
        <v>16.5</v>
      </c>
    </row>
    <row r="42" spans="1:44" ht="15">
      <c r="A42" s="33" t="s">
        <v>3</v>
      </c>
      <c r="B42" s="76">
        <f t="shared" si="0"/>
        <v>19.905934220753984</v>
      </c>
      <c r="C42" s="76">
        <f t="shared" si="1"/>
        <v>19.555237077341626</v>
      </c>
      <c r="D42" s="76">
        <f t="shared" si="2"/>
        <v>6.391337180930676</v>
      </c>
      <c r="E42" s="76">
        <f t="shared" si="3"/>
        <v>0.8841113495034201</v>
      </c>
      <c r="F42" s="76">
        <f t="shared" si="4"/>
        <v>12.830574560172481</v>
      </c>
      <c r="G42" s="76">
        <f t="shared" si="5"/>
        <v>19.34543868336888</v>
      </c>
      <c r="H42" s="76">
        <f t="shared" si="6"/>
        <v>9.151058854382937</v>
      </c>
      <c r="I42" s="76">
        <f t="shared" si="7"/>
        <v>0.8528749699499529</v>
      </c>
      <c r="O42" s="6" t="s">
        <v>3</v>
      </c>
      <c r="P42" s="12">
        <v>1543</v>
      </c>
      <c r="Q42" s="12">
        <v>34342</v>
      </c>
      <c r="R42" s="11" t="s">
        <v>1</v>
      </c>
      <c r="S42" s="11" t="s">
        <v>1</v>
      </c>
      <c r="T42" s="43">
        <f t="shared" si="8"/>
        <v>35885</v>
      </c>
      <c r="U42" s="12">
        <v>16749</v>
      </c>
      <c r="V42" s="12">
        <v>28677</v>
      </c>
      <c r="W42" s="12">
        <v>25225</v>
      </c>
      <c r="X42" s="12">
        <v>204</v>
      </c>
      <c r="Y42" s="12">
        <v>0</v>
      </c>
      <c r="Z42" s="43">
        <f t="shared" si="9"/>
        <v>54106</v>
      </c>
      <c r="AA42" s="12">
        <v>1561</v>
      </c>
      <c r="AB42" s="12">
        <v>30220</v>
      </c>
      <c r="AC42" s="12">
        <v>59567</v>
      </c>
      <c r="AD42" s="11" t="s">
        <v>1</v>
      </c>
      <c r="AE42" s="11" t="s">
        <v>1</v>
      </c>
      <c r="AF42" s="43">
        <f t="shared" si="10"/>
        <v>89787</v>
      </c>
      <c r="AG42" s="12">
        <v>18310</v>
      </c>
      <c r="AI42" s="33" t="s">
        <v>3</v>
      </c>
      <c r="AJ42" s="44">
        <f>'DOUBLECHECK &gt;&gt; FATS 2013'!AE42</f>
        <v>279683.5</v>
      </c>
      <c r="AK42" s="44">
        <f>'DOUBLECHECK &gt;&gt; FATS 2013'!AF42</f>
        <v>183028</v>
      </c>
      <c r="AN42" s="31"/>
      <c r="AO42" s="31"/>
      <c r="AP42" s="31"/>
      <c r="AQ42" s="31"/>
      <c r="AR42" s="31"/>
    </row>
    <row r="43" spans="1:44" ht="15">
      <c r="A43" s="33" t="s">
        <v>54</v>
      </c>
      <c r="B43" s="76">
        <f t="shared" si="0"/>
        <v>0</v>
      </c>
      <c r="C43" s="76">
        <f t="shared" si="1"/>
        <v>0</v>
      </c>
      <c r="D43" s="76">
        <f t="shared" si="2"/>
        <v>0</v>
      </c>
      <c r="E43" s="76">
        <f t="shared" si="3"/>
        <v>0</v>
      </c>
      <c r="F43" s="76">
        <f t="shared" si="4"/>
        <v>0</v>
      </c>
      <c r="G43" s="76">
        <f t="shared" si="5"/>
        <v>0</v>
      </c>
      <c r="H43" s="76">
        <f t="shared" si="6"/>
        <v>0</v>
      </c>
      <c r="I43" s="76">
        <f t="shared" si="7"/>
        <v>0</v>
      </c>
      <c r="AI43" s="33" t="s">
        <v>54</v>
      </c>
      <c r="AJ43" s="44">
        <f>'DOUBLECHECK &gt;&gt; FATS 2013'!AE43</f>
        <v>7800.9</v>
      </c>
      <c r="AK43" s="44">
        <f>'DOUBLECHECK &gt;&gt; FATS 2013'!AF43</f>
        <v>9039.5</v>
      </c>
      <c r="AN43" s="30" t="s">
        <v>2</v>
      </c>
      <c r="AO43" s="31"/>
      <c r="AP43" s="31"/>
      <c r="AQ43" s="31"/>
      <c r="AR43" s="31"/>
    </row>
    <row r="44" spans="40:44" ht="15">
      <c r="AN44" s="30" t="s">
        <v>1</v>
      </c>
      <c r="AO44" s="30" t="s">
        <v>0</v>
      </c>
      <c r="AP44" s="31"/>
      <c r="AQ44" s="31"/>
      <c r="AR44" s="31"/>
    </row>
    <row r="45" spans="15:44" ht="15">
      <c r="O45" s="2" t="s">
        <v>2</v>
      </c>
      <c r="AI45" s="30" t="s">
        <v>2</v>
      </c>
      <c r="AN45" s="31"/>
      <c r="AO45" s="31"/>
      <c r="AP45" s="31"/>
      <c r="AQ45" s="31"/>
      <c r="AR45" s="31"/>
    </row>
    <row r="46" spans="15:36" ht="15">
      <c r="O46" s="2" t="s">
        <v>1</v>
      </c>
      <c r="T46" s="2" t="s">
        <v>0</v>
      </c>
      <c r="AI46" s="30" t="s">
        <v>1</v>
      </c>
      <c r="AJ46" s="30" t="s">
        <v>0</v>
      </c>
    </row>
    <row r="47" spans="15:36" ht="15">
      <c r="O47" s="2" t="s">
        <v>168</v>
      </c>
      <c r="T47" s="2" t="s">
        <v>167</v>
      </c>
      <c r="AI47" s="2" t="s">
        <v>144</v>
      </c>
      <c r="AJ47" s="2" t="s">
        <v>158</v>
      </c>
    </row>
    <row r="48" spans="15:36" ht="15">
      <c r="O48" s="2" t="s">
        <v>43</v>
      </c>
      <c r="T48" s="2" t="s">
        <v>42</v>
      </c>
      <c r="AI48" s="2" t="s">
        <v>43</v>
      </c>
      <c r="AJ48" s="2" t="s">
        <v>42</v>
      </c>
    </row>
    <row r="49" ht="15">
      <c r="AI49" s="1"/>
    </row>
    <row r="50" spans="15:37" ht="40.5" customHeight="1">
      <c r="O50" s="39" t="s">
        <v>127</v>
      </c>
      <c r="P50" s="39" t="s">
        <v>62</v>
      </c>
      <c r="Q50" s="39" t="s">
        <v>62</v>
      </c>
      <c r="R50" s="39" t="s">
        <v>62</v>
      </c>
      <c r="S50" s="39" t="s">
        <v>62</v>
      </c>
      <c r="T50" s="40"/>
      <c r="U50" s="39" t="s">
        <v>62</v>
      </c>
      <c r="V50" s="39" t="s">
        <v>126</v>
      </c>
      <c r="W50" s="39" t="s">
        <v>126</v>
      </c>
      <c r="X50" s="39" t="s">
        <v>126</v>
      </c>
      <c r="Y50" s="39" t="s">
        <v>126</v>
      </c>
      <c r="Z50" s="40"/>
      <c r="AA50" s="39" t="s">
        <v>126</v>
      </c>
      <c r="AB50" s="39" t="s">
        <v>147</v>
      </c>
      <c r="AC50" s="39" t="s">
        <v>147</v>
      </c>
      <c r="AD50" s="39" t="s">
        <v>147</v>
      </c>
      <c r="AE50" s="39" t="s">
        <v>147</v>
      </c>
      <c r="AF50" s="40"/>
      <c r="AG50" s="39" t="s">
        <v>147</v>
      </c>
      <c r="AI50" s="33" t="s">
        <v>146</v>
      </c>
      <c r="AJ50" s="39">
        <f>'DOUBLECHECK &gt;&gt; FATS 2013'!AE92</f>
        <v>0</v>
      </c>
      <c r="AK50" s="39" t="str">
        <f>'DOUBLECHECK &gt;&gt; FATS 2013'!AF92</f>
        <v>All countries of the world</v>
      </c>
    </row>
    <row r="51" spans="15:37" ht="72.75" customHeight="1">
      <c r="O51" s="39" t="s">
        <v>125</v>
      </c>
      <c r="P51" s="39" t="s">
        <v>150</v>
      </c>
      <c r="Q51" s="39" t="s">
        <v>151</v>
      </c>
      <c r="R51" s="39" t="s">
        <v>141</v>
      </c>
      <c r="S51" s="39" t="s">
        <v>152</v>
      </c>
      <c r="T51" s="40" t="s">
        <v>140</v>
      </c>
      <c r="U51" s="39" t="s">
        <v>35</v>
      </c>
      <c r="V51" s="39" t="s">
        <v>150</v>
      </c>
      <c r="W51" s="39" t="s">
        <v>151</v>
      </c>
      <c r="X51" s="39" t="s">
        <v>141</v>
      </c>
      <c r="Y51" s="39" t="s">
        <v>152</v>
      </c>
      <c r="Z51" s="40" t="s">
        <v>140</v>
      </c>
      <c r="AA51" s="39" t="s">
        <v>35</v>
      </c>
      <c r="AB51" s="39" t="s">
        <v>150</v>
      </c>
      <c r="AC51" s="39" t="s">
        <v>151</v>
      </c>
      <c r="AD51" s="39" t="s">
        <v>141</v>
      </c>
      <c r="AE51" s="39" t="s">
        <v>152</v>
      </c>
      <c r="AF51" s="40" t="s">
        <v>140</v>
      </c>
      <c r="AG51" s="39" t="s">
        <v>35</v>
      </c>
      <c r="AI51" s="33" t="s">
        <v>125</v>
      </c>
      <c r="AJ51" s="39" t="str">
        <f>'DOUBLECHECK &gt;&gt; FATS 2013'!AE93</f>
        <v>B-E</v>
      </c>
      <c r="AK51" s="39" t="str">
        <f>'DOUBLECHECK &gt;&gt; FATS 2013'!AF93</f>
        <v>Wholesale and retail trade; repair of motor vehicles and motorcycles</v>
      </c>
    </row>
    <row r="52" spans="15:37" ht="15">
      <c r="O52" s="6" t="s">
        <v>62</v>
      </c>
      <c r="P52" s="11" t="s">
        <v>1</v>
      </c>
      <c r="Q52" s="11" t="s">
        <v>1</v>
      </c>
      <c r="R52" s="11" t="s">
        <v>1</v>
      </c>
      <c r="S52" s="11" t="s">
        <v>1</v>
      </c>
      <c r="T52" s="43">
        <f aca="true" t="shared" si="11" ref="T52:T82">SUM(P52:S52)</f>
        <v>0</v>
      </c>
      <c r="U52" s="11" t="s">
        <v>1</v>
      </c>
      <c r="V52" s="12">
        <v>417943</v>
      </c>
      <c r="W52" s="12">
        <v>5680016</v>
      </c>
      <c r="X52" s="12">
        <v>100871</v>
      </c>
      <c r="Y52" s="12">
        <v>130162</v>
      </c>
      <c r="Z52" s="43">
        <f aca="true" t="shared" si="12" ref="Z52:Z82">SUM(V52:Y52)</f>
        <v>6328992</v>
      </c>
      <c r="AA52" s="12">
        <v>2327851</v>
      </c>
      <c r="AB52" s="11" t="s">
        <v>1</v>
      </c>
      <c r="AC52" s="11" t="s">
        <v>1</v>
      </c>
      <c r="AD52" s="11" t="s">
        <v>1</v>
      </c>
      <c r="AE52" s="11" t="s">
        <v>1</v>
      </c>
      <c r="AF52" s="43">
        <f aca="true" t="shared" si="13" ref="AF52:AF82">SUM(AB52:AE52)</f>
        <v>0</v>
      </c>
      <c r="AG52" s="11" t="s">
        <v>1</v>
      </c>
      <c r="AI52" s="33" t="s">
        <v>62</v>
      </c>
      <c r="AJ52" s="44">
        <f>'DOUBLECHECK &gt;&gt; FATS 2013'!AE94</f>
        <v>32658667</v>
      </c>
      <c r="AK52" s="44">
        <f>'DOUBLECHECK &gt;&gt; FATS 2013'!AF94</f>
        <v>31777867</v>
      </c>
    </row>
    <row r="53" spans="15:37" ht="15">
      <c r="O53" s="6" t="s">
        <v>153</v>
      </c>
      <c r="P53" s="11" t="s">
        <v>1</v>
      </c>
      <c r="Q53" s="11" t="s">
        <v>1</v>
      </c>
      <c r="R53" s="11" t="s">
        <v>1</v>
      </c>
      <c r="S53" s="11" t="s">
        <v>1</v>
      </c>
      <c r="T53" s="43">
        <f t="shared" si="11"/>
        <v>0</v>
      </c>
      <c r="U53" s="11" t="s">
        <v>1</v>
      </c>
      <c r="V53" s="12">
        <v>417623</v>
      </c>
      <c r="W53" s="12">
        <v>5673013</v>
      </c>
      <c r="X53" s="12">
        <v>100856</v>
      </c>
      <c r="Y53" s="12">
        <v>130160</v>
      </c>
      <c r="Z53" s="43">
        <f t="shared" si="12"/>
        <v>6321652</v>
      </c>
      <c r="AA53" s="12">
        <v>2319262</v>
      </c>
      <c r="AB53" s="11" t="s">
        <v>1</v>
      </c>
      <c r="AC53" s="11" t="s">
        <v>1</v>
      </c>
      <c r="AD53" s="11" t="s">
        <v>1</v>
      </c>
      <c r="AE53" s="11" t="s">
        <v>1</v>
      </c>
      <c r="AF53" s="43">
        <f t="shared" si="13"/>
        <v>0</v>
      </c>
      <c r="AG53" s="11" t="s">
        <v>1</v>
      </c>
      <c r="AI53" s="33" t="s">
        <v>153</v>
      </c>
      <c r="AJ53" s="44">
        <f>'DOUBLECHECK &gt;&gt; FATS 2013'!AE95</f>
        <v>0</v>
      </c>
      <c r="AK53" s="44" t="str">
        <f>'DOUBLECHECK &gt;&gt; FATS 2013'!AF95</f>
        <v>:</v>
      </c>
    </row>
    <row r="54" spans="15:39" ht="15">
      <c r="O54" s="6" t="s">
        <v>31</v>
      </c>
      <c r="P54" s="12">
        <v>0</v>
      </c>
      <c r="Q54" s="12">
        <v>36627</v>
      </c>
      <c r="R54" s="12">
        <v>0</v>
      </c>
      <c r="S54" s="11" t="s">
        <v>1</v>
      </c>
      <c r="T54" s="43">
        <f t="shared" si="11"/>
        <v>36627</v>
      </c>
      <c r="U54" s="12">
        <v>52034</v>
      </c>
      <c r="V54" s="12">
        <v>0</v>
      </c>
      <c r="W54" s="12">
        <v>42252</v>
      </c>
      <c r="X54" s="12">
        <v>0</v>
      </c>
      <c r="Y54" s="12">
        <v>0</v>
      </c>
      <c r="Z54" s="43">
        <f t="shared" si="12"/>
        <v>42252</v>
      </c>
      <c r="AA54" s="12">
        <v>86371</v>
      </c>
      <c r="AB54" s="12">
        <v>0</v>
      </c>
      <c r="AC54" s="12">
        <v>78879</v>
      </c>
      <c r="AD54" s="12">
        <v>0</v>
      </c>
      <c r="AE54" s="11" t="s">
        <v>1</v>
      </c>
      <c r="AF54" s="43">
        <f t="shared" si="13"/>
        <v>78879</v>
      </c>
      <c r="AG54" s="12">
        <v>138405</v>
      </c>
      <c r="AI54" s="33" t="s">
        <v>31</v>
      </c>
      <c r="AJ54" s="44">
        <f>'DOUBLECHECK &gt;&gt; FATS 2013'!AE96</f>
        <v>564444</v>
      </c>
      <c r="AK54" s="44">
        <f>'DOUBLECHECK &gt;&gt; FATS 2013'!AF96</f>
        <v>621349</v>
      </c>
      <c r="AM54" s="45"/>
    </row>
    <row r="55" spans="15:39" ht="15">
      <c r="O55" s="6" t="s">
        <v>30</v>
      </c>
      <c r="P55" s="11" t="s">
        <v>1</v>
      </c>
      <c r="Q55" s="11" t="s">
        <v>1</v>
      </c>
      <c r="R55" s="11" t="s">
        <v>1</v>
      </c>
      <c r="S55" s="11" t="s">
        <v>1</v>
      </c>
      <c r="T55" s="43">
        <f t="shared" si="11"/>
        <v>0</v>
      </c>
      <c r="U55" s="11" t="s">
        <v>1</v>
      </c>
      <c r="V55" s="11" t="s">
        <v>1</v>
      </c>
      <c r="W55" s="12">
        <v>1157</v>
      </c>
      <c r="X55" s="12">
        <v>0</v>
      </c>
      <c r="Y55" s="12">
        <v>0</v>
      </c>
      <c r="Z55" s="43">
        <f t="shared" si="12"/>
        <v>1157</v>
      </c>
      <c r="AA55" s="12">
        <v>1990</v>
      </c>
      <c r="AB55" s="11" t="s">
        <v>1</v>
      </c>
      <c r="AC55" s="11" t="s">
        <v>1</v>
      </c>
      <c r="AD55" s="11" t="s">
        <v>1</v>
      </c>
      <c r="AE55" s="11" t="s">
        <v>1</v>
      </c>
      <c r="AF55" s="43">
        <f t="shared" si="13"/>
        <v>0</v>
      </c>
      <c r="AG55" s="11" t="s">
        <v>1</v>
      </c>
      <c r="AI55" s="33" t="s">
        <v>30</v>
      </c>
      <c r="AJ55" s="44">
        <f>'DOUBLECHECK &gt;&gt; FATS 2013'!AE97</f>
        <v>615582</v>
      </c>
      <c r="AK55" s="44">
        <f>'DOUBLECHECK &gt;&gt; FATS 2013'!AF97</f>
        <v>497070</v>
      </c>
      <c r="AM55" s="45"/>
    </row>
    <row r="56" spans="15:39" ht="15">
      <c r="O56" s="6" t="s">
        <v>29</v>
      </c>
      <c r="P56" s="11" t="s">
        <v>1</v>
      </c>
      <c r="Q56" s="12">
        <v>5406</v>
      </c>
      <c r="R56" s="11" t="s">
        <v>1</v>
      </c>
      <c r="S56" s="11" t="s">
        <v>1</v>
      </c>
      <c r="T56" s="43">
        <f t="shared" si="11"/>
        <v>5406</v>
      </c>
      <c r="U56" s="12">
        <v>5586</v>
      </c>
      <c r="V56" s="12">
        <v>0</v>
      </c>
      <c r="W56" s="12">
        <v>1872</v>
      </c>
      <c r="X56" s="11" t="s">
        <v>1</v>
      </c>
      <c r="Y56" s="12">
        <v>0</v>
      </c>
      <c r="Z56" s="43">
        <f t="shared" si="12"/>
        <v>1872</v>
      </c>
      <c r="AA56" s="12">
        <v>555</v>
      </c>
      <c r="AB56" s="11" t="s">
        <v>1</v>
      </c>
      <c r="AC56" s="12">
        <v>7278</v>
      </c>
      <c r="AD56" s="11" t="s">
        <v>1</v>
      </c>
      <c r="AE56" s="11" t="s">
        <v>1</v>
      </c>
      <c r="AF56" s="43">
        <f t="shared" si="13"/>
        <v>7278</v>
      </c>
      <c r="AG56" s="12">
        <v>6141</v>
      </c>
      <c r="AI56" s="33" t="s">
        <v>29</v>
      </c>
      <c r="AJ56" s="44">
        <f>'DOUBLECHECK &gt;&gt; FATS 2013'!AE98</f>
        <v>1332488</v>
      </c>
      <c r="AK56" s="44">
        <f>'DOUBLECHECK &gt;&gt; FATS 2013'!AF98</f>
        <v>706682</v>
      </c>
      <c r="AM56" s="45"/>
    </row>
    <row r="57" spans="15:39" ht="15">
      <c r="O57" s="6" t="s">
        <v>28</v>
      </c>
      <c r="P57" s="12">
        <v>2036</v>
      </c>
      <c r="Q57" s="12">
        <v>116686</v>
      </c>
      <c r="R57" s="11" t="s">
        <v>1</v>
      </c>
      <c r="S57" s="11" t="s">
        <v>1</v>
      </c>
      <c r="T57" s="43">
        <f t="shared" si="11"/>
        <v>118722</v>
      </c>
      <c r="U57" s="12">
        <v>79209</v>
      </c>
      <c r="V57" s="12">
        <v>6449</v>
      </c>
      <c r="W57" s="12">
        <v>143886</v>
      </c>
      <c r="X57" s="12">
        <v>7</v>
      </c>
      <c r="Y57" s="12">
        <v>9</v>
      </c>
      <c r="Z57" s="43">
        <f t="shared" si="12"/>
        <v>150351</v>
      </c>
      <c r="AA57" s="12">
        <v>60916</v>
      </c>
      <c r="AB57" s="12">
        <v>8485</v>
      </c>
      <c r="AC57" s="12">
        <v>260572</v>
      </c>
      <c r="AD57" s="11" t="s">
        <v>1</v>
      </c>
      <c r="AE57" s="11" t="s">
        <v>1</v>
      </c>
      <c r="AF57" s="43">
        <f t="shared" si="13"/>
        <v>269057</v>
      </c>
      <c r="AG57" s="12">
        <v>140125</v>
      </c>
      <c r="AI57" s="33" t="s">
        <v>28</v>
      </c>
      <c r="AJ57" s="44">
        <f>'DOUBLECHECK &gt;&gt; FATS 2013'!AE99</f>
        <v>380168</v>
      </c>
      <c r="AK57" s="44">
        <f>'DOUBLECHECK &gt;&gt; FATS 2013'!AF99</f>
        <v>416752</v>
      </c>
      <c r="AM57" s="45"/>
    </row>
    <row r="58" spans="15:39" ht="15">
      <c r="O58" s="6" t="s">
        <v>27</v>
      </c>
      <c r="P58" s="12">
        <v>7701</v>
      </c>
      <c r="Q58" s="12">
        <v>938419</v>
      </c>
      <c r="R58" s="12">
        <v>59403</v>
      </c>
      <c r="S58" s="12">
        <v>9854</v>
      </c>
      <c r="T58" s="43">
        <f t="shared" si="11"/>
        <v>1015377</v>
      </c>
      <c r="U58" s="12">
        <v>725895</v>
      </c>
      <c r="V58" s="12">
        <v>20064</v>
      </c>
      <c r="W58" s="12">
        <v>1501424</v>
      </c>
      <c r="X58" s="12">
        <v>7791</v>
      </c>
      <c r="Y58" s="12">
        <v>3198</v>
      </c>
      <c r="Z58" s="43">
        <f t="shared" si="12"/>
        <v>1532477</v>
      </c>
      <c r="AA58" s="12">
        <v>516342</v>
      </c>
      <c r="AB58" s="12">
        <v>27765</v>
      </c>
      <c r="AC58" s="12">
        <v>2439844</v>
      </c>
      <c r="AD58" s="12">
        <v>67194</v>
      </c>
      <c r="AE58" s="12">
        <v>13052</v>
      </c>
      <c r="AF58" s="43">
        <f t="shared" si="13"/>
        <v>2547855</v>
      </c>
      <c r="AG58" s="12">
        <v>1242237</v>
      </c>
      <c r="AI58" s="33" t="s">
        <v>27</v>
      </c>
      <c r="AJ58" s="44">
        <f>'DOUBLECHECK &gt;&gt; FATS 2013'!AE100</f>
        <v>7707844</v>
      </c>
      <c r="AK58" s="44">
        <f>'DOUBLECHECK &gt;&gt; FATS 2013'!AF100</f>
        <v>5965438</v>
      </c>
      <c r="AM58" s="45"/>
    </row>
    <row r="59" spans="15:39" ht="15">
      <c r="O59" s="6" t="s">
        <v>26</v>
      </c>
      <c r="P59" s="11" t="s">
        <v>1</v>
      </c>
      <c r="Q59" s="11" t="s">
        <v>1</v>
      </c>
      <c r="R59" s="11" t="s">
        <v>1</v>
      </c>
      <c r="S59" s="11" t="s">
        <v>1</v>
      </c>
      <c r="T59" s="43">
        <f t="shared" si="11"/>
        <v>0</v>
      </c>
      <c r="U59" s="11" t="s">
        <v>1</v>
      </c>
      <c r="V59" s="11" t="s">
        <v>1</v>
      </c>
      <c r="W59" s="12">
        <v>3097</v>
      </c>
      <c r="X59" s="12">
        <v>0</v>
      </c>
      <c r="Y59" s="12">
        <v>0</v>
      </c>
      <c r="Z59" s="43">
        <f t="shared" si="12"/>
        <v>3097</v>
      </c>
      <c r="AA59" s="12">
        <v>1489</v>
      </c>
      <c r="AB59" s="11" t="s">
        <v>1</v>
      </c>
      <c r="AC59" s="11" t="s">
        <v>1</v>
      </c>
      <c r="AD59" s="11" t="s">
        <v>1</v>
      </c>
      <c r="AE59" s="11" t="s">
        <v>1</v>
      </c>
      <c r="AF59" s="43">
        <f t="shared" si="13"/>
        <v>0</v>
      </c>
      <c r="AG59" s="11" t="s">
        <v>1</v>
      </c>
      <c r="AI59" s="33" t="s">
        <v>26</v>
      </c>
      <c r="AJ59" s="44">
        <f>'DOUBLECHECK &gt;&gt; FATS 2013'!AE101</f>
        <v>94740</v>
      </c>
      <c r="AK59" s="44">
        <f>'DOUBLECHECK &gt;&gt; FATS 2013'!AF101</f>
        <v>46827</v>
      </c>
      <c r="AM59" s="45"/>
    </row>
    <row r="60" spans="15:39" ht="15">
      <c r="O60" s="6" t="s">
        <v>25</v>
      </c>
      <c r="P60" s="11" t="s">
        <v>1</v>
      </c>
      <c r="Q60" s="12">
        <v>55037</v>
      </c>
      <c r="R60" s="11" t="s">
        <v>1</v>
      </c>
      <c r="S60" s="11" t="s">
        <v>1</v>
      </c>
      <c r="T60" s="43">
        <f t="shared" si="11"/>
        <v>55037</v>
      </c>
      <c r="U60" s="12">
        <v>66335</v>
      </c>
      <c r="V60" s="11" t="s">
        <v>1</v>
      </c>
      <c r="W60" s="12">
        <v>69501</v>
      </c>
      <c r="X60" s="11" t="s">
        <v>1</v>
      </c>
      <c r="Y60" s="11" t="s">
        <v>1</v>
      </c>
      <c r="Z60" s="43">
        <f t="shared" si="12"/>
        <v>69501</v>
      </c>
      <c r="AA60" s="12">
        <v>56173</v>
      </c>
      <c r="AB60" s="11" t="s">
        <v>1</v>
      </c>
      <c r="AC60" s="12">
        <v>124538</v>
      </c>
      <c r="AD60" s="11" t="s">
        <v>1</v>
      </c>
      <c r="AE60" s="11" t="s">
        <v>1</v>
      </c>
      <c r="AF60" s="43">
        <f t="shared" si="13"/>
        <v>124538</v>
      </c>
      <c r="AG60" s="12">
        <v>122508</v>
      </c>
      <c r="AI60" s="33" t="s">
        <v>25</v>
      </c>
      <c r="AJ60" s="44">
        <f>'DOUBLECHECK &gt;&gt; FATS 2013'!AE102</f>
        <v>0</v>
      </c>
      <c r="AK60" s="44" t="str">
        <f>'DOUBLECHECK &gt;&gt; FATS 2013'!AF102</f>
        <v>:</v>
      </c>
      <c r="AM60" s="45"/>
    </row>
    <row r="61" spans="15:39" ht="15">
      <c r="O61" s="6" t="s">
        <v>24</v>
      </c>
      <c r="P61" s="12">
        <v>13</v>
      </c>
      <c r="Q61" s="12">
        <v>10242</v>
      </c>
      <c r="R61" s="12">
        <v>10</v>
      </c>
      <c r="S61" s="12">
        <v>149</v>
      </c>
      <c r="T61" s="43">
        <f t="shared" si="11"/>
        <v>10414</v>
      </c>
      <c r="U61" s="12">
        <v>6264</v>
      </c>
      <c r="V61" s="12">
        <v>164</v>
      </c>
      <c r="W61" s="12">
        <v>6596</v>
      </c>
      <c r="X61" s="12">
        <v>0</v>
      </c>
      <c r="Y61" s="12">
        <v>2</v>
      </c>
      <c r="Z61" s="43">
        <f t="shared" si="12"/>
        <v>6762</v>
      </c>
      <c r="AA61" s="12">
        <v>5570</v>
      </c>
      <c r="AB61" s="12">
        <v>177</v>
      </c>
      <c r="AC61" s="12">
        <v>16838</v>
      </c>
      <c r="AD61" s="12">
        <v>10</v>
      </c>
      <c r="AE61" s="12">
        <v>151</v>
      </c>
      <c r="AF61" s="43">
        <f t="shared" si="13"/>
        <v>17176</v>
      </c>
      <c r="AG61" s="12">
        <v>11834</v>
      </c>
      <c r="AI61" s="33" t="s">
        <v>24</v>
      </c>
      <c r="AJ61" s="44">
        <f>'DOUBLECHECK &gt;&gt; FATS 2013'!AE103</f>
        <v>325724</v>
      </c>
      <c r="AK61" s="44">
        <f>'DOUBLECHECK &gt;&gt; FATS 2013'!AF103</f>
        <v>758229</v>
      </c>
      <c r="AM61" s="45"/>
    </row>
    <row r="62" spans="15:39" ht="15">
      <c r="O62" s="6" t="s">
        <v>23</v>
      </c>
      <c r="P62" s="12">
        <v>104</v>
      </c>
      <c r="Q62" s="12">
        <v>48401</v>
      </c>
      <c r="R62" s="12">
        <v>7735</v>
      </c>
      <c r="S62" s="12">
        <v>2888</v>
      </c>
      <c r="T62" s="43">
        <f t="shared" si="11"/>
        <v>59128</v>
      </c>
      <c r="U62" s="12">
        <v>60400</v>
      </c>
      <c r="V62" s="12">
        <v>3892</v>
      </c>
      <c r="W62" s="12">
        <v>82280</v>
      </c>
      <c r="X62" s="12">
        <v>15715</v>
      </c>
      <c r="Y62" s="12">
        <v>12012</v>
      </c>
      <c r="Z62" s="43">
        <f t="shared" si="12"/>
        <v>113899</v>
      </c>
      <c r="AA62" s="12">
        <v>63227</v>
      </c>
      <c r="AB62" s="12">
        <v>3996</v>
      </c>
      <c r="AC62" s="12">
        <v>130680</v>
      </c>
      <c r="AD62" s="12">
        <v>23450</v>
      </c>
      <c r="AE62" s="12">
        <v>14900</v>
      </c>
      <c r="AF62" s="43">
        <f t="shared" si="13"/>
        <v>173026</v>
      </c>
      <c r="AG62" s="12">
        <v>123627</v>
      </c>
      <c r="AI62" s="33" t="s">
        <v>23</v>
      </c>
      <c r="AJ62" s="44">
        <f>'DOUBLECHECK &gt;&gt; FATS 2013'!AE104</f>
        <v>1949193</v>
      </c>
      <c r="AK62" s="44">
        <f>'DOUBLECHECK &gt;&gt; FATS 2013'!AF104</f>
        <v>2894452</v>
      </c>
      <c r="AM62" s="45"/>
    </row>
    <row r="63" spans="15:39" ht="15">
      <c r="O63" s="6" t="s">
        <v>22</v>
      </c>
      <c r="P63" s="12">
        <v>8228</v>
      </c>
      <c r="Q63" s="12">
        <v>638737</v>
      </c>
      <c r="R63" s="12">
        <v>67080</v>
      </c>
      <c r="S63" s="12">
        <v>82658</v>
      </c>
      <c r="T63" s="43">
        <f t="shared" si="11"/>
        <v>796703</v>
      </c>
      <c r="U63" s="12">
        <v>376343</v>
      </c>
      <c r="V63" s="12">
        <v>33805</v>
      </c>
      <c r="W63" s="12">
        <v>1169497</v>
      </c>
      <c r="X63" s="12">
        <v>25907</v>
      </c>
      <c r="Y63" s="12">
        <v>71130</v>
      </c>
      <c r="Z63" s="43">
        <f t="shared" si="12"/>
        <v>1300339</v>
      </c>
      <c r="AA63" s="12">
        <v>797583</v>
      </c>
      <c r="AB63" s="12">
        <v>42033</v>
      </c>
      <c r="AC63" s="12">
        <v>1808235</v>
      </c>
      <c r="AD63" s="12">
        <v>92987</v>
      </c>
      <c r="AE63" s="12">
        <v>153788</v>
      </c>
      <c r="AF63" s="43">
        <f t="shared" si="13"/>
        <v>2097043</v>
      </c>
      <c r="AG63" s="12">
        <v>1173926</v>
      </c>
      <c r="AI63" s="33" t="s">
        <v>22</v>
      </c>
      <c r="AJ63" s="44">
        <f>'DOUBLECHECK &gt;&gt; FATS 2013'!AE105</f>
        <v>3476795</v>
      </c>
      <c r="AK63" s="44">
        <f>'DOUBLECHECK &gt;&gt; FATS 2013'!AF105</f>
        <v>3836270</v>
      </c>
      <c r="AM63" s="45"/>
    </row>
    <row r="64" spans="15:39" ht="15">
      <c r="O64" s="6" t="s">
        <v>21</v>
      </c>
      <c r="P64" s="12">
        <v>729</v>
      </c>
      <c r="Q64" s="12">
        <v>2768</v>
      </c>
      <c r="R64" s="12">
        <v>0</v>
      </c>
      <c r="S64" s="12">
        <v>0</v>
      </c>
      <c r="T64" s="43">
        <f t="shared" si="11"/>
        <v>3497</v>
      </c>
      <c r="U64" s="12">
        <v>1485</v>
      </c>
      <c r="V64" s="12">
        <v>320</v>
      </c>
      <c r="W64" s="12">
        <v>7003</v>
      </c>
      <c r="X64" s="12">
        <v>15</v>
      </c>
      <c r="Y64" s="12">
        <v>2</v>
      </c>
      <c r="Z64" s="43">
        <f t="shared" si="12"/>
        <v>7340</v>
      </c>
      <c r="AA64" s="12">
        <v>8589</v>
      </c>
      <c r="AB64" s="12">
        <v>1049</v>
      </c>
      <c r="AC64" s="12">
        <v>9771</v>
      </c>
      <c r="AD64" s="12">
        <v>15</v>
      </c>
      <c r="AE64" s="12">
        <v>2</v>
      </c>
      <c r="AF64" s="43">
        <f t="shared" si="13"/>
        <v>10837</v>
      </c>
      <c r="AG64" s="12">
        <v>10074</v>
      </c>
      <c r="AI64" s="33" t="s">
        <v>21</v>
      </c>
      <c r="AJ64" s="44">
        <f>'DOUBLECHECK &gt;&gt; FATS 2013'!AE106</f>
        <v>314213</v>
      </c>
      <c r="AK64" s="44">
        <f>'DOUBLECHECK &gt;&gt; FATS 2013'!AF106</f>
        <v>228636</v>
      </c>
      <c r="AM64" s="45"/>
    </row>
    <row r="65" spans="15:39" ht="15">
      <c r="O65" s="6" t="s">
        <v>20</v>
      </c>
      <c r="P65" s="12">
        <v>8763</v>
      </c>
      <c r="Q65" s="12">
        <v>336516</v>
      </c>
      <c r="R65" s="12">
        <v>17890</v>
      </c>
      <c r="S65" s="12">
        <v>999</v>
      </c>
      <c r="T65" s="43">
        <f t="shared" si="11"/>
        <v>364168</v>
      </c>
      <c r="U65" s="12">
        <v>99853</v>
      </c>
      <c r="V65" s="12">
        <v>39114</v>
      </c>
      <c r="W65" s="12">
        <v>497743</v>
      </c>
      <c r="X65" s="12">
        <v>17971</v>
      </c>
      <c r="Y65" s="12">
        <v>5725</v>
      </c>
      <c r="Z65" s="43">
        <f t="shared" si="12"/>
        <v>560553</v>
      </c>
      <c r="AA65" s="12">
        <v>143973</v>
      </c>
      <c r="AB65" s="12">
        <v>47877</v>
      </c>
      <c r="AC65" s="12">
        <v>834259</v>
      </c>
      <c r="AD65" s="12">
        <v>35861</v>
      </c>
      <c r="AE65" s="12">
        <v>6724</v>
      </c>
      <c r="AF65" s="43">
        <f t="shared" si="13"/>
        <v>924721</v>
      </c>
      <c r="AG65" s="12">
        <v>243826</v>
      </c>
      <c r="AI65" s="33" t="s">
        <v>20</v>
      </c>
      <c r="AJ65" s="44">
        <f>'DOUBLECHECK &gt;&gt; FATS 2013'!AE107</f>
        <v>4035417</v>
      </c>
      <c r="AK65" s="44">
        <f>'DOUBLECHECK &gt;&gt; FATS 2013'!AF107</f>
        <v>3381283</v>
      </c>
      <c r="AM65" s="45"/>
    </row>
    <row r="66" spans="15:39" ht="15">
      <c r="O66" s="6" t="s">
        <v>19</v>
      </c>
      <c r="P66" s="12">
        <v>0</v>
      </c>
      <c r="Q66" s="11" t="s">
        <v>1</v>
      </c>
      <c r="R66" s="11" t="s">
        <v>1</v>
      </c>
      <c r="S66" s="12">
        <v>0</v>
      </c>
      <c r="T66" s="43">
        <f t="shared" si="11"/>
        <v>0</v>
      </c>
      <c r="U66" s="12">
        <v>729</v>
      </c>
      <c r="V66" s="12">
        <v>0</v>
      </c>
      <c r="W66" s="11" t="s">
        <v>1</v>
      </c>
      <c r="X66" s="12">
        <v>0</v>
      </c>
      <c r="Y66" s="12">
        <v>0</v>
      </c>
      <c r="Z66" s="43">
        <f t="shared" si="12"/>
        <v>0</v>
      </c>
      <c r="AA66" s="12">
        <v>1107</v>
      </c>
      <c r="AB66" s="12">
        <v>0</v>
      </c>
      <c r="AC66" s="11" t="s">
        <v>1</v>
      </c>
      <c r="AD66" s="11" t="s">
        <v>1</v>
      </c>
      <c r="AE66" s="12">
        <v>0</v>
      </c>
      <c r="AF66" s="43">
        <f t="shared" si="13"/>
        <v>0</v>
      </c>
      <c r="AG66" s="12">
        <v>1836</v>
      </c>
      <c r="AI66" s="33" t="s">
        <v>19</v>
      </c>
      <c r="AJ66" s="44">
        <f>'DOUBLECHECK &gt;&gt; FATS 2013'!AE108</f>
        <v>30463</v>
      </c>
      <c r="AK66" s="44">
        <f>'DOUBLECHECK &gt;&gt; FATS 2013'!AF108</f>
        <v>59765</v>
      </c>
      <c r="AM66" s="45"/>
    </row>
    <row r="67" spans="15:39" ht="15">
      <c r="O67" s="6" t="s">
        <v>18</v>
      </c>
      <c r="P67" s="12">
        <v>0</v>
      </c>
      <c r="Q67" s="12">
        <v>515</v>
      </c>
      <c r="R67" s="12">
        <v>32</v>
      </c>
      <c r="S67" s="12">
        <v>0</v>
      </c>
      <c r="T67" s="43">
        <f t="shared" si="11"/>
        <v>547</v>
      </c>
      <c r="U67" s="12">
        <v>1411</v>
      </c>
      <c r="V67" s="12">
        <v>0</v>
      </c>
      <c r="W67" s="12">
        <v>646</v>
      </c>
      <c r="X67" s="12">
        <v>0</v>
      </c>
      <c r="Y67" s="12">
        <v>0</v>
      </c>
      <c r="Z67" s="43">
        <f t="shared" si="12"/>
        <v>646</v>
      </c>
      <c r="AA67" s="12">
        <v>583</v>
      </c>
      <c r="AB67" s="12">
        <v>0</v>
      </c>
      <c r="AC67" s="12">
        <v>1161</v>
      </c>
      <c r="AD67" s="12">
        <v>32</v>
      </c>
      <c r="AE67" s="12">
        <v>0</v>
      </c>
      <c r="AF67" s="43">
        <f t="shared" si="13"/>
        <v>1193</v>
      </c>
      <c r="AG67" s="12">
        <v>1994</v>
      </c>
      <c r="AI67" s="33" t="s">
        <v>18</v>
      </c>
      <c r="AJ67" s="44">
        <f>'DOUBLECHECK &gt;&gt; FATS 2013'!AE109</f>
        <v>142522</v>
      </c>
      <c r="AK67" s="44">
        <f>'DOUBLECHECK &gt;&gt; FATS 2013'!AF109</f>
        <v>151290</v>
      </c>
      <c r="AM67" s="45"/>
    </row>
    <row r="68" spans="15:39" ht="15">
      <c r="O68" s="6" t="s">
        <v>17</v>
      </c>
      <c r="P68" s="12">
        <v>0</v>
      </c>
      <c r="Q68" s="12">
        <v>2650</v>
      </c>
      <c r="R68" s="11" t="s">
        <v>1</v>
      </c>
      <c r="S68" s="11" t="s">
        <v>1</v>
      </c>
      <c r="T68" s="43">
        <f t="shared" si="11"/>
        <v>2650</v>
      </c>
      <c r="U68" s="12">
        <v>15991</v>
      </c>
      <c r="V68" s="12">
        <v>133</v>
      </c>
      <c r="W68" s="12">
        <v>3399</v>
      </c>
      <c r="X68" s="11" t="s">
        <v>1</v>
      </c>
      <c r="Y68" s="11" t="s">
        <v>1</v>
      </c>
      <c r="Z68" s="43">
        <f t="shared" si="12"/>
        <v>3532</v>
      </c>
      <c r="AA68" s="12">
        <v>3856</v>
      </c>
      <c r="AB68" s="12">
        <v>133</v>
      </c>
      <c r="AC68" s="12">
        <v>6049</v>
      </c>
      <c r="AD68" s="12">
        <v>16</v>
      </c>
      <c r="AE68" s="12">
        <v>31</v>
      </c>
      <c r="AF68" s="43">
        <f t="shared" si="13"/>
        <v>6229</v>
      </c>
      <c r="AG68" s="12">
        <v>19847</v>
      </c>
      <c r="AI68" s="33" t="s">
        <v>17</v>
      </c>
      <c r="AJ68" s="44">
        <f>'DOUBLECHECK &gt;&gt; FATS 2013'!AE110</f>
        <v>227319</v>
      </c>
      <c r="AK68" s="44">
        <f>'DOUBLECHECK &gt;&gt; FATS 2013'!AF110</f>
        <v>245505</v>
      </c>
      <c r="AM68" s="45"/>
    </row>
    <row r="69" spans="15:39" ht="15">
      <c r="O69" s="6" t="s">
        <v>16</v>
      </c>
      <c r="P69" s="12">
        <v>0</v>
      </c>
      <c r="Q69" s="12">
        <v>80676</v>
      </c>
      <c r="R69" s="11" t="s">
        <v>1</v>
      </c>
      <c r="S69" s="11" t="s">
        <v>1</v>
      </c>
      <c r="T69" s="43">
        <f t="shared" si="11"/>
        <v>80676</v>
      </c>
      <c r="U69" s="11" t="s">
        <v>1</v>
      </c>
      <c r="V69" s="12">
        <v>0</v>
      </c>
      <c r="W69" s="12">
        <v>104979</v>
      </c>
      <c r="X69" s="12">
        <v>0</v>
      </c>
      <c r="Y69" s="12">
        <v>0</v>
      </c>
      <c r="Z69" s="43">
        <f t="shared" si="12"/>
        <v>104979</v>
      </c>
      <c r="AA69" s="11" t="s">
        <v>1</v>
      </c>
      <c r="AB69" s="12">
        <v>0</v>
      </c>
      <c r="AC69" s="12">
        <v>185655</v>
      </c>
      <c r="AD69" s="11" t="s">
        <v>1</v>
      </c>
      <c r="AE69" s="11" t="s">
        <v>1</v>
      </c>
      <c r="AF69" s="43">
        <f t="shared" si="13"/>
        <v>185655</v>
      </c>
      <c r="AG69" s="11" t="s">
        <v>1</v>
      </c>
      <c r="AI69" s="33" t="s">
        <v>16</v>
      </c>
      <c r="AJ69" s="44">
        <f>'DOUBLECHECK &gt;&gt; FATS 2013'!AE111</f>
        <v>36475</v>
      </c>
      <c r="AK69" s="44">
        <f>'DOUBLECHECK &gt;&gt; FATS 2013'!AF111</f>
        <v>48962</v>
      </c>
      <c r="AM69" s="45"/>
    </row>
    <row r="70" spans="15:39" ht="15">
      <c r="O70" s="6" t="s">
        <v>15</v>
      </c>
      <c r="P70" s="11" t="s">
        <v>1</v>
      </c>
      <c r="Q70" s="12">
        <v>7861</v>
      </c>
      <c r="R70" s="11" t="s">
        <v>1</v>
      </c>
      <c r="S70" s="12">
        <v>53</v>
      </c>
      <c r="T70" s="43">
        <f t="shared" si="11"/>
        <v>7914</v>
      </c>
      <c r="U70" s="12">
        <v>3127</v>
      </c>
      <c r="V70" s="11" t="s">
        <v>1</v>
      </c>
      <c r="W70" s="12">
        <v>804</v>
      </c>
      <c r="X70" s="11" t="s">
        <v>1</v>
      </c>
      <c r="Y70" s="12">
        <v>0</v>
      </c>
      <c r="Z70" s="43">
        <f t="shared" si="12"/>
        <v>804</v>
      </c>
      <c r="AA70" s="12">
        <v>2701</v>
      </c>
      <c r="AB70" s="12">
        <v>11221</v>
      </c>
      <c r="AC70" s="12">
        <v>8665</v>
      </c>
      <c r="AD70" s="12">
        <v>101</v>
      </c>
      <c r="AE70" s="12">
        <v>53</v>
      </c>
      <c r="AF70" s="43">
        <f t="shared" si="13"/>
        <v>20040</v>
      </c>
      <c r="AG70" s="12">
        <v>5828</v>
      </c>
      <c r="AI70" s="33" t="s">
        <v>15</v>
      </c>
      <c r="AJ70" s="44">
        <f>'DOUBLECHECK &gt;&gt; FATS 2013'!AE112</f>
        <v>733656</v>
      </c>
      <c r="AK70" s="44">
        <f>'DOUBLECHECK &gt;&gt; FATS 2013'!AF112</f>
        <v>548009</v>
      </c>
      <c r="AM70" s="45"/>
    </row>
    <row r="71" spans="15:39" ht="15">
      <c r="O71" s="6" t="s">
        <v>14</v>
      </c>
      <c r="P71" s="12">
        <v>0</v>
      </c>
      <c r="Q71" s="11" t="s">
        <v>1</v>
      </c>
      <c r="R71" s="12">
        <v>0</v>
      </c>
      <c r="S71" s="12">
        <v>0</v>
      </c>
      <c r="T71" s="43">
        <f t="shared" si="11"/>
        <v>0</v>
      </c>
      <c r="U71" s="11" t="s">
        <v>1</v>
      </c>
      <c r="V71" s="12">
        <v>0</v>
      </c>
      <c r="W71" s="11" t="s">
        <v>1</v>
      </c>
      <c r="X71" s="12">
        <v>0</v>
      </c>
      <c r="Y71" s="12">
        <v>0</v>
      </c>
      <c r="Z71" s="43">
        <f t="shared" si="12"/>
        <v>0</v>
      </c>
      <c r="AA71" s="11" t="s">
        <v>1</v>
      </c>
      <c r="AB71" s="12">
        <v>0</v>
      </c>
      <c r="AC71" s="11" t="s">
        <v>1</v>
      </c>
      <c r="AD71" s="12">
        <v>0</v>
      </c>
      <c r="AE71" s="12">
        <v>0</v>
      </c>
      <c r="AF71" s="43">
        <f t="shared" si="13"/>
        <v>0</v>
      </c>
      <c r="AG71" s="11" t="s">
        <v>1</v>
      </c>
      <c r="AI71" s="33" t="s">
        <v>14</v>
      </c>
      <c r="AJ71" s="44">
        <f>'DOUBLECHECK &gt;&gt; FATS 2013'!AE113</f>
        <v>0</v>
      </c>
      <c r="AK71" s="44">
        <f>'DOUBLECHECK &gt;&gt; FATS 2013'!AF113</f>
        <v>29774</v>
      </c>
      <c r="AM71" s="45"/>
    </row>
    <row r="72" spans="15:39" ht="15">
      <c r="O72" s="6" t="s">
        <v>13</v>
      </c>
      <c r="P72" s="11" t="s">
        <v>1</v>
      </c>
      <c r="Q72" s="11" t="s">
        <v>1</v>
      </c>
      <c r="R72" s="11" t="s">
        <v>1</v>
      </c>
      <c r="S72" s="11" t="s">
        <v>1</v>
      </c>
      <c r="T72" s="43">
        <f t="shared" si="11"/>
        <v>0</v>
      </c>
      <c r="U72" s="11" t="s">
        <v>1</v>
      </c>
      <c r="V72" s="11" t="s">
        <v>1</v>
      </c>
      <c r="W72" s="11" t="s">
        <v>1</v>
      </c>
      <c r="X72" s="11" t="s">
        <v>1</v>
      </c>
      <c r="Y72" s="11" t="s">
        <v>1</v>
      </c>
      <c r="Z72" s="43">
        <f t="shared" si="12"/>
        <v>0</v>
      </c>
      <c r="AA72" s="11" t="s">
        <v>1</v>
      </c>
      <c r="AB72" s="11" t="s">
        <v>1</v>
      </c>
      <c r="AC72" s="11" t="s">
        <v>1</v>
      </c>
      <c r="AD72" s="11" t="s">
        <v>1</v>
      </c>
      <c r="AE72" s="11" t="s">
        <v>1</v>
      </c>
      <c r="AF72" s="43">
        <f t="shared" si="13"/>
        <v>0</v>
      </c>
      <c r="AG72" s="11" t="s">
        <v>1</v>
      </c>
      <c r="AI72" s="33" t="s">
        <v>13</v>
      </c>
      <c r="AJ72" s="44">
        <f>'DOUBLECHECK &gt;&gt; FATS 2013'!AE114</f>
        <v>751853</v>
      </c>
      <c r="AK72" s="44">
        <f>'DOUBLECHECK &gt;&gt; FATS 2013'!AF114</f>
        <v>1464080</v>
      </c>
      <c r="AM72" s="45"/>
    </row>
    <row r="73" spans="15:39" ht="15">
      <c r="O73" s="6" t="s">
        <v>12</v>
      </c>
      <c r="P73" s="12">
        <v>4110</v>
      </c>
      <c r="Q73" s="12">
        <v>157616</v>
      </c>
      <c r="R73" s="12">
        <v>3190</v>
      </c>
      <c r="S73" s="12">
        <v>5493</v>
      </c>
      <c r="T73" s="43">
        <f t="shared" si="11"/>
        <v>170409</v>
      </c>
      <c r="U73" s="12">
        <v>58045</v>
      </c>
      <c r="V73" s="12">
        <v>4948</v>
      </c>
      <c r="W73" s="12">
        <v>92026</v>
      </c>
      <c r="X73" s="12">
        <v>2358</v>
      </c>
      <c r="Y73" s="12">
        <v>423</v>
      </c>
      <c r="Z73" s="43">
        <f t="shared" si="12"/>
        <v>99755</v>
      </c>
      <c r="AA73" s="12">
        <v>12790</v>
      </c>
      <c r="AB73" s="12">
        <v>9058</v>
      </c>
      <c r="AC73" s="12">
        <v>249642</v>
      </c>
      <c r="AD73" s="12">
        <v>5548</v>
      </c>
      <c r="AE73" s="12">
        <v>5916</v>
      </c>
      <c r="AF73" s="43">
        <f t="shared" si="13"/>
        <v>270164</v>
      </c>
      <c r="AG73" s="12">
        <v>70835</v>
      </c>
      <c r="AI73" s="33" t="s">
        <v>12</v>
      </c>
      <c r="AJ73" s="44">
        <f>'DOUBLECHECK &gt;&gt; FATS 2013'!AE115</f>
        <v>672983</v>
      </c>
      <c r="AK73" s="44">
        <f>'DOUBLECHECK &gt;&gt; FATS 2013'!AF115</f>
        <v>645425</v>
      </c>
      <c r="AM73" s="45"/>
    </row>
    <row r="74" spans="15:39" ht="15">
      <c r="O74" s="6" t="s">
        <v>11</v>
      </c>
      <c r="P74" s="11" t="s">
        <v>1</v>
      </c>
      <c r="Q74" s="12">
        <v>17001</v>
      </c>
      <c r="R74" s="11" t="s">
        <v>1</v>
      </c>
      <c r="S74" s="11" t="s">
        <v>1</v>
      </c>
      <c r="T74" s="43">
        <f t="shared" si="11"/>
        <v>17001</v>
      </c>
      <c r="U74" s="11" t="s">
        <v>1</v>
      </c>
      <c r="V74" s="11" t="s">
        <v>1</v>
      </c>
      <c r="W74" s="12">
        <v>12680</v>
      </c>
      <c r="X74" s="12">
        <v>0</v>
      </c>
      <c r="Y74" s="11" t="s">
        <v>1</v>
      </c>
      <c r="Z74" s="43">
        <f t="shared" si="12"/>
        <v>12680</v>
      </c>
      <c r="AA74" s="11" t="s">
        <v>1</v>
      </c>
      <c r="AB74" s="12">
        <v>4272</v>
      </c>
      <c r="AC74" s="12">
        <v>29681</v>
      </c>
      <c r="AD74" s="11" t="s">
        <v>1</v>
      </c>
      <c r="AE74" s="11" t="s">
        <v>1</v>
      </c>
      <c r="AF74" s="43">
        <f t="shared" si="13"/>
        <v>33953</v>
      </c>
      <c r="AG74" s="12">
        <v>18616</v>
      </c>
      <c r="AI74" s="33" t="s">
        <v>11</v>
      </c>
      <c r="AJ74" s="44">
        <f>'DOUBLECHECK &gt;&gt; FATS 2013'!AE116</f>
        <v>2402921</v>
      </c>
      <c r="AK74" s="44">
        <f>'DOUBLECHECK &gt;&gt; FATS 2013'!AF116</f>
        <v>1091395</v>
      </c>
      <c r="AM74" s="45"/>
    </row>
    <row r="75" spans="15:39" ht="15">
      <c r="O75" s="6" t="s">
        <v>10</v>
      </c>
      <c r="P75" s="12">
        <v>10</v>
      </c>
      <c r="Q75" s="12">
        <v>6387</v>
      </c>
      <c r="R75" s="12">
        <v>33</v>
      </c>
      <c r="S75" s="11" t="s">
        <v>1</v>
      </c>
      <c r="T75" s="43">
        <f t="shared" si="11"/>
        <v>6430</v>
      </c>
      <c r="U75" s="12">
        <v>45233</v>
      </c>
      <c r="V75" s="12">
        <v>326</v>
      </c>
      <c r="W75" s="12">
        <v>11053</v>
      </c>
      <c r="X75" s="12">
        <v>297</v>
      </c>
      <c r="Y75" s="12">
        <v>1184</v>
      </c>
      <c r="Z75" s="43">
        <f t="shared" si="12"/>
        <v>12860</v>
      </c>
      <c r="AA75" s="12">
        <v>6620</v>
      </c>
      <c r="AB75" s="12">
        <v>336</v>
      </c>
      <c r="AC75" s="12">
        <v>17440</v>
      </c>
      <c r="AD75" s="12">
        <v>330</v>
      </c>
      <c r="AE75" s="11" t="s">
        <v>1</v>
      </c>
      <c r="AF75" s="43">
        <f t="shared" si="13"/>
        <v>18106</v>
      </c>
      <c r="AG75" s="12">
        <v>51853</v>
      </c>
      <c r="AI75" s="33" t="s">
        <v>10</v>
      </c>
      <c r="AJ75" s="44">
        <f>'DOUBLECHECK &gt;&gt; FATS 2013'!AE117</f>
        <v>685913</v>
      </c>
      <c r="AK75" s="44">
        <f>'DOUBLECHECK &gt;&gt; FATS 2013'!AF117</f>
        <v>723488</v>
      </c>
      <c r="AM75" s="45"/>
    </row>
    <row r="76" spans="15:39" ht="15">
      <c r="O76" s="6" t="s">
        <v>9</v>
      </c>
      <c r="P76" s="12">
        <v>12</v>
      </c>
      <c r="Q76" s="12">
        <v>522</v>
      </c>
      <c r="R76" s="12">
        <v>1</v>
      </c>
      <c r="S76" s="12">
        <v>0</v>
      </c>
      <c r="T76" s="43">
        <f t="shared" si="11"/>
        <v>535</v>
      </c>
      <c r="U76" s="12">
        <v>154</v>
      </c>
      <c r="V76" s="12">
        <v>2</v>
      </c>
      <c r="W76" s="12">
        <v>667</v>
      </c>
      <c r="X76" s="12">
        <v>0</v>
      </c>
      <c r="Y76" s="12">
        <v>0</v>
      </c>
      <c r="Z76" s="43">
        <f t="shared" si="12"/>
        <v>669</v>
      </c>
      <c r="AA76" s="12">
        <v>619</v>
      </c>
      <c r="AB76" s="12">
        <v>14</v>
      </c>
      <c r="AC76" s="12">
        <v>1189</v>
      </c>
      <c r="AD76" s="12">
        <v>1</v>
      </c>
      <c r="AE76" s="12">
        <v>0</v>
      </c>
      <c r="AF76" s="43">
        <f t="shared" si="13"/>
        <v>1204</v>
      </c>
      <c r="AG76" s="12">
        <v>773</v>
      </c>
      <c r="AI76" s="33" t="s">
        <v>9</v>
      </c>
      <c r="AJ76" s="44">
        <f>'DOUBLECHECK &gt;&gt; FATS 2013'!AE118</f>
        <v>1383355</v>
      </c>
      <c r="AK76" s="44">
        <f>'DOUBLECHECK &gt;&gt; FATS 2013'!AF118</f>
        <v>899635</v>
      </c>
      <c r="AM76" s="45"/>
    </row>
    <row r="77" spans="15:37" ht="15">
      <c r="O77" s="6" t="s">
        <v>8</v>
      </c>
      <c r="P77" s="12">
        <v>0</v>
      </c>
      <c r="Q77" s="12">
        <v>4701</v>
      </c>
      <c r="R77" s="12">
        <v>54</v>
      </c>
      <c r="S77" s="12">
        <v>97</v>
      </c>
      <c r="T77" s="43">
        <f t="shared" si="11"/>
        <v>4852</v>
      </c>
      <c r="U77" s="12">
        <v>8426</v>
      </c>
      <c r="V77" s="12">
        <v>1</v>
      </c>
      <c r="W77" s="12">
        <v>10519</v>
      </c>
      <c r="X77" s="12">
        <v>68</v>
      </c>
      <c r="Y77" s="12">
        <v>99</v>
      </c>
      <c r="Z77" s="43">
        <f t="shared" si="12"/>
        <v>10687</v>
      </c>
      <c r="AA77" s="12">
        <v>13104</v>
      </c>
      <c r="AB77" s="12">
        <v>1</v>
      </c>
      <c r="AC77" s="12">
        <v>15220</v>
      </c>
      <c r="AD77" s="12">
        <v>122</v>
      </c>
      <c r="AE77" s="12">
        <v>196</v>
      </c>
      <c r="AF77" s="43">
        <f t="shared" si="13"/>
        <v>15539</v>
      </c>
      <c r="AG77" s="12">
        <v>21530</v>
      </c>
      <c r="AI77" s="33" t="s">
        <v>8</v>
      </c>
      <c r="AJ77" s="44">
        <f>'DOUBLECHECK &gt;&gt; FATS 2013'!AE119</f>
        <v>209894</v>
      </c>
      <c r="AK77" s="44">
        <f>'DOUBLECHECK &gt;&gt; FATS 2013'!AF119</f>
        <v>113073</v>
      </c>
    </row>
    <row r="78" spans="15:37" ht="15">
      <c r="O78" s="6" t="s">
        <v>7</v>
      </c>
      <c r="P78" s="11" t="s">
        <v>1</v>
      </c>
      <c r="Q78" s="12">
        <v>5909</v>
      </c>
      <c r="R78" s="12">
        <v>13</v>
      </c>
      <c r="S78" s="12">
        <v>0</v>
      </c>
      <c r="T78" s="43">
        <f t="shared" si="11"/>
        <v>5922</v>
      </c>
      <c r="U78" s="12">
        <v>1126</v>
      </c>
      <c r="V78" s="11" t="s">
        <v>1</v>
      </c>
      <c r="W78" s="12">
        <v>1597</v>
      </c>
      <c r="X78" s="12">
        <v>0</v>
      </c>
      <c r="Y78" s="11" t="s">
        <v>1</v>
      </c>
      <c r="Z78" s="43">
        <f t="shared" si="12"/>
        <v>1597</v>
      </c>
      <c r="AA78" s="12">
        <v>130</v>
      </c>
      <c r="AB78" s="11" t="s">
        <v>1</v>
      </c>
      <c r="AC78" s="12">
        <v>7506</v>
      </c>
      <c r="AD78" s="12">
        <v>13</v>
      </c>
      <c r="AE78" s="11" t="s">
        <v>1</v>
      </c>
      <c r="AF78" s="43">
        <f t="shared" si="13"/>
        <v>7519</v>
      </c>
      <c r="AG78" s="12">
        <v>1256</v>
      </c>
      <c r="AI78" s="33" t="s">
        <v>7</v>
      </c>
      <c r="AJ78" s="44">
        <f>'DOUBLECHECK &gt;&gt; FATS 2013'!AE120</f>
        <v>487581</v>
      </c>
      <c r="AK78" s="44">
        <f>'DOUBLECHECK &gt;&gt; FATS 2013'!AF120</f>
        <v>333929</v>
      </c>
    </row>
    <row r="79" spans="15:37" ht="15">
      <c r="O79" s="6" t="s">
        <v>6</v>
      </c>
      <c r="P79" s="12">
        <v>0</v>
      </c>
      <c r="Q79" s="12">
        <v>127279</v>
      </c>
      <c r="R79" s="11" t="s">
        <v>1</v>
      </c>
      <c r="S79" s="11" t="s">
        <v>1</v>
      </c>
      <c r="T79" s="43">
        <f t="shared" si="11"/>
        <v>127279</v>
      </c>
      <c r="U79" s="12">
        <v>29160</v>
      </c>
      <c r="V79" s="11" t="s">
        <v>1</v>
      </c>
      <c r="W79" s="12">
        <v>176671</v>
      </c>
      <c r="X79" s="11" t="s">
        <v>1</v>
      </c>
      <c r="Y79" s="12">
        <v>261</v>
      </c>
      <c r="Z79" s="43">
        <f t="shared" si="12"/>
        <v>176932</v>
      </c>
      <c r="AA79" s="12">
        <v>29128</v>
      </c>
      <c r="AB79" s="11" t="s">
        <v>1</v>
      </c>
      <c r="AC79" s="12">
        <v>303950</v>
      </c>
      <c r="AD79" s="11" t="s">
        <v>1</v>
      </c>
      <c r="AE79" s="11" t="s">
        <v>1</v>
      </c>
      <c r="AF79" s="43">
        <f t="shared" si="13"/>
        <v>303950</v>
      </c>
      <c r="AG79" s="12">
        <v>58288</v>
      </c>
      <c r="AI79" s="33" t="s">
        <v>6</v>
      </c>
      <c r="AJ79" s="44">
        <f>'DOUBLECHECK &gt;&gt; FATS 2013'!AE121</f>
        <v>341633</v>
      </c>
      <c r="AK79" s="44">
        <f>'DOUBLECHECK &gt;&gt; FATS 2013'!AF121</f>
        <v>289340</v>
      </c>
    </row>
    <row r="80" spans="15:37" ht="15">
      <c r="O80" s="6" t="s">
        <v>5</v>
      </c>
      <c r="P80" s="11" t="s">
        <v>1</v>
      </c>
      <c r="Q80" s="12">
        <v>225400</v>
      </c>
      <c r="R80" s="11" t="s">
        <v>1</v>
      </c>
      <c r="S80" s="11" t="s">
        <v>1</v>
      </c>
      <c r="T80" s="43">
        <f t="shared" si="11"/>
        <v>225400</v>
      </c>
      <c r="U80" s="12">
        <v>81712</v>
      </c>
      <c r="V80" s="11" t="s">
        <v>1</v>
      </c>
      <c r="W80" s="12">
        <v>342067</v>
      </c>
      <c r="X80" s="11" t="s">
        <v>1</v>
      </c>
      <c r="Y80" s="11" t="s">
        <v>1</v>
      </c>
      <c r="Z80" s="43">
        <f t="shared" si="12"/>
        <v>342067</v>
      </c>
      <c r="AA80" s="12">
        <v>43664</v>
      </c>
      <c r="AB80" s="12">
        <v>3213</v>
      </c>
      <c r="AC80" s="12">
        <v>567467</v>
      </c>
      <c r="AD80" s="11" t="s">
        <v>1</v>
      </c>
      <c r="AE80" s="12">
        <v>3541</v>
      </c>
      <c r="AF80" s="43">
        <f t="shared" si="13"/>
        <v>574221</v>
      </c>
      <c r="AG80" s="12">
        <v>125376</v>
      </c>
      <c r="AI80" s="33" t="s">
        <v>5</v>
      </c>
      <c r="AJ80" s="44">
        <f>'DOUBLECHECK &gt;&gt; FATS 2013'!AE122</f>
        <v>697899</v>
      </c>
      <c r="AK80" s="44">
        <f>'DOUBLECHECK &gt;&gt; FATS 2013'!AF122</f>
        <v>649729</v>
      </c>
    </row>
    <row r="81" spans="15:37" ht="15">
      <c r="O81" s="6" t="s">
        <v>4</v>
      </c>
      <c r="P81" s="12">
        <v>7035</v>
      </c>
      <c r="Q81" s="12">
        <v>368965</v>
      </c>
      <c r="R81" s="11" t="s">
        <v>1</v>
      </c>
      <c r="S81" s="12">
        <v>5694</v>
      </c>
      <c r="T81" s="43">
        <f t="shared" si="11"/>
        <v>381694</v>
      </c>
      <c r="U81" s="12">
        <v>270914</v>
      </c>
      <c r="V81" s="12">
        <v>268935</v>
      </c>
      <c r="W81" s="12">
        <v>1071173</v>
      </c>
      <c r="X81" s="11" t="s">
        <v>1</v>
      </c>
      <c r="Y81" s="12">
        <v>35028</v>
      </c>
      <c r="Z81" s="43">
        <f t="shared" si="12"/>
        <v>1375136</v>
      </c>
      <c r="AA81" s="12">
        <v>279508</v>
      </c>
      <c r="AB81" s="12">
        <v>275970</v>
      </c>
      <c r="AC81" s="12">
        <v>1440138</v>
      </c>
      <c r="AD81" s="12">
        <v>25018</v>
      </c>
      <c r="AE81" s="12">
        <v>40722</v>
      </c>
      <c r="AF81" s="43">
        <f t="shared" si="13"/>
        <v>1781848</v>
      </c>
      <c r="AG81" s="12">
        <v>550422</v>
      </c>
      <c r="AI81" s="33" t="s">
        <v>4</v>
      </c>
      <c r="AJ81" s="44">
        <f>'DOUBLECHECK &gt;&gt; FATS 2013'!AE123</f>
        <v>2842593</v>
      </c>
      <c r="AK81" s="44">
        <f>'DOUBLECHECK &gt;&gt; FATS 2013'!AF123</f>
        <v>4803053</v>
      </c>
    </row>
    <row r="82" spans="15:37" ht="15">
      <c r="O82" s="6" t="s">
        <v>3</v>
      </c>
      <c r="P82" s="12">
        <v>1834</v>
      </c>
      <c r="Q82" s="12">
        <v>63725</v>
      </c>
      <c r="R82" s="11" t="s">
        <v>1</v>
      </c>
      <c r="S82" s="11" t="s">
        <v>1</v>
      </c>
      <c r="T82" s="43">
        <f t="shared" si="11"/>
        <v>65559</v>
      </c>
      <c r="U82" s="12">
        <v>23444</v>
      </c>
      <c r="V82" s="12">
        <v>6757</v>
      </c>
      <c r="W82" s="12">
        <v>57007</v>
      </c>
      <c r="X82" s="12">
        <v>640</v>
      </c>
      <c r="Y82" s="12">
        <v>0</v>
      </c>
      <c r="Z82" s="43">
        <f t="shared" si="12"/>
        <v>64404</v>
      </c>
      <c r="AA82" s="12">
        <v>3243</v>
      </c>
      <c r="AB82" s="12">
        <v>8591</v>
      </c>
      <c r="AC82" s="12">
        <v>120732</v>
      </c>
      <c r="AD82" s="11" t="s">
        <v>1</v>
      </c>
      <c r="AE82" s="11" t="s">
        <v>1</v>
      </c>
      <c r="AF82" s="43">
        <f t="shared" si="13"/>
        <v>129323</v>
      </c>
      <c r="AG82" s="12">
        <v>26687</v>
      </c>
      <c r="AI82" s="33" t="s">
        <v>3</v>
      </c>
      <c r="AJ82" s="44">
        <f>'DOUBLECHECK &gt;&gt; FATS 2013'!AE124</f>
        <v>329344</v>
      </c>
      <c r="AK82" s="44">
        <f>'DOUBLECHECK &gt;&gt; FATS 2013'!AF124</f>
        <v>366809</v>
      </c>
    </row>
    <row r="83" spans="35:37" ht="15">
      <c r="AI83" s="33" t="s">
        <v>54</v>
      </c>
      <c r="AJ83" s="44">
        <f>'DOUBLECHECK &gt;&gt; FATS 2013'!AE125</f>
        <v>150376</v>
      </c>
      <c r="AK83" s="44">
        <f>'DOUBLECHECK &gt;&gt; FATS 2013'!AF125</f>
        <v>62081</v>
      </c>
    </row>
    <row r="85" spans="15:35" ht="15">
      <c r="O85" s="2" t="s">
        <v>2</v>
      </c>
      <c r="AI85" s="2" t="s">
        <v>2</v>
      </c>
    </row>
    <row r="86" spans="15:36" ht="15">
      <c r="O86" s="2" t="s">
        <v>1</v>
      </c>
      <c r="T86" s="2" t="s">
        <v>0</v>
      </c>
      <c r="AI86" s="2" t="s">
        <v>1</v>
      </c>
      <c r="AJ86" s="2" t="s">
        <v>0</v>
      </c>
    </row>
    <row r="87" spans="20:44" ht="15">
      <c r="T87" s="1"/>
      <c r="AJ87" s="53"/>
      <c r="AN87" s="1"/>
      <c r="AO87" s="1"/>
      <c r="AP87" s="1"/>
      <c r="AQ87" s="1"/>
      <c r="AR87" s="1"/>
    </row>
    <row r="88" spans="40:44" ht="15">
      <c r="AN88" s="1"/>
      <c r="AO88" s="1"/>
      <c r="AP88" s="1"/>
      <c r="AQ88" s="1"/>
      <c r="AR88" s="1"/>
    </row>
    <row r="89" spans="40:44" ht="15">
      <c r="AN89" s="1"/>
      <c r="AO89" s="1"/>
      <c r="AP89" s="1"/>
      <c r="AQ89" s="1"/>
      <c r="AR89" s="1"/>
    </row>
    <row r="90" spans="40:44" ht="15">
      <c r="AN90" s="1"/>
      <c r="AO90" s="1"/>
      <c r="AP90" s="1"/>
      <c r="AQ90" s="1"/>
      <c r="AR90" s="1"/>
    </row>
  </sheetData>
  <mergeCells count="6">
    <mergeCell ref="B9:E9"/>
    <mergeCell ref="F9:I9"/>
    <mergeCell ref="B10:C10"/>
    <mergeCell ref="D10:E10"/>
    <mergeCell ref="F10:G10"/>
    <mergeCell ref="H10:I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Hongbin (ESTAT)</dc:creator>
  <cp:keywords/>
  <dc:description/>
  <cp:lastModifiedBy>XIANG Hongbin (ESTAT)</cp:lastModifiedBy>
  <dcterms:created xsi:type="dcterms:W3CDTF">2017-11-21T14:18:44Z</dcterms:created>
  <dcterms:modified xsi:type="dcterms:W3CDTF">2017-12-18T13:08:46Z</dcterms:modified>
  <cp:category/>
  <cp:version/>
  <cp:contentType/>
  <cp:contentStatus/>
</cp:coreProperties>
</file>