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0800" activeTab="3"/>
  </bookViews>
  <sheets>
    <sheet name="Summary" sheetId="1" r:id="rId1"/>
    <sheet name="Structure" sheetId="2" r:id="rId2"/>
    <sheet name="Sheet 1" sheetId="3" r:id="rId3"/>
    <sheet name="Time series" sheetId="4" r:id="rId4"/>
    <sheet name="2021" sheetId="5" r:id="rId5"/>
  </sheets>
  <definedNames>
    <definedName name="_xlnm._FilterDatabase" localSheetId="3" hidden="1">'Time series'!$A$10:$V$33</definedName>
  </definedNames>
  <calcPr calcId="162913"/>
</workbook>
</file>

<file path=xl/sharedStrings.xml><?xml version="1.0" encoding="utf-8"?>
<sst xmlns="http://schemas.openxmlformats.org/spreadsheetml/2006/main" count="4789" uniqueCount="169">
  <si>
    <t>Production of eggs for consumption and number of laying hens [APRO_EC_EGGHEN__custom_4098716]</t>
  </si>
  <si>
    <t>Open product page</t>
  </si>
  <si>
    <t>Open in Data Browser</t>
  </si>
  <si>
    <t xml:space="preserve">Description: </t>
  </si>
  <si>
    <t>-</t>
  </si>
  <si>
    <t xml:space="preserve">Last update of data: </t>
  </si>
  <si>
    <t>08/12/2022 23:00</t>
  </si>
  <si>
    <t xml:space="preserve">Last change of data structure: </t>
  </si>
  <si>
    <t>Institutional source(s)</t>
  </si>
  <si>
    <t>Eurostat</t>
  </si>
  <si>
    <t>Contents</t>
  </si>
  <si>
    <t>Time frequency [FREQ]</t>
  </si>
  <si>
    <t>Agricultural products [AGRIPROD]</t>
  </si>
  <si>
    <t>Unit of measure [UNIT]</t>
  </si>
  <si>
    <t>Sheet 1</t>
  </si>
  <si>
    <t>Annual [A]</t>
  </si>
  <si>
    <t>Eggs for consumption [D8000H]</t>
  </si>
  <si>
    <t>Million [MIO]</t>
  </si>
  <si>
    <t>Structure</t>
  </si>
  <si>
    <t>Dimension</t>
  </si>
  <si>
    <t/>
  </si>
  <si>
    <t>Position</t>
  </si>
  <si>
    <t>Code</t>
  </si>
  <si>
    <t>Label</t>
  </si>
  <si>
    <t>freq</t>
  </si>
  <si>
    <t>Time frequency</t>
  </si>
  <si>
    <t>A</t>
  </si>
  <si>
    <t>Annual</t>
  </si>
  <si>
    <t>operator</t>
  </si>
  <si>
    <t>Operator/Trader</t>
  </si>
  <si>
    <t>TOTAL</t>
  </si>
  <si>
    <t>Total</t>
  </si>
  <si>
    <t>PRD_AGRI_HM</t>
  </si>
  <si>
    <t>Agricultural producers of eggs according to harmonised methodology</t>
  </si>
  <si>
    <t>PRD_AGRI_HEN350-5000_HM</t>
  </si>
  <si>
    <t>Agricultural producers of eggs with 350 to 5 000 laying hens according to harmonised methodology</t>
  </si>
  <si>
    <t>PRD_AGRI_NHM</t>
  </si>
  <si>
    <t>Agricultural producers of eggs outside harmonised methodology</t>
  </si>
  <si>
    <t>PCK_EGG_PRD_AGRI</t>
  </si>
  <si>
    <t>Packers receiving eggs from agricultural producers</t>
  </si>
  <si>
    <t>OTH_EGG_PRD_AGRI</t>
  </si>
  <si>
    <t>Other operators receiving eggs from agricultural producers</t>
  </si>
  <si>
    <t>agriprod</t>
  </si>
  <si>
    <t>Agricultural products</t>
  </si>
  <si>
    <t>D8000H</t>
  </si>
  <si>
    <t>Eggs for consumption</t>
  </si>
  <si>
    <t>unit</t>
  </si>
  <si>
    <t>Unit of measure</t>
  </si>
  <si>
    <t>MIO</t>
  </si>
  <si>
    <t>Million</t>
  </si>
  <si>
    <t>geo</t>
  </si>
  <si>
    <t>Geopolitical entity (reporting)</t>
  </si>
  <si>
    <t>BE</t>
  </si>
  <si>
    <t>Belgium</t>
  </si>
  <si>
    <t>BG</t>
  </si>
  <si>
    <t>Bulgaria</t>
  </si>
  <si>
    <t>CZ</t>
  </si>
  <si>
    <t>Czechia</t>
  </si>
  <si>
    <t>DK</t>
  </si>
  <si>
    <t>Denmark</t>
  </si>
  <si>
    <t>DE</t>
  </si>
  <si>
    <t>Germany (until 1990 former territory of the FRG)</t>
  </si>
  <si>
    <t>EE</t>
  </si>
  <si>
    <t>Estonia</t>
  </si>
  <si>
    <t>IE</t>
  </si>
  <si>
    <t>Ireland</t>
  </si>
  <si>
    <t>ES</t>
  </si>
  <si>
    <t>Spain</t>
  </si>
  <si>
    <t>FR</t>
  </si>
  <si>
    <t>France</t>
  </si>
  <si>
    <t>HR</t>
  </si>
  <si>
    <t>Croatia</t>
  </si>
  <si>
    <t>CY</t>
  </si>
  <si>
    <t>Cyprus</t>
  </si>
  <si>
    <t>LV</t>
  </si>
  <si>
    <t>Latvia</t>
  </si>
  <si>
    <t>LT</t>
  </si>
  <si>
    <t>Lithuania</t>
  </si>
  <si>
    <t>LU</t>
  </si>
  <si>
    <t>Luxembourg</t>
  </si>
  <si>
    <t>HU</t>
  </si>
  <si>
    <t>Hungary</t>
  </si>
  <si>
    <t>MT</t>
  </si>
  <si>
    <t>Malta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</si>
  <si>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</si>
  <si>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</si>
  <si>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</si>
  <si>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</si>
  <si>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</si>
  <si>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</si>
  <si>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</si>
  <si>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</si>
  <si>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</si>
  <si>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</si>
  <si>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</si>
  <si>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</si>
  <si>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</si>
  <si>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</si>
  <si>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</si>
  <si>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United Kingdom</t>
  </si>
  <si>
    <t>RS</t>
  </si>
  <si>
    <t>Serbia</t>
  </si>
  <si>
    <t>TR</t>
  </si>
  <si>
    <t>Türkiye</t>
  </si>
  <si>
    <t>time</t>
  </si>
  <si>
    <t>Time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</si>
  <si>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</si>
  <si>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</si>
  <si>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</si>
  <si>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</si>
  <si>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</si>
  <si>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</si>
  <si>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</si>
  <si>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</si>
  <si>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</si>
  <si>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Data extracted on 09/12/2022 07:47:34 from [ESTAT]</t>
  </si>
  <si>
    <t xml:space="preserve">Dataset: </t>
  </si>
  <si>
    <t xml:space="preserve">Last updated: </t>
  </si>
  <si>
    <t>TIME</t>
  </si>
  <si>
    <t>OPERATOR (Codes)</t>
  </si>
  <si>
    <t>OPERATOR (Labels)</t>
  </si>
  <si>
    <t>GEO (Codes)</t>
  </si>
  <si>
    <t>GEO (Labels)</t>
  </si>
  <si>
    <t>:</t>
  </si>
  <si>
    <t>e</t>
  </si>
  <si>
    <t>p</t>
  </si>
  <si>
    <t>b</t>
  </si>
  <si>
    <t>n</t>
  </si>
  <si>
    <t>ep</t>
  </si>
  <si>
    <t>Special value</t>
  </si>
  <si>
    <t>not available</t>
  </si>
  <si>
    <t>Available flags:</t>
  </si>
  <si>
    <t>estimated, provisional</t>
  </si>
  <si>
    <t>break in time series</t>
  </si>
  <si>
    <t>estimated</t>
  </si>
  <si>
    <t>not significant</t>
  </si>
  <si>
    <t>provisional</t>
  </si>
  <si>
    <t>23 MSs</t>
  </si>
  <si>
    <t>23 available Member States</t>
  </si>
  <si>
    <t>Availability</t>
  </si>
  <si>
    <t>Available data + 23 MSs estimates</t>
  </si>
  <si>
    <t>Use 2020</t>
  </si>
  <si>
    <t>Farm data</t>
  </si>
  <si>
    <t>Packing center data</t>
  </si>
  <si>
    <t>2021 (* 2020)</t>
  </si>
  <si>
    <t>EU-27</t>
  </si>
  <si>
    <t>IT</t>
  </si>
  <si>
    <t>AT</t>
  </si>
  <si>
    <t>NL</t>
  </si>
  <si>
    <t>EL</t>
  </si>
  <si>
    <t>23 other MSs</t>
  </si>
  <si>
    <t>DG AGRI laying hens by way of keeping (administrative information)</t>
  </si>
  <si>
    <t>From farms</t>
  </si>
  <si>
    <t>351-5000</t>
  </si>
  <si>
    <t>&lt;=350</t>
  </si>
  <si>
    <t>… laying hens</t>
  </si>
  <si>
    <t>In farms with…</t>
  </si>
  <si>
    <t>&gt;= 5000</t>
  </si>
  <si>
    <t>Other eggs</t>
  </si>
  <si>
    <t>Note: BE, DK, DE, EE, CY, SE: 2020.</t>
  </si>
  <si>
    <t>Germany</t>
  </si>
  <si>
    <t>of which, from farm data</t>
  </si>
  <si>
    <t>Agricultural producers of eggs according to harmonised methodology, &gt;= 5000 hens</t>
  </si>
  <si>
    <t>20MSs</t>
  </si>
  <si>
    <t>&gt;=5000</t>
  </si>
  <si>
    <t>PRD_AGRI_HM_GE5000</t>
  </si>
  <si>
    <t>All (23 MSs)</t>
  </si>
  <si>
    <t>billion eggs</t>
  </si>
  <si>
    <t>Farms &gt;=5,000 laying hens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</si>
</sst>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##########"/>
    <numFmt numFmtId="165" formatCode="_-* #,##0_-;\-* #,##0_-;_-* &quot;-&quot;??_-;_-@_-"/>
  </numFmts>
  <fonts count="1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mediumGray">
        <bgColor indexed="22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/>
      <top/>
      <bottom style="thin">
        <color rgb="FFB0B0B0"/>
      </bottom>
    </border>
    <border>
      <left/>
      <right/>
      <top/>
      <bottom style="thin">
        <color rgb="FFB0B0B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B0B0B0"/>
      </left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B0B0B0"/>
      </right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B0B0B0"/>
      </right>
      <top/>
      <bottom style="thin">
        <color rgb="FF000000"/>
      </bottom>
    </border>
    <border>
      <left style="thin">
        <color rgb="FFB0B0B0"/>
      </left>
      <right/>
      <top style="thin"/>
      <bottom style="hair">
        <color rgb="FFC0C0C0"/>
      </bottom>
    </border>
    <border>
      <left/>
      <right style="thin"/>
      <top style="thin"/>
      <bottom style="hair">
        <color rgb="FFC0C0C0"/>
      </bottom>
    </border>
    <border>
      <left style="thin">
        <color rgb="FFB0B0B0"/>
      </left>
      <right/>
      <top style="hair">
        <color rgb="FFC0C0C0"/>
      </top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 style="thin">
        <color rgb="FFB0B0B0"/>
      </left>
      <right/>
      <top style="hair">
        <color rgb="FFC0C0C0"/>
      </top>
      <bottom style="thin">
        <color rgb="FF000000"/>
      </bottom>
    </border>
    <border>
      <left/>
      <right style="thin"/>
      <top style="hair">
        <color rgb="FFC0C0C0"/>
      </top>
      <bottom style="thin">
        <color rgb="FF000000"/>
      </bottom>
    </border>
    <border>
      <left/>
      <right style="thin">
        <color rgb="FFB0B0B0"/>
      </right>
      <top/>
      <bottom style="thin">
        <color rgb="FFB0B0B0"/>
      </bottom>
    </border>
    <border>
      <left style="thin"/>
      <right/>
      <top style="thin"/>
      <bottom style="thin"/>
    </border>
    <border>
      <left/>
      <right style="thin">
        <color rgb="FFB0B0B0"/>
      </right>
      <top style="thin"/>
      <bottom style="thin"/>
    </border>
    <border>
      <left/>
      <right style="thin">
        <color rgb="FFB0B0B0"/>
      </right>
      <top/>
      <bottom/>
    </border>
    <border>
      <left style="thin">
        <color rgb="FFB0B0B0"/>
      </left>
      <right/>
      <top/>
      <bottom/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3" fontId="2" fillId="2" borderId="0" xfId="0" applyNumberFormat="1" applyFont="1" applyFill="1" applyAlignment="1">
      <alignment horizontal="right" vertical="center" shrinkToFit="1"/>
    </xf>
    <xf numFmtId="0" fontId="3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3" fontId="6" fillId="0" borderId="0" xfId="0" applyNumberFormat="1" applyFont="1" applyAlignment="1">
      <alignment horizontal="right" vertical="center" shrinkToFit="1"/>
    </xf>
    <xf numFmtId="164" fontId="6" fillId="0" borderId="0" xfId="0" applyNumberFormat="1" applyFont="1" applyAlignment="1">
      <alignment horizontal="right" vertical="center" shrinkToFit="1"/>
    </xf>
    <xf numFmtId="3" fontId="6" fillId="5" borderId="0" xfId="0" applyNumberFormat="1" applyFont="1" applyFill="1" applyAlignment="1">
      <alignment horizontal="right" vertical="center" shrinkToFit="1"/>
    </xf>
    <xf numFmtId="164" fontId="6" fillId="5" borderId="0" xfId="0" applyNumberFormat="1" applyFont="1" applyFill="1" applyAlignment="1">
      <alignment horizontal="right" vertical="center" shrinkToFit="1"/>
    </xf>
    <xf numFmtId="0" fontId="4" fillId="8" borderId="0" xfId="0" applyFont="1" applyFill="1"/>
    <xf numFmtId="0" fontId="3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3" fontId="6" fillId="2" borderId="0" xfId="0" applyNumberFormat="1" applyFont="1" applyFill="1" applyAlignment="1">
      <alignment horizontal="right" vertical="center" shrinkToFit="1"/>
    </xf>
    <xf numFmtId="0" fontId="2" fillId="7" borderId="2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 shrinkToFit="1"/>
    </xf>
    <xf numFmtId="3" fontId="6" fillId="4" borderId="0" xfId="0" applyNumberFormat="1" applyFont="1" applyFill="1" applyAlignment="1">
      <alignment horizontal="right" vertical="center" shrinkToFit="1"/>
    </xf>
    <xf numFmtId="0" fontId="6" fillId="4" borderId="0" xfId="0" applyNumberFormat="1" applyFont="1" applyFill="1" applyAlignment="1">
      <alignment horizontal="right" vertical="center" shrinkToFit="1"/>
    </xf>
    <xf numFmtId="0" fontId="6" fillId="0" borderId="0" xfId="0" applyNumberFormat="1" applyFont="1" applyAlignment="1">
      <alignment horizontal="right" vertical="center" shrinkToFit="1"/>
    </xf>
    <xf numFmtId="3" fontId="6" fillId="9" borderId="4" xfId="0" applyNumberFormat="1" applyFont="1" applyFill="1" applyBorder="1" applyAlignment="1">
      <alignment horizontal="right" vertical="center" shrinkToFit="1"/>
    </xf>
    <xf numFmtId="0" fontId="4" fillId="4" borderId="0" xfId="0" applyFont="1" applyFill="1"/>
    <xf numFmtId="0" fontId="4" fillId="9" borderId="4" xfId="0" applyFont="1" applyFill="1" applyBorder="1"/>
    <xf numFmtId="3" fontId="4" fillId="9" borderId="4" xfId="0" applyNumberFormat="1" applyFont="1" applyFill="1" applyBorder="1"/>
    <xf numFmtId="0" fontId="4" fillId="2" borderId="0" xfId="0" applyFont="1" applyFill="1"/>
    <xf numFmtId="3" fontId="4" fillId="2" borderId="0" xfId="0" applyNumberFormat="1" applyFont="1" applyFill="1"/>
    <xf numFmtId="0" fontId="4" fillId="0" borderId="0" xfId="0" applyFont="1" applyBorder="1"/>
    <xf numFmtId="0" fontId="4" fillId="4" borderId="0" xfId="0" applyFont="1" applyFill="1" applyBorder="1"/>
    <xf numFmtId="0" fontId="6" fillId="7" borderId="2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left" vertical="center"/>
    </xf>
    <xf numFmtId="3" fontId="6" fillId="5" borderId="6" xfId="0" applyNumberFormat="1" applyFont="1" applyFill="1" applyBorder="1" applyAlignment="1">
      <alignment horizontal="right" vertical="center" shrinkToFit="1"/>
    </xf>
    <xf numFmtId="3" fontId="6" fillId="5" borderId="0" xfId="0" applyNumberFormat="1" applyFont="1" applyFill="1" applyBorder="1" applyAlignment="1">
      <alignment horizontal="right" vertical="center" shrinkToFit="1"/>
    </xf>
    <xf numFmtId="3" fontId="6" fillId="5" borderId="7" xfId="0" applyNumberFormat="1" applyFont="1" applyFill="1" applyBorder="1" applyAlignment="1">
      <alignment horizontal="right" vertical="center" shrinkToFit="1"/>
    </xf>
    <xf numFmtId="0" fontId="2" fillId="4" borderId="0" xfId="0" applyFont="1" applyFill="1" applyBorder="1" applyAlignment="1">
      <alignment horizontal="left" vertical="center"/>
    </xf>
    <xf numFmtId="3" fontId="6" fillId="5" borderId="8" xfId="0" applyNumberFormat="1" applyFont="1" applyFill="1" applyBorder="1" applyAlignment="1">
      <alignment horizontal="right" vertical="center" shrinkToFit="1"/>
    </xf>
    <xf numFmtId="3" fontId="6" fillId="5" borderId="9" xfId="0" applyNumberFormat="1" applyFont="1" applyFill="1" applyBorder="1" applyAlignment="1">
      <alignment horizontal="right" vertical="center" shrinkToFit="1"/>
    </xf>
    <xf numFmtId="3" fontId="6" fillId="5" borderId="10" xfId="0" applyNumberFormat="1" applyFont="1" applyFill="1" applyBorder="1" applyAlignment="1">
      <alignment horizontal="right" vertical="center" shrinkToFit="1"/>
    </xf>
    <xf numFmtId="0" fontId="6" fillId="7" borderId="5" xfId="0" applyFont="1" applyFill="1" applyBorder="1" applyAlignment="1">
      <alignment horizontal="left"/>
    </xf>
    <xf numFmtId="3" fontId="6" fillId="5" borderId="6" xfId="0" applyNumberFormat="1" applyFont="1" applyFill="1" applyBorder="1" applyAlignment="1">
      <alignment horizontal="right" shrinkToFit="1"/>
    </xf>
    <xf numFmtId="3" fontId="6" fillId="5" borderId="0" xfId="0" applyNumberFormat="1" applyFont="1" applyFill="1" applyBorder="1" applyAlignment="1">
      <alignment horizontal="right" shrinkToFit="1"/>
    </xf>
    <xf numFmtId="3" fontId="6" fillId="5" borderId="7" xfId="0" applyNumberFormat="1" applyFont="1" applyFill="1" applyBorder="1" applyAlignment="1">
      <alignment horizontal="right" shrinkToFit="1"/>
    </xf>
    <xf numFmtId="0" fontId="2" fillId="10" borderId="11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indent="2"/>
    </xf>
    <xf numFmtId="0" fontId="4" fillId="4" borderId="0" xfId="0" applyFont="1" applyFill="1" applyAlignment="1">
      <alignment horizontal="left" indent="2"/>
    </xf>
    <xf numFmtId="0" fontId="6" fillId="4" borderId="6" xfId="0" applyFont="1" applyFill="1" applyBorder="1" applyAlignment="1">
      <alignment horizontal="left" indent="2"/>
    </xf>
    <xf numFmtId="0" fontId="6" fillId="0" borderId="0" xfId="0" applyFont="1" applyAlignment="1">
      <alignment horizontal="left" vertical="top" wrapText="1"/>
    </xf>
    <xf numFmtId="0" fontId="4" fillId="0" borderId="0" xfId="0" applyFont="1"/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3" fontId="4" fillId="0" borderId="0" xfId="0" applyNumberFormat="1" applyFont="1"/>
    <xf numFmtId="165" fontId="4" fillId="0" borderId="0" xfId="18" applyNumberFormat="1" applyFont="1"/>
    <xf numFmtId="165" fontId="4" fillId="0" borderId="0" xfId="0" applyNumberFormat="1" applyFont="1"/>
    <xf numFmtId="0" fontId="8" fillId="0" borderId="3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Production of eggs for consumption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55"/>
          <c:y val="0.1495"/>
          <c:w val="0.844"/>
          <c:h val="0.54725"/>
        </c:manualLayout>
      </c:layout>
      <c:lineChart>
        <c:grouping val="standard"/>
        <c:varyColors val="0"/>
        <c:ser>
          <c:idx val="0"/>
          <c:order val="0"/>
          <c:tx>
            <c:strRef>
              <c:f>'Time series'!$W$74</c:f>
              <c:strCache>
                <c:ptCount val="1"/>
                <c:pt idx="0">
                  <c:v>All (23 MSs)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'Time series'!$X$73:$AF$73</c:f>
              <c:strCache/>
            </c:strRef>
          </c:cat>
          <c:val>
            <c:numRef>
              <c:f>'Time series'!$X$74:$AF$74</c:f>
              <c:numCache/>
            </c:numRef>
          </c:val>
          <c:smooth val="0"/>
        </c:ser>
        <c:ser>
          <c:idx val="1"/>
          <c:order val="1"/>
          <c:tx>
            <c:strRef>
              <c:f>'Time series'!$W$75</c:f>
              <c:strCache>
                <c:ptCount val="1"/>
                <c:pt idx="0">
                  <c:v>Farm data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'Time series'!$X$73:$AF$73</c:f>
              <c:strCache/>
            </c:strRef>
          </c:cat>
          <c:val>
            <c:numRef>
              <c:f>'Time series'!$X$75:$AF$75</c:f>
              <c:numCache/>
            </c:numRef>
          </c:val>
          <c:smooth val="0"/>
        </c:ser>
        <c:ser>
          <c:idx val="2"/>
          <c:order val="2"/>
          <c:tx>
            <c:strRef>
              <c:f>'Time series'!$W$76</c:f>
              <c:strCache>
                <c:ptCount val="1"/>
                <c:pt idx="0">
                  <c:v>Farms &gt;=5,000 laying hens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'Time series'!$X$73:$AF$73</c:f>
              <c:strCache/>
            </c:strRef>
          </c:cat>
          <c:val>
            <c:numRef>
              <c:f>'Time series'!$X$76:$AF$76</c:f>
              <c:numCache/>
            </c:numRef>
          </c:val>
          <c:smooth val="0"/>
        </c:ser>
        <c:axId val="19707331"/>
        <c:axId val="43148252"/>
      </c:lineChart>
      <c:catAx>
        <c:axId val="19707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148252"/>
        <c:crosses val="autoZero"/>
        <c:auto val="1"/>
        <c:lblOffset val="100"/>
        <c:noMultiLvlLbl val="0"/>
      </c:catAx>
      <c:valAx>
        <c:axId val="43148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Egg produced (billion)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7073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7795"/>
          <c:w val="0.9"/>
          <c:h val="0.06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133350</xdr:colOff>
      <xdr:row>3</xdr:row>
      <xdr:rowOff>57150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82475" cy="590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0.91025</cdr:y>
    </cdr:from>
    <cdr:to>
      <cdr:x>1</cdr:x>
      <cdr:y>1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05200" y="3181350"/>
          <a:ext cx="1066800" cy="3143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0.8585</cdr:y>
    </cdr:from>
    <cdr:to>
      <cdr:x>0.69475</cdr:x>
      <cdr:y>1</cdr:y>
    </cdr:to>
    <cdr:sp macro="" textlink="">
      <cdr:nvSpPr>
        <cdr:cNvPr id="3" name="TextBox 2"/>
        <cdr:cNvSpPr txBox="1"/>
      </cdr:nvSpPr>
      <cdr:spPr>
        <a:xfrm>
          <a:off x="0" y="3000375"/>
          <a:ext cx="3171825" cy="4953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1100"/>
            <a:t>Note: All - EU.</a:t>
          </a:r>
          <a:r>
            <a:rPr lang="en-IE" sz="1100" baseline="0"/>
            <a:t> EL,</a:t>
          </a:r>
          <a:r>
            <a:rPr lang="en-IE" sz="1100"/>
            <a:t> IT, NL, AT not available.</a:t>
          </a:r>
        </a:p>
        <a:p>
          <a:r>
            <a:rPr lang="en-IE" sz="1100"/>
            <a:t>Farm data: with DK, FI, SE. </a:t>
          </a:r>
          <a:r>
            <a:rPr lang="en-IE" sz="1100" baseline="0"/>
            <a:t/>
          </a:r>
          <a:endParaRPr lang="en-IE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66675</xdr:colOff>
      <xdr:row>82</xdr:row>
      <xdr:rowOff>76200</xdr:rowOff>
    </xdr:from>
    <xdr:to>
      <xdr:col>29</xdr:col>
      <xdr:colOff>28575</xdr:colOff>
      <xdr:row>107</xdr:row>
      <xdr:rowOff>9525</xdr:rowOff>
    </xdr:to>
    <xdr:graphicFrame macro="">
      <xdr:nvGraphicFramePr>
        <xdr:cNvPr id="2" name="Chart 1"/>
        <xdr:cNvGraphicFramePr/>
      </xdr:nvGraphicFramePr>
      <xdr:xfrm>
        <a:off x="15306675" y="12439650"/>
        <a:ext cx="45720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page/APRO_EC_EGGHEN__custom_4098716" TargetMode="External" /><Relationship Id="rId2" Type="http://schemas.openxmlformats.org/officeDocument/2006/relationships/hyperlink" Target="https://ec.europa.eu/eurostat/databrowser/view/APRO_EC_EGGHEN__custom_4098716/default/tabl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16"/>
  <sheetViews>
    <sheetView showGridLines="0" workbookViewId="0" topLeftCell="A1"/>
  </sheetViews>
  <sheetFormatPr defaultColWidth="9.140625" defaultRowHeight="15"/>
  <cols>
    <col min="1" max="1" width="19.8515625" style="7" customWidth="1"/>
    <col min="2" max="2" width="10.421875" style="7" customWidth="1"/>
    <col min="3" max="3" width="25.00390625" style="7" customWidth="1"/>
    <col min="4" max="4" width="36.421875" style="7" customWidth="1"/>
    <col min="5" max="5" width="25.00390625" style="7" customWidth="1"/>
    <col min="6" max="16384" width="9.140625" style="7" customWidth="1"/>
  </cols>
  <sheetData>
    <row r="1" ht="12"/>
    <row r="4" ht="12"/>
    <row r="6" ht="15">
      <c r="A6" s="4" t="s">
        <v>0</v>
      </c>
    </row>
    <row r="7" spans="1:2" ht="15">
      <c r="A7" s="5" t="s">
        <v>1</v>
      </c>
      <c r="B7" s="5" t="s">
        <v>2</v>
      </c>
    </row>
    <row r="8" spans="1:15" ht="42.75" customHeight="1">
      <c r="A8" s="6" t="s">
        <v>3</v>
      </c>
      <c r="B8" s="56" t="s">
        <v>4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10" spans="1:4" ht="15">
      <c r="A10" s="8" t="s">
        <v>5</v>
      </c>
      <c r="D10" s="8" t="s">
        <v>6</v>
      </c>
    </row>
    <row r="11" spans="1:4" ht="15">
      <c r="A11" s="8" t="s">
        <v>7</v>
      </c>
      <c r="D11" s="8" t="s">
        <v>6</v>
      </c>
    </row>
    <row r="13" ht="15">
      <c r="B13" s="4" t="s">
        <v>8</v>
      </c>
    </row>
    <row r="14" ht="15">
      <c r="C14" s="8" t="s">
        <v>9</v>
      </c>
    </row>
    <row r="15" spans="2:5" ht="15">
      <c r="B15" s="4" t="s">
        <v>10</v>
      </c>
      <c r="C15" s="4" t="s">
        <v>11</v>
      </c>
      <c r="D15" s="4" t="s">
        <v>12</v>
      </c>
      <c r="E15" s="4" t="s">
        <v>13</v>
      </c>
    </row>
    <row r="16" spans="2:5" ht="15">
      <c r="B16" s="9" t="s">
        <v>14</v>
      </c>
      <c r="C16" s="8" t="s">
        <v>15</v>
      </c>
      <c r="D16" s="8" t="s">
        <v>16</v>
      </c>
      <c r="E16" s="8" t="s">
        <v>17</v>
      </c>
    </row>
  </sheetData>
  <mergeCells count="1">
    <mergeCell ref="B8:O8"/>
  </mergeCells>
  <hyperlinks>
    <hyperlink ref="A7" r:id="rId1" display="https://ec.europa.eu/eurostat/databrowser/product/page/APRO_EC_EGGHEN__custom_4098716"/>
    <hyperlink ref="B7" r:id="rId2" display="https://ec.europa.eu/eurostat/databrowser/view/APRO_EC_EGGHEN__custom_4098716/default/table"/>
    <hyperlink ref="B16" location="'Sheet 1'!A1" display="Sheet 1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workbookViewId="0" topLeftCell="A1"/>
  </sheetViews>
  <sheetFormatPr defaultColWidth="9.140625" defaultRowHeight="15"/>
  <cols>
    <col min="1" max="1" width="9.140625" style="7" customWidth="1"/>
    <col min="2" max="5" width="79.7109375" style="7" customWidth="1"/>
    <col min="6" max="16384" width="9.140625" style="7" customWidth="1"/>
  </cols>
  <sheetData>
    <row r="1" ht="15">
      <c r="A1" s="4" t="s">
        <v>18</v>
      </c>
    </row>
    <row r="2" spans="2:5" ht="15">
      <c r="B2" s="10" t="s">
        <v>19</v>
      </c>
      <c r="C2" s="10" t="s">
        <v>20</v>
      </c>
      <c r="D2" s="10" t="s">
        <v>21</v>
      </c>
      <c r="E2" s="10" t="s">
        <v>20</v>
      </c>
    </row>
    <row r="3" spans="2:5" ht="15">
      <c r="B3" s="10" t="s">
        <v>22</v>
      </c>
      <c r="C3" s="10" t="s">
        <v>23</v>
      </c>
      <c r="D3" s="10" t="s">
        <v>22</v>
      </c>
      <c r="E3" s="10" t="s">
        <v>23</v>
      </c>
    </row>
    <row r="4" spans="2:5" ht="15">
      <c r="B4" s="8" t="s">
        <v>24</v>
      </c>
      <c r="C4" s="8" t="s">
        <v>25</v>
      </c>
      <c r="D4" s="8" t="s">
        <v>26</v>
      </c>
      <c r="E4" s="8" t="s">
        <v>27</v>
      </c>
    </row>
    <row r="5" spans="2:5" ht="15">
      <c r="B5" s="11" t="s">
        <v>28</v>
      </c>
      <c r="C5" s="11" t="s">
        <v>29</v>
      </c>
      <c r="D5" s="11" t="s">
        <v>30</v>
      </c>
      <c r="E5" s="11" t="s">
        <v>31</v>
      </c>
    </row>
    <row r="6" spans="2:5" ht="15">
      <c r="B6" s="8" t="s">
        <v>28</v>
      </c>
      <c r="C6" s="8" t="s">
        <v>29</v>
      </c>
      <c r="D6" s="8" t="s">
        <v>32</v>
      </c>
      <c r="E6" s="8" t="s">
        <v>33</v>
      </c>
    </row>
    <row r="7" spans="2:5" ht="15">
      <c r="B7" s="11" t="s">
        <v>28</v>
      </c>
      <c r="C7" s="11" t="s">
        <v>29</v>
      </c>
      <c r="D7" s="11" t="s">
        <v>34</v>
      </c>
      <c r="E7" s="11" t="s">
        <v>35</v>
      </c>
    </row>
    <row r="8" spans="2:5" ht="15">
      <c r="B8" s="8" t="s">
        <v>28</v>
      </c>
      <c r="C8" s="8" t="s">
        <v>29</v>
      </c>
      <c r="D8" s="8" t="s">
        <v>36</v>
      </c>
      <c r="E8" s="8" t="s">
        <v>37</v>
      </c>
    </row>
    <row r="9" spans="2:5" ht="15">
      <c r="B9" s="11" t="s">
        <v>28</v>
      </c>
      <c r="C9" s="11" t="s">
        <v>29</v>
      </c>
      <c r="D9" s="11" t="s">
        <v>38</v>
      </c>
      <c r="E9" s="11" t="s">
        <v>39</v>
      </c>
    </row>
    <row r="10" spans="2:5" ht="15">
      <c r="B10" s="8" t="s">
        <v>28</v>
      </c>
      <c r="C10" s="8" t="s">
        <v>29</v>
      </c>
      <c r="D10" s="8" t="s">
        <v>40</v>
      </c>
      <c r="E10" s="8" t="s">
        <v>41</v>
      </c>
    </row>
    <row r="11" spans="2:5" ht="15">
      <c r="B11" s="11" t="s">
        <v>42</v>
      </c>
      <c r="C11" s="11" t="s">
        <v>43</v>
      </c>
      <c r="D11" s="11" t="s">
        <v>44</v>
      </c>
      <c r="E11" s="11" t="s">
        <v>45</v>
      </c>
    </row>
    <row r="12" spans="2:5" ht="15">
      <c r="B12" s="8" t="s">
        <v>46</v>
      </c>
      <c r="C12" s="8" t="s">
        <v>47</v>
      </c>
      <c r="D12" s="8" t="s">
        <v>48</v>
      </c>
      <c r="E12" s="8" t="s">
        <v>49</v>
      </c>
    </row>
    <row r="13" spans="2:5" ht="15">
      <c r="B13" s="11" t="s">
        <v>50</v>
      </c>
      <c r="C13" s="11" t="s">
        <v>51</v>
      </c>
      <c r="D13" s="11" t="s">
        <v>52</v>
      </c>
      <c r="E13" s="11" t="s">
        <v>53</v>
      </c>
    </row>
    <row r="14" spans="2:5" ht="15">
      <c r="B14" s="8" t="s">
        <v>50</v>
      </c>
      <c r="C14" s="8" t="s">
        <v>51</v>
      </c>
      <c r="D14" s="8" t="s">
        <v>54</v>
      </c>
      <c r="E14" s="8" t="s">
        <v>55</v>
      </c>
    </row>
    <row r="15" spans="2:5" ht="15">
      <c r="B15" s="11" t="s">
        <v>50</v>
      </c>
      <c r="C15" s="11" t="s">
        <v>51</v>
      </c>
      <c r="D15" s="11" t="s">
        <v>56</v>
      </c>
      <c r="E15" s="11" t="s">
        <v>57</v>
      </c>
    </row>
    <row r="16" spans="2:5" ht="15">
      <c r="B16" s="8" t="s">
        <v>50</v>
      </c>
      <c r="C16" s="8" t="s">
        <v>51</v>
      </c>
      <c r="D16" s="8" t="s">
        <v>58</v>
      </c>
      <c r="E16" s="8" t="s">
        <v>59</v>
      </c>
    </row>
    <row r="17" spans="2:5" ht="15">
      <c r="B17" s="11" t="s">
        <v>50</v>
      </c>
      <c r="C17" s="11" t="s">
        <v>51</v>
      </c>
      <c r="D17" s="11" t="s">
        <v>60</v>
      </c>
      <c r="E17" s="11" t="s">
        <v>61</v>
      </c>
    </row>
    <row r="18" spans="2:5" ht="15">
      <c r="B18" s="8" t="s">
        <v>50</v>
      </c>
      <c r="C18" s="8" t="s">
        <v>51</v>
      </c>
      <c r="D18" s="8" t="s">
        <v>62</v>
      </c>
      <c r="E18" s="8" t="s">
        <v>63</v>
      </c>
    </row>
    <row r="19" spans="2:5" ht="15">
      <c r="B19" s="11" t="s">
        <v>50</v>
      </c>
      <c r="C19" s="11" t="s">
        <v>51</v>
      </c>
      <c r="D19" s="11" t="s">
        <v>64</v>
      </c>
      <c r="E19" s="11" t="s">
        <v>65</v>
      </c>
    </row>
    <row r="20" spans="2:5" ht="15">
      <c r="B20" s="8" t="s">
        <v>50</v>
      </c>
      <c r="C20" s="8" t="s">
        <v>51</v>
      </c>
      <c r="D20" s="8" t="s">
        <v>66</v>
      </c>
      <c r="E20" s="8" t="s">
        <v>67</v>
      </c>
    </row>
    <row r="21" spans="2:5" ht="15">
      <c r="B21" s="11" t="s">
        <v>50</v>
      </c>
      <c r="C21" s="11" t="s">
        <v>51</v>
      </c>
      <c r="D21" s="11" t="s">
        <v>68</v>
      </c>
      <c r="E21" s="11" t="s">
        <v>69</v>
      </c>
    </row>
    <row r="22" spans="2:5" ht="15">
      <c r="B22" s="8" t="s">
        <v>50</v>
      </c>
      <c r="C22" s="8" t="s">
        <v>51</v>
      </c>
      <c r="D22" s="8" t="s">
        <v>70</v>
      </c>
      <c r="E22" s="8" t="s">
        <v>71</v>
      </c>
    </row>
    <row r="23" spans="2:5" ht="15">
      <c r="B23" s="11" t="s">
        <v>50</v>
      </c>
      <c r="C23" s="11" t="s">
        <v>51</v>
      </c>
      <c r="D23" s="11" t="s">
        <v>72</v>
      </c>
      <c r="E23" s="11" t="s">
        <v>73</v>
      </c>
    </row>
    <row r="24" spans="2:5" ht="15">
      <c r="B24" s="8" t="s">
        <v>50</v>
      </c>
      <c r="C24" s="8" t="s">
        <v>51</v>
      </c>
      <c r="D24" s="8" t="s">
        <v>74</v>
      </c>
      <c r="E24" s="8" t="s">
        <v>75</v>
      </c>
    </row>
    <row r="25" spans="2:5" ht="15">
      <c r="B25" s="11" t="s">
        <v>50</v>
      </c>
      <c r="C25" s="11" t="s">
        <v>51</v>
      </c>
      <c r="D25" s="11" t="s">
        <v>76</v>
      </c>
      <c r="E25" s="11" t="s">
        <v>77</v>
      </c>
    </row>
    <row r="26" spans="2:5" ht="15">
      <c r="B26" s="8" t="s">
        <v>50</v>
      </c>
      <c r="C26" s="8" t="s">
        <v>51</v>
      </c>
      <c r="D26" s="8" t="s">
        <v>78</v>
      </c>
      <c r="E26" s="8" t="s">
        <v>79</v>
      </c>
    </row>
    <row r="27" spans="2:5" ht="15">
      <c r="B27" s="11" t="s">
        <v>50</v>
      </c>
      <c r="C27" s="11" t="s">
        <v>51</v>
      </c>
      <c r="D27" s="11" t="s">
        <v>80</v>
      </c>
      <c r="E27" s="11" t="s">
        <v>81</v>
      </c>
    </row>
    <row r="28" spans="2:5" ht="15">
      <c r="B28" s="8" t="s">
        <v>50</v>
      </c>
      <c r="C28" s="8" t="s">
        <v>51</v>
      </c>
      <c r="D28" s="8" t="s">
        <v>82</v>
      </c>
      <c r="E28" s="8" t="s">
        <v>83</v>
      </c>
    </row>
    <row r="29" spans="2:5" ht="15">
      <c r="B29" s="11" t="s">
        <v>50</v>
      </c>
      <c r="C29" s="11" t="s">
        <v>51</v>
      </c>
      <c r="D29" s="11" t="s">
        <v>84</v>
      </c>
      <c r="E29" s="11" t="s">
        <v>85</v>
      </c>
    </row>
    <row r="30" spans="2:5" ht="15">
      <c r="B30" s="8" t="s">
        <v>50</v>
      </c>
      <c r="C30" s="8" t="s">
        <v>51</v>
      </c>
      <c r="D30" s="8" t="s">
        <v>86</v>
      </c>
      <c r="E30" s="8" t="s">
        <v>87</v>
      </c>
    </row>
    <row r="31" spans="2:5" ht="15">
      <c r="B31" s="11" t="s">
        <v>50</v>
      </c>
      <c r="C31" s="11" t="s">
        <v>51</v>
      </c>
      <c r="D31" s="11" t="s">
        <v>88</v>
      </c>
      <c r="E31" s="11" t="s">
        <v>89</v>
      </c>
    </row>
    <row r="32" spans="2:5" ht="15">
      <c r="B32" s="8" t="s">
        <v>50</v>
      </c>
      <c r="C32" s="8" t="s">
        <v>51</v>
      </c>
      <c r="D32" s="8" t="s">
        <v>90</v>
      </c>
      <c r="E32" s="8" t="s">
        <v>91</v>
      </c>
    </row>
    <row r="33" spans="2:5" ht="15">
      <c r="B33" s="11" t="s">
        <v>50</v>
      </c>
      <c r="C33" s="11" t="s">
        <v>51</v>
      </c>
      <c r="D33" s="11" t="s">
        <v>92</v>
      </c>
      <c r="E33" s="11" t="s">
        <v>93</v>
      </c>
    </row>
    <row r="34" spans="2:5" ht="15">
      <c r="B34" s="8" t="s">
        <v>50</v>
      </c>
      <c r="C34" s="8" t="s">
        <v>51</v>
      </c>
      <c r="D34" s="8" t="s">
        <v>94</v>
      </c>
      <c r="E34" s="8" t="s">
        <v>95</v>
      </c>
    </row>
    <row r="35" spans="2:5" ht="15">
      <c r="B35" s="11" t="s">
        <v>50</v>
      </c>
      <c r="C35" s="11" t="s">
        <v>51</v>
      </c>
      <c r="D35" s="11" t="s">
        <v>96</v>
      </c>
      <c r="E35" s="11" t="s">
        <v>97</v>
      </c>
    </row>
    <row r="36" spans="2:5" ht="15">
      <c r="B36" s="8" t="s">
        <v>50</v>
      </c>
      <c r="C36" s="8" t="s">
        <v>51</v>
      </c>
      <c r="D36" s="8" t="s">
        <v>98</v>
      </c>
      <c r="E36" s="8" t="s">
        <v>99</v>
      </c>
    </row>
    <row r="37" spans="2:5" ht="15">
      <c r="B37" s="11" t="s">
        <v>50</v>
      </c>
      <c r="C37" s="11" t="s">
        <v>51</v>
      </c>
      <c r="D37" s="11" t="s">
        <v>100</v>
      </c>
      <c r="E37" s="11" t="s">
        <v>101</v>
      </c>
    </row>
    <row r="38" spans="2:5" ht="15">
      <c r="B38" s="8" t="s">
        <v>50</v>
      </c>
      <c r="C38" s="8" t="s">
        <v>51</v>
      </c>
      <c r="D38" s="8" t="s">
        <v>102</v>
      </c>
      <c r="E38" s="8" t="s">
        <v>103</v>
      </c>
    </row>
    <row r="39" spans="2:5" ht="15">
      <c r="B39" s="11" t="s">
        <v>104</v>
      </c>
      <c r="C39" s="11" t="s">
        <v>105</v>
      </c>
      <c r="D39" s="11" t="s">
        <v>106</v>
      </c>
      <c r="E39" s="11" t="s">
        <v>106</v>
      </c>
    </row>
    <row r="40" spans="2:5" ht="15">
      <c r="B40" s="8" t="s">
        <v>104</v>
      </c>
      <c r="C40" s="8" t="s">
        <v>105</v>
      </c>
      <c r="D40" s="8" t="s">
        <v>107</v>
      </c>
      <c r="E40" s="8" t="s">
        <v>107</v>
      </c>
    </row>
    <row r="41" spans="2:5" ht="15">
      <c r="B41" s="11" t="s">
        <v>104</v>
      </c>
      <c r="C41" s="11" t="s">
        <v>105</v>
      </c>
      <c r="D41" s="11" t="s">
        <v>108</v>
      </c>
      <c r="E41" s="11" t="s">
        <v>108</v>
      </c>
    </row>
    <row r="42" spans="2:5" ht="15">
      <c r="B42" s="8" t="s">
        <v>104</v>
      </c>
      <c r="C42" s="8" t="s">
        <v>105</v>
      </c>
      <c r="D42" s="8" t="s">
        <v>109</v>
      </c>
      <c r="E42" s="8" t="s">
        <v>109</v>
      </c>
    </row>
    <row r="43" spans="2:5" ht="15">
      <c r="B43" s="11" t="s">
        <v>104</v>
      </c>
      <c r="C43" s="11" t="s">
        <v>105</v>
      </c>
      <c r="D43" s="11" t="s">
        <v>110</v>
      </c>
      <c r="E43" s="11" t="s">
        <v>110</v>
      </c>
    </row>
    <row r="44" spans="2:5" ht="15">
      <c r="B44" s="8" t="s">
        <v>104</v>
      </c>
      <c r="C44" s="8" t="s">
        <v>105</v>
      </c>
      <c r="D44" s="8" t="s">
        <v>111</v>
      </c>
      <c r="E44" s="8" t="s">
        <v>111</v>
      </c>
    </row>
    <row r="45" spans="2:5" ht="15">
      <c r="B45" s="11" t="s">
        <v>104</v>
      </c>
      <c r="C45" s="11" t="s">
        <v>105</v>
      </c>
      <c r="D45" s="11" t="s">
        <v>112</v>
      </c>
      <c r="E45" s="11" t="s">
        <v>112</v>
      </c>
    </row>
    <row r="46" spans="2:5" ht="15">
      <c r="B46" s="8" t="s">
        <v>104</v>
      </c>
      <c r="C46" s="8" t="s">
        <v>105</v>
      </c>
      <c r="D46" s="8" t="s">
        <v>113</v>
      </c>
      <c r="E46" s="8" t="s">
        <v>113</v>
      </c>
    </row>
    <row r="47" spans="2:5" ht="15">
      <c r="B47" s="11" t="s">
        <v>104</v>
      </c>
      <c r="C47" s="11" t="s">
        <v>105</v>
      </c>
      <c r="D47" s="11" t="s">
        <v>114</v>
      </c>
      <c r="E47" s="11" t="s">
        <v>114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5"/>
  <sheetViews>
    <sheetView workbookViewId="0" topLeftCell="A1">
      <pane xSplit="4" ySplit="10" topLeftCell="E32" activePane="bottomRight" state="frozen"/>
      <selection pane="topRight" activeCell="A1" sqref="A1"/>
      <selection pane="bottomLeft" activeCell="A1" sqref="A1"/>
      <selection pane="bottomRight" activeCell="B37" sqref="B37"/>
    </sheetView>
  </sheetViews>
  <sheetFormatPr defaultColWidth="9.140625" defaultRowHeight="11.25" customHeight="1"/>
  <cols>
    <col min="1" max="1" width="22.8515625" style="7" customWidth="1"/>
    <col min="2" max="2" width="29.8515625" style="7" customWidth="1"/>
    <col min="3" max="3" width="11.00390625" style="7" customWidth="1"/>
    <col min="4" max="4" width="29.8515625" style="7" customWidth="1"/>
    <col min="5" max="5" width="10.00390625" style="7" customWidth="1"/>
    <col min="6" max="6" width="5.00390625" style="7" customWidth="1"/>
    <col min="7" max="7" width="10.00390625" style="7" customWidth="1"/>
    <col min="8" max="8" width="5.00390625" style="7" customWidth="1"/>
    <col min="9" max="9" width="10.00390625" style="7" customWidth="1"/>
    <col min="10" max="10" width="5.00390625" style="7" customWidth="1"/>
    <col min="11" max="11" width="10.00390625" style="7" customWidth="1"/>
    <col min="12" max="12" width="5.00390625" style="7" customWidth="1"/>
    <col min="13" max="13" width="10.00390625" style="7" customWidth="1"/>
    <col min="14" max="14" width="5.00390625" style="7" customWidth="1"/>
    <col min="15" max="15" width="10.00390625" style="7" customWidth="1"/>
    <col min="16" max="16" width="5.00390625" style="7" customWidth="1"/>
    <col min="17" max="17" width="10.00390625" style="7" customWidth="1"/>
    <col min="18" max="18" width="5.00390625" style="7" customWidth="1"/>
    <col min="19" max="19" width="10.00390625" style="7" customWidth="1"/>
    <col min="20" max="20" width="5.00390625" style="7" customWidth="1"/>
    <col min="21" max="21" width="10.00390625" style="7" customWidth="1"/>
    <col min="22" max="22" width="5.00390625" style="7" customWidth="1"/>
    <col min="23" max="16384" width="9.140625" style="7" customWidth="1"/>
  </cols>
  <sheetData>
    <row r="1" ht="11.45" customHeight="1">
      <c r="A1" s="8" t="s">
        <v>115</v>
      </c>
    </row>
    <row r="2" spans="1:2" ht="12">
      <c r="A2" s="8" t="s">
        <v>116</v>
      </c>
      <c r="B2" s="4" t="s">
        <v>0</v>
      </c>
    </row>
    <row r="3" spans="1:2" ht="12">
      <c r="A3" s="8" t="s">
        <v>117</v>
      </c>
      <c r="B3" s="8" t="s">
        <v>6</v>
      </c>
    </row>
    <row r="5" spans="1:3" ht="12">
      <c r="A5" s="4" t="s">
        <v>11</v>
      </c>
      <c r="C5" s="8" t="s">
        <v>15</v>
      </c>
    </row>
    <row r="6" spans="1:3" ht="12">
      <c r="A6" s="4" t="s">
        <v>12</v>
      </c>
      <c r="C6" s="8" t="s">
        <v>16</v>
      </c>
    </row>
    <row r="7" spans="1:3" ht="12">
      <c r="A7" s="4" t="s">
        <v>13</v>
      </c>
      <c r="C7" s="8" t="s">
        <v>17</v>
      </c>
    </row>
    <row r="9" spans="1:22" ht="12">
      <c r="A9" s="58" t="s">
        <v>118</v>
      </c>
      <c r="B9" s="58" t="s">
        <v>118</v>
      </c>
      <c r="C9" s="58" t="s">
        <v>118</v>
      </c>
      <c r="D9" s="58" t="s">
        <v>118</v>
      </c>
      <c r="E9" s="59" t="s">
        <v>106</v>
      </c>
      <c r="F9" s="59" t="s">
        <v>20</v>
      </c>
      <c r="G9" s="59" t="s">
        <v>107</v>
      </c>
      <c r="H9" s="59" t="s">
        <v>20</v>
      </c>
      <c r="I9" s="59" t="s">
        <v>108</v>
      </c>
      <c r="J9" s="59" t="s">
        <v>20</v>
      </c>
      <c r="K9" s="59" t="s">
        <v>109</v>
      </c>
      <c r="L9" s="59" t="s">
        <v>20</v>
      </c>
      <c r="M9" s="59" t="s">
        <v>110</v>
      </c>
      <c r="N9" s="59" t="s">
        <v>20</v>
      </c>
      <c r="O9" s="59" t="s">
        <v>111</v>
      </c>
      <c r="P9" s="59" t="s">
        <v>20</v>
      </c>
      <c r="Q9" s="59" t="s">
        <v>112</v>
      </c>
      <c r="R9" s="59" t="s">
        <v>20</v>
      </c>
      <c r="S9" s="59" t="s">
        <v>113</v>
      </c>
      <c r="T9" s="59" t="s">
        <v>20</v>
      </c>
      <c r="U9" s="59" t="s">
        <v>114</v>
      </c>
      <c r="V9" s="59" t="s">
        <v>20</v>
      </c>
    </row>
    <row r="10" spans="1:22" ht="12">
      <c r="A10" s="12" t="s">
        <v>119</v>
      </c>
      <c r="B10" s="12" t="s">
        <v>120</v>
      </c>
      <c r="C10" s="12" t="s">
        <v>121</v>
      </c>
      <c r="D10" s="12" t="s">
        <v>122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8" t="s">
        <v>20</v>
      </c>
      <c r="K10" s="18" t="s">
        <v>20</v>
      </c>
      <c r="L10" s="18" t="s">
        <v>20</v>
      </c>
      <c r="M10" s="18" t="s">
        <v>20</v>
      </c>
      <c r="N10" s="18" t="s">
        <v>20</v>
      </c>
      <c r="O10" s="18" t="s">
        <v>20</v>
      </c>
      <c r="P10" s="18" t="s">
        <v>20</v>
      </c>
      <c r="Q10" s="18" t="s">
        <v>20</v>
      </c>
      <c r="R10" s="18" t="s">
        <v>20</v>
      </c>
      <c r="S10" s="18" t="s">
        <v>20</v>
      </c>
      <c r="T10" s="18" t="s">
        <v>20</v>
      </c>
      <c r="U10" s="18" t="s">
        <v>20</v>
      </c>
      <c r="V10" s="18" t="s">
        <v>20</v>
      </c>
    </row>
    <row r="11" spans="1:22" ht="12">
      <c r="A11" s="13" t="s">
        <v>30</v>
      </c>
      <c r="B11" s="13" t="s">
        <v>31</v>
      </c>
      <c r="C11" s="13" t="s">
        <v>52</v>
      </c>
      <c r="D11" s="13" t="s">
        <v>53</v>
      </c>
      <c r="E11" s="14" t="s">
        <v>123</v>
      </c>
      <c r="F11" s="14" t="s">
        <v>20</v>
      </c>
      <c r="G11" s="15">
        <v>2044.477</v>
      </c>
      <c r="H11" s="14" t="s">
        <v>124</v>
      </c>
      <c r="I11" s="15">
        <v>1971.282</v>
      </c>
      <c r="J11" s="14" t="s">
        <v>124</v>
      </c>
      <c r="K11" s="15">
        <v>2071.697</v>
      </c>
      <c r="L11" s="14" t="s">
        <v>124</v>
      </c>
      <c r="M11" s="15">
        <v>1771.472</v>
      </c>
      <c r="N11" s="14" t="s">
        <v>124</v>
      </c>
      <c r="O11" s="15">
        <v>1281.159</v>
      </c>
      <c r="P11" s="14" t="s">
        <v>124</v>
      </c>
      <c r="Q11" s="15">
        <v>1569.93</v>
      </c>
      <c r="R11" s="14" t="s">
        <v>124</v>
      </c>
      <c r="S11" s="15">
        <v>1618.264</v>
      </c>
      <c r="T11" s="14" t="s">
        <v>124</v>
      </c>
      <c r="U11" s="14" t="s">
        <v>123</v>
      </c>
      <c r="V11" s="14" t="s">
        <v>20</v>
      </c>
    </row>
    <row r="12" spans="1:22" ht="12">
      <c r="A12" s="13" t="s">
        <v>30</v>
      </c>
      <c r="B12" s="13" t="s">
        <v>31</v>
      </c>
      <c r="C12" s="13" t="s">
        <v>54</v>
      </c>
      <c r="D12" s="13" t="s">
        <v>55</v>
      </c>
      <c r="E12" s="16">
        <v>781</v>
      </c>
      <c r="F12" s="16" t="s">
        <v>20</v>
      </c>
      <c r="G12" s="16" t="s">
        <v>123</v>
      </c>
      <c r="H12" s="16" t="s">
        <v>20</v>
      </c>
      <c r="I12" s="16">
        <v>861</v>
      </c>
      <c r="J12" s="16" t="s">
        <v>125</v>
      </c>
      <c r="K12" s="16">
        <v>942</v>
      </c>
      <c r="L12" s="16" t="s">
        <v>20</v>
      </c>
      <c r="M12" s="16">
        <v>985</v>
      </c>
      <c r="N12" s="16" t="s">
        <v>20</v>
      </c>
      <c r="O12" s="16">
        <v>978</v>
      </c>
      <c r="P12" s="16" t="s">
        <v>20</v>
      </c>
      <c r="Q12" s="17">
        <v>1058.2</v>
      </c>
      <c r="R12" s="16" t="s">
        <v>20</v>
      </c>
      <c r="S12" s="16">
        <v>1064</v>
      </c>
      <c r="T12" s="16" t="s">
        <v>20</v>
      </c>
      <c r="U12" s="16">
        <v>1024</v>
      </c>
      <c r="V12" s="16" t="s">
        <v>20</v>
      </c>
    </row>
    <row r="13" spans="1:22" ht="12">
      <c r="A13" s="13" t="s">
        <v>30</v>
      </c>
      <c r="B13" s="13" t="s">
        <v>31</v>
      </c>
      <c r="C13" s="13" t="s">
        <v>56</v>
      </c>
      <c r="D13" s="13" t="s">
        <v>57</v>
      </c>
      <c r="E13" s="15">
        <v>1168.661</v>
      </c>
      <c r="F13" s="14" t="s">
        <v>124</v>
      </c>
      <c r="G13" s="15">
        <v>1230.634</v>
      </c>
      <c r="H13" s="14" t="s">
        <v>124</v>
      </c>
      <c r="I13" s="15">
        <v>1216.532</v>
      </c>
      <c r="J13" s="14" t="s">
        <v>124</v>
      </c>
      <c r="K13" s="15">
        <v>1277.536</v>
      </c>
      <c r="L13" s="14" t="s">
        <v>20</v>
      </c>
      <c r="M13" s="15">
        <v>1431.89</v>
      </c>
      <c r="N13" s="14" t="s">
        <v>20</v>
      </c>
      <c r="O13" s="15">
        <v>1472.982</v>
      </c>
      <c r="P13" s="14" t="s">
        <v>20</v>
      </c>
      <c r="Q13" s="15">
        <v>1538.246</v>
      </c>
      <c r="R13" s="14" t="s">
        <v>20</v>
      </c>
      <c r="S13" s="15">
        <v>1573.85</v>
      </c>
      <c r="T13" s="14" t="s">
        <v>20</v>
      </c>
      <c r="U13" s="15">
        <v>1702.009</v>
      </c>
      <c r="V13" s="14" t="s">
        <v>20</v>
      </c>
    </row>
    <row r="14" spans="1:22" ht="12">
      <c r="A14" s="13" t="s">
        <v>30</v>
      </c>
      <c r="B14" s="13" t="s">
        <v>31</v>
      </c>
      <c r="C14" s="13" t="s">
        <v>58</v>
      </c>
      <c r="D14" s="13" t="s">
        <v>59</v>
      </c>
      <c r="E14" s="17">
        <v>1112.4</v>
      </c>
      <c r="F14" s="16" t="s">
        <v>20</v>
      </c>
      <c r="G14" s="17">
        <v>1111.3</v>
      </c>
      <c r="H14" s="16" t="s">
        <v>20</v>
      </c>
      <c r="I14" s="17">
        <v>1132.5</v>
      </c>
      <c r="J14" s="16" t="s">
        <v>20</v>
      </c>
      <c r="K14" s="16">
        <v>1188</v>
      </c>
      <c r="L14" s="16" t="s">
        <v>20</v>
      </c>
      <c r="M14" s="17">
        <v>1222.7</v>
      </c>
      <c r="N14" s="16" t="s">
        <v>20</v>
      </c>
      <c r="O14" s="17">
        <v>1233.8</v>
      </c>
      <c r="P14" s="16" t="s">
        <v>20</v>
      </c>
      <c r="Q14" s="17">
        <v>1322.3</v>
      </c>
      <c r="R14" s="16" t="s">
        <v>20</v>
      </c>
      <c r="S14" s="16">
        <v>1436</v>
      </c>
      <c r="T14" s="16" t="s">
        <v>20</v>
      </c>
      <c r="U14" s="16" t="s">
        <v>123</v>
      </c>
      <c r="V14" s="16" t="s">
        <v>20</v>
      </c>
    </row>
    <row r="15" spans="1:22" ht="12">
      <c r="A15" s="13" t="s">
        <v>30</v>
      </c>
      <c r="B15" s="13" t="s">
        <v>31</v>
      </c>
      <c r="C15" s="13" t="s">
        <v>60</v>
      </c>
      <c r="D15" s="13" t="s">
        <v>61</v>
      </c>
      <c r="E15" s="14" t="s">
        <v>123</v>
      </c>
      <c r="F15" s="14" t="s">
        <v>20</v>
      </c>
      <c r="G15" s="14">
        <v>11557</v>
      </c>
      <c r="H15" s="14" t="s">
        <v>20</v>
      </c>
      <c r="I15" s="14">
        <v>11807</v>
      </c>
      <c r="J15" s="14" t="s">
        <v>20</v>
      </c>
      <c r="K15" s="14">
        <v>11979</v>
      </c>
      <c r="L15" s="14" t="s">
        <v>20</v>
      </c>
      <c r="M15" s="14">
        <v>12087</v>
      </c>
      <c r="N15" s="14" t="s">
        <v>20</v>
      </c>
      <c r="O15" s="14">
        <v>12325</v>
      </c>
      <c r="P15" s="14" t="s">
        <v>20</v>
      </c>
      <c r="Q15" s="14" t="s">
        <v>123</v>
      </c>
      <c r="R15" s="14" t="s">
        <v>20</v>
      </c>
      <c r="S15" s="14">
        <v>12936</v>
      </c>
      <c r="T15" s="14" t="s">
        <v>20</v>
      </c>
      <c r="U15" s="14" t="s">
        <v>123</v>
      </c>
      <c r="V15" s="14" t="s">
        <v>20</v>
      </c>
    </row>
    <row r="16" spans="1:22" ht="12">
      <c r="A16" s="13" t="s">
        <v>30</v>
      </c>
      <c r="B16" s="13" t="s">
        <v>31</v>
      </c>
      <c r="C16" s="13" t="s">
        <v>62</v>
      </c>
      <c r="D16" s="13" t="s">
        <v>63</v>
      </c>
      <c r="E16" s="17">
        <v>158.1</v>
      </c>
      <c r="F16" s="16" t="s">
        <v>20</v>
      </c>
      <c r="G16" s="17">
        <v>167.4</v>
      </c>
      <c r="H16" s="16" t="s">
        <v>20</v>
      </c>
      <c r="I16" s="17">
        <v>175.9</v>
      </c>
      <c r="J16" s="16" t="s">
        <v>20</v>
      </c>
      <c r="K16" s="16" t="s">
        <v>123</v>
      </c>
      <c r="L16" s="16" t="s">
        <v>20</v>
      </c>
      <c r="M16" s="16" t="s">
        <v>123</v>
      </c>
      <c r="N16" s="16" t="s">
        <v>20</v>
      </c>
      <c r="O16" s="17">
        <v>191.3</v>
      </c>
      <c r="P16" s="16" t="s">
        <v>20</v>
      </c>
      <c r="Q16" s="16" t="s">
        <v>123</v>
      </c>
      <c r="R16" s="16" t="s">
        <v>20</v>
      </c>
      <c r="S16" s="17">
        <v>144.2</v>
      </c>
      <c r="T16" s="16" t="s">
        <v>20</v>
      </c>
      <c r="U16" s="16" t="s">
        <v>123</v>
      </c>
      <c r="V16" s="16" t="s">
        <v>20</v>
      </c>
    </row>
    <row r="17" spans="1:22" ht="12">
      <c r="A17" s="13" t="s">
        <v>30</v>
      </c>
      <c r="B17" s="13" t="s">
        <v>31</v>
      </c>
      <c r="C17" s="13" t="s">
        <v>64</v>
      </c>
      <c r="D17" s="13" t="s">
        <v>65</v>
      </c>
      <c r="E17" s="14" t="s">
        <v>123</v>
      </c>
      <c r="F17" s="14" t="s">
        <v>20</v>
      </c>
      <c r="G17" s="14" t="s">
        <v>123</v>
      </c>
      <c r="H17" s="14" t="s">
        <v>20</v>
      </c>
      <c r="I17" s="14" t="s">
        <v>123</v>
      </c>
      <c r="J17" s="14" t="s">
        <v>20</v>
      </c>
      <c r="K17" s="14" t="s">
        <v>123</v>
      </c>
      <c r="L17" s="14" t="s">
        <v>20</v>
      </c>
      <c r="M17" s="14" t="s">
        <v>123</v>
      </c>
      <c r="N17" s="14" t="s">
        <v>20</v>
      </c>
      <c r="O17" s="14" t="s">
        <v>123</v>
      </c>
      <c r="P17" s="14" t="s">
        <v>20</v>
      </c>
      <c r="Q17" s="14" t="s">
        <v>123</v>
      </c>
      <c r="R17" s="14" t="s">
        <v>20</v>
      </c>
      <c r="S17" s="15">
        <v>995.2</v>
      </c>
      <c r="T17" s="14" t="s">
        <v>20</v>
      </c>
      <c r="U17" s="15">
        <v>1020.4</v>
      </c>
      <c r="V17" s="14" t="s">
        <v>20</v>
      </c>
    </row>
    <row r="18" spans="1:22" ht="12">
      <c r="A18" s="13" t="s">
        <v>30</v>
      </c>
      <c r="B18" s="13" t="s">
        <v>31</v>
      </c>
      <c r="C18" s="13" t="s">
        <v>66</v>
      </c>
      <c r="D18" s="13" t="s">
        <v>67</v>
      </c>
      <c r="E18" s="17">
        <v>11787.42</v>
      </c>
      <c r="F18" s="16" t="s">
        <v>20</v>
      </c>
      <c r="G18" s="17">
        <v>12251.333</v>
      </c>
      <c r="H18" s="16" t="s">
        <v>20</v>
      </c>
      <c r="I18" s="17">
        <v>12192.747</v>
      </c>
      <c r="J18" s="16" t="s">
        <v>20</v>
      </c>
      <c r="K18" s="17">
        <v>12968.312</v>
      </c>
      <c r="L18" s="16" t="s">
        <v>20</v>
      </c>
      <c r="M18" s="17">
        <v>13300.394</v>
      </c>
      <c r="N18" s="16" t="s">
        <v>20</v>
      </c>
      <c r="O18" s="17">
        <v>13185.299</v>
      </c>
      <c r="P18" s="16" t="s">
        <v>20</v>
      </c>
      <c r="Q18" s="17">
        <v>12871.182</v>
      </c>
      <c r="R18" s="16" t="s">
        <v>20</v>
      </c>
      <c r="S18" s="17">
        <v>13647.441</v>
      </c>
      <c r="T18" s="16" t="s">
        <v>20</v>
      </c>
      <c r="U18" s="17">
        <v>13341.311</v>
      </c>
      <c r="V18" s="16" t="s">
        <v>124</v>
      </c>
    </row>
    <row r="19" spans="1:22" ht="12">
      <c r="A19" s="13" t="s">
        <v>30</v>
      </c>
      <c r="B19" s="13" t="s">
        <v>31</v>
      </c>
      <c r="C19" s="13" t="s">
        <v>68</v>
      </c>
      <c r="D19" s="13" t="s">
        <v>69</v>
      </c>
      <c r="E19" s="14" t="s">
        <v>123</v>
      </c>
      <c r="F19" s="14" t="s">
        <v>20</v>
      </c>
      <c r="G19" s="14">
        <v>14600</v>
      </c>
      <c r="H19" s="14" t="s">
        <v>124</v>
      </c>
      <c r="I19" s="14">
        <v>13293</v>
      </c>
      <c r="J19" s="14" t="s">
        <v>126</v>
      </c>
      <c r="K19" s="14">
        <v>13720</v>
      </c>
      <c r="L19" s="14" t="s">
        <v>125</v>
      </c>
      <c r="M19" s="14">
        <v>14365</v>
      </c>
      <c r="N19" s="14" t="s">
        <v>20</v>
      </c>
      <c r="O19" s="14">
        <v>15350</v>
      </c>
      <c r="P19" s="14" t="s">
        <v>124</v>
      </c>
      <c r="Q19" s="14">
        <v>14250</v>
      </c>
      <c r="R19" s="14" t="s">
        <v>124</v>
      </c>
      <c r="S19" s="14">
        <v>15200</v>
      </c>
      <c r="T19" s="14" t="s">
        <v>124</v>
      </c>
      <c r="U19" s="14">
        <v>15700</v>
      </c>
      <c r="V19" s="14" t="s">
        <v>20</v>
      </c>
    </row>
    <row r="20" spans="1:22" ht="12">
      <c r="A20" s="13" t="s">
        <v>30</v>
      </c>
      <c r="B20" s="13" t="s">
        <v>31</v>
      </c>
      <c r="C20" s="13" t="s">
        <v>70</v>
      </c>
      <c r="D20" s="13" t="s">
        <v>71</v>
      </c>
      <c r="E20" s="17">
        <v>561.7</v>
      </c>
      <c r="F20" s="16" t="s">
        <v>20</v>
      </c>
      <c r="G20" s="16">
        <v>572</v>
      </c>
      <c r="H20" s="16" t="s">
        <v>20</v>
      </c>
      <c r="I20" s="17">
        <v>516.9</v>
      </c>
      <c r="J20" s="16" t="s">
        <v>20</v>
      </c>
      <c r="K20" s="17">
        <v>618.5</v>
      </c>
      <c r="L20" s="16" t="s">
        <v>20</v>
      </c>
      <c r="M20" s="17">
        <v>576.6</v>
      </c>
      <c r="N20" s="16" t="s">
        <v>20</v>
      </c>
      <c r="O20" s="17">
        <v>529.8</v>
      </c>
      <c r="P20" s="16" t="s">
        <v>20</v>
      </c>
      <c r="Q20" s="16">
        <v>548</v>
      </c>
      <c r="R20" s="16" t="s">
        <v>20</v>
      </c>
      <c r="S20" s="17">
        <v>615.2</v>
      </c>
      <c r="T20" s="16" t="s">
        <v>20</v>
      </c>
      <c r="U20" s="16">
        <v>679</v>
      </c>
      <c r="V20" s="16" t="s">
        <v>20</v>
      </c>
    </row>
    <row r="21" spans="1:22" ht="12">
      <c r="A21" s="13" t="s">
        <v>30</v>
      </c>
      <c r="B21" s="13" t="s">
        <v>31</v>
      </c>
      <c r="C21" s="13" t="s">
        <v>72</v>
      </c>
      <c r="D21" s="13" t="s">
        <v>73</v>
      </c>
      <c r="E21" s="14" t="s">
        <v>123</v>
      </c>
      <c r="F21" s="14" t="s">
        <v>20</v>
      </c>
      <c r="G21" s="14" t="s">
        <v>123</v>
      </c>
      <c r="H21" s="14" t="s">
        <v>20</v>
      </c>
      <c r="I21" s="15">
        <v>136.8</v>
      </c>
      <c r="J21" s="14" t="s">
        <v>20</v>
      </c>
      <c r="K21" s="15">
        <v>144.004</v>
      </c>
      <c r="L21" s="14" t="s">
        <v>20</v>
      </c>
      <c r="M21" s="14" t="s">
        <v>123</v>
      </c>
      <c r="N21" s="14" t="s">
        <v>20</v>
      </c>
      <c r="O21" s="14" t="s">
        <v>123</v>
      </c>
      <c r="P21" s="14" t="s">
        <v>20</v>
      </c>
      <c r="Q21" s="14" t="s">
        <v>123</v>
      </c>
      <c r="R21" s="14" t="s">
        <v>20</v>
      </c>
      <c r="S21" s="15">
        <v>150.734</v>
      </c>
      <c r="T21" s="14" t="s">
        <v>20</v>
      </c>
      <c r="U21" s="14" t="s">
        <v>123</v>
      </c>
      <c r="V21" s="14" t="s">
        <v>20</v>
      </c>
    </row>
    <row r="22" spans="1:22" ht="12">
      <c r="A22" s="13" t="s">
        <v>30</v>
      </c>
      <c r="B22" s="13" t="s">
        <v>31</v>
      </c>
      <c r="C22" s="13" t="s">
        <v>74</v>
      </c>
      <c r="D22" s="13" t="s">
        <v>75</v>
      </c>
      <c r="E22" s="16" t="s">
        <v>123</v>
      </c>
      <c r="F22" s="16" t="s">
        <v>20</v>
      </c>
      <c r="G22" s="16">
        <v>625</v>
      </c>
      <c r="H22" s="16" t="s">
        <v>20</v>
      </c>
      <c r="I22" s="16" t="s">
        <v>123</v>
      </c>
      <c r="J22" s="16" t="s">
        <v>20</v>
      </c>
      <c r="K22" s="16" t="s">
        <v>123</v>
      </c>
      <c r="L22" s="16" t="s">
        <v>20</v>
      </c>
      <c r="M22" s="17">
        <v>762.4</v>
      </c>
      <c r="N22" s="16" t="s">
        <v>20</v>
      </c>
      <c r="O22" s="17">
        <v>713.2</v>
      </c>
      <c r="P22" s="16" t="s">
        <v>20</v>
      </c>
      <c r="Q22" s="16" t="s">
        <v>123</v>
      </c>
      <c r="R22" s="16" t="s">
        <v>20</v>
      </c>
      <c r="S22" s="17">
        <v>758.6</v>
      </c>
      <c r="T22" s="16" t="s">
        <v>20</v>
      </c>
      <c r="U22" s="17">
        <v>766.3</v>
      </c>
      <c r="V22" s="16" t="s">
        <v>20</v>
      </c>
    </row>
    <row r="23" spans="1:22" ht="12">
      <c r="A23" s="13" t="s">
        <v>30</v>
      </c>
      <c r="B23" s="13" t="s">
        <v>31</v>
      </c>
      <c r="C23" s="13" t="s">
        <v>76</v>
      </c>
      <c r="D23" s="13" t="s">
        <v>77</v>
      </c>
      <c r="E23" s="15">
        <v>771.6</v>
      </c>
      <c r="F23" s="14" t="s">
        <v>20</v>
      </c>
      <c r="G23" s="15">
        <v>806.1</v>
      </c>
      <c r="H23" s="14" t="s">
        <v>20</v>
      </c>
      <c r="I23" s="15">
        <v>786.194</v>
      </c>
      <c r="J23" s="14" t="s">
        <v>20</v>
      </c>
      <c r="K23" s="15">
        <v>788.931</v>
      </c>
      <c r="L23" s="14" t="s">
        <v>20</v>
      </c>
      <c r="M23" s="15">
        <v>730.051</v>
      </c>
      <c r="N23" s="14" t="s">
        <v>20</v>
      </c>
      <c r="O23" s="15">
        <v>827.116</v>
      </c>
      <c r="P23" s="14" t="s">
        <v>20</v>
      </c>
      <c r="Q23" s="15">
        <v>721.989</v>
      </c>
      <c r="R23" s="14" t="s">
        <v>124</v>
      </c>
      <c r="S23" s="15">
        <v>725.247</v>
      </c>
      <c r="T23" s="14" t="s">
        <v>20</v>
      </c>
      <c r="U23" s="15">
        <v>851.663</v>
      </c>
      <c r="V23" s="14" t="s">
        <v>124</v>
      </c>
    </row>
    <row r="24" spans="1:22" ht="12">
      <c r="A24" s="13" t="s">
        <v>30</v>
      </c>
      <c r="B24" s="13" t="s">
        <v>31</v>
      </c>
      <c r="C24" s="13" t="s">
        <v>78</v>
      </c>
      <c r="D24" s="13" t="s">
        <v>79</v>
      </c>
      <c r="E24" s="17">
        <v>28.772</v>
      </c>
      <c r="F24" s="16" t="s">
        <v>20</v>
      </c>
      <c r="G24" s="17">
        <v>30.099</v>
      </c>
      <c r="H24" s="16" t="s">
        <v>20</v>
      </c>
      <c r="I24" s="17">
        <v>28.637</v>
      </c>
      <c r="J24" s="16" t="s">
        <v>20</v>
      </c>
      <c r="K24" s="17">
        <v>28.622</v>
      </c>
      <c r="L24" s="16" t="s">
        <v>20</v>
      </c>
      <c r="M24" s="17">
        <v>30.584</v>
      </c>
      <c r="N24" s="16" t="s">
        <v>20</v>
      </c>
      <c r="O24" s="17">
        <v>29.869</v>
      </c>
      <c r="P24" s="16" t="s">
        <v>20</v>
      </c>
      <c r="Q24" s="17">
        <v>32.67</v>
      </c>
      <c r="R24" s="16" t="s">
        <v>20</v>
      </c>
      <c r="S24" s="17">
        <v>33.851</v>
      </c>
      <c r="T24" s="16" t="s">
        <v>20</v>
      </c>
      <c r="U24" s="17">
        <v>35.208</v>
      </c>
      <c r="V24" s="16" t="s">
        <v>20</v>
      </c>
    </row>
    <row r="25" spans="1:22" ht="12">
      <c r="A25" s="13" t="s">
        <v>30</v>
      </c>
      <c r="B25" s="13" t="s">
        <v>31</v>
      </c>
      <c r="C25" s="13" t="s">
        <v>80</v>
      </c>
      <c r="D25" s="13" t="s">
        <v>81</v>
      </c>
      <c r="E25" s="14" t="s">
        <v>123</v>
      </c>
      <c r="F25" s="14" t="s">
        <v>20</v>
      </c>
      <c r="G25" s="14" t="s">
        <v>123</v>
      </c>
      <c r="H25" s="14" t="s">
        <v>20</v>
      </c>
      <c r="I25" s="15">
        <v>1479.7</v>
      </c>
      <c r="J25" s="14" t="s">
        <v>20</v>
      </c>
      <c r="K25" s="15">
        <v>1404.9</v>
      </c>
      <c r="L25" s="14" t="s">
        <v>20</v>
      </c>
      <c r="M25" s="14">
        <v>1420</v>
      </c>
      <c r="N25" s="14" t="s">
        <v>20</v>
      </c>
      <c r="O25" s="14">
        <v>1485</v>
      </c>
      <c r="P25" s="14" t="s">
        <v>20</v>
      </c>
      <c r="Q25" s="14">
        <v>1512</v>
      </c>
      <c r="R25" s="14" t="s">
        <v>20</v>
      </c>
      <c r="S25" s="14">
        <v>1496</v>
      </c>
      <c r="T25" s="14" t="s">
        <v>20</v>
      </c>
      <c r="U25" s="15">
        <v>1532.3</v>
      </c>
      <c r="V25" s="14" t="s">
        <v>20</v>
      </c>
    </row>
    <row r="26" spans="1:22" ht="12">
      <c r="A26" s="13" t="s">
        <v>30</v>
      </c>
      <c r="B26" s="13" t="s">
        <v>31</v>
      </c>
      <c r="C26" s="13" t="s">
        <v>82</v>
      </c>
      <c r="D26" s="13" t="s">
        <v>83</v>
      </c>
      <c r="E26" s="16" t="s">
        <v>123</v>
      </c>
      <c r="F26" s="16" t="s">
        <v>20</v>
      </c>
      <c r="G26" s="16">
        <v>82</v>
      </c>
      <c r="H26" s="16" t="s">
        <v>20</v>
      </c>
      <c r="I26" s="16" t="s">
        <v>123</v>
      </c>
      <c r="J26" s="16" t="s">
        <v>20</v>
      </c>
      <c r="K26" s="17">
        <v>90.453</v>
      </c>
      <c r="L26" s="16" t="s">
        <v>20</v>
      </c>
      <c r="M26" s="16" t="s">
        <v>123</v>
      </c>
      <c r="N26" s="16" t="s">
        <v>20</v>
      </c>
      <c r="O26" s="16" t="s">
        <v>123</v>
      </c>
      <c r="P26" s="16" t="s">
        <v>20</v>
      </c>
      <c r="Q26" s="16" t="s">
        <v>123</v>
      </c>
      <c r="R26" s="16" t="s">
        <v>20</v>
      </c>
      <c r="S26" s="17">
        <v>92.22</v>
      </c>
      <c r="T26" s="16" t="s">
        <v>20</v>
      </c>
      <c r="U26" s="17">
        <v>95.886</v>
      </c>
      <c r="V26" s="16" t="s">
        <v>124</v>
      </c>
    </row>
    <row r="27" spans="1:22" ht="12">
      <c r="A27" s="13" t="s">
        <v>30</v>
      </c>
      <c r="B27" s="13" t="s">
        <v>31</v>
      </c>
      <c r="C27" s="13" t="s">
        <v>84</v>
      </c>
      <c r="D27" s="13" t="s">
        <v>85</v>
      </c>
      <c r="E27" s="14" t="s">
        <v>123</v>
      </c>
      <c r="F27" s="14" t="s">
        <v>20</v>
      </c>
      <c r="G27" s="14" t="s">
        <v>123</v>
      </c>
      <c r="H27" s="14" t="s">
        <v>20</v>
      </c>
      <c r="I27" s="14" t="s">
        <v>123</v>
      </c>
      <c r="J27" s="14" t="s">
        <v>20</v>
      </c>
      <c r="K27" s="14" t="s">
        <v>123</v>
      </c>
      <c r="L27" s="14" t="s">
        <v>20</v>
      </c>
      <c r="M27" s="14">
        <v>9406</v>
      </c>
      <c r="N27" s="14" t="s">
        <v>20</v>
      </c>
      <c r="O27" s="14">
        <v>10138</v>
      </c>
      <c r="P27" s="14" t="s">
        <v>20</v>
      </c>
      <c r="Q27" s="14">
        <v>10291</v>
      </c>
      <c r="R27" s="14" t="s">
        <v>20</v>
      </c>
      <c r="S27" s="14">
        <v>9968</v>
      </c>
      <c r="T27" s="14" t="s">
        <v>20</v>
      </c>
      <c r="U27" s="14">
        <v>9270</v>
      </c>
      <c r="V27" s="14" t="s">
        <v>20</v>
      </c>
    </row>
    <row r="28" spans="1:22" ht="12">
      <c r="A28" s="13" t="s">
        <v>30</v>
      </c>
      <c r="B28" s="13" t="s">
        <v>31</v>
      </c>
      <c r="C28" s="13" t="s">
        <v>86</v>
      </c>
      <c r="D28" s="13" t="s">
        <v>87</v>
      </c>
      <c r="E28" s="16">
        <v>1474</v>
      </c>
      <c r="F28" s="16" t="s">
        <v>20</v>
      </c>
      <c r="G28" s="17">
        <v>1548.404</v>
      </c>
      <c r="H28" s="16" t="s">
        <v>20</v>
      </c>
      <c r="I28" s="17">
        <v>1711.987</v>
      </c>
      <c r="J28" s="16" t="s">
        <v>20</v>
      </c>
      <c r="K28" s="16">
        <v>1711</v>
      </c>
      <c r="L28" s="16" t="s">
        <v>20</v>
      </c>
      <c r="M28" s="16">
        <v>1737</v>
      </c>
      <c r="N28" s="16" t="s">
        <v>20</v>
      </c>
      <c r="O28" s="16">
        <v>1783</v>
      </c>
      <c r="P28" s="16" t="s">
        <v>20</v>
      </c>
      <c r="Q28" s="16">
        <v>1775</v>
      </c>
      <c r="R28" s="16" t="s">
        <v>20</v>
      </c>
      <c r="S28" s="16">
        <v>1876</v>
      </c>
      <c r="T28" s="16" t="s">
        <v>20</v>
      </c>
      <c r="U28" s="17">
        <v>1805.535</v>
      </c>
      <c r="V28" s="16" t="s">
        <v>124</v>
      </c>
    </row>
    <row r="29" spans="1:22" ht="12">
      <c r="A29" s="13" t="s">
        <v>30</v>
      </c>
      <c r="B29" s="13" t="s">
        <v>31</v>
      </c>
      <c r="C29" s="13" t="s">
        <v>88</v>
      </c>
      <c r="D29" s="13" t="s">
        <v>89</v>
      </c>
      <c r="E29" s="14" t="s">
        <v>123</v>
      </c>
      <c r="F29" s="14" t="s">
        <v>20</v>
      </c>
      <c r="G29" s="15">
        <v>5548.3</v>
      </c>
      <c r="H29" s="14" t="s">
        <v>125</v>
      </c>
      <c r="I29" s="15">
        <v>5584.208</v>
      </c>
      <c r="J29" s="14" t="s">
        <v>20</v>
      </c>
      <c r="K29" s="15">
        <v>5811.534</v>
      </c>
      <c r="L29" s="14" t="s">
        <v>20</v>
      </c>
      <c r="M29" s="15">
        <v>5567.633</v>
      </c>
      <c r="N29" s="14" t="s">
        <v>20</v>
      </c>
      <c r="O29" s="15">
        <v>5196.3</v>
      </c>
      <c r="P29" s="14" t="s">
        <v>20</v>
      </c>
      <c r="Q29" s="15">
        <v>4887.4</v>
      </c>
      <c r="R29" s="14" t="s">
        <v>20</v>
      </c>
      <c r="S29" s="15">
        <v>4957.6</v>
      </c>
      <c r="T29" s="14" t="s">
        <v>20</v>
      </c>
      <c r="U29" s="15">
        <v>5438.887</v>
      </c>
      <c r="V29" s="14" t="s">
        <v>20</v>
      </c>
    </row>
    <row r="30" spans="1:22" ht="12">
      <c r="A30" s="13" t="s">
        <v>30</v>
      </c>
      <c r="B30" s="13" t="s">
        <v>31</v>
      </c>
      <c r="C30" s="13" t="s">
        <v>90</v>
      </c>
      <c r="D30" s="13" t="s">
        <v>91</v>
      </c>
      <c r="E30" s="17">
        <v>317.043</v>
      </c>
      <c r="F30" s="16" t="s">
        <v>20</v>
      </c>
      <c r="G30" s="17">
        <v>322.349</v>
      </c>
      <c r="H30" s="16" t="s">
        <v>20</v>
      </c>
      <c r="I30" s="17">
        <v>328.794</v>
      </c>
      <c r="J30" s="16" t="s">
        <v>20</v>
      </c>
      <c r="K30" s="17">
        <v>365.736</v>
      </c>
      <c r="L30" s="16" t="s">
        <v>20</v>
      </c>
      <c r="M30" s="17">
        <v>333.923</v>
      </c>
      <c r="N30" s="16" t="s">
        <v>20</v>
      </c>
      <c r="O30" s="17">
        <v>340.468</v>
      </c>
      <c r="P30" s="16" t="s">
        <v>20</v>
      </c>
      <c r="Q30" s="16" t="s">
        <v>123</v>
      </c>
      <c r="R30" s="16" t="s">
        <v>20</v>
      </c>
      <c r="S30" s="17">
        <v>325.19</v>
      </c>
      <c r="T30" s="16" t="s">
        <v>20</v>
      </c>
      <c r="U30" s="17">
        <v>340.479</v>
      </c>
      <c r="V30" s="16" t="s">
        <v>20</v>
      </c>
    </row>
    <row r="31" spans="1:22" ht="12">
      <c r="A31" s="13" t="s">
        <v>30</v>
      </c>
      <c r="B31" s="13" t="s">
        <v>31</v>
      </c>
      <c r="C31" s="13" t="s">
        <v>92</v>
      </c>
      <c r="D31" s="13" t="s">
        <v>93</v>
      </c>
      <c r="E31" s="14">
        <v>667</v>
      </c>
      <c r="F31" s="14" t="s">
        <v>20</v>
      </c>
      <c r="G31" s="15">
        <v>754.466</v>
      </c>
      <c r="H31" s="14" t="s">
        <v>20</v>
      </c>
      <c r="I31" s="15">
        <v>736.64</v>
      </c>
      <c r="J31" s="14" t="s">
        <v>20</v>
      </c>
      <c r="K31" s="15">
        <v>737.085</v>
      </c>
      <c r="L31" s="14" t="s">
        <v>20</v>
      </c>
      <c r="M31" s="15">
        <v>736.809</v>
      </c>
      <c r="N31" s="14" t="s">
        <v>20</v>
      </c>
      <c r="O31" s="15">
        <v>767.616</v>
      </c>
      <c r="P31" s="14" t="s">
        <v>20</v>
      </c>
      <c r="Q31" s="15">
        <v>748.085</v>
      </c>
      <c r="R31" s="14" t="s">
        <v>20</v>
      </c>
      <c r="S31" s="15">
        <v>706.135</v>
      </c>
      <c r="T31" s="14" t="s">
        <v>20</v>
      </c>
      <c r="U31" s="15">
        <v>687.396</v>
      </c>
      <c r="V31" s="14" t="s">
        <v>20</v>
      </c>
    </row>
    <row r="32" spans="1:22" ht="12">
      <c r="A32" s="13" t="s">
        <v>30</v>
      </c>
      <c r="B32" s="13" t="s">
        <v>31</v>
      </c>
      <c r="C32" s="13" t="s">
        <v>94</v>
      </c>
      <c r="D32" s="13" t="s">
        <v>95</v>
      </c>
      <c r="E32" s="17">
        <v>1115.812</v>
      </c>
      <c r="F32" s="16" t="s">
        <v>20</v>
      </c>
      <c r="G32" s="17">
        <v>1117.546</v>
      </c>
      <c r="H32" s="16" t="s">
        <v>20</v>
      </c>
      <c r="I32" s="17">
        <v>1191.07</v>
      </c>
      <c r="J32" s="16" t="s">
        <v>20</v>
      </c>
      <c r="K32" s="17">
        <v>1209.5</v>
      </c>
      <c r="L32" s="16" t="s">
        <v>20</v>
      </c>
      <c r="M32" s="17">
        <v>1225.83</v>
      </c>
      <c r="N32" s="16" t="s">
        <v>20</v>
      </c>
      <c r="O32" s="16">
        <v>0</v>
      </c>
      <c r="P32" s="16" t="s">
        <v>127</v>
      </c>
      <c r="Q32" s="16">
        <v>0</v>
      </c>
      <c r="R32" s="16" t="s">
        <v>127</v>
      </c>
      <c r="S32" s="16">
        <v>1264</v>
      </c>
      <c r="T32" s="16" t="s">
        <v>20</v>
      </c>
      <c r="U32" s="17">
        <v>1292.333</v>
      </c>
      <c r="V32" s="16" t="s">
        <v>124</v>
      </c>
    </row>
    <row r="33" spans="1:22" ht="12">
      <c r="A33" s="13" t="s">
        <v>30</v>
      </c>
      <c r="B33" s="13" t="s">
        <v>31</v>
      </c>
      <c r="C33" s="13" t="s">
        <v>96</v>
      </c>
      <c r="D33" s="13" t="s">
        <v>97</v>
      </c>
      <c r="E33" s="14" t="s">
        <v>123</v>
      </c>
      <c r="F33" s="14" t="s">
        <v>20</v>
      </c>
      <c r="G33" s="15">
        <v>1956.709</v>
      </c>
      <c r="H33" s="14" t="s">
        <v>20</v>
      </c>
      <c r="I33" s="15">
        <v>2075.458</v>
      </c>
      <c r="J33" s="14" t="s">
        <v>20</v>
      </c>
      <c r="K33" s="15">
        <v>2272.665</v>
      </c>
      <c r="L33" s="14" t="s">
        <v>20</v>
      </c>
      <c r="M33" s="15">
        <v>2243.142</v>
      </c>
      <c r="N33" s="14" t="s">
        <v>20</v>
      </c>
      <c r="O33" s="15">
        <v>2298.69</v>
      </c>
      <c r="P33" s="14" t="s">
        <v>20</v>
      </c>
      <c r="Q33" s="15">
        <v>2439.259</v>
      </c>
      <c r="R33" s="14" t="s">
        <v>20</v>
      </c>
      <c r="S33" s="15">
        <v>2428.847</v>
      </c>
      <c r="T33" s="14" t="s">
        <v>20</v>
      </c>
      <c r="U33" s="14" t="s">
        <v>123</v>
      </c>
      <c r="V33" s="14" t="s">
        <v>20</v>
      </c>
    </row>
    <row r="34" spans="1:22" ht="12">
      <c r="A34" s="13" t="s">
        <v>30</v>
      </c>
      <c r="B34" s="13" t="s">
        <v>31</v>
      </c>
      <c r="C34" s="13" t="s">
        <v>98</v>
      </c>
      <c r="D34" s="13" t="s">
        <v>99</v>
      </c>
      <c r="E34" s="16" t="s">
        <v>123</v>
      </c>
      <c r="F34" s="16" t="s">
        <v>20</v>
      </c>
      <c r="G34" s="16" t="s">
        <v>123</v>
      </c>
      <c r="H34" s="16" t="s">
        <v>20</v>
      </c>
      <c r="I34" s="17">
        <v>9753.389</v>
      </c>
      <c r="J34" s="16" t="s">
        <v>125</v>
      </c>
      <c r="K34" s="17">
        <v>10144.86</v>
      </c>
      <c r="L34" s="16" t="s">
        <v>125</v>
      </c>
      <c r="M34" s="17">
        <v>10724.67</v>
      </c>
      <c r="N34" s="16" t="s">
        <v>20</v>
      </c>
      <c r="O34" s="17">
        <v>11006.57</v>
      </c>
      <c r="P34" s="16" t="s">
        <v>20</v>
      </c>
      <c r="Q34" s="16" t="s">
        <v>123</v>
      </c>
      <c r="R34" s="16" t="s">
        <v>20</v>
      </c>
      <c r="S34" s="16" t="s">
        <v>123</v>
      </c>
      <c r="T34" s="16" t="s">
        <v>20</v>
      </c>
      <c r="U34" s="16" t="s">
        <v>123</v>
      </c>
      <c r="V34" s="16" t="s">
        <v>20</v>
      </c>
    </row>
    <row r="35" spans="1:22" ht="12">
      <c r="A35" s="13" t="s">
        <v>30</v>
      </c>
      <c r="B35" s="13" t="s">
        <v>31</v>
      </c>
      <c r="C35" s="13" t="s">
        <v>100</v>
      </c>
      <c r="D35" s="13" t="s">
        <v>101</v>
      </c>
      <c r="E35" s="14" t="s">
        <v>123</v>
      </c>
      <c r="F35" s="14" t="s">
        <v>20</v>
      </c>
      <c r="G35" s="14" t="s">
        <v>123</v>
      </c>
      <c r="H35" s="14" t="s">
        <v>20</v>
      </c>
      <c r="I35" s="14" t="s">
        <v>123</v>
      </c>
      <c r="J35" s="14" t="s">
        <v>20</v>
      </c>
      <c r="K35" s="14" t="s">
        <v>123</v>
      </c>
      <c r="L35" s="14" t="s">
        <v>20</v>
      </c>
      <c r="M35" s="14" t="s">
        <v>123</v>
      </c>
      <c r="N35" s="14" t="s">
        <v>20</v>
      </c>
      <c r="O35" s="15">
        <v>1710.18</v>
      </c>
      <c r="P35" s="14" t="s">
        <v>20</v>
      </c>
      <c r="Q35" s="15">
        <v>1676.69</v>
      </c>
      <c r="R35" s="14" t="s">
        <v>20</v>
      </c>
      <c r="S35" s="14">
        <v>1612</v>
      </c>
      <c r="T35" s="14" t="s">
        <v>20</v>
      </c>
      <c r="U35" s="14">
        <v>1624</v>
      </c>
      <c r="V35" s="14" t="s">
        <v>20</v>
      </c>
    </row>
    <row r="36" spans="1:22" ht="12">
      <c r="A36" s="13" t="s">
        <v>30</v>
      </c>
      <c r="B36" s="13" t="s">
        <v>31</v>
      </c>
      <c r="C36" s="13" t="s">
        <v>102</v>
      </c>
      <c r="D36" s="13" t="s">
        <v>103</v>
      </c>
      <c r="E36" s="16" t="s">
        <v>123</v>
      </c>
      <c r="F36" s="16" t="s">
        <v>20</v>
      </c>
      <c r="G36" s="16" t="s">
        <v>123</v>
      </c>
      <c r="H36" s="16" t="s">
        <v>20</v>
      </c>
      <c r="I36" s="16" t="s">
        <v>123</v>
      </c>
      <c r="J36" s="16" t="s">
        <v>20</v>
      </c>
      <c r="K36" s="17">
        <v>18097.605</v>
      </c>
      <c r="L36" s="16" t="s">
        <v>20</v>
      </c>
      <c r="M36" s="17">
        <v>19281.196</v>
      </c>
      <c r="N36" s="16" t="s">
        <v>20</v>
      </c>
      <c r="O36" s="17">
        <v>19643.712</v>
      </c>
      <c r="P36" s="16" t="s">
        <v>20</v>
      </c>
      <c r="Q36" s="17">
        <v>19898.126</v>
      </c>
      <c r="R36" s="16" t="s">
        <v>20</v>
      </c>
      <c r="S36" s="17">
        <v>19788.063</v>
      </c>
      <c r="T36" s="16" t="s">
        <v>20</v>
      </c>
      <c r="U36" s="17">
        <v>19297.592</v>
      </c>
      <c r="V36" s="16" t="s">
        <v>20</v>
      </c>
    </row>
    <row r="37" spans="1:22" ht="12">
      <c r="A37" s="13" t="s">
        <v>32</v>
      </c>
      <c r="B37" s="13" t="s">
        <v>33</v>
      </c>
      <c r="C37" s="13" t="s">
        <v>52</v>
      </c>
      <c r="D37" s="13" t="s">
        <v>53</v>
      </c>
      <c r="E37" s="14" t="s">
        <v>123</v>
      </c>
      <c r="F37" s="14" t="s">
        <v>20</v>
      </c>
      <c r="G37" s="15">
        <v>2025.258</v>
      </c>
      <c r="H37" s="14" t="s">
        <v>124</v>
      </c>
      <c r="I37" s="15">
        <v>1952.752</v>
      </c>
      <c r="J37" s="14" t="s">
        <v>124</v>
      </c>
      <c r="K37" s="15">
        <v>2052.223</v>
      </c>
      <c r="L37" s="14" t="s">
        <v>124</v>
      </c>
      <c r="M37" s="15">
        <v>1752.871</v>
      </c>
      <c r="N37" s="14" t="s">
        <v>124</v>
      </c>
      <c r="O37" s="15">
        <v>1269.372</v>
      </c>
      <c r="P37" s="14" t="s">
        <v>124</v>
      </c>
      <c r="Q37" s="15">
        <v>1556.429</v>
      </c>
      <c r="R37" s="14" t="s">
        <v>124</v>
      </c>
      <c r="S37" s="15">
        <v>1603.699</v>
      </c>
      <c r="T37" s="14" t="s">
        <v>124</v>
      </c>
      <c r="U37" s="14" t="s">
        <v>123</v>
      </c>
      <c r="V37" s="14" t="s">
        <v>20</v>
      </c>
    </row>
    <row r="38" spans="1:22" ht="12">
      <c r="A38" s="13" t="s">
        <v>32</v>
      </c>
      <c r="B38" s="13" t="s">
        <v>33</v>
      </c>
      <c r="C38" s="13" t="s">
        <v>54</v>
      </c>
      <c r="D38" s="13" t="s">
        <v>55</v>
      </c>
      <c r="E38" s="16">
        <v>754</v>
      </c>
      <c r="F38" s="16" t="s">
        <v>20</v>
      </c>
      <c r="G38" s="16" t="s">
        <v>123</v>
      </c>
      <c r="H38" s="16" t="s">
        <v>20</v>
      </c>
      <c r="I38" s="16">
        <v>836</v>
      </c>
      <c r="J38" s="16" t="s">
        <v>125</v>
      </c>
      <c r="K38" s="16">
        <v>916</v>
      </c>
      <c r="L38" s="16" t="s">
        <v>20</v>
      </c>
      <c r="M38" s="16">
        <v>963</v>
      </c>
      <c r="N38" s="16" t="s">
        <v>20</v>
      </c>
      <c r="O38" s="16">
        <v>963</v>
      </c>
      <c r="P38" s="16" t="s">
        <v>20</v>
      </c>
      <c r="Q38" s="17">
        <v>1043.3</v>
      </c>
      <c r="R38" s="16" t="s">
        <v>20</v>
      </c>
      <c r="S38" s="16">
        <v>1048</v>
      </c>
      <c r="T38" s="16" t="s">
        <v>20</v>
      </c>
      <c r="U38" s="16">
        <v>1009</v>
      </c>
      <c r="V38" s="16" t="s">
        <v>20</v>
      </c>
    </row>
    <row r="39" spans="1:22" ht="12">
      <c r="A39" s="13" t="s">
        <v>32</v>
      </c>
      <c r="B39" s="13" t="s">
        <v>33</v>
      </c>
      <c r="C39" s="13" t="s">
        <v>56</v>
      </c>
      <c r="D39" s="13" t="s">
        <v>57</v>
      </c>
      <c r="E39" s="15">
        <v>1168.661</v>
      </c>
      <c r="F39" s="14" t="s">
        <v>20</v>
      </c>
      <c r="G39" s="15">
        <v>1230.634</v>
      </c>
      <c r="H39" s="14" t="s">
        <v>20</v>
      </c>
      <c r="I39" s="15">
        <v>1216.532</v>
      </c>
      <c r="J39" s="14" t="s">
        <v>20</v>
      </c>
      <c r="K39" s="15">
        <v>1277.536</v>
      </c>
      <c r="L39" s="14" t="s">
        <v>20</v>
      </c>
      <c r="M39" s="15">
        <v>1431.89</v>
      </c>
      <c r="N39" s="14" t="s">
        <v>20</v>
      </c>
      <c r="O39" s="15">
        <v>1472.982</v>
      </c>
      <c r="P39" s="14" t="s">
        <v>20</v>
      </c>
      <c r="Q39" s="15">
        <v>1538.246</v>
      </c>
      <c r="R39" s="14" t="s">
        <v>20</v>
      </c>
      <c r="S39" s="15">
        <v>1573.85</v>
      </c>
      <c r="T39" s="14" t="s">
        <v>20</v>
      </c>
      <c r="U39" s="15">
        <v>1702.009</v>
      </c>
      <c r="V39" s="14" t="s">
        <v>20</v>
      </c>
    </row>
    <row r="40" spans="1:22" ht="12">
      <c r="A40" s="13" t="s">
        <v>32</v>
      </c>
      <c r="B40" s="13" t="s">
        <v>33</v>
      </c>
      <c r="C40" s="13" t="s">
        <v>58</v>
      </c>
      <c r="D40" s="13" t="s">
        <v>59</v>
      </c>
      <c r="E40" s="16" t="s">
        <v>123</v>
      </c>
      <c r="F40" s="16" t="s">
        <v>20</v>
      </c>
      <c r="G40" s="16" t="s">
        <v>123</v>
      </c>
      <c r="H40" s="16" t="s">
        <v>20</v>
      </c>
      <c r="I40" s="16" t="s">
        <v>123</v>
      </c>
      <c r="J40" s="16" t="s">
        <v>20</v>
      </c>
      <c r="K40" s="16" t="s">
        <v>123</v>
      </c>
      <c r="L40" s="16" t="s">
        <v>20</v>
      </c>
      <c r="M40" s="16" t="s">
        <v>123</v>
      </c>
      <c r="N40" s="16" t="s">
        <v>20</v>
      </c>
      <c r="O40" s="16" t="s">
        <v>123</v>
      </c>
      <c r="P40" s="16" t="s">
        <v>20</v>
      </c>
      <c r="Q40" s="16" t="s">
        <v>123</v>
      </c>
      <c r="R40" s="16" t="s">
        <v>20</v>
      </c>
      <c r="S40" s="16" t="s">
        <v>123</v>
      </c>
      <c r="T40" s="16" t="s">
        <v>20</v>
      </c>
      <c r="U40" s="16" t="s">
        <v>123</v>
      </c>
      <c r="V40" s="16" t="s">
        <v>20</v>
      </c>
    </row>
    <row r="41" spans="1:22" ht="12">
      <c r="A41" s="13" t="s">
        <v>32</v>
      </c>
      <c r="B41" s="13" t="s">
        <v>33</v>
      </c>
      <c r="C41" s="13" t="s">
        <v>60</v>
      </c>
      <c r="D41" s="13" t="s">
        <v>61</v>
      </c>
      <c r="E41" s="14" t="s">
        <v>123</v>
      </c>
      <c r="F41" s="14" t="s">
        <v>20</v>
      </c>
      <c r="G41" s="14">
        <v>11344</v>
      </c>
      <c r="H41" s="14" t="s">
        <v>20</v>
      </c>
      <c r="I41" s="14">
        <v>11555</v>
      </c>
      <c r="J41" s="14" t="s">
        <v>20</v>
      </c>
      <c r="K41" s="14">
        <v>11728</v>
      </c>
      <c r="L41" s="14" t="s">
        <v>20</v>
      </c>
      <c r="M41" s="14">
        <v>11819</v>
      </c>
      <c r="N41" s="14" t="s">
        <v>20</v>
      </c>
      <c r="O41" s="14">
        <v>12044</v>
      </c>
      <c r="P41" s="14" t="s">
        <v>20</v>
      </c>
      <c r="Q41" s="14" t="s">
        <v>123</v>
      </c>
      <c r="R41" s="14" t="s">
        <v>20</v>
      </c>
      <c r="S41" s="14">
        <v>12615</v>
      </c>
      <c r="T41" s="14" t="s">
        <v>20</v>
      </c>
      <c r="U41" s="14" t="s">
        <v>123</v>
      </c>
      <c r="V41" s="14" t="s">
        <v>20</v>
      </c>
    </row>
    <row r="42" spans="1:22" ht="12">
      <c r="A42" s="13" t="s">
        <v>32</v>
      </c>
      <c r="B42" s="13" t="s">
        <v>33</v>
      </c>
      <c r="C42" s="13" t="s">
        <v>62</v>
      </c>
      <c r="D42" s="13" t="s">
        <v>63</v>
      </c>
      <c r="E42" s="17">
        <v>149.4</v>
      </c>
      <c r="F42" s="16" t="s">
        <v>20</v>
      </c>
      <c r="G42" s="17">
        <v>154.2</v>
      </c>
      <c r="H42" s="16" t="s">
        <v>20</v>
      </c>
      <c r="I42" s="17">
        <v>167.3</v>
      </c>
      <c r="J42" s="16" t="s">
        <v>20</v>
      </c>
      <c r="K42" s="16" t="s">
        <v>123</v>
      </c>
      <c r="L42" s="16" t="s">
        <v>20</v>
      </c>
      <c r="M42" s="16" t="s">
        <v>123</v>
      </c>
      <c r="N42" s="16" t="s">
        <v>20</v>
      </c>
      <c r="O42" s="17">
        <v>180.9</v>
      </c>
      <c r="P42" s="16" t="s">
        <v>20</v>
      </c>
      <c r="Q42" s="16" t="s">
        <v>123</v>
      </c>
      <c r="R42" s="16" t="s">
        <v>20</v>
      </c>
      <c r="S42" s="17">
        <v>144.2</v>
      </c>
      <c r="T42" s="16" t="s">
        <v>20</v>
      </c>
      <c r="U42" s="16" t="s">
        <v>123</v>
      </c>
      <c r="V42" s="16" t="s">
        <v>20</v>
      </c>
    </row>
    <row r="43" spans="1:22" ht="12">
      <c r="A43" s="13" t="s">
        <v>32</v>
      </c>
      <c r="B43" s="13" t="s">
        <v>33</v>
      </c>
      <c r="C43" s="13" t="s">
        <v>64</v>
      </c>
      <c r="D43" s="13" t="s">
        <v>65</v>
      </c>
      <c r="E43" s="14" t="s">
        <v>123</v>
      </c>
      <c r="F43" s="14" t="s">
        <v>20</v>
      </c>
      <c r="G43" s="14" t="s">
        <v>123</v>
      </c>
      <c r="H43" s="14" t="s">
        <v>20</v>
      </c>
      <c r="I43" s="14" t="s">
        <v>123</v>
      </c>
      <c r="J43" s="14" t="s">
        <v>20</v>
      </c>
      <c r="K43" s="14" t="s">
        <v>123</v>
      </c>
      <c r="L43" s="14" t="s">
        <v>20</v>
      </c>
      <c r="M43" s="14" t="s">
        <v>123</v>
      </c>
      <c r="N43" s="14" t="s">
        <v>20</v>
      </c>
      <c r="O43" s="14" t="s">
        <v>123</v>
      </c>
      <c r="P43" s="14" t="s">
        <v>20</v>
      </c>
      <c r="Q43" s="14" t="s">
        <v>123</v>
      </c>
      <c r="R43" s="14" t="s">
        <v>20</v>
      </c>
      <c r="S43" s="15">
        <v>952.5</v>
      </c>
      <c r="T43" s="14" t="s">
        <v>124</v>
      </c>
      <c r="U43" s="15">
        <v>976.6</v>
      </c>
      <c r="V43" s="14" t="s">
        <v>124</v>
      </c>
    </row>
    <row r="44" spans="1:22" ht="12">
      <c r="A44" s="13" t="s">
        <v>32</v>
      </c>
      <c r="B44" s="13" t="s">
        <v>33</v>
      </c>
      <c r="C44" s="13" t="s">
        <v>66</v>
      </c>
      <c r="D44" s="13" t="s">
        <v>67</v>
      </c>
      <c r="E44" s="17">
        <v>11556.91</v>
      </c>
      <c r="F44" s="16" t="s">
        <v>125</v>
      </c>
      <c r="G44" s="16">
        <v>12111</v>
      </c>
      <c r="H44" s="16" t="s">
        <v>20</v>
      </c>
      <c r="I44" s="16">
        <v>12062</v>
      </c>
      <c r="J44" s="16" t="s">
        <v>125</v>
      </c>
      <c r="K44" s="17">
        <v>12824.023</v>
      </c>
      <c r="L44" s="16" t="s">
        <v>125</v>
      </c>
      <c r="M44" s="17">
        <v>13165.578</v>
      </c>
      <c r="N44" s="16" t="s">
        <v>125</v>
      </c>
      <c r="O44" s="17">
        <v>13032.824</v>
      </c>
      <c r="P44" s="16" t="s">
        <v>125</v>
      </c>
      <c r="Q44" s="17">
        <v>12685.077</v>
      </c>
      <c r="R44" s="16" t="s">
        <v>125</v>
      </c>
      <c r="S44" s="17">
        <v>13480.327</v>
      </c>
      <c r="T44" s="16" t="s">
        <v>125</v>
      </c>
      <c r="U44" s="17">
        <v>13165.152</v>
      </c>
      <c r="V44" s="16" t="s">
        <v>125</v>
      </c>
    </row>
    <row r="45" spans="1:22" ht="12">
      <c r="A45" s="13" t="s">
        <v>32</v>
      </c>
      <c r="B45" s="13" t="s">
        <v>33</v>
      </c>
      <c r="C45" s="13" t="s">
        <v>68</v>
      </c>
      <c r="D45" s="13" t="s">
        <v>69</v>
      </c>
      <c r="E45" s="14" t="s">
        <v>123</v>
      </c>
      <c r="F45" s="14" t="s">
        <v>20</v>
      </c>
      <c r="G45" s="14">
        <v>13593</v>
      </c>
      <c r="H45" s="14" t="s">
        <v>124</v>
      </c>
      <c r="I45" s="14">
        <v>12376</v>
      </c>
      <c r="J45" s="14" t="s">
        <v>126</v>
      </c>
      <c r="K45" s="14">
        <v>13360</v>
      </c>
      <c r="L45" s="14" t="s">
        <v>125</v>
      </c>
      <c r="M45" s="14">
        <v>14000</v>
      </c>
      <c r="N45" s="14" t="s">
        <v>20</v>
      </c>
      <c r="O45" s="14">
        <v>14950</v>
      </c>
      <c r="P45" s="14" t="s">
        <v>124</v>
      </c>
      <c r="Q45" s="14">
        <v>13900</v>
      </c>
      <c r="R45" s="14" t="s">
        <v>124</v>
      </c>
      <c r="S45" s="14">
        <v>14800</v>
      </c>
      <c r="T45" s="14" t="s">
        <v>124</v>
      </c>
      <c r="U45" s="14">
        <v>15000</v>
      </c>
      <c r="V45" s="14" t="s">
        <v>20</v>
      </c>
    </row>
    <row r="46" spans="1:22" ht="12">
      <c r="A46" s="13" t="s">
        <v>32</v>
      </c>
      <c r="B46" s="13" t="s">
        <v>33</v>
      </c>
      <c r="C46" s="13" t="s">
        <v>70</v>
      </c>
      <c r="D46" s="13" t="s">
        <v>71</v>
      </c>
      <c r="E46" s="17">
        <v>266.6</v>
      </c>
      <c r="F46" s="16" t="s">
        <v>20</v>
      </c>
      <c r="G46" s="17">
        <v>244.6</v>
      </c>
      <c r="H46" s="16" t="s">
        <v>20</v>
      </c>
      <c r="I46" s="17">
        <v>399.9</v>
      </c>
      <c r="J46" s="16" t="s">
        <v>20</v>
      </c>
      <c r="K46" s="17">
        <v>379.1</v>
      </c>
      <c r="L46" s="16" t="s">
        <v>20</v>
      </c>
      <c r="M46" s="17">
        <v>375.7</v>
      </c>
      <c r="N46" s="16" t="s">
        <v>20</v>
      </c>
      <c r="O46" s="17">
        <v>405.5</v>
      </c>
      <c r="P46" s="16" t="s">
        <v>20</v>
      </c>
      <c r="Q46" s="17">
        <v>429.7</v>
      </c>
      <c r="R46" s="16" t="s">
        <v>20</v>
      </c>
      <c r="S46" s="17">
        <v>461.8</v>
      </c>
      <c r="T46" s="16" t="s">
        <v>20</v>
      </c>
      <c r="U46" s="17">
        <v>497.8</v>
      </c>
      <c r="V46" s="16" t="s">
        <v>20</v>
      </c>
    </row>
    <row r="47" spans="1:22" ht="12">
      <c r="A47" s="13" t="s">
        <v>32</v>
      </c>
      <c r="B47" s="13" t="s">
        <v>33</v>
      </c>
      <c r="C47" s="13" t="s">
        <v>72</v>
      </c>
      <c r="D47" s="13" t="s">
        <v>73</v>
      </c>
      <c r="E47" s="14" t="s">
        <v>123</v>
      </c>
      <c r="F47" s="14" t="s">
        <v>20</v>
      </c>
      <c r="G47" s="14" t="s">
        <v>123</v>
      </c>
      <c r="H47" s="14" t="s">
        <v>20</v>
      </c>
      <c r="I47" s="15">
        <v>126.208</v>
      </c>
      <c r="J47" s="14" t="s">
        <v>20</v>
      </c>
      <c r="K47" s="15">
        <v>138.362</v>
      </c>
      <c r="L47" s="14" t="s">
        <v>20</v>
      </c>
      <c r="M47" s="14" t="s">
        <v>123</v>
      </c>
      <c r="N47" s="14" t="s">
        <v>20</v>
      </c>
      <c r="O47" s="14" t="s">
        <v>123</v>
      </c>
      <c r="P47" s="14" t="s">
        <v>20</v>
      </c>
      <c r="Q47" s="14" t="s">
        <v>123</v>
      </c>
      <c r="R47" s="14" t="s">
        <v>20</v>
      </c>
      <c r="S47" s="15">
        <v>130.734</v>
      </c>
      <c r="T47" s="14" t="s">
        <v>20</v>
      </c>
      <c r="U47" s="14" t="s">
        <v>123</v>
      </c>
      <c r="V47" s="14" t="s">
        <v>20</v>
      </c>
    </row>
    <row r="48" spans="1:22" ht="12">
      <c r="A48" s="13" t="s">
        <v>32</v>
      </c>
      <c r="B48" s="13" t="s">
        <v>33</v>
      </c>
      <c r="C48" s="13" t="s">
        <v>74</v>
      </c>
      <c r="D48" s="13" t="s">
        <v>75</v>
      </c>
      <c r="E48" s="16" t="s">
        <v>123</v>
      </c>
      <c r="F48" s="16" t="s">
        <v>20</v>
      </c>
      <c r="G48" s="17">
        <v>585.8</v>
      </c>
      <c r="H48" s="16" t="s">
        <v>20</v>
      </c>
      <c r="I48" s="16" t="s">
        <v>123</v>
      </c>
      <c r="J48" s="16" t="s">
        <v>20</v>
      </c>
      <c r="K48" s="16" t="s">
        <v>123</v>
      </c>
      <c r="L48" s="16" t="s">
        <v>20</v>
      </c>
      <c r="M48" s="17">
        <v>751.2</v>
      </c>
      <c r="N48" s="16" t="s">
        <v>20</v>
      </c>
      <c r="O48" s="17">
        <v>706.4</v>
      </c>
      <c r="P48" s="16" t="s">
        <v>20</v>
      </c>
      <c r="Q48" s="16" t="s">
        <v>123</v>
      </c>
      <c r="R48" s="16" t="s">
        <v>20</v>
      </c>
      <c r="S48" s="17">
        <v>747.5</v>
      </c>
      <c r="T48" s="16" t="s">
        <v>20</v>
      </c>
      <c r="U48" s="17">
        <v>758.7</v>
      </c>
      <c r="V48" s="16" t="s">
        <v>20</v>
      </c>
    </row>
    <row r="49" spans="1:22" ht="12">
      <c r="A49" s="13" t="s">
        <v>32</v>
      </c>
      <c r="B49" s="13" t="s">
        <v>33</v>
      </c>
      <c r="C49" s="13" t="s">
        <v>76</v>
      </c>
      <c r="D49" s="13" t="s">
        <v>77</v>
      </c>
      <c r="E49" s="15">
        <v>590.2</v>
      </c>
      <c r="F49" s="14" t="s">
        <v>20</v>
      </c>
      <c r="G49" s="15">
        <v>670.549</v>
      </c>
      <c r="H49" s="14" t="s">
        <v>20</v>
      </c>
      <c r="I49" s="15">
        <v>669.186</v>
      </c>
      <c r="J49" s="14" t="s">
        <v>20</v>
      </c>
      <c r="K49" s="15">
        <v>709.278</v>
      </c>
      <c r="L49" s="14" t="s">
        <v>20</v>
      </c>
      <c r="M49" s="15">
        <v>664.226</v>
      </c>
      <c r="N49" s="14" t="s">
        <v>20</v>
      </c>
      <c r="O49" s="15">
        <v>771.144</v>
      </c>
      <c r="P49" s="14" t="s">
        <v>20</v>
      </c>
      <c r="Q49" s="15">
        <v>719.408</v>
      </c>
      <c r="R49" s="14" t="s">
        <v>20</v>
      </c>
      <c r="S49" s="15">
        <v>722.95</v>
      </c>
      <c r="T49" s="14" t="s">
        <v>20</v>
      </c>
      <c r="U49" s="15">
        <v>848.979</v>
      </c>
      <c r="V49" s="14" t="s">
        <v>20</v>
      </c>
    </row>
    <row r="50" spans="1:22" ht="12">
      <c r="A50" s="13" t="s">
        <v>32</v>
      </c>
      <c r="B50" s="13" t="s">
        <v>33</v>
      </c>
      <c r="C50" s="13" t="s">
        <v>78</v>
      </c>
      <c r="D50" s="13" t="s">
        <v>79</v>
      </c>
      <c r="E50" s="17">
        <v>21.615</v>
      </c>
      <c r="F50" s="16" t="s">
        <v>20</v>
      </c>
      <c r="G50" s="17">
        <v>24.117</v>
      </c>
      <c r="H50" s="16" t="s">
        <v>20</v>
      </c>
      <c r="I50" s="17">
        <v>26.228</v>
      </c>
      <c r="J50" s="16" t="s">
        <v>20</v>
      </c>
      <c r="K50" s="17">
        <v>26.281</v>
      </c>
      <c r="L50" s="16" t="s">
        <v>20</v>
      </c>
      <c r="M50" s="17">
        <v>28.345</v>
      </c>
      <c r="N50" s="16" t="s">
        <v>20</v>
      </c>
      <c r="O50" s="17">
        <v>27.614</v>
      </c>
      <c r="P50" s="16" t="s">
        <v>20</v>
      </c>
      <c r="Q50" s="17">
        <v>30.015</v>
      </c>
      <c r="R50" s="16" t="s">
        <v>20</v>
      </c>
      <c r="S50" s="17">
        <v>30.837</v>
      </c>
      <c r="T50" s="16" t="s">
        <v>20</v>
      </c>
      <c r="U50" s="17">
        <v>31.888</v>
      </c>
      <c r="V50" s="16" t="s">
        <v>20</v>
      </c>
    </row>
    <row r="51" spans="1:22" ht="12">
      <c r="A51" s="13" t="s">
        <v>32</v>
      </c>
      <c r="B51" s="13" t="s">
        <v>33</v>
      </c>
      <c r="C51" s="13" t="s">
        <v>80</v>
      </c>
      <c r="D51" s="13" t="s">
        <v>81</v>
      </c>
      <c r="E51" s="14" t="s">
        <v>123</v>
      </c>
      <c r="F51" s="14" t="s">
        <v>20</v>
      </c>
      <c r="G51" s="14" t="s">
        <v>123</v>
      </c>
      <c r="H51" s="14" t="s">
        <v>20</v>
      </c>
      <c r="I51" s="15">
        <v>1049.7</v>
      </c>
      <c r="J51" s="14" t="s">
        <v>20</v>
      </c>
      <c r="K51" s="15">
        <v>1095.8</v>
      </c>
      <c r="L51" s="14" t="s">
        <v>20</v>
      </c>
      <c r="M51" s="14">
        <v>1142</v>
      </c>
      <c r="N51" s="14" t="s">
        <v>20</v>
      </c>
      <c r="O51" s="14">
        <v>1242</v>
      </c>
      <c r="P51" s="14" t="s">
        <v>20</v>
      </c>
      <c r="Q51" s="14">
        <v>1270</v>
      </c>
      <c r="R51" s="14" t="s">
        <v>20</v>
      </c>
      <c r="S51" s="14">
        <v>1257</v>
      </c>
      <c r="T51" s="14" t="s">
        <v>20</v>
      </c>
      <c r="U51" s="15">
        <v>1335.3</v>
      </c>
      <c r="V51" s="14" t="s">
        <v>20</v>
      </c>
    </row>
    <row r="52" spans="1:22" ht="12">
      <c r="A52" s="13" t="s">
        <v>32</v>
      </c>
      <c r="B52" s="13" t="s">
        <v>33</v>
      </c>
      <c r="C52" s="13" t="s">
        <v>82</v>
      </c>
      <c r="D52" s="13" t="s">
        <v>83</v>
      </c>
      <c r="E52" s="16" t="s">
        <v>123</v>
      </c>
      <c r="F52" s="16" t="s">
        <v>20</v>
      </c>
      <c r="G52" s="16">
        <v>77</v>
      </c>
      <c r="H52" s="16" t="s">
        <v>20</v>
      </c>
      <c r="I52" s="16" t="s">
        <v>123</v>
      </c>
      <c r="J52" s="16" t="s">
        <v>20</v>
      </c>
      <c r="K52" s="17">
        <v>81.925</v>
      </c>
      <c r="L52" s="16" t="s">
        <v>20</v>
      </c>
      <c r="M52" s="16" t="s">
        <v>123</v>
      </c>
      <c r="N52" s="16" t="s">
        <v>20</v>
      </c>
      <c r="O52" s="16" t="s">
        <v>123</v>
      </c>
      <c r="P52" s="16" t="s">
        <v>20</v>
      </c>
      <c r="Q52" s="16" t="s">
        <v>123</v>
      </c>
      <c r="R52" s="16" t="s">
        <v>20</v>
      </c>
      <c r="S52" s="17">
        <v>92.22</v>
      </c>
      <c r="T52" s="16" t="s">
        <v>20</v>
      </c>
      <c r="U52" s="17">
        <v>95.886</v>
      </c>
      <c r="V52" s="16" t="s">
        <v>20</v>
      </c>
    </row>
    <row r="53" spans="1:22" ht="12">
      <c r="A53" s="13" t="s">
        <v>32</v>
      </c>
      <c r="B53" s="13" t="s">
        <v>33</v>
      </c>
      <c r="C53" s="13" t="s">
        <v>84</v>
      </c>
      <c r="D53" s="13" t="s">
        <v>85</v>
      </c>
      <c r="E53" s="14" t="s">
        <v>123</v>
      </c>
      <c r="F53" s="14" t="s">
        <v>20</v>
      </c>
      <c r="G53" s="14" t="s">
        <v>123</v>
      </c>
      <c r="H53" s="14" t="s">
        <v>20</v>
      </c>
      <c r="I53" s="14" t="s">
        <v>123</v>
      </c>
      <c r="J53" s="14" t="s">
        <v>20</v>
      </c>
      <c r="K53" s="14" t="s">
        <v>123</v>
      </c>
      <c r="L53" s="14" t="s">
        <v>20</v>
      </c>
      <c r="M53" s="14">
        <v>7243</v>
      </c>
      <c r="N53" s="14" t="s">
        <v>20</v>
      </c>
      <c r="O53" s="14">
        <v>8496</v>
      </c>
      <c r="P53" s="14" t="s">
        <v>20</v>
      </c>
      <c r="Q53" s="14">
        <v>9199</v>
      </c>
      <c r="R53" s="14" t="s">
        <v>20</v>
      </c>
      <c r="S53" s="14">
        <v>8513</v>
      </c>
      <c r="T53" s="14" t="s">
        <v>20</v>
      </c>
      <c r="U53" s="14">
        <v>8028</v>
      </c>
      <c r="V53" s="14" t="s">
        <v>20</v>
      </c>
    </row>
    <row r="54" spans="1:22" ht="12">
      <c r="A54" s="13" t="s">
        <v>32</v>
      </c>
      <c r="B54" s="13" t="s">
        <v>33</v>
      </c>
      <c r="C54" s="13" t="s">
        <v>86</v>
      </c>
      <c r="D54" s="13" t="s">
        <v>87</v>
      </c>
      <c r="E54" s="16">
        <v>1470</v>
      </c>
      <c r="F54" s="16" t="s">
        <v>20</v>
      </c>
      <c r="G54" s="17">
        <v>1544.943</v>
      </c>
      <c r="H54" s="16" t="s">
        <v>20</v>
      </c>
      <c r="I54" s="17">
        <v>1707.917</v>
      </c>
      <c r="J54" s="16" t="s">
        <v>20</v>
      </c>
      <c r="K54" s="16">
        <v>1707</v>
      </c>
      <c r="L54" s="16" t="s">
        <v>20</v>
      </c>
      <c r="M54" s="16">
        <v>1734</v>
      </c>
      <c r="N54" s="16" t="s">
        <v>20</v>
      </c>
      <c r="O54" s="16">
        <v>3</v>
      </c>
      <c r="P54" s="16" t="s">
        <v>20</v>
      </c>
      <c r="Q54" s="16">
        <v>1770</v>
      </c>
      <c r="R54" s="16" t="s">
        <v>20</v>
      </c>
      <c r="S54" s="16">
        <v>1871</v>
      </c>
      <c r="T54" s="16" t="s">
        <v>20</v>
      </c>
      <c r="U54" s="17">
        <v>1802.832</v>
      </c>
      <c r="V54" s="16" t="s">
        <v>20</v>
      </c>
    </row>
    <row r="55" spans="1:22" ht="12">
      <c r="A55" s="13" t="s">
        <v>32</v>
      </c>
      <c r="B55" s="13" t="s">
        <v>33</v>
      </c>
      <c r="C55" s="13" t="s">
        <v>88</v>
      </c>
      <c r="D55" s="13" t="s">
        <v>89</v>
      </c>
      <c r="E55" s="14" t="s">
        <v>123</v>
      </c>
      <c r="F55" s="14" t="s">
        <v>20</v>
      </c>
      <c r="G55" s="15">
        <v>1263.5</v>
      </c>
      <c r="H55" s="14" t="s">
        <v>125</v>
      </c>
      <c r="I55" s="15">
        <v>1505.124</v>
      </c>
      <c r="J55" s="14" t="s">
        <v>20</v>
      </c>
      <c r="K55" s="15">
        <v>1785.354</v>
      </c>
      <c r="L55" s="14" t="s">
        <v>20</v>
      </c>
      <c r="M55" s="15">
        <v>1848.575</v>
      </c>
      <c r="N55" s="14" t="s">
        <v>20</v>
      </c>
      <c r="O55" s="15">
        <v>2028.5</v>
      </c>
      <c r="P55" s="14" t="s">
        <v>20</v>
      </c>
      <c r="Q55" s="15">
        <v>2207.729</v>
      </c>
      <c r="R55" s="14" t="s">
        <v>20</v>
      </c>
      <c r="S55" s="15">
        <v>2261.22</v>
      </c>
      <c r="T55" s="14" t="s">
        <v>20</v>
      </c>
      <c r="U55" s="15">
        <v>2661.274</v>
      </c>
      <c r="V55" s="14" t="s">
        <v>20</v>
      </c>
    </row>
    <row r="56" spans="1:22" ht="12">
      <c r="A56" s="13" t="s">
        <v>32</v>
      </c>
      <c r="B56" s="13" t="s">
        <v>33</v>
      </c>
      <c r="C56" s="13" t="s">
        <v>90</v>
      </c>
      <c r="D56" s="13" t="s">
        <v>91</v>
      </c>
      <c r="E56" s="17">
        <v>248.098</v>
      </c>
      <c r="F56" s="16" t="s">
        <v>20</v>
      </c>
      <c r="G56" s="17">
        <v>304.421</v>
      </c>
      <c r="H56" s="16" t="s">
        <v>20</v>
      </c>
      <c r="I56" s="17">
        <v>309.244</v>
      </c>
      <c r="J56" s="16" t="s">
        <v>20</v>
      </c>
      <c r="K56" s="17">
        <v>279.234</v>
      </c>
      <c r="L56" s="16" t="s">
        <v>20</v>
      </c>
      <c r="M56" s="17">
        <v>265.41</v>
      </c>
      <c r="N56" s="16" t="s">
        <v>20</v>
      </c>
      <c r="O56" s="17">
        <v>271.511</v>
      </c>
      <c r="P56" s="16" t="s">
        <v>20</v>
      </c>
      <c r="Q56" s="16" t="s">
        <v>123</v>
      </c>
      <c r="R56" s="16" t="s">
        <v>20</v>
      </c>
      <c r="S56" s="17">
        <v>250.709</v>
      </c>
      <c r="T56" s="16" t="s">
        <v>20</v>
      </c>
      <c r="U56" s="17">
        <v>258.954</v>
      </c>
      <c r="V56" s="16" t="s">
        <v>20</v>
      </c>
    </row>
    <row r="57" spans="1:22" ht="12">
      <c r="A57" s="13" t="s">
        <v>32</v>
      </c>
      <c r="B57" s="13" t="s">
        <v>33</v>
      </c>
      <c r="C57" s="13" t="s">
        <v>92</v>
      </c>
      <c r="D57" s="13" t="s">
        <v>93</v>
      </c>
      <c r="E57" s="14">
        <v>664</v>
      </c>
      <c r="F57" s="14" t="s">
        <v>20</v>
      </c>
      <c r="G57" s="14">
        <v>750</v>
      </c>
      <c r="H57" s="14" t="s">
        <v>20</v>
      </c>
      <c r="I57" s="15">
        <v>734.41</v>
      </c>
      <c r="J57" s="14" t="s">
        <v>20</v>
      </c>
      <c r="K57" s="15">
        <v>735.543</v>
      </c>
      <c r="L57" s="14" t="s">
        <v>20</v>
      </c>
      <c r="M57" s="15">
        <v>734.686</v>
      </c>
      <c r="N57" s="14" t="s">
        <v>20</v>
      </c>
      <c r="O57" s="15">
        <v>764.517</v>
      </c>
      <c r="P57" s="14" t="s">
        <v>20</v>
      </c>
      <c r="Q57" s="15">
        <v>744.707</v>
      </c>
      <c r="R57" s="14" t="s">
        <v>20</v>
      </c>
      <c r="S57" s="15">
        <v>702.883</v>
      </c>
      <c r="T57" s="14" t="s">
        <v>20</v>
      </c>
      <c r="U57" s="15">
        <v>681.913</v>
      </c>
      <c r="V57" s="14" t="s">
        <v>20</v>
      </c>
    </row>
    <row r="58" spans="1:22" ht="12">
      <c r="A58" s="13" t="s">
        <v>32</v>
      </c>
      <c r="B58" s="13" t="s">
        <v>33</v>
      </c>
      <c r="C58" s="13" t="s">
        <v>94</v>
      </c>
      <c r="D58" s="13" t="s">
        <v>95</v>
      </c>
      <c r="E58" s="16" t="s">
        <v>123</v>
      </c>
      <c r="F58" s="16" t="s">
        <v>20</v>
      </c>
      <c r="G58" s="16" t="s">
        <v>123</v>
      </c>
      <c r="H58" s="16" t="s">
        <v>20</v>
      </c>
      <c r="I58" s="16" t="s">
        <v>123</v>
      </c>
      <c r="J58" s="16" t="s">
        <v>20</v>
      </c>
      <c r="K58" s="16" t="s">
        <v>123</v>
      </c>
      <c r="L58" s="16" t="s">
        <v>20</v>
      </c>
      <c r="M58" s="16" t="s">
        <v>123</v>
      </c>
      <c r="N58" s="16" t="s">
        <v>20</v>
      </c>
      <c r="O58" s="16" t="s">
        <v>123</v>
      </c>
      <c r="P58" s="16" t="s">
        <v>20</v>
      </c>
      <c r="Q58" s="16" t="s">
        <v>123</v>
      </c>
      <c r="R58" s="16" t="s">
        <v>20</v>
      </c>
      <c r="S58" s="16" t="s">
        <v>123</v>
      </c>
      <c r="T58" s="16" t="s">
        <v>20</v>
      </c>
      <c r="U58" s="16" t="s">
        <v>123</v>
      </c>
      <c r="V58" s="16" t="s">
        <v>20</v>
      </c>
    </row>
    <row r="59" spans="1:22" ht="12">
      <c r="A59" s="13" t="s">
        <v>32</v>
      </c>
      <c r="B59" s="13" t="s">
        <v>33</v>
      </c>
      <c r="C59" s="13" t="s">
        <v>96</v>
      </c>
      <c r="D59" s="13" t="s">
        <v>97</v>
      </c>
      <c r="E59" s="14" t="s">
        <v>123</v>
      </c>
      <c r="F59" s="14" t="s">
        <v>20</v>
      </c>
      <c r="G59" s="14" t="s">
        <v>123</v>
      </c>
      <c r="H59" s="14" t="s">
        <v>20</v>
      </c>
      <c r="I59" s="14" t="s">
        <v>123</v>
      </c>
      <c r="J59" s="14" t="s">
        <v>20</v>
      </c>
      <c r="K59" s="14" t="s">
        <v>123</v>
      </c>
      <c r="L59" s="14" t="s">
        <v>20</v>
      </c>
      <c r="M59" s="14" t="s">
        <v>123</v>
      </c>
      <c r="N59" s="14" t="s">
        <v>20</v>
      </c>
      <c r="O59" s="14" t="s">
        <v>123</v>
      </c>
      <c r="P59" s="14" t="s">
        <v>20</v>
      </c>
      <c r="Q59" s="14" t="s">
        <v>123</v>
      </c>
      <c r="R59" s="14" t="s">
        <v>20</v>
      </c>
      <c r="S59" s="14" t="s">
        <v>123</v>
      </c>
      <c r="T59" s="14" t="s">
        <v>20</v>
      </c>
      <c r="U59" s="14" t="s">
        <v>123</v>
      </c>
      <c r="V59" s="14" t="s">
        <v>20</v>
      </c>
    </row>
    <row r="60" spans="1:22" ht="12">
      <c r="A60" s="13" t="s">
        <v>32</v>
      </c>
      <c r="B60" s="13" t="s">
        <v>33</v>
      </c>
      <c r="C60" s="13" t="s">
        <v>98</v>
      </c>
      <c r="D60" s="13" t="s">
        <v>99</v>
      </c>
      <c r="E60" s="16" t="s">
        <v>123</v>
      </c>
      <c r="F60" s="16" t="s">
        <v>20</v>
      </c>
      <c r="G60" s="16" t="s">
        <v>123</v>
      </c>
      <c r="H60" s="16" t="s">
        <v>20</v>
      </c>
      <c r="I60" s="16" t="s">
        <v>123</v>
      </c>
      <c r="J60" s="16" t="s">
        <v>20</v>
      </c>
      <c r="K60" s="16" t="s">
        <v>123</v>
      </c>
      <c r="L60" s="16" t="s">
        <v>20</v>
      </c>
      <c r="M60" s="16" t="s">
        <v>123</v>
      </c>
      <c r="N60" s="16" t="s">
        <v>20</v>
      </c>
      <c r="O60" s="16" t="s">
        <v>123</v>
      </c>
      <c r="P60" s="16" t="s">
        <v>20</v>
      </c>
      <c r="Q60" s="16" t="s">
        <v>123</v>
      </c>
      <c r="R60" s="16" t="s">
        <v>20</v>
      </c>
      <c r="S60" s="16" t="s">
        <v>123</v>
      </c>
      <c r="T60" s="16" t="s">
        <v>20</v>
      </c>
      <c r="U60" s="16" t="s">
        <v>123</v>
      </c>
      <c r="V60" s="16" t="s">
        <v>20</v>
      </c>
    </row>
    <row r="61" spans="1:22" ht="12">
      <c r="A61" s="13" t="s">
        <v>32</v>
      </c>
      <c r="B61" s="13" t="s">
        <v>33</v>
      </c>
      <c r="C61" s="13" t="s">
        <v>100</v>
      </c>
      <c r="D61" s="13" t="s">
        <v>101</v>
      </c>
      <c r="E61" s="14" t="s">
        <v>123</v>
      </c>
      <c r="F61" s="14" t="s">
        <v>20</v>
      </c>
      <c r="G61" s="14" t="s">
        <v>123</v>
      </c>
      <c r="H61" s="14" t="s">
        <v>20</v>
      </c>
      <c r="I61" s="14" t="s">
        <v>123</v>
      </c>
      <c r="J61" s="14" t="s">
        <v>20</v>
      </c>
      <c r="K61" s="14" t="s">
        <v>123</v>
      </c>
      <c r="L61" s="14" t="s">
        <v>20</v>
      </c>
      <c r="M61" s="14" t="s">
        <v>123</v>
      </c>
      <c r="N61" s="14" t="s">
        <v>20</v>
      </c>
      <c r="O61" s="15">
        <v>881.29</v>
      </c>
      <c r="P61" s="14" t="s">
        <v>20</v>
      </c>
      <c r="Q61" s="15">
        <v>879.83</v>
      </c>
      <c r="R61" s="14" t="s">
        <v>20</v>
      </c>
      <c r="S61" s="14">
        <v>799</v>
      </c>
      <c r="T61" s="14" t="s">
        <v>20</v>
      </c>
      <c r="U61" s="14">
        <v>976</v>
      </c>
      <c r="V61" s="14" t="s">
        <v>20</v>
      </c>
    </row>
    <row r="62" spans="1:22" ht="12">
      <c r="A62" s="13" t="s">
        <v>32</v>
      </c>
      <c r="B62" s="13" t="s">
        <v>33</v>
      </c>
      <c r="C62" s="13" t="s">
        <v>102</v>
      </c>
      <c r="D62" s="13" t="s">
        <v>103</v>
      </c>
      <c r="E62" s="16" t="s">
        <v>123</v>
      </c>
      <c r="F62" s="16" t="s">
        <v>20</v>
      </c>
      <c r="G62" s="16" t="s">
        <v>123</v>
      </c>
      <c r="H62" s="16" t="s">
        <v>20</v>
      </c>
      <c r="I62" s="16" t="s">
        <v>123</v>
      </c>
      <c r="J62" s="16" t="s">
        <v>20</v>
      </c>
      <c r="K62" s="17">
        <v>17485.773</v>
      </c>
      <c r="L62" s="16" t="s">
        <v>20</v>
      </c>
      <c r="M62" s="17">
        <v>18382.659</v>
      </c>
      <c r="N62" s="16" t="s">
        <v>20</v>
      </c>
      <c r="O62" s="17">
        <v>18935.965</v>
      </c>
      <c r="P62" s="16" t="s">
        <v>20</v>
      </c>
      <c r="Q62" s="17">
        <v>19277.328</v>
      </c>
      <c r="R62" s="16" t="s">
        <v>20</v>
      </c>
      <c r="S62" s="17">
        <v>18778.221</v>
      </c>
      <c r="T62" s="16" t="s">
        <v>20</v>
      </c>
      <c r="U62" s="17">
        <v>18845.78</v>
      </c>
      <c r="V62" s="16" t="s">
        <v>20</v>
      </c>
    </row>
    <row r="63" spans="1:22" ht="12">
      <c r="A63" s="13" t="s">
        <v>34</v>
      </c>
      <c r="B63" s="13" t="s">
        <v>35</v>
      </c>
      <c r="C63" s="13" t="s">
        <v>52</v>
      </c>
      <c r="D63" s="13" t="s">
        <v>53</v>
      </c>
      <c r="E63" s="14" t="s">
        <v>123</v>
      </c>
      <c r="F63" s="14" t="s">
        <v>20</v>
      </c>
      <c r="G63" s="14" t="s">
        <v>123</v>
      </c>
      <c r="H63" s="14" t="s">
        <v>20</v>
      </c>
      <c r="I63" s="14" t="s">
        <v>123</v>
      </c>
      <c r="J63" s="14" t="s">
        <v>20</v>
      </c>
      <c r="K63" s="14" t="s">
        <v>123</v>
      </c>
      <c r="L63" s="14" t="s">
        <v>20</v>
      </c>
      <c r="M63" s="14" t="s">
        <v>123</v>
      </c>
      <c r="N63" s="14" t="s">
        <v>20</v>
      </c>
      <c r="O63" s="14" t="s">
        <v>123</v>
      </c>
      <c r="P63" s="14" t="s">
        <v>20</v>
      </c>
      <c r="Q63" s="14" t="s">
        <v>123</v>
      </c>
      <c r="R63" s="14" t="s">
        <v>20</v>
      </c>
      <c r="S63" s="14" t="s">
        <v>123</v>
      </c>
      <c r="T63" s="14" t="s">
        <v>20</v>
      </c>
      <c r="U63" s="14" t="s">
        <v>123</v>
      </c>
      <c r="V63" s="14" t="s">
        <v>20</v>
      </c>
    </row>
    <row r="64" spans="1:22" ht="12">
      <c r="A64" s="13" t="s">
        <v>34</v>
      </c>
      <c r="B64" s="13" t="s">
        <v>35</v>
      </c>
      <c r="C64" s="13" t="s">
        <v>54</v>
      </c>
      <c r="D64" s="13" t="s">
        <v>55</v>
      </c>
      <c r="E64" s="16" t="s">
        <v>123</v>
      </c>
      <c r="F64" s="16" t="s">
        <v>20</v>
      </c>
      <c r="G64" s="16" t="s">
        <v>123</v>
      </c>
      <c r="H64" s="16" t="s">
        <v>20</v>
      </c>
      <c r="I64" s="16" t="s">
        <v>123</v>
      </c>
      <c r="J64" s="16" t="s">
        <v>20</v>
      </c>
      <c r="K64" s="16" t="s">
        <v>123</v>
      </c>
      <c r="L64" s="16" t="s">
        <v>20</v>
      </c>
      <c r="M64" s="16" t="s">
        <v>123</v>
      </c>
      <c r="N64" s="16" t="s">
        <v>20</v>
      </c>
      <c r="O64" s="16" t="s">
        <v>123</v>
      </c>
      <c r="P64" s="16" t="s">
        <v>20</v>
      </c>
      <c r="Q64" s="16" t="s">
        <v>123</v>
      </c>
      <c r="R64" s="16" t="s">
        <v>20</v>
      </c>
      <c r="S64" s="16" t="s">
        <v>123</v>
      </c>
      <c r="T64" s="16" t="s">
        <v>20</v>
      </c>
      <c r="U64" s="16" t="s">
        <v>123</v>
      </c>
      <c r="V64" s="16" t="s">
        <v>20</v>
      </c>
    </row>
    <row r="65" spans="1:22" ht="12">
      <c r="A65" s="13" t="s">
        <v>34</v>
      </c>
      <c r="B65" s="13" t="s">
        <v>35</v>
      </c>
      <c r="C65" s="13" t="s">
        <v>56</v>
      </c>
      <c r="D65" s="13" t="s">
        <v>57</v>
      </c>
      <c r="E65" s="14" t="s">
        <v>123</v>
      </c>
      <c r="F65" s="14" t="s">
        <v>20</v>
      </c>
      <c r="G65" s="14" t="s">
        <v>123</v>
      </c>
      <c r="H65" s="14" t="s">
        <v>20</v>
      </c>
      <c r="I65" s="14" t="s">
        <v>123</v>
      </c>
      <c r="J65" s="14" t="s">
        <v>20</v>
      </c>
      <c r="K65" s="14" t="s">
        <v>123</v>
      </c>
      <c r="L65" s="14" t="s">
        <v>20</v>
      </c>
      <c r="M65" s="14" t="s">
        <v>123</v>
      </c>
      <c r="N65" s="14" t="s">
        <v>20</v>
      </c>
      <c r="O65" s="14" t="s">
        <v>123</v>
      </c>
      <c r="P65" s="14" t="s">
        <v>20</v>
      </c>
      <c r="Q65" s="14" t="s">
        <v>123</v>
      </c>
      <c r="R65" s="14" t="s">
        <v>20</v>
      </c>
      <c r="S65" s="14" t="s">
        <v>123</v>
      </c>
      <c r="T65" s="14" t="s">
        <v>20</v>
      </c>
      <c r="U65" s="14" t="s">
        <v>123</v>
      </c>
      <c r="V65" s="14" t="s">
        <v>20</v>
      </c>
    </row>
    <row r="66" spans="1:22" ht="12">
      <c r="A66" s="13" t="s">
        <v>34</v>
      </c>
      <c r="B66" s="13" t="s">
        <v>35</v>
      </c>
      <c r="C66" s="13" t="s">
        <v>58</v>
      </c>
      <c r="D66" s="13" t="s">
        <v>59</v>
      </c>
      <c r="E66" s="16" t="s">
        <v>123</v>
      </c>
      <c r="F66" s="16" t="s">
        <v>20</v>
      </c>
      <c r="G66" s="16" t="s">
        <v>123</v>
      </c>
      <c r="H66" s="16" t="s">
        <v>20</v>
      </c>
      <c r="I66" s="16" t="s">
        <v>123</v>
      </c>
      <c r="J66" s="16" t="s">
        <v>20</v>
      </c>
      <c r="K66" s="16" t="s">
        <v>123</v>
      </c>
      <c r="L66" s="16" t="s">
        <v>20</v>
      </c>
      <c r="M66" s="16" t="s">
        <v>123</v>
      </c>
      <c r="N66" s="16" t="s">
        <v>20</v>
      </c>
      <c r="O66" s="16" t="s">
        <v>123</v>
      </c>
      <c r="P66" s="16" t="s">
        <v>20</v>
      </c>
      <c r="Q66" s="16" t="s">
        <v>123</v>
      </c>
      <c r="R66" s="16" t="s">
        <v>20</v>
      </c>
      <c r="S66" s="16" t="s">
        <v>123</v>
      </c>
      <c r="T66" s="16" t="s">
        <v>20</v>
      </c>
      <c r="U66" s="16" t="s">
        <v>123</v>
      </c>
      <c r="V66" s="16" t="s">
        <v>20</v>
      </c>
    </row>
    <row r="67" spans="1:22" ht="12">
      <c r="A67" s="13" t="s">
        <v>34</v>
      </c>
      <c r="B67" s="13" t="s">
        <v>35</v>
      </c>
      <c r="C67" s="13" t="s">
        <v>60</v>
      </c>
      <c r="D67" s="13" t="s">
        <v>61</v>
      </c>
      <c r="E67" s="14" t="s">
        <v>123</v>
      </c>
      <c r="F67" s="14" t="s">
        <v>20</v>
      </c>
      <c r="G67" s="14" t="s">
        <v>123</v>
      </c>
      <c r="H67" s="14" t="s">
        <v>20</v>
      </c>
      <c r="I67" s="14" t="s">
        <v>123</v>
      </c>
      <c r="J67" s="14" t="s">
        <v>20</v>
      </c>
      <c r="K67" s="14" t="s">
        <v>123</v>
      </c>
      <c r="L67" s="14" t="s">
        <v>20</v>
      </c>
      <c r="M67" s="14" t="s">
        <v>123</v>
      </c>
      <c r="N67" s="14" t="s">
        <v>20</v>
      </c>
      <c r="O67" s="14" t="s">
        <v>123</v>
      </c>
      <c r="P67" s="14" t="s">
        <v>20</v>
      </c>
      <c r="Q67" s="14" t="s">
        <v>123</v>
      </c>
      <c r="R67" s="14" t="s">
        <v>20</v>
      </c>
      <c r="S67" s="14" t="s">
        <v>123</v>
      </c>
      <c r="T67" s="14" t="s">
        <v>20</v>
      </c>
      <c r="U67" s="14" t="s">
        <v>123</v>
      </c>
      <c r="V67" s="14" t="s">
        <v>20</v>
      </c>
    </row>
    <row r="68" spans="1:22" ht="12">
      <c r="A68" s="13" t="s">
        <v>34</v>
      </c>
      <c r="B68" s="13" t="s">
        <v>35</v>
      </c>
      <c r="C68" s="13" t="s">
        <v>62</v>
      </c>
      <c r="D68" s="13" t="s">
        <v>63</v>
      </c>
      <c r="E68" s="16" t="s">
        <v>123</v>
      </c>
      <c r="F68" s="16" t="s">
        <v>20</v>
      </c>
      <c r="G68" s="16" t="s">
        <v>123</v>
      </c>
      <c r="H68" s="16" t="s">
        <v>20</v>
      </c>
      <c r="I68" s="16" t="s">
        <v>123</v>
      </c>
      <c r="J68" s="16" t="s">
        <v>20</v>
      </c>
      <c r="K68" s="16" t="s">
        <v>123</v>
      </c>
      <c r="L68" s="16" t="s">
        <v>20</v>
      </c>
      <c r="M68" s="16" t="s">
        <v>123</v>
      </c>
      <c r="N68" s="16" t="s">
        <v>20</v>
      </c>
      <c r="O68" s="16" t="s">
        <v>123</v>
      </c>
      <c r="P68" s="16" t="s">
        <v>20</v>
      </c>
      <c r="Q68" s="16" t="s">
        <v>123</v>
      </c>
      <c r="R68" s="16" t="s">
        <v>20</v>
      </c>
      <c r="S68" s="16" t="s">
        <v>123</v>
      </c>
      <c r="T68" s="16" t="s">
        <v>20</v>
      </c>
      <c r="U68" s="16" t="s">
        <v>123</v>
      </c>
      <c r="V68" s="16" t="s">
        <v>20</v>
      </c>
    </row>
    <row r="69" spans="1:22" ht="12">
      <c r="A69" s="13" t="s">
        <v>34</v>
      </c>
      <c r="B69" s="13" t="s">
        <v>35</v>
      </c>
      <c r="C69" s="13" t="s">
        <v>64</v>
      </c>
      <c r="D69" s="13" t="s">
        <v>65</v>
      </c>
      <c r="E69" s="14" t="s">
        <v>123</v>
      </c>
      <c r="F69" s="14" t="s">
        <v>20</v>
      </c>
      <c r="G69" s="14" t="s">
        <v>123</v>
      </c>
      <c r="H69" s="14" t="s">
        <v>20</v>
      </c>
      <c r="I69" s="14" t="s">
        <v>123</v>
      </c>
      <c r="J69" s="14" t="s">
        <v>20</v>
      </c>
      <c r="K69" s="14" t="s">
        <v>123</v>
      </c>
      <c r="L69" s="14" t="s">
        <v>20</v>
      </c>
      <c r="M69" s="14" t="s">
        <v>123</v>
      </c>
      <c r="N69" s="14" t="s">
        <v>20</v>
      </c>
      <c r="O69" s="14" t="s">
        <v>123</v>
      </c>
      <c r="P69" s="14" t="s">
        <v>20</v>
      </c>
      <c r="Q69" s="14" t="s">
        <v>123</v>
      </c>
      <c r="R69" s="14" t="s">
        <v>20</v>
      </c>
      <c r="S69" s="14" t="s">
        <v>123</v>
      </c>
      <c r="T69" s="14" t="s">
        <v>20</v>
      </c>
      <c r="U69" s="14" t="s">
        <v>123</v>
      </c>
      <c r="V69" s="14" t="s">
        <v>20</v>
      </c>
    </row>
    <row r="70" spans="1:22" ht="12">
      <c r="A70" s="13" t="s">
        <v>34</v>
      </c>
      <c r="B70" s="13" t="s">
        <v>35</v>
      </c>
      <c r="C70" s="13" t="s">
        <v>66</v>
      </c>
      <c r="D70" s="13" t="s">
        <v>67</v>
      </c>
      <c r="E70" s="16" t="s">
        <v>123</v>
      </c>
      <c r="F70" s="16" t="s">
        <v>20</v>
      </c>
      <c r="G70" s="16" t="s">
        <v>123</v>
      </c>
      <c r="H70" s="16" t="s">
        <v>20</v>
      </c>
      <c r="I70" s="16" t="s">
        <v>123</v>
      </c>
      <c r="J70" s="16" t="s">
        <v>20</v>
      </c>
      <c r="K70" s="16" t="s">
        <v>123</v>
      </c>
      <c r="L70" s="16" t="s">
        <v>20</v>
      </c>
      <c r="M70" s="16" t="s">
        <v>123</v>
      </c>
      <c r="N70" s="16" t="s">
        <v>20</v>
      </c>
      <c r="O70" s="16" t="s">
        <v>123</v>
      </c>
      <c r="P70" s="16" t="s">
        <v>20</v>
      </c>
      <c r="Q70" s="16" t="s">
        <v>123</v>
      </c>
      <c r="R70" s="16" t="s">
        <v>20</v>
      </c>
      <c r="S70" s="16" t="s">
        <v>123</v>
      </c>
      <c r="T70" s="16" t="s">
        <v>20</v>
      </c>
      <c r="U70" s="16" t="s">
        <v>123</v>
      </c>
      <c r="V70" s="16" t="s">
        <v>20</v>
      </c>
    </row>
    <row r="71" spans="1:22" ht="12">
      <c r="A71" s="13" t="s">
        <v>34</v>
      </c>
      <c r="B71" s="13" t="s">
        <v>35</v>
      </c>
      <c r="C71" s="13" t="s">
        <v>68</v>
      </c>
      <c r="D71" s="13" t="s">
        <v>69</v>
      </c>
      <c r="E71" s="14" t="s">
        <v>123</v>
      </c>
      <c r="F71" s="14" t="s">
        <v>20</v>
      </c>
      <c r="G71" s="14" t="s">
        <v>123</v>
      </c>
      <c r="H71" s="14" t="s">
        <v>20</v>
      </c>
      <c r="I71" s="14" t="s">
        <v>123</v>
      </c>
      <c r="J71" s="14" t="s">
        <v>20</v>
      </c>
      <c r="K71" s="14" t="s">
        <v>123</v>
      </c>
      <c r="L71" s="14" t="s">
        <v>20</v>
      </c>
      <c r="M71" s="14" t="s">
        <v>123</v>
      </c>
      <c r="N71" s="14" t="s">
        <v>20</v>
      </c>
      <c r="O71" s="14" t="s">
        <v>123</v>
      </c>
      <c r="P71" s="14" t="s">
        <v>20</v>
      </c>
      <c r="Q71" s="14" t="s">
        <v>123</v>
      </c>
      <c r="R71" s="14" t="s">
        <v>20</v>
      </c>
      <c r="S71" s="14" t="s">
        <v>123</v>
      </c>
      <c r="T71" s="14" t="s">
        <v>20</v>
      </c>
      <c r="U71" s="14" t="s">
        <v>123</v>
      </c>
      <c r="V71" s="14" t="s">
        <v>20</v>
      </c>
    </row>
    <row r="72" spans="1:22" ht="12">
      <c r="A72" s="13" t="s">
        <v>34</v>
      </c>
      <c r="B72" s="13" t="s">
        <v>35</v>
      </c>
      <c r="C72" s="13" t="s">
        <v>70</v>
      </c>
      <c r="D72" s="13" t="s">
        <v>71</v>
      </c>
      <c r="E72" s="17">
        <v>5.4</v>
      </c>
      <c r="F72" s="16" t="s">
        <v>20</v>
      </c>
      <c r="G72" s="17">
        <v>4.7</v>
      </c>
      <c r="H72" s="16" t="s">
        <v>20</v>
      </c>
      <c r="I72" s="16" t="s">
        <v>123</v>
      </c>
      <c r="J72" s="16" t="s">
        <v>20</v>
      </c>
      <c r="K72" s="17">
        <v>7.8</v>
      </c>
      <c r="L72" s="16" t="s">
        <v>20</v>
      </c>
      <c r="M72" s="17">
        <v>10.7</v>
      </c>
      <c r="N72" s="16" t="s">
        <v>20</v>
      </c>
      <c r="O72" s="16" t="s">
        <v>123</v>
      </c>
      <c r="P72" s="16" t="s">
        <v>20</v>
      </c>
      <c r="Q72" s="16" t="s">
        <v>123</v>
      </c>
      <c r="R72" s="16" t="s">
        <v>20</v>
      </c>
      <c r="S72" s="16" t="s">
        <v>123</v>
      </c>
      <c r="T72" s="16" t="s">
        <v>20</v>
      </c>
      <c r="U72" s="17">
        <v>11.2</v>
      </c>
      <c r="V72" s="16" t="s">
        <v>20</v>
      </c>
    </row>
    <row r="73" spans="1:22" ht="12">
      <c r="A73" s="13" t="s">
        <v>34</v>
      </c>
      <c r="B73" s="13" t="s">
        <v>35</v>
      </c>
      <c r="C73" s="13" t="s">
        <v>72</v>
      </c>
      <c r="D73" s="13" t="s">
        <v>73</v>
      </c>
      <c r="E73" s="14" t="s">
        <v>123</v>
      </c>
      <c r="F73" s="14" t="s">
        <v>20</v>
      </c>
      <c r="G73" s="14" t="s">
        <v>123</v>
      </c>
      <c r="H73" s="14" t="s">
        <v>20</v>
      </c>
      <c r="I73" s="14" t="s">
        <v>123</v>
      </c>
      <c r="J73" s="14" t="s">
        <v>20</v>
      </c>
      <c r="K73" s="14" t="s">
        <v>123</v>
      </c>
      <c r="L73" s="14" t="s">
        <v>20</v>
      </c>
      <c r="M73" s="14" t="s">
        <v>123</v>
      </c>
      <c r="N73" s="14" t="s">
        <v>20</v>
      </c>
      <c r="O73" s="14" t="s">
        <v>123</v>
      </c>
      <c r="P73" s="14" t="s">
        <v>20</v>
      </c>
      <c r="Q73" s="14" t="s">
        <v>123</v>
      </c>
      <c r="R73" s="14" t="s">
        <v>20</v>
      </c>
      <c r="S73" s="14" t="s">
        <v>123</v>
      </c>
      <c r="T73" s="14" t="s">
        <v>20</v>
      </c>
      <c r="U73" s="14" t="s">
        <v>123</v>
      </c>
      <c r="V73" s="14" t="s">
        <v>20</v>
      </c>
    </row>
    <row r="74" spans="1:22" ht="12">
      <c r="A74" s="13" t="s">
        <v>34</v>
      </c>
      <c r="B74" s="13" t="s">
        <v>35</v>
      </c>
      <c r="C74" s="13" t="s">
        <v>74</v>
      </c>
      <c r="D74" s="13" t="s">
        <v>75</v>
      </c>
      <c r="E74" s="16" t="s">
        <v>123</v>
      </c>
      <c r="F74" s="16" t="s">
        <v>20</v>
      </c>
      <c r="G74" s="16" t="s">
        <v>123</v>
      </c>
      <c r="H74" s="16" t="s">
        <v>20</v>
      </c>
      <c r="I74" s="16" t="s">
        <v>123</v>
      </c>
      <c r="J74" s="16" t="s">
        <v>20</v>
      </c>
      <c r="K74" s="16" t="s">
        <v>123</v>
      </c>
      <c r="L74" s="16" t="s">
        <v>20</v>
      </c>
      <c r="M74" s="16" t="s">
        <v>123</v>
      </c>
      <c r="N74" s="16" t="s">
        <v>20</v>
      </c>
      <c r="O74" s="16" t="s">
        <v>123</v>
      </c>
      <c r="P74" s="16" t="s">
        <v>20</v>
      </c>
      <c r="Q74" s="16" t="s">
        <v>123</v>
      </c>
      <c r="R74" s="16" t="s">
        <v>20</v>
      </c>
      <c r="S74" s="16" t="s">
        <v>123</v>
      </c>
      <c r="T74" s="16" t="s">
        <v>20</v>
      </c>
      <c r="U74" s="16" t="s">
        <v>123</v>
      </c>
      <c r="V74" s="16" t="s">
        <v>20</v>
      </c>
    </row>
    <row r="75" spans="1:22" ht="12">
      <c r="A75" s="13" t="s">
        <v>34</v>
      </c>
      <c r="B75" s="13" t="s">
        <v>35</v>
      </c>
      <c r="C75" s="13" t="s">
        <v>76</v>
      </c>
      <c r="D75" s="13" t="s">
        <v>77</v>
      </c>
      <c r="E75" s="14" t="s">
        <v>123</v>
      </c>
      <c r="F75" s="14" t="s">
        <v>20</v>
      </c>
      <c r="G75" s="14" t="s">
        <v>123</v>
      </c>
      <c r="H75" s="14" t="s">
        <v>20</v>
      </c>
      <c r="I75" s="14" t="s">
        <v>123</v>
      </c>
      <c r="J75" s="14" t="s">
        <v>20</v>
      </c>
      <c r="K75" s="14" t="s">
        <v>123</v>
      </c>
      <c r="L75" s="14" t="s">
        <v>20</v>
      </c>
      <c r="M75" s="14" t="s">
        <v>123</v>
      </c>
      <c r="N75" s="14" t="s">
        <v>20</v>
      </c>
      <c r="O75" s="14" t="s">
        <v>123</v>
      </c>
      <c r="P75" s="14" t="s">
        <v>20</v>
      </c>
      <c r="Q75" s="14" t="s">
        <v>123</v>
      </c>
      <c r="R75" s="14" t="s">
        <v>20</v>
      </c>
      <c r="S75" s="14" t="s">
        <v>123</v>
      </c>
      <c r="T75" s="14" t="s">
        <v>20</v>
      </c>
      <c r="U75" s="14" t="s">
        <v>123</v>
      </c>
      <c r="V75" s="14" t="s">
        <v>20</v>
      </c>
    </row>
    <row r="76" spans="1:22" ht="12">
      <c r="A76" s="13" t="s">
        <v>34</v>
      </c>
      <c r="B76" s="13" t="s">
        <v>35</v>
      </c>
      <c r="C76" s="13" t="s">
        <v>78</v>
      </c>
      <c r="D76" s="13" t="s">
        <v>79</v>
      </c>
      <c r="E76" s="16" t="s">
        <v>123</v>
      </c>
      <c r="F76" s="16" t="s">
        <v>20</v>
      </c>
      <c r="G76" s="16" t="s">
        <v>123</v>
      </c>
      <c r="H76" s="16" t="s">
        <v>20</v>
      </c>
      <c r="I76" s="17">
        <v>4.902</v>
      </c>
      <c r="J76" s="16" t="s">
        <v>20</v>
      </c>
      <c r="K76" s="17">
        <v>6.261</v>
      </c>
      <c r="L76" s="16" t="s">
        <v>20</v>
      </c>
      <c r="M76" s="17">
        <v>6.391</v>
      </c>
      <c r="N76" s="16" t="s">
        <v>20</v>
      </c>
      <c r="O76" s="17">
        <v>7.139</v>
      </c>
      <c r="P76" s="16" t="s">
        <v>20</v>
      </c>
      <c r="Q76" s="17">
        <v>7.779</v>
      </c>
      <c r="R76" s="16" t="s">
        <v>20</v>
      </c>
      <c r="S76" s="17">
        <v>9.631</v>
      </c>
      <c r="T76" s="16" t="s">
        <v>20</v>
      </c>
      <c r="U76" s="17">
        <v>9.878</v>
      </c>
      <c r="V76" s="16" t="s">
        <v>20</v>
      </c>
    </row>
    <row r="77" spans="1:22" ht="12">
      <c r="A77" s="13" t="s">
        <v>34</v>
      </c>
      <c r="B77" s="13" t="s">
        <v>35</v>
      </c>
      <c r="C77" s="13" t="s">
        <v>80</v>
      </c>
      <c r="D77" s="13" t="s">
        <v>81</v>
      </c>
      <c r="E77" s="14" t="s">
        <v>123</v>
      </c>
      <c r="F77" s="14" t="s">
        <v>20</v>
      </c>
      <c r="G77" s="14" t="s">
        <v>123</v>
      </c>
      <c r="H77" s="14" t="s">
        <v>20</v>
      </c>
      <c r="I77" s="15">
        <v>23.1</v>
      </c>
      <c r="J77" s="14" t="s">
        <v>20</v>
      </c>
      <c r="K77" s="14" t="s">
        <v>123</v>
      </c>
      <c r="L77" s="14" t="s">
        <v>20</v>
      </c>
      <c r="M77" s="14" t="s">
        <v>123</v>
      </c>
      <c r="N77" s="14" t="s">
        <v>20</v>
      </c>
      <c r="O77" s="14" t="s">
        <v>123</v>
      </c>
      <c r="P77" s="14" t="s">
        <v>20</v>
      </c>
      <c r="Q77" s="14" t="s">
        <v>123</v>
      </c>
      <c r="R77" s="14" t="s">
        <v>20</v>
      </c>
      <c r="S77" s="14" t="s">
        <v>123</v>
      </c>
      <c r="T77" s="14" t="s">
        <v>20</v>
      </c>
      <c r="U77" s="14" t="s">
        <v>123</v>
      </c>
      <c r="V77" s="14" t="s">
        <v>20</v>
      </c>
    </row>
    <row r="78" spans="1:22" ht="12">
      <c r="A78" s="13" t="s">
        <v>34</v>
      </c>
      <c r="B78" s="13" t="s">
        <v>35</v>
      </c>
      <c r="C78" s="13" t="s">
        <v>82</v>
      </c>
      <c r="D78" s="13" t="s">
        <v>83</v>
      </c>
      <c r="E78" s="16" t="s">
        <v>123</v>
      </c>
      <c r="F78" s="16" t="s">
        <v>20</v>
      </c>
      <c r="G78" s="16" t="s">
        <v>123</v>
      </c>
      <c r="H78" s="16" t="s">
        <v>20</v>
      </c>
      <c r="I78" s="16" t="s">
        <v>123</v>
      </c>
      <c r="J78" s="16" t="s">
        <v>20</v>
      </c>
      <c r="K78" s="16" t="s">
        <v>123</v>
      </c>
      <c r="L78" s="16" t="s">
        <v>20</v>
      </c>
      <c r="M78" s="16" t="s">
        <v>123</v>
      </c>
      <c r="N78" s="16" t="s">
        <v>20</v>
      </c>
      <c r="O78" s="16" t="s">
        <v>123</v>
      </c>
      <c r="P78" s="16" t="s">
        <v>20</v>
      </c>
      <c r="Q78" s="16" t="s">
        <v>123</v>
      </c>
      <c r="R78" s="16" t="s">
        <v>20</v>
      </c>
      <c r="S78" s="16" t="s">
        <v>123</v>
      </c>
      <c r="T78" s="16" t="s">
        <v>20</v>
      </c>
      <c r="U78" s="16" t="s">
        <v>123</v>
      </c>
      <c r="V78" s="16" t="s">
        <v>20</v>
      </c>
    </row>
    <row r="79" spans="1:22" ht="12">
      <c r="A79" s="13" t="s">
        <v>34</v>
      </c>
      <c r="B79" s="13" t="s">
        <v>35</v>
      </c>
      <c r="C79" s="13" t="s">
        <v>84</v>
      </c>
      <c r="D79" s="13" t="s">
        <v>85</v>
      </c>
      <c r="E79" s="14" t="s">
        <v>123</v>
      </c>
      <c r="F79" s="14" t="s">
        <v>20</v>
      </c>
      <c r="G79" s="14" t="s">
        <v>123</v>
      </c>
      <c r="H79" s="14" t="s">
        <v>20</v>
      </c>
      <c r="I79" s="14" t="s">
        <v>123</v>
      </c>
      <c r="J79" s="14" t="s">
        <v>20</v>
      </c>
      <c r="K79" s="14" t="s">
        <v>123</v>
      </c>
      <c r="L79" s="14" t="s">
        <v>20</v>
      </c>
      <c r="M79" s="14" t="s">
        <v>123</v>
      </c>
      <c r="N79" s="14" t="s">
        <v>20</v>
      </c>
      <c r="O79" s="14" t="s">
        <v>123</v>
      </c>
      <c r="P79" s="14" t="s">
        <v>20</v>
      </c>
      <c r="Q79" s="14" t="s">
        <v>123</v>
      </c>
      <c r="R79" s="14" t="s">
        <v>20</v>
      </c>
      <c r="S79" s="14" t="s">
        <v>123</v>
      </c>
      <c r="T79" s="14" t="s">
        <v>20</v>
      </c>
      <c r="U79" s="14" t="s">
        <v>123</v>
      </c>
      <c r="V79" s="14" t="s">
        <v>20</v>
      </c>
    </row>
    <row r="80" spans="1:22" ht="12">
      <c r="A80" s="13" t="s">
        <v>34</v>
      </c>
      <c r="B80" s="13" t="s">
        <v>35</v>
      </c>
      <c r="C80" s="13" t="s">
        <v>86</v>
      </c>
      <c r="D80" s="13" t="s">
        <v>87</v>
      </c>
      <c r="E80" s="16" t="s">
        <v>123</v>
      </c>
      <c r="F80" s="16" t="s">
        <v>20</v>
      </c>
      <c r="G80" s="16" t="s">
        <v>123</v>
      </c>
      <c r="H80" s="16" t="s">
        <v>20</v>
      </c>
      <c r="I80" s="16" t="s">
        <v>123</v>
      </c>
      <c r="J80" s="16" t="s">
        <v>20</v>
      </c>
      <c r="K80" s="16" t="s">
        <v>123</v>
      </c>
      <c r="L80" s="16" t="s">
        <v>20</v>
      </c>
      <c r="M80" s="16" t="s">
        <v>123</v>
      </c>
      <c r="N80" s="16" t="s">
        <v>20</v>
      </c>
      <c r="O80" s="16" t="s">
        <v>123</v>
      </c>
      <c r="P80" s="16" t="s">
        <v>20</v>
      </c>
      <c r="Q80" s="16" t="s">
        <v>123</v>
      </c>
      <c r="R80" s="16" t="s">
        <v>20</v>
      </c>
      <c r="S80" s="16" t="s">
        <v>123</v>
      </c>
      <c r="T80" s="16" t="s">
        <v>20</v>
      </c>
      <c r="U80" s="16" t="s">
        <v>123</v>
      </c>
      <c r="V80" s="16" t="s">
        <v>20</v>
      </c>
    </row>
    <row r="81" spans="1:22" ht="12">
      <c r="A81" s="13" t="s">
        <v>34</v>
      </c>
      <c r="B81" s="13" t="s">
        <v>35</v>
      </c>
      <c r="C81" s="13" t="s">
        <v>88</v>
      </c>
      <c r="D81" s="13" t="s">
        <v>89</v>
      </c>
      <c r="E81" s="14" t="s">
        <v>123</v>
      </c>
      <c r="F81" s="14" t="s">
        <v>20</v>
      </c>
      <c r="G81" s="15">
        <v>19.4</v>
      </c>
      <c r="H81" s="14" t="s">
        <v>125</v>
      </c>
      <c r="I81" s="15">
        <v>13.14</v>
      </c>
      <c r="J81" s="14" t="s">
        <v>20</v>
      </c>
      <c r="K81" s="15">
        <v>445.861</v>
      </c>
      <c r="L81" s="14" t="s">
        <v>20</v>
      </c>
      <c r="M81" s="15">
        <v>314.348</v>
      </c>
      <c r="N81" s="14" t="s">
        <v>20</v>
      </c>
      <c r="O81" s="15">
        <v>92.2</v>
      </c>
      <c r="P81" s="14" t="s">
        <v>20</v>
      </c>
      <c r="Q81" s="15">
        <v>105.967</v>
      </c>
      <c r="R81" s="14" t="s">
        <v>20</v>
      </c>
      <c r="S81" s="15">
        <v>25.061</v>
      </c>
      <c r="T81" s="14" t="s">
        <v>20</v>
      </c>
      <c r="U81" s="15">
        <v>26.838</v>
      </c>
      <c r="V81" s="14" t="s">
        <v>20</v>
      </c>
    </row>
    <row r="82" spans="1:22" ht="12">
      <c r="A82" s="13" t="s">
        <v>34</v>
      </c>
      <c r="B82" s="13" t="s">
        <v>35</v>
      </c>
      <c r="C82" s="13" t="s">
        <v>90</v>
      </c>
      <c r="D82" s="13" t="s">
        <v>91</v>
      </c>
      <c r="E82" s="17">
        <v>23.88</v>
      </c>
      <c r="F82" s="16" t="s">
        <v>20</v>
      </c>
      <c r="G82" s="17">
        <v>77.261</v>
      </c>
      <c r="H82" s="16" t="s">
        <v>20</v>
      </c>
      <c r="I82" s="17">
        <v>63.256</v>
      </c>
      <c r="J82" s="16" t="s">
        <v>20</v>
      </c>
      <c r="K82" s="16" t="s">
        <v>123</v>
      </c>
      <c r="L82" s="16" t="s">
        <v>20</v>
      </c>
      <c r="M82" s="17">
        <v>18.574</v>
      </c>
      <c r="N82" s="16" t="s">
        <v>20</v>
      </c>
      <c r="O82" s="17">
        <v>26.472</v>
      </c>
      <c r="P82" s="16" t="s">
        <v>20</v>
      </c>
      <c r="Q82" s="16" t="s">
        <v>123</v>
      </c>
      <c r="R82" s="16" t="s">
        <v>20</v>
      </c>
      <c r="S82" s="17">
        <v>23.924</v>
      </c>
      <c r="T82" s="16" t="s">
        <v>20</v>
      </c>
      <c r="U82" s="17">
        <v>28.83</v>
      </c>
      <c r="V82" s="16" t="s">
        <v>20</v>
      </c>
    </row>
    <row r="83" spans="1:22" ht="12">
      <c r="A83" s="13" t="s">
        <v>34</v>
      </c>
      <c r="B83" s="13" t="s">
        <v>35</v>
      </c>
      <c r="C83" s="13" t="s">
        <v>92</v>
      </c>
      <c r="D83" s="13" t="s">
        <v>93</v>
      </c>
      <c r="E83" s="14" t="s">
        <v>123</v>
      </c>
      <c r="F83" s="14" t="s">
        <v>20</v>
      </c>
      <c r="G83" s="14" t="s">
        <v>123</v>
      </c>
      <c r="H83" s="14" t="s">
        <v>20</v>
      </c>
      <c r="I83" s="14" t="s">
        <v>123</v>
      </c>
      <c r="J83" s="14" t="s">
        <v>20</v>
      </c>
      <c r="K83" s="14" t="s">
        <v>123</v>
      </c>
      <c r="L83" s="14" t="s">
        <v>20</v>
      </c>
      <c r="M83" s="14" t="s">
        <v>123</v>
      </c>
      <c r="N83" s="14" t="s">
        <v>20</v>
      </c>
      <c r="O83" s="14" t="s">
        <v>123</v>
      </c>
      <c r="P83" s="14" t="s">
        <v>20</v>
      </c>
      <c r="Q83" s="14" t="s">
        <v>123</v>
      </c>
      <c r="R83" s="14" t="s">
        <v>20</v>
      </c>
      <c r="S83" s="14" t="s">
        <v>123</v>
      </c>
      <c r="T83" s="14" t="s">
        <v>20</v>
      </c>
      <c r="U83" s="14" t="s">
        <v>123</v>
      </c>
      <c r="V83" s="14" t="s">
        <v>20</v>
      </c>
    </row>
    <row r="84" spans="1:22" ht="12">
      <c r="A84" s="13" t="s">
        <v>34</v>
      </c>
      <c r="B84" s="13" t="s">
        <v>35</v>
      </c>
      <c r="C84" s="13" t="s">
        <v>94</v>
      </c>
      <c r="D84" s="13" t="s">
        <v>95</v>
      </c>
      <c r="E84" s="16" t="s">
        <v>123</v>
      </c>
      <c r="F84" s="16" t="s">
        <v>20</v>
      </c>
      <c r="G84" s="16" t="s">
        <v>123</v>
      </c>
      <c r="H84" s="16" t="s">
        <v>20</v>
      </c>
      <c r="I84" s="16" t="s">
        <v>123</v>
      </c>
      <c r="J84" s="16" t="s">
        <v>20</v>
      </c>
      <c r="K84" s="16" t="s">
        <v>123</v>
      </c>
      <c r="L84" s="16" t="s">
        <v>20</v>
      </c>
      <c r="M84" s="16" t="s">
        <v>123</v>
      </c>
      <c r="N84" s="16" t="s">
        <v>20</v>
      </c>
      <c r="O84" s="16" t="s">
        <v>123</v>
      </c>
      <c r="P84" s="16" t="s">
        <v>20</v>
      </c>
      <c r="Q84" s="16" t="s">
        <v>123</v>
      </c>
      <c r="R84" s="16" t="s">
        <v>20</v>
      </c>
      <c r="S84" s="16" t="s">
        <v>123</v>
      </c>
      <c r="T84" s="16" t="s">
        <v>20</v>
      </c>
      <c r="U84" s="16" t="s">
        <v>123</v>
      </c>
      <c r="V84" s="16" t="s">
        <v>20</v>
      </c>
    </row>
    <row r="85" spans="1:22" ht="12">
      <c r="A85" s="13" t="s">
        <v>34</v>
      </c>
      <c r="B85" s="13" t="s">
        <v>35</v>
      </c>
      <c r="C85" s="13" t="s">
        <v>96</v>
      </c>
      <c r="D85" s="13" t="s">
        <v>97</v>
      </c>
      <c r="E85" s="14" t="s">
        <v>123</v>
      </c>
      <c r="F85" s="14" t="s">
        <v>20</v>
      </c>
      <c r="G85" s="14" t="s">
        <v>123</v>
      </c>
      <c r="H85" s="14" t="s">
        <v>20</v>
      </c>
      <c r="I85" s="14" t="s">
        <v>123</v>
      </c>
      <c r="J85" s="14" t="s">
        <v>20</v>
      </c>
      <c r="K85" s="14" t="s">
        <v>123</v>
      </c>
      <c r="L85" s="14" t="s">
        <v>20</v>
      </c>
      <c r="M85" s="14" t="s">
        <v>123</v>
      </c>
      <c r="N85" s="14" t="s">
        <v>20</v>
      </c>
      <c r="O85" s="14" t="s">
        <v>123</v>
      </c>
      <c r="P85" s="14" t="s">
        <v>20</v>
      </c>
      <c r="Q85" s="14" t="s">
        <v>123</v>
      </c>
      <c r="R85" s="14" t="s">
        <v>20</v>
      </c>
      <c r="S85" s="14" t="s">
        <v>123</v>
      </c>
      <c r="T85" s="14" t="s">
        <v>20</v>
      </c>
      <c r="U85" s="14" t="s">
        <v>123</v>
      </c>
      <c r="V85" s="14" t="s">
        <v>20</v>
      </c>
    </row>
    <row r="86" spans="1:22" ht="12">
      <c r="A86" s="13" t="s">
        <v>34</v>
      </c>
      <c r="B86" s="13" t="s">
        <v>35</v>
      </c>
      <c r="C86" s="13" t="s">
        <v>98</v>
      </c>
      <c r="D86" s="13" t="s">
        <v>99</v>
      </c>
      <c r="E86" s="16" t="s">
        <v>123</v>
      </c>
      <c r="F86" s="16" t="s">
        <v>20</v>
      </c>
      <c r="G86" s="16" t="s">
        <v>123</v>
      </c>
      <c r="H86" s="16" t="s">
        <v>20</v>
      </c>
      <c r="I86" s="16" t="s">
        <v>123</v>
      </c>
      <c r="J86" s="16" t="s">
        <v>20</v>
      </c>
      <c r="K86" s="16" t="s">
        <v>123</v>
      </c>
      <c r="L86" s="16" t="s">
        <v>20</v>
      </c>
      <c r="M86" s="16" t="s">
        <v>123</v>
      </c>
      <c r="N86" s="16" t="s">
        <v>20</v>
      </c>
      <c r="O86" s="16" t="s">
        <v>123</v>
      </c>
      <c r="P86" s="16" t="s">
        <v>20</v>
      </c>
      <c r="Q86" s="16" t="s">
        <v>123</v>
      </c>
      <c r="R86" s="16" t="s">
        <v>20</v>
      </c>
      <c r="S86" s="16" t="s">
        <v>123</v>
      </c>
      <c r="T86" s="16" t="s">
        <v>20</v>
      </c>
      <c r="U86" s="16" t="s">
        <v>123</v>
      </c>
      <c r="V86" s="16" t="s">
        <v>20</v>
      </c>
    </row>
    <row r="87" spans="1:22" ht="12">
      <c r="A87" s="13" t="s">
        <v>34</v>
      </c>
      <c r="B87" s="13" t="s">
        <v>35</v>
      </c>
      <c r="C87" s="13" t="s">
        <v>100</v>
      </c>
      <c r="D87" s="13" t="s">
        <v>101</v>
      </c>
      <c r="E87" s="14" t="s">
        <v>123</v>
      </c>
      <c r="F87" s="14" t="s">
        <v>20</v>
      </c>
      <c r="G87" s="14" t="s">
        <v>123</v>
      </c>
      <c r="H87" s="14" t="s">
        <v>20</v>
      </c>
      <c r="I87" s="14" t="s">
        <v>123</v>
      </c>
      <c r="J87" s="14" t="s">
        <v>20</v>
      </c>
      <c r="K87" s="14" t="s">
        <v>123</v>
      </c>
      <c r="L87" s="14" t="s">
        <v>20</v>
      </c>
      <c r="M87" s="14" t="s">
        <v>123</v>
      </c>
      <c r="N87" s="14" t="s">
        <v>20</v>
      </c>
      <c r="O87" s="15">
        <v>141.25</v>
      </c>
      <c r="P87" s="14" t="s">
        <v>20</v>
      </c>
      <c r="Q87" s="15">
        <v>38.28</v>
      </c>
      <c r="R87" s="14" t="s">
        <v>20</v>
      </c>
      <c r="S87" s="14">
        <v>76</v>
      </c>
      <c r="T87" s="14" t="s">
        <v>20</v>
      </c>
      <c r="U87" s="14">
        <v>90</v>
      </c>
      <c r="V87" s="14" t="s">
        <v>20</v>
      </c>
    </row>
    <row r="88" spans="1:22" ht="12">
      <c r="A88" s="13" t="s">
        <v>34</v>
      </c>
      <c r="B88" s="13" t="s">
        <v>35</v>
      </c>
      <c r="C88" s="13" t="s">
        <v>102</v>
      </c>
      <c r="D88" s="13" t="s">
        <v>103</v>
      </c>
      <c r="E88" s="16" t="s">
        <v>123</v>
      </c>
      <c r="F88" s="16" t="s">
        <v>20</v>
      </c>
      <c r="G88" s="16" t="s">
        <v>123</v>
      </c>
      <c r="H88" s="16" t="s">
        <v>20</v>
      </c>
      <c r="I88" s="16" t="s">
        <v>123</v>
      </c>
      <c r="J88" s="16" t="s">
        <v>20</v>
      </c>
      <c r="K88" s="16" t="s">
        <v>123</v>
      </c>
      <c r="L88" s="16" t="s">
        <v>20</v>
      </c>
      <c r="M88" s="16" t="s">
        <v>123</v>
      </c>
      <c r="N88" s="16" t="s">
        <v>20</v>
      </c>
      <c r="O88" s="16" t="s">
        <v>123</v>
      </c>
      <c r="P88" s="16" t="s">
        <v>20</v>
      </c>
      <c r="Q88" s="16" t="s">
        <v>123</v>
      </c>
      <c r="R88" s="16" t="s">
        <v>20</v>
      </c>
      <c r="S88" s="16" t="s">
        <v>123</v>
      </c>
      <c r="T88" s="16" t="s">
        <v>20</v>
      </c>
      <c r="U88" s="16" t="s">
        <v>123</v>
      </c>
      <c r="V88" s="16" t="s">
        <v>20</v>
      </c>
    </row>
    <row r="89" spans="1:22" ht="12">
      <c r="A89" s="13" t="s">
        <v>36</v>
      </c>
      <c r="B89" s="13" t="s">
        <v>37</v>
      </c>
      <c r="C89" s="13" t="s">
        <v>52</v>
      </c>
      <c r="D89" s="13" t="s">
        <v>53</v>
      </c>
      <c r="E89" s="14" t="s">
        <v>123</v>
      </c>
      <c r="F89" s="14" t="s">
        <v>20</v>
      </c>
      <c r="G89" s="15">
        <v>19.219</v>
      </c>
      <c r="H89" s="14" t="s">
        <v>124</v>
      </c>
      <c r="I89" s="15">
        <v>18.53</v>
      </c>
      <c r="J89" s="14" t="s">
        <v>124</v>
      </c>
      <c r="K89" s="15">
        <v>19.474</v>
      </c>
      <c r="L89" s="14" t="s">
        <v>124</v>
      </c>
      <c r="M89" s="15">
        <v>18.601</v>
      </c>
      <c r="N89" s="14" t="s">
        <v>124</v>
      </c>
      <c r="O89" s="15">
        <v>11.787</v>
      </c>
      <c r="P89" s="14" t="s">
        <v>124</v>
      </c>
      <c r="Q89" s="15">
        <v>13.501</v>
      </c>
      <c r="R89" s="14" t="s">
        <v>124</v>
      </c>
      <c r="S89" s="15">
        <v>14.565</v>
      </c>
      <c r="T89" s="14" t="s">
        <v>124</v>
      </c>
      <c r="U89" s="14" t="s">
        <v>123</v>
      </c>
      <c r="V89" s="14" t="s">
        <v>20</v>
      </c>
    </row>
    <row r="90" spans="1:22" ht="12">
      <c r="A90" s="13" t="s">
        <v>36</v>
      </c>
      <c r="B90" s="13" t="s">
        <v>37</v>
      </c>
      <c r="C90" s="13" t="s">
        <v>54</v>
      </c>
      <c r="D90" s="13" t="s">
        <v>55</v>
      </c>
      <c r="E90" s="16">
        <v>27</v>
      </c>
      <c r="F90" s="16" t="s">
        <v>20</v>
      </c>
      <c r="G90" s="16" t="s">
        <v>123</v>
      </c>
      <c r="H90" s="16" t="s">
        <v>20</v>
      </c>
      <c r="I90" s="16">
        <v>25</v>
      </c>
      <c r="J90" s="16" t="s">
        <v>125</v>
      </c>
      <c r="K90" s="16">
        <v>26</v>
      </c>
      <c r="L90" s="16" t="s">
        <v>20</v>
      </c>
      <c r="M90" s="16">
        <v>22</v>
      </c>
      <c r="N90" s="16" t="s">
        <v>20</v>
      </c>
      <c r="O90" s="16">
        <v>15</v>
      </c>
      <c r="P90" s="16" t="s">
        <v>20</v>
      </c>
      <c r="Q90" s="17">
        <v>14.9</v>
      </c>
      <c r="R90" s="16" t="s">
        <v>20</v>
      </c>
      <c r="S90" s="16">
        <v>16</v>
      </c>
      <c r="T90" s="16" t="s">
        <v>20</v>
      </c>
      <c r="U90" s="16">
        <v>15</v>
      </c>
      <c r="V90" s="16" t="s">
        <v>20</v>
      </c>
    </row>
    <row r="91" spans="1:22" ht="12">
      <c r="A91" s="13" t="s">
        <v>36</v>
      </c>
      <c r="B91" s="13" t="s">
        <v>37</v>
      </c>
      <c r="C91" s="13" t="s">
        <v>56</v>
      </c>
      <c r="D91" s="13" t="s">
        <v>57</v>
      </c>
      <c r="E91" s="14">
        <v>0</v>
      </c>
      <c r="F91" s="14" t="s">
        <v>124</v>
      </c>
      <c r="G91" s="14">
        <v>0</v>
      </c>
      <c r="H91" s="14" t="s">
        <v>124</v>
      </c>
      <c r="I91" s="14">
        <v>0</v>
      </c>
      <c r="J91" s="14" t="s">
        <v>124</v>
      </c>
      <c r="K91" s="14">
        <v>0</v>
      </c>
      <c r="L91" s="14" t="s">
        <v>20</v>
      </c>
      <c r="M91" s="14">
        <v>0</v>
      </c>
      <c r="N91" s="14" t="s">
        <v>20</v>
      </c>
      <c r="O91" s="14">
        <v>0</v>
      </c>
      <c r="P91" s="14" t="s">
        <v>20</v>
      </c>
      <c r="Q91" s="14">
        <v>0</v>
      </c>
      <c r="R91" s="14" t="s">
        <v>20</v>
      </c>
      <c r="S91" s="14">
        <v>0</v>
      </c>
      <c r="T91" s="14" t="s">
        <v>20</v>
      </c>
      <c r="U91" s="14">
        <v>0</v>
      </c>
      <c r="V91" s="14" t="s">
        <v>20</v>
      </c>
    </row>
    <row r="92" spans="1:22" ht="12">
      <c r="A92" s="13" t="s">
        <v>36</v>
      </c>
      <c r="B92" s="13" t="s">
        <v>37</v>
      </c>
      <c r="C92" s="13" t="s">
        <v>58</v>
      </c>
      <c r="D92" s="13" t="s">
        <v>59</v>
      </c>
      <c r="E92" s="16" t="s">
        <v>123</v>
      </c>
      <c r="F92" s="16" t="s">
        <v>20</v>
      </c>
      <c r="G92" s="16" t="s">
        <v>123</v>
      </c>
      <c r="H92" s="16" t="s">
        <v>20</v>
      </c>
      <c r="I92" s="16" t="s">
        <v>123</v>
      </c>
      <c r="J92" s="16" t="s">
        <v>20</v>
      </c>
      <c r="K92" s="16" t="s">
        <v>123</v>
      </c>
      <c r="L92" s="16" t="s">
        <v>20</v>
      </c>
      <c r="M92" s="16" t="s">
        <v>123</v>
      </c>
      <c r="N92" s="16" t="s">
        <v>20</v>
      </c>
      <c r="O92" s="16" t="s">
        <v>123</v>
      </c>
      <c r="P92" s="16" t="s">
        <v>20</v>
      </c>
      <c r="Q92" s="16" t="s">
        <v>123</v>
      </c>
      <c r="R92" s="16" t="s">
        <v>20</v>
      </c>
      <c r="S92" s="16" t="s">
        <v>123</v>
      </c>
      <c r="T92" s="16" t="s">
        <v>20</v>
      </c>
      <c r="U92" s="16" t="s">
        <v>123</v>
      </c>
      <c r="V92" s="16" t="s">
        <v>20</v>
      </c>
    </row>
    <row r="93" spans="1:22" ht="12">
      <c r="A93" s="13" t="s">
        <v>36</v>
      </c>
      <c r="B93" s="13" t="s">
        <v>37</v>
      </c>
      <c r="C93" s="13" t="s">
        <v>60</v>
      </c>
      <c r="D93" s="13" t="s">
        <v>61</v>
      </c>
      <c r="E93" s="14" t="s">
        <v>123</v>
      </c>
      <c r="F93" s="14" t="s">
        <v>20</v>
      </c>
      <c r="G93" s="14">
        <v>213</v>
      </c>
      <c r="H93" s="14" t="s">
        <v>20</v>
      </c>
      <c r="I93" s="14">
        <v>252</v>
      </c>
      <c r="J93" s="14" t="s">
        <v>20</v>
      </c>
      <c r="K93" s="14">
        <v>251</v>
      </c>
      <c r="L93" s="14" t="s">
        <v>20</v>
      </c>
      <c r="M93" s="14">
        <v>268</v>
      </c>
      <c r="N93" s="14" t="s">
        <v>20</v>
      </c>
      <c r="O93" s="14">
        <v>281</v>
      </c>
      <c r="P93" s="14" t="s">
        <v>20</v>
      </c>
      <c r="Q93" s="14" t="s">
        <v>123</v>
      </c>
      <c r="R93" s="14" t="s">
        <v>20</v>
      </c>
      <c r="S93" s="14">
        <v>321</v>
      </c>
      <c r="T93" s="14" t="s">
        <v>20</v>
      </c>
      <c r="U93" s="14" t="s">
        <v>123</v>
      </c>
      <c r="V93" s="14" t="s">
        <v>20</v>
      </c>
    </row>
    <row r="94" spans="1:22" ht="12">
      <c r="A94" s="13" t="s">
        <v>36</v>
      </c>
      <c r="B94" s="13" t="s">
        <v>37</v>
      </c>
      <c r="C94" s="13" t="s">
        <v>62</v>
      </c>
      <c r="D94" s="13" t="s">
        <v>63</v>
      </c>
      <c r="E94" s="17">
        <v>8.7</v>
      </c>
      <c r="F94" s="16" t="s">
        <v>20</v>
      </c>
      <c r="G94" s="17">
        <v>13.2</v>
      </c>
      <c r="H94" s="16" t="s">
        <v>20</v>
      </c>
      <c r="I94" s="17">
        <v>8.6</v>
      </c>
      <c r="J94" s="16" t="s">
        <v>20</v>
      </c>
      <c r="K94" s="16" t="s">
        <v>123</v>
      </c>
      <c r="L94" s="16" t="s">
        <v>20</v>
      </c>
      <c r="M94" s="16" t="s">
        <v>123</v>
      </c>
      <c r="N94" s="16" t="s">
        <v>20</v>
      </c>
      <c r="O94" s="17">
        <v>10.4</v>
      </c>
      <c r="P94" s="16" t="s">
        <v>20</v>
      </c>
      <c r="Q94" s="16" t="s">
        <v>123</v>
      </c>
      <c r="R94" s="16" t="s">
        <v>20</v>
      </c>
      <c r="S94" s="16">
        <v>0</v>
      </c>
      <c r="T94" s="16" t="s">
        <v>20</v>
      </c>
      <c r="U94" s="16" t="s">
        <v>123</v>
      </c>
      <c r="V94" s="16" t="s">
        <v>20</v>
      </c>
    </row>
    <row r="95" spans="1:22" ht="12">
      <c r="A95" s="13" t="s">
        <v>36</v>
      </c>
      <c r="B95" s="13" t="s">
        <v>37</v>
      </c>
      <c r="C95" s="13" t="s">
        <v>64</v>
      </c>
      <c r="D95" s="13" t="s">
        <v>65</v>
      </c>
      <c r="E95" s="14" t="s">
        <v>123</v>
      </c>
      <c r="F95" s="14" t="s">
        <v>20</v>
      </c>
      <c r="G95" s="14" t="s">
        <v>123</v>
      </c>
      <c r="H95" s="14" t="s">
        <v>20</v>
      </c>
      <c r="I95" s="14" t="s">
        <v>123</v>
      </c>
      <c r="J95" s="14" t="s">
        <v>20</v>
      </c>
      <c r="K95" s="14" t="s">
        <v>123</v>
      </c>
      <c r="L95" s="14" t="s">
        <v>20</v>
      </c>
      <c r="M95" s="14" t="s">
        <v>123</v>
      </c>
      <c r="N95" s="14" t="s">
        <v>20</v>
      </c>
      <c r="O95" s="14" t="s">
        <v>123</v>
      </c>
      <c r="P95" s="14" t="s">
        <v>20</v>
      </c>
      <c r="Q95" s="14" t="s">
        <v>123</v>
      </c>
      <c r="R95" s="14" t="s">
        <v>20</v>
      </c>
      <c r="S95" s="15">
        <v>42.7</v>
      </c>
      <c r="T95" s="14" t="s">
        <v>124</v>
      </c>
      <c r="U95" s="15">
        <v>43.8</v>
      </c>
      <c r="V95" s="14" t="s">
        <v>124</v>
      </c>
    </row>
    <row r="96" spans="1:22" ht="12">
      <c r="A96" s="13" t="s">
        <v>36</v>
      </c>
      <c r="B96" s="13" t="s">
        <v>37</v>
      </c>
      <c r="C96" s="13" t="s">
        <v>66</v>
      </c>
      <c r="D96" s="13" t="s">
        <v>67</v>
      </c>
      <c r="E96" s="17">
        <v>230.51</v>
      </c>
      <c r="F96" s="16" t="s">
        <v>125</v>
      </c>
      <c r="G96" s="17">
        <v>140.333</v>
      </c>
      <c r="H96" s="16" t="s">
        <v>20</v>
      </c>
      <c r="I96" s="17">
        <v>130.747</v>
      </c>
      <c r="J96" s="16" t="s">
        <v>125</v>
      </c>
      <c r="K96" s="17">
        <v>144.289</v>
      </c>
      <c r="L96" s="16" t="s">
        <v>125</v>
      </c>
      <c r="M96" s="17">
        <v>134.816</v>
      </c>
      <c r="N96" s="16" t="s">
        <v>125</v>
      </c>
      <c r="O96" s="17">
        <v>152.475</v>
      </c>
      <c r="P96" s="16" t="s">
        <v>125</v>
      </c>
      <c r="Q96" s="17">
        <v>186.105</v>
      </c>
      <c r="R96" s="16" t="s">
        <v>125</v>
      </c>
      <c r="S96" s="17">
        <v>167.114</v>
      </c>
      <c r="T96" s="16" t="s">
        <v>125</v>
      </c>
      <c r="U96" s="17">
        <v>176.159</v>
      </c>
      <c r="V96" s="16" t="s">
        <v>128</v>
      </c>
    </row>
    <row r="97" spans="1:22" ht="12">
      <c r="A97" s="13" t="s">
        <v>36</v>
      </c>
      <c r="B97" s="13" t="s">
        <v>37</v>
      </c>
      <c r="C97" s="13" t="s">
        <v>68</v>
      </c>
      <c r="D97" s="13" t="s">
        <v>69</v>
      </c>
      <c r="E97" s="14" t="s">
        <v>123</v>
      </c>
      <c r="F97" s="14" t="s">
        <v>20</v>
      </c>
      <c r="G97" s="14">
        <v>1007</v>
      </c>
      <c r="H97" s="14" t="s">
        <v>124</v>
      </c>
      <c r="I97" s="14">
        <v>917</v>
      </c>
      <c r="J97" s="14" t="s">
        <v>126</v>
      </c>
      <c r="K97" s="14">
        <v>360</v>
      </c>
      <c r="L97" s="14" t="s">
        <v>125</v>
      </c>
      <c r="M97" s="14">
        <v>365</v>
      </c>
      <c r="N97" s="14" t="s">
        <v>20</v>
      </c>
      <c r="O97" s="14">
        <v>400</v>
      </c>
      <c r="P97" s="14" t="s">
        <v>124</v>
      </c>
      <c r="Q97" s="14">
        <v>350</v>
      </c>
      <c r="R97" s="14" t="s">
        <v>124</v>
      </c>
      <c r="S97" s="14">
        <v>400</v>
      </c>
      <c r="T97" s="14" t="s">
        <v>124</v>
      </c>
      <c r="U97" s="14">
        <v>700</v>
      </c>
      <c r="V97" s="14" t="s">
        <v>20</v>
      </c>
    </row>
    <row r="98" spans="1:22" ht="12">
      <c r="A98" s="13" t="s">
        <v>36</v>
      </c>
      <c r="B98" s="13" t="s">
        <v>37</v>
      </c>
      <c r="C98" s="13" t="s">
        <v>70</v>
      </c>
      <c r="D98" s="13" t="s">
        <v>71</v>
      </c>
      <c r="E98" s="17">
        <v>295.1</v>
      </c>
      <c r="F98" s="16" t="s">
        <v>20</v>
      </c>
      <c r="G98" s="17">
        <v>327.4</v>
      </c>
      <c r="H98" s="16" t="s">
        <v>20</v>
      </c>
      <c r="I98" s="16">
        <v>117</v>
      </c>
      <c r="J98" s="16" t="s">
        <v>20</v>
      </c>
      <c r="K98" s="17">
        <v>239.4</v>
      </c>
      <c r="L98" s="16" t="s">
        <v>20</v>
      </c>
      <c r="M98" s="17">
        <v>200.9</v>
      </c>
      <c r="N98" s="16" t="s">
        <v>20</v>
      </c>
      <c r="O98" s="17">
        <v>124.3</v>
      </c>
      <c r="P98" s="16" t="s">
        <v>20</v>
      </c>
      <c r="Q98" s="17">
        <v>118.3</v>
      </c>
      <c r="R98" s="16" t="s">
        <v>20</v>
      </c>
      <c r="S98" s="17">
        <v>153.4</v>
      </c>
      <c r="T98" s="16" t="s">
        <v>20</v>
      </c>
      <c r="U98" s="17">
        <v>181.2</v>
      </c>
      <c r="V98" s="16" t="s">
        <v>20</v>
      </c>
    </row>
    <row r="99" spans="1:22" ht="12">
      <c r="A99" s="13" t="s">
        <v>36</v>
      </c>
      <c r="B99" s="13" t="s">
        <v>37</v>
      </c>
      <c r="C99" s="13" t="s">
        <v>72</v>
      </c>
      <c r="D99" s="13" t="s">
        <v>73</v>
      </c>
      <c r="E99" s="14" t="s">
        <v>123</v>
      </c>
      <c r="F99" s="14" t="s">
        <v>20</v>
      </c>
      <c r="G99" s="14" t="s">
        <v>123</v>
      </c>
      <c r="H99" s="14" t="s">
        <v>20</v>
      </c>
      <c r="I99" s="15">
        <v>10.592</v>
      </c>
      <c r="J99" s="14" t="s">
        <v>20</v>
      </c>
      <c r="K99" s="15">
        <v>5.642</v>
      </c>
      <c r="L99" s="14" t="s">
        <v>20</v>
      </c>
      <c r="M99" s="14" t="s">
        <v>123</v>
      </c>
      <c r="N99" s="14" t="s">
        <v>20</v>
      </c>
      <c r="O99" s="14" t="s">
        <v>123</v>
      </c>
      <c r="P99" s="14" t="s">
        <v>20</v>
      </c>
      <c r="Q99" s="14" t="s">
        <v>123</v>
      </c>
      <c r="R99" s="14" t="s">
        <v>20</v>
      </c>
      <c r="S99" s="14">
        <v>20</v>
      </c>
      <c r="T99" s="14" t="s">
        <v>20</v>
      </c>
      <c r="U99" s="14" t="s">
        <v>123</v>
      </c>
      <c r="V99" s="14" t="s">
        <v>20</v>
      </c>
    </row>
    <row r="100" spans="1:22" ht="12">
      <c r="A100" s="13" t="s">
        <v>36</v>
      </c>
      <c r="B100" s="13" t="s">
        <v>37</v>
      </c>
      <c r="C100" s="13" t="s">
        <v>74</v>
      </c>
      <c r="D100" s="13" t="s">
        <v>75</v>
      </c>
      <c r="E100" s="16" t="s">
        <v>123</v>
      </c>
      <c r="F100" s="16" t="s">
        <v>20</v>
      </c>
      <c r="G100" s="17">
        <v>39.2</v>
      </c>
      <c r="H100" s="16" t="s">
        <v>20</v>
      </c>
      <c r="I100" s="16" t="s">
        <v>123</v>
      </c>
      <c r="J100" s="16" t="s">
        <v>20</v>
      </c>
      <c r="K100" s="16" t="s">
        <v>123</v>
      </c>
      <c r="L100" s="16" t="s">
        <v>20</v>
      </c>
      <c r="M100" s="17">
        <v>11.2</v>
      </c>
      <c r="N100" s="16" t="s">
        <v>20</v>
      </c>
      <c r="O100" s="17">
        <v>6.8</v>
      </c>
      <c r="P100" s="16" t="s">
        <v>20</v>
      </c>
      <c r="Q100" s="16" t="s">
        <v>123</v>
      </c>
      <c r="R100" s="16" t="s">
        <v>20</v>
      </c>
      <c r="S100" s="17">
        <v>11.1</v>
      </c>
      <c r="T100" s="16" t="s">
        <v>20</v>
      </c>
      <c r="U100" s="17">
        <v>7.6</v>
      </c>
      <c r="V100" s="16" t="s">
        <v>20</v>
      </c>
    </row>
    <row r="101" spans="1:22" ht="12">
      <c r="A101" s="13" t="s">
        <v>36</v>
      </c>
      <c r="B101" s="13" t="s">
        <v>37</v>
      </c>
      <c r="C101" s="13" t="s">
        <v>76</v>
      </c>
      <c r="D101" s="13" t="s">
        <v>77</v>
      </c>
      <c r="E101" s="15">
        <v>181.4</v>
      </c>
      <c r="F101" s="14" t="s">
        <v>20</v>
      </c>
      <c r="G101" s="15">
        <v>135.551</v>
      </c>
      <c r="H101" s="14" t="s">
        <v>20</v>
      </c>
      <c r="I101" s="15">
        <v>117.008</v>
      </c>
      <c r="J101" s="14" t="s">
        <v>20</v>
      </c>
      <c r="K101" s="15">
        <v>79.653</v>
      </c>
      <c r="L101" s="14" t="s">
        <v>20</v>
      </c>
      <c r="M101" s="15">
        <v>65.825</v>
      </c>
      <c r="N101" s="14" t="s">
        <v>20</v>
      </c>
      <c r="O101" s="15">
        <v>55.972</v>
      </c>
      <c r="P101" s="14" t="s">
        <v>20</v>
      </c>
      <c r="Q101" s="15">
        <v>2.581</v>
      </c>
      <c r="R101" s="14" t="s">
        <v>124</v>
      </c>
      <c r="S101" s="15">
        <v>2.297</v>
      </c>
      <c r="T101" s="14" t="s">
        <v>20</v>
      </c>
      <c r="U101" s="15">
        <v>2.684</v>
      </c>
      <c r="V101" s="14" t="s">
        <v>124</v>
      </c>
    </row>
    <row r="102" spans="1:22" ht="12">
      <c r="A102" s="13" t="s">
        <v>36</v>
      </c>
      <c r="B102" s="13" t="s">
        <v>37</v>
      </c>
      <c r="C102" s="13" t="s">
        <v>78</v>
      </c>
      <c r="D102" s="13" t="s">
        <v>79</v>
      </c>
      <c r="E102" s="17">
        <v>7.157</v>
      </c>
      <c r="F102" s="16" t="s">
        <v>20</v>
      </c>
      <c r="G102" s="17">
        <v>5.982</v>
      </c>
      <c r="H102" s="16" t="s">
        <v>20</v>
      </c>
      <c r="I102" s="17">
        <v>2.409</v>
      </c>
      <c r="J102" s="16" t="s">
        <v>20</v>
      </c>
      <c r="K102" s="17">
        <v>2.341</v>
      </c>
      <c r="L102" s="16" t="s">
        <v>20</v>
      </c>
      <c r="M102" s="17">
        <v>2.239</v>
      </c>
      <c r="N102" s="16" t="s">
        <v>20</v>
      </c>
      <c r="O102" s="17">
        <v>2.255</v>
      </c>
      <c r="P102" s="16" t="s">
        <v>20</v>
      </c>
      <c r="Q102" s="17">
        <v>2.655</v>
      </c>
      <c r="R102" s="16" t="s">
        <v>20</v>
      </c>
      <c r="S102" s="17">
        <v>3.014</v>
      </c>
      <c r="T102" s="16" t="s">
        <v>20</v>
      </c>
      <c r="U102" s="17">
        <v>3.32</v>
      </c>
      <c r="V102" s="16" t="s">
        <v>20</v>
      </c>
    </row>
    <row r="103" spans="1:22" ht="12">
      <c r="A103" s="13" t="s">
        <v>36</v>
      </c>
      <c r="B103" s="13" t="s">
        <v>37</v>
      </c>
      <c r="C103" s="13" t="s">
        <v>80</v>
      </c>
      <c r="D103" s="13" t="s">
        <v>81</v>
      </c>
      <c r="E103" s="14" t="s">
        <v>123</v>
      </c>
      <c r="F103" s="14" t="s">
        <v>20</v>
      </c>
      <c r="G103" s="14" t="s">
        <v>123</v>
      </c>
      <c r="H103" s="14" t="s">
        <v>20</v>
      </c>
      <c r="I103" s="14">
        <v>430</v>
      </c>
      <c r="J103" s="14" t="s">
        <v>20</v>
      </c>
      <c r="K103" s="15">
        <v>309.1</v>
      </c>
      <c r="L103" s="14" t="s">
        <v>20</v>
      </c>
      <c r="M103" s="14">
        <v>278</v>
      </c>
      <c r="N103" s="14" t="s">
        <v>20</v>
      </c>
      <c r="O103" s="14">
        <v>243</v>
      </c>
      <c r="P103" s="14" t="s">
        <v>20</v>
      </c>
      <c r="Q103" s="14">
        <v>242</v>
      </c>
      <c r="R103" s="14" t="s">
        <v>20</v>
      </c>
      <c r="S103" s="14">
        <v>239</v>
      </c>
      <c r="T103" s="14" t="s">
        <v>20</v>
      </c>
      <c r="U103" s="14">
        <v>197</v>
      </c>
      <c r="V103" s="14" t="s">
        <v>20</v>
      </c>
    </row>
    <row r="104" spans="1:22" ht="12">
      <c r="A104" s="13" t="s">
        <v>36</v>
      </c>
      <c r="B104" s="13" t="s">
        <v>37</v>
      </c>
      <c r="C104" s="13" t="s">
        <v>82</v>
      </c>
      <c r="D104" s="13" t="s">
        <v>83</v>
      </c>
      <c r="E104" s="16" t="s">
        <v>123</v>
      </c>
      <c r="F104" s="16" t="s">
        <v>20</v>
      </c>
      <c r="G104" s="16">
        <v>5</v>
      </c>
      <c r="H104" s="16" t="s">
        <v>20</v>
      </c>
      <c r="I104" s="16" t="s">
        <v>123</v>
      </c>
      <c r="J104" s="16" t="s">
        <v>20</v>
      </c>
      <c r="K104" s="17">
        <v>8.528</v>
      </c>
      <c r="L104" s="16" t="s">
        <v>20</v>
      </c>
      <c r="M104" s="16" t="s">
        <v>123</v>
      </c>
      <c r="N104" s="16" t="s">
        <v>20</v>
      </c>
      <c r="O104" s="16" t="s">
        <v>123</v>
      </c>
      <c r="P104" s="16" t="s">
        <v>20</v>
      </c>
      <c r="Q104" s="16" t="s">
        <v>123</v>
      </c>
      <c r="R104" s="16" t="s">
        <v>20</v>
      </c>
      <c r="S104" s="16">
        <v>0</v>
      </c>
      <c r="T104" s="16" t="s">
        <v>20</v>
      </c>
      <c r="U104" s="16">
        <v>0</v>
      </c>
      <c r="V104" s="16" t="s">
        <v>124</v>
      </c>
    </row>
    <row r="105" spans="1:22" ht="12">
      <c r="A105" s="13" t="s">
        <v>36</v>
      </c>
      <c r="B105" s="13" t="s">
        <v>37</v>
      </c>
      <c r="C105" s="13" t="s">
        <v>84</v>
      </c>
      <c r="D105" s="13" t="s">
        <v>85</v>
      </c>
      <c r="E105" s="14" t="s">
        <v>123</v>
      </c>
      <c r="F105" s="14" t="s">
        <v>20</v>
      </c>
      <c r="G105" s="14" t="s">
        <v>123</v>
      </c>
      <c r="H105" s="14" t="s">
        <v>20</v>
      </c>
      <c r="I105" s="14" t="s">
        <v>123</v>
      </c>
      <c r="J105" s="14" t="s">
        <v>20</v>
      </c>
      <c r="K105" s="14" t="s">
        <v>123</v>
      </c>
      <c r="L105" s="14" t="s">
        <v>20</v>
      </c>
      <c r="M105" s="14">
        <v>2163</v>
      </c>
      <c r="N105" s="14" t="s">
        <v>20</v>
      </c>
      <c r="O105" s="14">
        <v>1642</v>
      </c>
      <c r="P105" s="14" t="s">
        <v>20</v>
      </c>
      <c r="Q105" s="14">
        <v>1092</v>
      </c>
      <c r="R105" s="14" t="s">
        <v>20</v>
      </c>
      <c r="S105" s="14">
        <v>1455</v>
      </c>
      <c r="T105" s="14" t="s">
        <v>20</v>
      </c>
      <c r="U105" s="14">
        <v>1242</v>
      </c>
      <c r="V105" s="14" t="s">
        <v>20</v>
      </c>
    </row>
    <row r="106" spans="1:22" ht="12">
      <c r="A106" s="13" t="s">
        <v>36</v>
      </c>
      <c r="B106" s="13" t="s">
        <v>37</v>
      </c>
      <c r="C106" s="13" t="s">
        <v>86</v>
      </c>
      <c r="D106" s="13" t="s">
        <v>87</v>
      </c>
      <c r="E106" s="16">
        <v>4</v>
      </c>
      <c r="F106" s="16" t="s">
        <v>20</v>
      </c>
      <c r="G106" s="17">
        <v>3.461</v>
      </c>
      <c r="H106" s="16" t="s">
        <v>20</v>
      </c>
      <c r="I106" s="17">
        <v>4.07</v>
      </c>
      <c r="J106" s="16" t="s">
        <v>20</v>
      </c>
      <c r="K106" s="16">
        <v>4</v>
      </c>
      <c r="L106" s="16" t="s">
        <v>20</v>
      </c>
      <c r="M106" s="16">
        <v>3</v>
      </c>
      <c r="N106" s="16" t="s">
        <v>20</v>
      </c>
      <c r="O106" s="16">
        <v>1780</v>
      </c>
      <c r="P106" s="16" t="s">
        <v>20</v>
      </c>
      <c r="Q106" s="16">
        <v>5</v>
      </c>
      <c r="R106" s="16" t="s">
        <v>20</v>
      </c>
      <c r="S106" s="16">
        <v>5</v>
      </c>
      <c r="T106" s="16" t="s">
        <v>20</v>
      </c>
      <c r="U106" s="17">
        <v>2.703</v>
      </c>
      <c r="V106" s="16" t="s">
        <v>124</v>
      </c>
    </row>
    <row r="107" spans="1:22" ht="12">
      <c r="A107" s="13" t="s">
        <v>36</v>
      </c>
      <c r="B107" s="13" t="s">
        <v>37</v>
      </c>
      <c r="C107" s="13" t="s">
        <v>88</v>
      </c>
      <c r="D107" s="13" t="s">
        <v>89</v>
      </c>
      <c r="E107" s="14" t="s">
        <v>123</v>
      </c>
      <c r="F107" s="14" t="s">
        <v>20</v>
      </c>
      <c r="G107" s="15">
        <v>4284.8</v>
      </c>
      <c r="H107" s="14" t="s">
        <v>125</v>
      </c>
      <c r="I107" s="15">
        <v>4079.084</v>
      </c>
      <c r="J107" s="14" t="s">
        <v>20</v>
      </c>
      <c r="K107" s="15">
        <v>4026.18</v>
      </c>
      <c r="L107" s="14" t="s">
        <v>20</v>
      </c>
      <c r="M107" s="15">
        <v>3719.058</v>
      </c>
      <c r="N107" s="14" t="s">
        <v>20</v>
      </c>
      <c r="O107" s="15">
        <v>3167.8</v>
      </c>
      <c r="P107" s="14" t="s">
        <v>20</v>
      </c>
      <c r="Q107" s="15">
        <v>2679.671</v>
      </c>
      <c r="R107" s="14" t="s">
        <v>20</v>
      </c>
      <c r="S107" s="15">
        <v>2696.38</v>
      </c>
      <c r="T107" s="14" t="s">
        <v>20</v>
      </c>
      <c r="U107" s="15">
        <v>2777.613</v>
      </c>
      <c r="V107" s="14" t="s">
        <v>20</v>
      </c>
    </row>
    <row r="108" spans="1:22" ht="12">
      <c r="A108" s="13" t="s">
        <v>36</v>
      </c>
      <c r="B108" s="13" t="s">
        <v>37</v>
      </c>
      <c r="C108" s="13" t="s">
        <v>90</v>
      </c>
      <c r="D108" s="13" t="s">
        <v>91</v>
      </c>
      <c r="E108" s="17">
        <v>68.945</v>
      </c>
      <c r="F108" s="16" t="s">
        <v>20</v>
      </c>
      <c r="G108" s="17">
        <v>17.928</v>
      </c>
      <c r="H108" s="16" t="s">
        <v>20</v>
      </c>
      <c r="I108" s="17">
        <v>19.55</v>
      </c>
      <c r="J108" s="16" t="s">
        <v>20</v>
      </c>
      <c r="K108" s="17">
        <v>86.502</v>
      </c>
      <c r="L108" s="16" t="s">
        <v>20</v>
      </c>
      <c r="M108" s="17">
        <v>68.513</v>
      </c>
      <c r="N108" s="16" t="s">
        <v>20</v>
      </c>
      <c r="O108" s="17">
        <v>68.957</v>
      </c>
      <c r="P108" s="16" t="s">
        <v>20</v>
      </c>
      <c r="Q108" s="16" t="s">
        <v>123</v>
      </c>
      <c r="R108" s="16" t="s">
        <v>20</v>
      </c>
      <c r="S108" s="17">
        <v>74.481</v>
      </c>
      <c r="T108" s="16" t="s">
        <v>20</v>
      </c>
      <c r="U108" s="17">
        <v>81.525</v>
      </c>
      <c r="V108" s="16" t="s">
        <v>20</v>
      </c>
    </row>
    <row r="109" spans="1:22" ht="12">
      <c r="A109" s="13" t="s">
        <v>36</v>
      </c>
      <c r="B109" s="13" t="s">
        <v>37</v>
      </c>
      <c r="C109" s="13" t="s">
        <v>92</v>
      </c>
      <c r="D109" s="13" t="s">
        <v>93</v>
      </c>
      <c r="E109" s="14">
        <v>3</v>
      </c>
      <c r="F109" s="14" t="s">
        <v>20</v>
      </c>
      <c r="G109" s="15">
        <v>4.466</v>
      </c>
      <c r="H109" s="14" t="s">
        <v>20</v>
      </c>
      <c r="I109" s="15">
        <v>2.23</v>
      </c>
      <c r="J109" s="14" t="s">
        <v>20</v>
      </c>
      <c r="K109" s="15">
        <v>1.542</v>
      </c>
      <c r="L109" s="14" t="s">
        <v>20</v>
      </c>
      <c r="M109" s="15">
        <v>2.123</v>
      </c>
      <c r="N109" s="14" t="s">
        <v>20</v>
      </c>
      <c r="O109" s="15">
        <v>3.099</v>
      </c>
      <c r="P109" s="14" t="s">
        <v>20</v>
      </c>
      <c r="Q109" s="15">
        <v>3.378</v>
      </c>
      <c r="R109" s="14" t="s">
        <v>20</v>
      </c>
      <c r="S109" s="15">
        <v>3.252</v>
      </c>
      <c r="T109" s="14" t="s">
        <v>20</v>
      </c>
      <c r="U109" s="15">
        <v>5.483</v>
      </c>
      <c r="V109" s="14" t="s">
        <v>20</v>
      </c>
    </row>
    <row r="110" spans="1:22" ht="12">
      <c r="A110" s="13" t="s">
        <v>36</v>
      </c>
      <c r="B110" s="13" t="s">
        <v>37</v>
      </c>
      <c r="C110" s="13" t="s">
        <v>94</v>
      </c>
      <c r="D110" s="13" t="s">
        <v>95</v>
      </c>
      <c r="E110" s="16" t="s">
        <v>123</v>
      </c>
      <c r="F110" s="16" t="s">
        <v>20</v>
      </c>
      <c r="G110" s="16" t="s">
        <v>123</v>
      </c>
      <c r="H110" s="16" t="s">
        <v>20</v>
      </c>
      <c r="I110" s="16" t="s">
        <v>123</v>
      </c>
      <c r="J110" s="16" t="s">
        <v>20</v>
      </c>
      <c r="K110" s="16" t="s">
        <v>123</v>
      </c>
      <c r="L110" s="16" t="s">
        <v>20</v>
      </c>
      <c r="M110" s="16" t="s">
        <v>123</v>
      </c>
      <c r="N110" s="16" t="s">
        <v>20</v>
      </c>
      <c r="O110" s="16" t="s">
        <v>123</v>
      </c>
      <c r="P110" s="16" t="s">
        <v>20</v>
      </c>
      <c r="Q110" s="16" t="s">
        <v>123</v>
      </c>
      <c r="R110" s="16" t="s">
        <v>20</v>
      </c>
      <c r="S110" s="16" t="s">
        <v>123</v>
      </c>
      <c r="T110" s="16" t="s">
        <v>20</v>
      </c>
      <c r="U110" s="16" t="s">
        <v>123</v>
      </c>
      <c r="V110" s="16" t="s">
        <v>20</v>
      </c>
    </row>
    <row r="111" spans="1:22" ht="12">
      <c r="A111" s="13" t="s">
        <v>36</v>
      </c>
      <c r="B111" s="13" t="s">
        <v>37</v>
      </c>
      <c r="C111" s="13" t="s">
        <v>96</v>
      </c>
      <c r="D111" s="13" t="s">
        <v>97</v>
      </c>
      <c r="E111" s="14" t="s">
        <v>123</v>
      </c>
      <c r="F111" s="14" t="s">
        <v>20</v>
      </c>
      <c r="G111" s="14" t="s">
        <v>123</v>
      </c>
      <c r="H111" s="14" t="s">
        <v>20</v>
      </c>
      <c r="I111" s="14" t="s">
        <v>123</v>
      </c>
      <c r="J111" s="14" t="s">
        <v>20</v>
      </c>
      <c r="K111" s="14" t="s">
        <v>123</v>
      </c>
      <c r="L111" s="14" t="s">
        <v>20</v>
      </c>
      <c r="M111" s="14" t="s">
        <v>123</v>
      </c>
      <c r="N111" s="14" t="s">
        <v>20</v>
      </c>
      <c r="O111" s="14" t="s">
        <v>123</v>
      </c>
      <c r="P111" s="14" t="s">
        <v>20</v>
      </c>
      <c r="Q111" s="14" t="s">
        <v>123</v>
      </c>
      <c r="R111" s="14" t="s">
        <v>20</v>
      </c>
      <c r="S111" s="14" t="s">
        <v>123</v>
      </c>
      <c r="T111" s="14" t="s">
        <v>20</v>
      </c>
      <c r="U111" s="14" t="s">
        <v>123</v>
      </c>
      <c r="V111" s="14" t="s">
        <v>20</v>
      </c>
    </row>
    <row r="112" spans="1:22" ht="12">
      <c r="A112" s="13" t="s">
        <v>36</v>
      </c>
      <c r="B112" s="13" t="s">
        <v>37</v>
      </c>
      <c r="C112" s="13" t="s">
        <v>98</v>
      </c>
      <c r="D112" s="13" t="s">
        <v>99</v>
      </c>
      <c r="E112" s="16" t="s">
        <v>123</v>
      </c>
      <c r="F112" s="16" t="s">
        <v>20</v>
      </c>
      <c r="G112" s="16" t="s">
        <v>123</v>
      </c>
      <c r="H112" s="16" t="s">
        <v>20</v>
      </c>
      <c r="I112" s="16" t="s">
        <v>123</v>
      </c>
      <c r="J112" s="16" t="s">
        <v>20</v>
      </c>
      <c r="K112" s="16" t="s">
        <v>123</v>
      </c>
      <c r="L112" s="16" t="s">
        <v>20</v>
      </c>
      <c r="M112" s="16" t="s">
        <v>123</v>
      </c>
      <c r="N112" s="16" t="s">
        <v>20</v>
      </c>
      <c r="O112" s="16" t="s">
        <v>123</v>
      </c>
      <c r="P112" s="16" t="s">
        <v>20</v>
      </c>
      <c r="Q112" s="16" t="s">
        <v>123</v>
      </c>
      <c r="R112" s="16" t="s">
        <v>20</v>
      </c>
      <c r="S112" s="16" t="s">
        <v>123</v>
      </c>
      <c r="T112" s="16" t="s">
        <v>20</v>
      </c>
      <c r="U112" s="16" t="s">
        <v>123</v>
      </c>
      <c r="V112" s="16" t="s">
        <v>20</v>
      </c>
    </row>
    <row r="113" spans="1:22" ht="12">
      <c r="A113" s="13" t="s">
        <v>36</v>
      </c>
      <c r="B113" s="13" t="s">
        <v>37</v>
      </c>
      <c r="C113" s="13" t="s">
        <v>100</v>
      </c>
      <c r="D113" s="13" t="s">
        <v>101</v>
      </c>
      <c r="E113" s="14" t="s">
        <v>123</v>
      </c>
      <c r="F113" s="14" t="s">
        <v>20</v>
      </c>
      <c r="G113" s="14" t="s">
        <v>123</v>
      </c>
      <c r="H113" s="14" t="s">
        <v>20</v>
      </c>
      <c r="I113" s="14" t="s">
        <v>123</v>
      </c>
      <c r="J113" s="14" t="s">
        <v>20</v>
      </c>
      <c r="K113" s="14" t="s">
        <v>123</v>
      </c>
      <c r="L113" s="14" t="s">
        <v>20</v>
      </c>
      <c r="M113" s="14" t="s">
        <v>123</v>
      </c>
      <c r="N113" s="14" t="s">
        <v>20</v>
      </c>
      <c r="O113" s="15">
        <v>828.89</v>
      </c>
      <c r="P113" s="14" t="s">
        <v>20</v>
      </c>
      <c r="Q113" s="15">
        <v>796.86</v>
      </c>
      <c r="R113" s="14" t="s">
        <v>20</v>
      </c>
      <c r="S113" s="14">
        <v>813</v>
      </c>
      <c r="T113" s="14" t="s">
        <v>20</v>
      </c>
      <c r="U113" s="14">
        <v>648</v>
      </c>
      <c r="V113" s="14" t="s">
        <v>20</v>
      </c>
    </row>
    <row r="114" spans="1:22" ht="12">
      <c r="A114" s="13" t="s">
        <v>36</v>
      </c>
      <c r="B114" s="13" t="s">
        <v>37</v>
      </c>
      <c r="C114" s="13" t="s">
        <v>102</v>
      </c>
      <c r="D114" s="13" t="s">
        <v>103</v>
      </c>
      <c r="E114" s="16" t="s">
        <v>123</v>
      </c>
      <c r="F114" s="16" t="s">
        <v>20</v>
      </c>
      <c r="G114" s="16" t="s">
        <v>123</v>
      </c>
      <c r="H114" s="16" t="s">
        <v>20</v>
      </c>
      <c r="I114" s="16" t="s">
        <v>123</v>
      </c>
      <c r="J114" s="16" t="s">
        <v>20</v>
      </c>
      <c r="K114" s="17">
        <v>611.832</v>
      </c>
      <c r="L114" s="16" t="s">
        <v>20</v>
      </c>
      <c r="M114" s="17">
        <v>898.537</v>
      </c>
      <c r="N114" s="16" t="s">
        <v>20</v>
      </c>
      <c r="O114" s="17">
        <v>707.747</v>
      </c>
      <c r="P114" s="16" t="s">
        <v>20</v>
      </c>
      <c r="Q114" s="17">
        <v>620.798</v>
      </c>
      <c r="R114" s="16" t="s">
        <v>20</v>
      </c>
      <c r="S114" s="17">
        <v>1009.842</v>
      </c>
      <c r="T114" s="16" t="s">
        <v>20</v>
      </c>
      <c r="U114" s="17">
        <v>451.811</v>
      </c>
      <c r="V114" s="16" t="s">
        <v>20</v>
      </c>
    </row>
    <row r="115" spans="1:22" ht="12">
      <c r="A115" s="13" t="s">
        <v>38</v>
      </c>
      <c r="B115" s="13" t="s">
        <v>39</v>
      </c>
      <c r="C115" s="13" t="s">
        <v>52</v>
      </c>
      <c r="D115" s="13" t="s">
        <v>53</v>
      </c>
      <c r="E115" s="14" t="s">
        <v>123</v>
      </c>
      <c r="F115" s="14" t="s">
        <v>20</v>
      </c>
      <c r="G115" s="14" t="s">
        <v>123</v>
      </c>
      <c r="H115" s="14" t="s">
        <v>20</v>
      </c>
      <c r="I115" s="14" t="s">
        <v>123</v>
      </c>
      <c r="J115" s="14" t="s">
        <v>20</v>
      </c>
      <c r="K115" s="14" t="s">
        <v>123</v>
      </c>
      <c r="L115" s="14" t="s">
        <v>20</v>
      </c>
      <c r="M115" s="14" t="s">
        <v>123</v>
      </c>
      <c r="N115" s="14" t="s">
        <v>20</v>
      </c>
      <c r="O115" s="14" t="s">
        <v>123</v>
      </c>
      <c r="P115" s="14" t="s">
        <v>20</v>
      </c>
      <c r="Q115" s="14" t="s">
        <v>123</v>
      </c>
      <c r="R115" s="14" t="s">
        <v>20</v>
      </c>
      <c r="S115" s="14" t="s">
        <v>123</v>
      </c>
      <c r="T115" s="14" t="s">
        <v>20</v>
      </c>
      <c r="U115" s="14" t="s">
        <v>123</v>
      </c>
      <c r="V115" s="14" t="s">
        <v>20</v>
      </c>
    </row>
    <row r="116" spans="1:22" ht="12">
      <c r="A116" s="13" t="s">
        <v>38</v>
      </c>
      <c r="B116" s="13" t="s">
        <v>39</v>
      </c>
      <c r="C116" s="13" t="s">
        <v>54</v>
      </c>
      <c r="D116" s="13" t="s">
        <v>55</v>
      </c>
      <c r="E116" s="16" t="s">
        <v>123</v>
      </c>
      <c r="F116" s="16" t="s">
        <v>20</v>
      </c>
      <c r="G116" s="16" t="s">
        <v>123</v>
      </c>
      <c r="H116" s="16" t="s">
        <v>20</v>
      </c>
      <c r="I116" s="16" t="s">
        <v>123</v>
      </c>
      <c r="J116" s="16" t="s">
        <v>20</v>
      </c>
      <c r="K116" s="16" t="s">
        <v>123</v>
      </c>
      <c r="L116" s="16" t="s">
        <v>20</v>
      </c>
      <c r="M116" s="16" t="s">
        <v>123</v>
      </c>
      <c r="N116" s="16" t="s">
        <v>20</v>
      </c>
      <c r="O116" s="16" t="s">
        <v>123</v>
      </c>
      <c r="P116" s="16" t="s">
        <v>20</v>
      </c>
      <c r="Q116" s="16" t="s">
        <v>123</v>
      </c>
      <c r="R116" s="16" t="s">
        <v>20</v>
      </c>
      <c r="S116" s="16" t="s">
        <v>123</v>
      </c>
      <c r="T116" s="16" t="s">
        <v>20</v>
      </c>
      <c r="U116" s="16" t="s">
        <v>123</v>
      </c>
      <c r="V116" s="16" t="s">
        <v>20</v>
      </c>
    </row>
    <row r="117" spans="1:22" ht="12">
      <c r="A117" s="13" t="s">
        <v>38</v>
      </c>
      <c r="B117" s="13" t="s">
        <v>39</v>
      </c>
      <c r="C117" s="13" t="s">
        <v>56</v>
      </c>
      <c r="D117" s="13" t="s">
        <v>57</v>
      </c>
      <c r="E117" s="14" t="s">
        <v>123</v>
      </c>
      <c r="F117" s="14" t="s">
        <v>20</v>
      </c>
      <c r="G117" s="14" t="s">
        <v>123</v>
      </c>
      <c r="H117" s="14" t="s">
        <v>20</v>
      </c>
      <c r="I117" s="14" t="s">
        <v>123</v>
      </c>
      <c r="J117" s="14" t="s">
        <v>20</v>
      </c>
      <c r="K117" s="14" t="s">
        <v>123</v>
      </c>
      <c r="L117" s="14" t="s">
        <v>20</v>
      </c>
      <c r="M117" s="14" t="s">
        <v>123</v>
      </c>
      <c r="N117" s="14" t="s">
        <v>20</v>
      </c>
      <c r="O117" s="14" t="s">
        <v>123</v>
      </c>
      <c r="P117" s="14" t="s">
        <v>20</v>
      </c>
      <c r="Q117" s="14" t="s">
        <v>123</v>
      </c>
      <c r="R117" s="14" t="s">
        <v>20</v>
      </c>
      <c r="S117" s="14" t="s">
        <v>123</v>
      </c>
      <c r="T117" s="14" t="s">
        <v>20</v>
      </c>
      <c r="U117" s="14" t="s">
        <v>123</v>
      </c>
      <c r="V117" s="14" t="s">
        <v>20</v>
      </c>
    </row>
    <row r="118" spans="1:22" ht="12">
      <c r="A118" s="13" t="s">
        <v>38</v>
      </c>
      <c r="B118" s="13" t="s">
        <v>39</v>
      </c>
      <c r="C118" s="13" t="s">
        <v>58</v>
      </c>
      <c r="D118" s="13" t="s">
        <v>59</v>
      </c>
      <c r="E118" s="17">
        <v>983.4</v>
      </c>
      <c r="F118" s="16" t="s">
        <v>20</v>
      </c>
      <c r="G118" s="17">
        <v>982.3</v>
      </c>
      <c r="H118" s="16" t="s">
        <v>20</v>
      </c>
      <c r="I118" s="17">
        <v>1003.5</v>
      </c>
      <c r="J118" s="16" t="s">
        <v>20</v>
      </c>
      <c r="K118" s="17">
        <v>1058.9</v>
      </c>
      <c r="L118" s="16" t="s">
        <v>20</v>
      </c>
      <c r="M118" s="17">
        <v>1093.77</v>
      </c>
      <c r="N118" s="16" t="s">
        <v>20</v>
      </c>
      <c r="O118" s="17">
        <v>1104.7</v>
      </c>
      <c r="P118" s="16" t="s">
        <v>20</v>
      </c>
      <c r="Q118" s="17">
        <v>1193.2</v>
      </c>
      <c r="R118" s="16" t="s">
        <v>20</v>
      </c>
      <c r="S118" s="16">
        <v>1242</v>
      </c>
      <c r="T118" s="16" t="s">
        <v>20</v>
      </c>
      <c r="U118" s="16" t="s">
        <v>123</v>
      </c>
      <c r="V118" s="16" t="s">
        <v>20</v>
      </c>
    </row>
    <row r="119" spans="1:22" ht="12">
      <c r="A119" s="13" t="s">
        <v>38</v>
      </c>
      <c r="B119" s="13" t="s">
        <v>39</v>
      </c>
      <c r="C119" s="13" t="s">
        <v>60</v>
      </c>
      <c r="D119" s="13" t="s">
        <v>61</v>
      </c>
      <c r="E119" s="14" t="s">
        <v>123</v>
      </c>
      <c r="F119" s="14" t="s">
        <v>20</v>
      </c>
      <c r="G119" s="14" t="s">
        <v>123</v>
      </c>
      <c r="H119" s="14" t="s">
        <v>20</v>
      </c>
      <c r="I119" s="14" t="s">
        <v>123</v>
      </c>
      <c r="J119" s="14" t="s">
        <v>20</v>
      </c>
      <c r="K119" s="14" t="s">
        <v>123</v>
      </c>
      <c r="L119" s="14" t="s">
        <v>20</v>
      </c>
      <c r="M119" s="14" t="s">
        <v>123</v>
      </c>
      <c r="N119" s="14" t="s">
        <v>20</v>
      </c>
      <c r="O119" s="14" t="s">
        <v>123</v>
      </c>
      <c r="P119" s="14" t="s">
        <v>20</v>
      </c>
      <c r="Q119" s="14" t="s">
        <v>123</v>
      </c>
      <c r="R119" s="14" t="s">
        <v>20</v>
      </c>
      <c r="S119" s="14" t="s">
        <v>123</v>
      </c>
      <c r="T119" s="14" t="s">
        <v>20</v>
      </c>
      <c r="U119" s="14" t="s">
        <v>123</v>
      </c>
      <c r="V119" s="14" t="s">
        <v>20</v>
      </c>
    </row>
    <row r="120" spans="1:22" ht="12">
      <c r="A120" s="13" t="s">
        <v>38</v>
      </c>
      <c r="B120" s="13" t="s">
        <v>39</v>
      </c>
      <c r="C120" s="13" t="s">
        <v>62</v>
      </c>
      <c r="D120" s="13" t="s">
        <v>63</v>
      </c>
      <c r="E120" s="16" t="s">
        <v>123</v>
      </c>
      <c r="F120" s="16" t="s">
        <v>20</v>
      </c>
      <c r="G120" s="16" t="s">
        <v>123</v>
      </c>
      <c r="H120" s="16" t="s">
        <v>20</v>
      </c>
      <c r="I120" s="16" t="s">
        <v>123</v>
      </c>
      <c r="J120" s="16" t="s">
        <v>20</v>
      </c>
      <c r="K120" s="16" t="s">
        <v>123</v>
      </c>
      <c r="L120" s="16" t="s">
        <v>20</v>
      </c>
      <c r="M120" s="16" t="s">
        <v>123</v>
      </c>
      <c r="N120" s="16" t="s">
        <v>20</v>
      </c>
      <c r="O120" s="16" t="s">
        <v>123</v>
      </c>
      <c r="P120" s="16" t="s">
        <v>20</v>
      </c>
      <c r="Q120" s="16" t="s">
        <v>123</v>
      </c>
      <c r="R120" s="16" t="s">
        <v>20</v>
      </c>
      <c r="S120" s="16" t="s">
        <v>123</v>
      </c>
      <c r="T120" s="16" t="s">
        <v>20</v>
      </c>
      <c r="U120" s="16" t="s">
        <v>123</v>
      </c>
      <c r="V120" s="16" t="s">
        <v>20</v>
      </c>
    </row>
    <row r="121" spans="1:22" ht="12">
      <c r="A121" s="13" t="s">
        <v>38</v>
      </c>
      <c r="B121" s="13" t="s">
        <v>39</v>
      </c>
      <c r="C121" s="13" t="s">
        <v>64</v>
      </c>
      <c r="D121" s="13" t="s">
        <v>65</v>
      </c>
      <c r="E121" s="14" t="s">
        <v>123</v>
      </c>
      <c r="F121" s="14" t="s">
        <v>20</v>
      </c>
      <c r="G121" s="14" t="s">
        <v>123</v>
      </c>
      <c r="H121" s="14" t="s">
        <v>20</v>
      </c>
      <c r="I121" s="14" t="s">
        <v>123</v>
      </c>
      <c r="J121" s="14" t="s">
        <v>20</v>
      </c>
      <c r="K121" s="14" t="s">
        <v>123</v>
      </c>
      <c r="L121" s="14" t="s">
        <v>20</v>
      </c>
      <c r="M121" s="14" t="s">
        <v>123</v>
      </c>
      <c r="N121" s="14" t="s">
        <v>20</v>
      </c>
      <c r="O121" s="14" t="s">
        <v>123</v>
      </c>
      <c r="P121" s="14" t="s">
        <v>20</v>
      </c>
      <c r="Q121" s="14" t="s">
        <v>123</v>
      </c>
      <c r="R121" s="14" t="s">
        <v>20</v>
      </c>
      <c r="S121" s="14" t="s">
        <v>123</v>
      </c>
      <c r="T121" s="14" t="s">
        <v>20</v>
      </c>
      <c r="U121" s="14" t="s">
        <v>123</v>
      </c>
      <c r="V121" s="14" t="s">
        <v>20</v>
      </c>
    </row>
    <row r="122" spans="1:22" ht="12">
      <c r="A122" s="13" t="s">
        <v>38</v>
      </c>
      <c r="B122" s="13" t="s">
        <v>39</v>
      </c>
      <c r="C122" s="13" t="s">
        <v>66</v>
      </c>
      <c r="D122" s="13" t="s">
        <v>67</v>
      </c>
      <c r="E122" s="16" t="s">
        <v>123</v>
      </c>
      <c r="F122" s="16" t="s">
        <v>20</v>
      </c>
      <c r="G122" s="16" t="s">
        <v>123</v>
      </c>
      <c r="H122" s="16" t="s">
        <v>20</v>
      </c>
      <c r="I122" s="16" t="s">
        <v>123</v>
      </c>
      <c r="J122" s="16" t="s">
        <v>20</v>
      </c>
      <c r="K122" s="16" t="s">
        <v>123</v>
      </c>
      <c r="L122" s="16" t="s">
        <v>20</v>
      </c>
      <c r="M122" s="16" t="s">
        <v>123</v>
      </c>
      <c r="N122" s="16" t="s">
        <v>20</v>
      </c>
      <c r="O122" s="16" t="s">
        <v>123</v>
      </c>
      <c r="P122" s="16" t="s">
        <v>20</v>
      </c>
      <c r="Q122" s="16" t="s">
        <v>123</v>
      </c>
      <c r="R122" s="16" t="s">
        <v>20</v>
      </c>
      <c r="S122" s="16" t="s">
        <v>123</v>
      </c>
      <c r="T122" s="16" t="s">
        <v>20</v>
      </c>
      <c r="U122" s="16" t="s">
        <v>123</v>
      </c>
      <c r="V122" s="16" t="s">
        <v>20</v>
      </c>
    </row>
    <row r="123" spans="1:22" ht="12">
      <c r="A123" s="13" t="s">
        <v>38</v>
      </c>
      <c r="B123" s="13" t="s">
        <v>39</v>
      </c>
      <c r="C123" s="13" t="s">
        <v>68</v>
      </c>
      <c r="D123" s="13" t="s">
        <v>69</v>
      </c>
      <c r="E123" s="14" t="s">
        <v>123</v>
      </c>
      <c r="F123" s="14" t="s">
        <v>20</v>
      </c>
      <c r="G123" s="14" t="s">
        <v>123</v>
      </c>
      <c r="H123" s="14" t="s">
        <v>20</v>
      </c>
      <c r="I123" s="14" t="s">
        <v>123</v>
      </c>
      <c r="J123" s="14" t="s">
        <v>20</v>
      </c>
      <c r="K123" s="14" t="s">
        <v>123</v>
      </c>
      <c r="L123" s="14" t="s">
        <v>20</v>
      </c>
      <c r="M123" s="14" t="s">
        <v>123</v>
      </c>
      <c r="N123" s="14" t="s">
        <v>20</v>
      </c>
      <c r="O123" s="14" t="s">
        <v>123</v>
      </c>
      <c r="P123" s="14" t="s">
        <v>20</v>
      </c>
      <c r="Q123" s="14" t="s">
        <v>123</v>
      </c>
      <c r="R123" s="14" t="s">
        <v>20</v>
      </c>
      <c r="S123" s="14" t="s">
        <v>123</v>
      </c>
      <c r="T123" s="14" t="s">
        <v>20</v>
      </c>
      <c r="U123" s="14" t="s">
        <v>123</v>
      </c>
      <c r="V123" s="14" t="s">
        <v>20</v>
      </c>
    </row>
    <row r="124" spans="1:22" ht="12">
      <c r="A124" s="13" t="s">
        <v>38</v>
      </c>
      <c r="B124" s="13" t="s">
        <v>39</v>
      </c>
      <c r="C124" s="13" t="s">
        <v>70</v>
      </c>
      <c r="D124" s="13" t="s">
        <v>71</v>
      </c>
      <c r="E124" s="16" t="s">
        <v>123</v>
      </c>
      <c r="F124" s="16" t="s">
        <v>20</v>
      </c>
      <c r="G124" s="16" t="s">
        <v>123</v>
      </c>
      <c r="H124" s="16" t="s">
        <v>20</v>
      </c>
      <c r="I124" s="16" t="s">
        <v>123</v>
      </c>
      <c r="J124" s="16" t="s">
        <v>20</v>
      </c>
      <c r="K124" s="16" t="s">
        <v>123</v>
      </c>
      <c r="L124" s="16" t="s">
        <v>20</v>
      </c>
      <c r="M124" s="16" t="s">
        <v>123</v>
      </c>
      <c r="N124" s="16" t="s">
        <v>20</v>
      </c>
      <c r="O124" s="16" t="s">
        <v>123</v>
      </c>
      <c r="P124" s="16" t="s">
        <v>20</v>
      </c>
      <c r="Q124" s="16" t="s">
        <v>123</v>
      </c>
      <c r="R124" s="16" t="s">
        <v>20</v>
      </c>
      <c r="S124" s="16" t="s">
        <v>123</v>
      </c>
      <c r="T124" s="16" t="s">
        <v>20</v>
      </c>
      <c r="U124" s="16" t="s">
        <v>123</v>
      </c>
      <c r="V124" s="16" t="s">
        <v>20</v>
      </c>
    </row>
    <row r="125" spans="1:22" ht="12">
      <c r="A125" s="13" t="s">
        <v>38</v>
      </c>
      <c r="B125" s="13" t="s">
        <v>39</v>
      </c>
      <c r="C125" s="13" t="s">
        <v>72</v>
      </c>
      <c r="D125" s="13" t="s">
        <v>73</v>
      </c>
      <c r="E125" s="14" t="s">
        <v>123</v>
      </c>
      <c r="F125" s="14" t="s">
        <v>20</v>
      </c>
      <c r="G125" s="14" t="s">
        <v>123</v>
      </c>
      <c r="H125" s="14" t="s">
        <v>20</v>
      </c>
      <c r="I125" s="14" t="s">
        <v>123</v>
      </c>
      <c r="J125" s="14" t="s">
        <v>20</v>
      </c>
      <c r="K125" s="14" t="s">
        <v>123</v>
      </c>
      <c r="L125" s="14" t="s">
        <v>20</v>
      </c>
      <c r="M125" s="14" t="s">
        <v>123</v>
      </c>
      <c r="N125" s="14" t="s">
        <v>20</v>
      </c>
      <c r="O125" s="14" t="s">
        <v>123</v>
      </c>
      <c r="P125" s="14" t="s">
        <v>20</v>
      </c>
      <c r="Q125" s="14" t="s">
        <v>123</v>
      </c>
      <c r="R125" s="14" t="s">
        <v>20</v>
      </c>
      <c r="S125" s="14" t="s">
        <v>123</v>
      </c>
      <c r="T125" s="14" t="s">
        <v>20</v>
      </c>
      <c r="U125" s="14" t="s">
        <v>123</v>
      </c>
      <c r="V125" s="14" t="s">
        <v>20</v>
      </c>
    </row>
    <row r="126" spans="1:22" ht="12">
      <c r="A126" s="13" t="s">
        <v>38</v>
      </c>
      <c r="B126" s="13" t="s">
        <v>39</v>
      </c>
      <c r="C126" s="13" t="s">
        <v>74</v>
      </c>
      <c r="D126" s="13" t="s">
        <v>75</v>
      </c>
      <c r="E126" s="16" t="s">
        <v>123</v>
      </c>
      <c r="F126" s="16" t="s">
        <v>20</v>
      </c>
      <c r="G126" s="16" t="s">
        <v>123</v>
      </c>
      <c r="H126" s="16" t="s">
        <v>20</v>
      </c>
      <c r="I126" s="16" t="s">
        <v>123</v>
      </c>
      <c r="J126" s="16" t="s">
        <v>20</v>
      </c>
      <c r="K126" s="16" t="s">
        <v>123</v>
      </c>
      <c r="L126" s="16" t="s">
        <v>20</v>
      </c>
      <c r="M126" s="16" t="s">
        <v>123</v>
      </c>
      <c r="N126" s="16" t="s">
        <v>20</v>
      </c>
      <c r="O126" s="16" t="s">
        <v>123</v>
      </c>
      <c r="P126" s="16" t="s">
        <v>20</v>
      </c>
      <c r="Q126" s="16" t="s">
        <v>123</v>
      </c>
      <c r="R126" s="16" t="s">
        <v>20</v>
      </c>
      <c r="S126" s="16" t="s">
        <v>123</v>
      </c>
      <c r="T126" s="16" t="s">
        <v>20</v>
      </c>
      <c r="U126" s="16" t="s">
        <v>123</v>
      </c>
      <c r="V126" s="16" t="s">
        <v>20</v>
      </c>
    </row>
    <row r="127" spans="1:22" ht="12">
      <c r="A127" s="13" t="s">
        <v>38</v>
      </c>
      <c r="B127" s="13" t="s">
        <v>39</v>
      </c>
      <c r="C127" s="13" t="s">
        <v>76</v>
      </c>
      <c r="D127" s="13" t="s">
        <v>77</v>
      </c>
      <c r="E127" s="14" t="s">
        <v>123</v>
      </c>
      <c r="F127" s="14" t="s">
        <v>20</v>
      </c>
      <c r="G127" s="14" t="s">
        <v>123</v>
      </c>
      <c r="H127" s="14" t="s">
        <v>20</v>
      </c>
      <c r="I127" s="14" t="s">
        <v>123</v>
      </c>
      <c r="J127" s="14" t="s">
        <v>20</v>
      </c>
      <c r="K127" s="14" t="s">
        <v>123</v>
      </c>
      <c r="L127" s="14" t="s">
        <v>20</v>
      </c>
      <c r="M127" s="14" t="s">
        <v>123</v>
      </c>
      <c r="N127" s="14" t="s">
        <v>20</v>
      </c>
      <c r="O127" s="14" t="s">
        <v>123</v>
      </c>
      <c r="P127" s="14" t="s">
        <v>20</v>
      </c>
      <c r="Q127" s="14" t="s">
        <v>123</v>
      </c>
      <c r="R127" s="14" t="s">
        <v>20</v>
      </c>
      <c r="S127" s="14" t="s">
        <v>123</v>
      </c>
      <c r="T127" s="14" t="s">
        <v>20</v>
      </c>
      <c r="U127" s="14" t="s">
        <v>123</v>
      </c>
      <c r="V127" s="14" t="s">
        <v>20</v>
      </c>
    </row>
    <row r="128" spans="1:22" ht="12">
      <c r="A128" s="13" t="s">
        <v>38</v>
      </c>
      <c r="B128" s="13" t="s">
        <v>39</v>
      </c>
      <c r="C128" s="13" t="s">
        <v>78</v>
      </c>
      <c r="D128" s="13" t="s">
        <v>79</v>
      </c>
      <c r="E128" s="16" t="s">
        <v>123</v>
      </c>
      <c r="F128" s="16" t="s">
        <v>20</v>
      </c>
      <c r="G128" s="16" t="s">
        <v>123</v>
      </c>
      <c r="H128" s="16" t="s">
        <v>20</v>
      </c>
      <c r="I128" s="16" t="s">
        <v>123</v>
      </c>
      <c r="J128" s="16" t="s">
        <v>20</v>
      </c>
      <c r="K128" s="16" t="s">
        <v>123</v>
      </c>
      <c r="L128" s="16" t="s">
        <v>20</v>
      </c>
      <c r="M128" s="16" t="s">
        <v>123</v>
      </c>
      <c r="N128" s="16" t="s">
        <v>20</v>
      </c>
      <c r="O128" s="16" t="s">
        <v>123</v>
      </c>
      <c r="P128" s="16" t="s">
        <v>20</v>
      </c>
      <c r="Q128" s="16" t="s">
        <v>123</v>
      </c>
      <c r="R128" s="16" t="s">
        <v>20</v>
      </c>
      <c r="S128" s="16" t="s">
        <v>123</v>
      </c>
      <c r="T128" s="16" t="s">
        <v>20</v>
      </c>
      <c r="U128" s="16" t="s">
        <v>123</v>
      </c>
      <c r="V128" s="16" t="s">
        <v>20</v>
      </c>
    </row>
    <row r="129" spans="1:22" ht="12">
      <c r="A129" s="13" t="s">
        <v>38</v>
      </c>
      <c r="B129" s="13" t="s">
        <v>39</v>
      </c>
      <c r="C129" s="13" t="s">
        <v>80</v>
      </c>
      <c r="D129" s="13" t="s">
        <v>81</v>
      </c>
      <c r="E129" s="14" t="s">
        <v>123</v>
      </c>
      <c r="F129" s="14" t="s">
        <v>20</v>
      </c>
      <c r="G129" s="14" t="s">
        <v>123</v>
      </c>
      <c r="H129" s="14" t="s">
        <v>20</v>
      </c>
      <c r="I129" s="14" t="s">
        <v>123</v>
      </c>
      <c r="J129" s="14" t="s">
        <v>20</v>
      </c>
      <c r="K129" s="14" t="s">
        <v>123</v>
      </c>
      <c r="L129" s="14" t="s">
        <v>20</v>
      </c>
      <c r="M129" s="14" t="s">
        <v>123</v>
      </c>
      <c r="N129" s="14" t="s">
        <v>20</v>
      </c>
      <c r="O129" s="14" t="s">
        <v>123</v>
      </c>
      <c r="P129" s="14" t="s">
        <v>20</v>
      </c>
      <c r="Q129" s="14" t="s">
        <v>123</v>
      </c>
      <c r="R129" s="14" t="s">
        <v>20</v>
      </c>
      <c r="S129" s="14" t="s">
        <v>123</v>
      </c>
      <c r="T129" s="14" t="s">
        <v>20</v>
      </c>
      <c r="U129" s="14" t="s">
        <v>123</v>
      </c>
      <c r="V129" s="14" t="s">
        <v>20</v>
      </c>
    </row>
    <row r="130" spans="1:22" ht="12">
      <c r="A130" s="13" t="s">
        <v>38</v>
      </c>
      <c r="B130" s="13" t="s">
        <v>39</v>
      </c>
      <c r="C130" s="13" t="s">
        <v>82</v>
      </c>
      <c r="D130" s="13" t="s">
        <v>83</v>
      </c>
      <c r="E130" s="16" t="s">
        <v>123</v>
      </c>
      <c r="F130" s="16" t="s">
        <v>20</v>
      </c>
      <c r="G130" s="16" t="s">
        <v>123</v>
      </c>
      <c r="H130" s="16" t="s">
        <v>20</v>
      </c>
      <c r="I130" s="16" t="s">
        <v>123</v>
      </c>
      <c r="J130" s="16" t="s">
        <v>20</v>
      </c>
      <c r="K130" s="16" t="s">
        <v>123</v>
      </c>
      <c r="L130" s="16" t="s">
        <v>20</v>
      </c>
      <c r="M130" s="16" t="s">
        <v>123</v>
      </c>
      <c r="N130" s="16" t="s">
        <v>20</v>
      </c>
      <c r="O130" s="16" t="s">
        <v>123</v>
      </c>
      <c r="P130" s="16" t="s">
        <v>20</v>
      </c>
      <c r="Q130" s="16" t="s">
        <v>123</v>
      </c>
      <c r="R130" s="16" t="s">
        <v>20</v>
      </c>
      <c r="S130" s="16" t="s">
        <v>123</v>
      </c>
      <c r="T130" s="16" t="s">
        <v>20</v>
      </c>
      <c r="U130" s="16" t="s">
        <v>123</v>
      </c>
      <c r="V130" s="16" t="s">
        <v>20</v>
      </c>
    </row>
    <row r="131" spans="1:22" ht="12">
      <c r="A131" s="13" t="s">
        <v>38</v>
      </c>
      <c r="B131" s="13" t="s">
        <v>39</v>
      </c>
      <c r="C131" s="13" t="s">
        <v>84</v>
      </c>
      <c r="D131" s="13" t="s">
        <v>85</v>
      </c>
      <c r="E131" s="14" t="s">
        <v>123</v>
      </c>
      <c r="F131" s="14" t="s">
        <v>20</v>
      </c>
      <c r="G131" s="14" t="s">
        <v>123</v>
      </c>
      <c r="H131" s="14" t="s">
        <v>20</v>
      </c>
      <c r="I131" s="14" t="s">
        <v>123</v>
      </c>
      <c r="J131" s="14" t="s">
        <v>20</v>
      </c>
      <c r="K131" s="14" t="s">
        <v>123</v>
      </c>
      <c r="L131" s="14" t="s">
        <v>20</v>
      </c>
      <c r="M131" s="14" t="s">
        <v>123</v>
      </c>
      <c r="N131" s="14" t="s">
        <v>20</v>
      </c>
      <c r="O131" s="14" t="s">
        <v>123</v>
      </c>
      <c r="P131" s="14" t="s">
        <v>20</v>
      </c>
      <c r="Q131" s="14" t="s">
        <v>123</v>
      </c>
      <c r="R131" s="14" t="s">
        <v>20</v>
      </c>
      <c r="S131" s="14" t="s">
        <v>123</v>
      </c>
      <c r="T131" s="14" t="s">
        <v>20</v>
      </c>
      <c r="U131" s="14" t="s">
        <v>123</v>
      </c>
      <c r="V131" s="14" t="s">
        <v>20</v>
      </c>
    </row>
    <row r="132" spans="1:22" ht="12">
      <c r="A132" s="13" t="s">
        <v>38</v>
      </c>
      <c r="B132" s="13" t="s">
        <v>39</v>
      </c>
      <c r="C132" s="13" t="s">
        <v>86</v>
      </c>
      <c r="D132" s="13" t="s">
        <v>87</v>
      </c>
      <c r="E132" s="16" t="s">
        <v>123</v>
      </c>
      <c r="F132" s="16" t="s">
        <v>20</v>
      </c>
      <c r="G132" s="16" t="s">
        <v>123</v>
      </c>
      <c r="H132" s="16" t="s">
        <v>20</v>
      </c>
      <c r="I132" s="16" t="s">
        <v>123</v>
      </c>
      <c r="J132" s="16" t="s">
        <v>20</v>
      </c>
      <c r="K132" s="16" t="s">
        <v>123</v>
      </c>
      <c r="L132" s="16" t="s">
        <v>20</v>
      </c>
      <c r="M132" s="16" t="s">
        <v>123</v>
      </c>
      <c r="N132" s="16" t="s">
        <v>20</v>
      </c>
      <c r="O132" s="16" t="s">
        <v>123</v>
      </c>
      <c r="P132" s="16" t="s">
        <v>20</v>
      </c>
      <c r="Q132" s="16" t="s">
        <v>123</v>
      </c>
      <c r="R132" s="16" t="s">
        <v>20</v>
      </c>
      <c r="S132" s="16" t="s">
        <v>123</v>
      </c>
      <c r="T132" s="16" t="s">
        <v>20</v>
      </c>
      <c r="U132" s="16" t="s">
        <v>123</v>
      </c>
      <c r="V132" s="16" t="s">
        <v>20</v>
      </c>
    </row>
    <row r="133" spans="1:22" ht="12">
      <c r="A133" s="13" t="s">
        <v>38</v>
      </c>
      <c r="B133" s="13" t="s">
        <v>39</v>
      </c>
      <c r="C133" s="13" t="s">
        <v>88</v>
      </c>
      <c r="D133" s="13" t="s">
        <v>89</v>
      </c>
      <c r="E133" s="14" t="s">
        <v>123</v>
      </c>
      <c r="F133" s="14" t="s">
        <v>20</v>
      </c>
      <c r="G133" s="14" t="s">
        <v>123</v>
      </c>
      <c r="H133" s="14" t="s">
        <v>20</v>
      </c>
      <c r="I133" s="14" t="s">
        <v>123</v>
      </c>
      <c r="J133" s="14" t="s">
        <v>20</v>
      </c>
      <c r="K133" s="14" t="s">
        <v>123</v>
      </c>
      <c r="L133" s="14" t="s">
        <v>20</v>
      </c>
      <c r="M133" s="14" t="s">
        <v>123</v>
      </c>
      <c r="N133" s="14" t="s">
        <v>20</v>
      </c>
      <c r="O133" s="14" t="s">
        <v>123</v>
      </c>
      <c r="P133" s="14" t="s">
        <v>20</v>
      </c>
      <c r="Q133" s="14" t="s">
        <v>123</v>
      </c>
      <c r="R133" s="14" t="s">
        <v>20</v>
      </c>
      <c r="S133" s="14" t="s">
        <v>123</v>
      </c>
      <c r="T133" s="14" t="s">
        <v>20</v>
      </c>
      <c r="U133" s="14" t="s">
        <v>123</v>
      </c>
      <c r="V133" s="14" t="s">
        <v>20</v>
      </c>
    </row>
    <row r="134" spans="1:22" ht="12">
      <c r="A134" s="13" t="s">
        <v>38</v>
      </c>
      <c r="B134" s="13" t="s">
        <v>39</v>
      </c>
      <c r="C134" s="13" t="s">
        <v>90</v>
      </c>
      <c r="D134" s="13" t="s">
        <v>91</v>
      </c>
      <c r="E134" s="16" t="s">
        <v>123</v>
      </c>
      <c r="F134" s="16" t="s">
        <v>20</v>
      </c>
      <c r="G134" s="16" t="s">
        <v>123</v>
      </c>
      <c r="H134" s="16" t="s">
        <v>20</v>
      </c>
      <c r="I134" s="16" t="s">
        <v>123</v>
      </c>
      <c r="J134" s="16" t="s">
        <v>20</v>
      </c>
      <c r="K134" s="16" t="s">
        <v>123</v>
      </c>
      <c r="L134" s="16" t="s">
        <v>20</v>
      </c>
      <c r="M134" s="16" t="s">
        <v>123</v>
      </c>
      <c r="N134" s="16" t="s">
        <v>20</v>
      </c>
      <c r="O134" s="16" t="s">
        <v>123</v>
      </c>
      <c r="P134" s="16" t="s">
        <v>20</v>
      </c>
      <c r="Q134" s="16" t="s">
        <v>123</v>
      </c>
      <c r="R134" s="16" t="s">
        <v>20</v>
      </c>
      <c r="S134" s="16" t="s">
        <v>123</v>
      </c>
      <c r="T134" s="16" t="s">
        <v>20</v>
      </c>
      <c r="U134" s="16" t="s">
        <v>123</v>
      </c>
      <c r="V134" s="16" t="s">
        <v>20</v>
      </c>
    </row>
    <row r="135" spans="1:22" ht="12">
      <c r="A135" s="13" t="s">
        <v>38</v>
      </c>
      <c r="B135" s="13" t="s">
        <v>39</v>
      </c>
      <c r="C135" s="13" t="s">
        <v>92</v>
      </c>
      <c r="D135" s="13" t="s">
        <v>93</v>
      </c>
      <c r="E135" s="14" t="s">
        <v>123</v>
      </c>
      <c r="F135" s="14" t="s">
        <v>20</v>
      </c>
      <c r="G135" s="14" t="s">
        <v>123</v>
      </c>
      <c r="H135" s="14" t="s">
        <v>20</v>
      </c>
      <c r="I135" s="14" t="s">
        <v>123</v>
      </c>
      <c r="J135" s="14" t="s">
        <v>20</v>
      </c>
      <c r="K135" s="14" t="s">
        <v>123</v>
      </c>
      <c r="L135" s="14" t="s">
        <v>20</v>
      </c>
      <c r="M135" s="14" t="s">
        <v>123</v>
      </c>
      <c r="N135" s="14" t="s">
        <v>20</v>
      </c>
      <c r="O135" s="14" t="s">
        <v>123</v>
      </c>
      <c r="P135" s="14" t="s">
        <v>20</v>
      </c>
      <c r="Q135" s="14" t="s">
        <v>123</v>
      </c>
      <c r="R135" s="14" t="s">
        <v>20</v>
      </c>
      <c r="S135" s="14" t="s">
        <v>123</v>
      </c>
      <c r="T135" s="14" t="s">
        <v>20</v>
      </c>
      <c r="U135" s="14" t="s">
        <v>123</v>
      </c>
      <c r="V135" s="14" t="s">
        <v>20</v>
      </c>
    </row>
    <row r="136" spans="1:22" ht="12">
      <c r="A136" s="13" t="s">
        <v>38</v>
      </c>
      <c r="B136" s="13" t="s">
        <v>39</v>
      </c>
      <c r="C136" s="13" t="s">
        <v>94</v>
      </c>
      <c r="D136" s="13" t="s">
        <v>95</v>
      </c>
      <c r="E136" s="17">
        <v>1115.812</v>
      </c>
      <c r="F136" s="16" t="s">
        <v>20</v>
      </c>
      <c r="G136" s="17">
        <v>1117.546</v>
      </c>
      <c r="H136" s="16" t="s">
        <v>20</v>
      </c>
      <c r="I136" s="17">
        <v>1191.07</v>
      </c>
      <c r="J136" s="16" t="s">
        <v>20</v>
      </c>
      <c r="K136" s="17">
        <v>1209.5</v>
      </c>
      <c r="L136" s="16" t="s">
        <v>20</v>
      </c>
      <c r="M136" s="17">
        <v>1225.83</v>
      </c>
      <c r="N136" s="16" t="s">
        <v>20</v>
      </c>
      <c r="O136" s="16">
        <v>1248</v>
      </c>
      <c r="P136" s="16" t="s">
        <v>20</v>
      </c>
      <c r="Q136" s="16">
        <v>1260</v>
      </c>
      <c r="R136" s="16" t="s">
        <v>20</v>
      </c>
      <c r="S136" s="16">
        <v>1264</v>
      </c>
      <c r="T136" s="16" t="s">
        <v>20</v>
      </c>
      <c r="U136" s="17">
        <v>1292.333</v>
      </c>
      <c r="V136" s="16" t="s">
        <v>20</v>
      </c>
    </row>
    <row r="137" spans="1:22" ht="12">
      <c r="A137" s="13" t="s">
        <v>38</v>
      </c>
      <c r="B137" s="13" t="s">
        <v>39</v>
      </c>
      <c r="C137" s="13" t="s">
        <v>96</v>
      </c>
      <c r="D137" s="13" t="s">
        <v>97</v>
      </c>
      <c r="E137" s="14" t="s">
        <v>123</v>
      </c>
      <c r="F137" s="14" t="s">
        <v>20</v>
      </c>
      <c r="G137" s="15">
        <v>1604.502</v>
      </c>
      <c r="H137" s="14" t="s">
        <v>20</v>
      </c>
      <c r="I137" s="15">
        <v>1701.447</v>
      </c>
      <c r="J137" s="14" t="s">
        <v>20</v>
      </c>
      <c r="K137" s="15">
        <v>1940.675</v>
      </c>
      <c r="L137" s="14" t="s">
        <v>20</v>
      </c>
      <c r="M137" s="15">
        <v>1900.161</v>
      </c>
      <c r="N137" s="14" t="s">
        <v>20</v>
      </c>
      <c r="O137" s="15">
        <v>1974.098</v>
      </c>
      <c r="P137" s="14" t="s">
        <v>20</v>
      </c>
      <c r="Q137" s="15">
        <v>2094.818</v>
      </c>
      <c r="R137" s="14" t="s">
        <v>20</v>
      </c>
      <c r="S137" s="15">
        <v>2085.876</v>
      </c>
      <c r="T137" s="14" t="s">
        <v>20</v>
      </c>
      <c r="U137" s="14" t="s">
        <v>123</v>
      </c>
      <c r="V137" s="14" t="s">
        <v>20</v>
      </c>
    </row>
    <row r="138" spans="1:22" ht="12">
      <c r="A138" s="13" t="s">
        <v>38</v>
      </c>
      <c r="B138" s="13" t="s">
        <v>39</v>
      </c>
      <c r="C138" s="13" t="s">
        <v>98</v>
      </c>
      <c r="D138" s="13" t="s">
        <v>99</v>
      </c>
      <c r="E138" s="16" t="s">
        <v>123</v>
      </c>
      <c r="F138" s="16" t="s">
        <v>20</v>
      </c>
      <c r="G138" s="16" t="s">
        <v>123</v>
      </c>
      <c r="H138" s="16" t="s">
        <v>20</v>
      </c>
      <c r="I138" s="17">
        <v>8747.434</v>
      </c>
      <c r="J138" s="16" t="s">
        <v>125</v>
      </c>
      <c r="K138" s="17">
        <v>9098.53</v>
      </c>
      <c r="L138" s="16" t="s">
        <v>125</v>
      </c>
      <c r="M138" s="17">
        <v>9618.54</v>
      </c>
      <c r="N138" s="16" t="s">
        <v>20</v>
      </c>
      <c r="O138" s="17">
        <v>9871.37</v>
      </c>
      <c r="P138" s="16" t="s">
        <v>20</v>
      </c>
      <c r="Q138" s="16" t="s">
        <v>123</v>
      </c>
      <c r="R138" s="16" t="s">
        <v>20</v>
      </c>
      <c r="S138" s="16" t="s">
        <v>123</v>
      </c>
      <c r="T138" s="16" t="s">
        <v>20</v>
      </c>
      <c r="U138" s="16" t="s">
        <v>123</v>
      </c>
      <c r="V138" s="16" t="s">
        <v>20</v>
      </c>
    </row>
    <row r="139" spans="1:22" ht="12">
      <c r="A139" s="13" t="s">
        <v>38</v>
      </c>
      <c r="B139" s="13" t="s">
        <v>39</v>
      </c>
      <c r="C139" s="13" t="s">
        <v>100</v>
      </c>
      <c r="D139" s="13" t="s">
        <v>101</v>
      </c>
      <c r="E139" s="14" t="s">
        <v>123</v>
      </c>
      <c r="F139" s="14" t="s">
        <v>20</v>
      </c>
      <c r="G139" s="14" t="s">
        <v>123</v>
      </c>
      <c r="H139" s="14" t="s">
        <v>20</v>
      </c>
      <c r="I139" s="14" t="s">
        <v>123</v>
      </c>
      <c r="J139" s="14" t="s">
        <v>20</v>
      </c>
      <c r="K139" s="14" t="s">
        <v>123</v>
      </c>
      <c r="L139" s="14" t="s">
        <v>20</v>
      </c>
      <c r="M139" s="14" t="s">
        <v>123</v>
      </c>
      <c r="N139" s="14" t="s">
        <v>20</v>
      </c>
      <c r="O139" s="14" t="s">
        <v>123</v>
      </c>
      <c r="P139" s="14" t="s">
        <v>20</v>
      </c>
      <c r="Q139" s="14" t="s">
        <v>123</v>
      </c>
      <c r="R139" s="14" t="s">
        <v>20</v>
      </c>
      <c r="S139" s="14" t="s">
        <v>123</v>
      </c>
      <c r="T139" s="14" t="s">
        <v>20</v>
      </c>
      <c r="U139" s="14" t="s">
        <v>123</v>
      </c>
      <c r="V139" s="14" t="s">
        <v>20</v>
      </c>
    </row>
    <row r="140" spans="1:22" ht="12">
      <c r="A140" s="13" t="s">
        <v>38</v>
      </c>
      <c r="B140" s="13" t="s">
        <v>39</v>
      </c>
      <c r="C140" s="13" t="s">
        <v>102</v>
      </c>
      <c r="D140" s="13" t="s">
        <v>103</v>
      </c>
      <c r="E140" s="16" t="s">
        <v>123</v>
      </c>
      <c r="F140" s="16" t="s">
        <v>20</v>
      </c>
      <c r="G140" s="16" t="s">
        <v>123</v>
      </c>
      <c r="H140" s="16" t="s">
        <v>20</v>
      </c>
      <c r="I140" s="16" t="s">
        <v>123</v>
      </c>
      <c r="J140" s="16" t="s">
        <v>20</v>
      </c>
      <c r="K140" s="16" t="s">
        <v>123</v>
      </c>
      <c r="L140" s="16" t="s">
        <v>20</v>
      </c>
      <c r="M140" s="16" t="s">
        <v>123</v>
      </c>
      <c r="N140" s="16" t="s">
        <v>20</v>
      </c>
      <c r="O140" s="16" t="s">
        <v>123</v>
      </c>
      <c r="P140" s="16" t="s">
        <v>20</v>
      </c>
      <c r="Q140" s="16" t="s">
        <v>123</v>
      </c>
      <c r="R140" s="16" t="s">
        <v>20</v>
      </c>
      <c r="S140" s="16" t="s">
        <v>123</v>
      </c>
      <c r="T140" s="16" t="s">
        <v>20</v>
      </c>
      <c r="U140" s="16" t="s">
        <v>123</v>
      </c>
      <c r="V140" s="16" t="s">
        <v>20</v>
      </c>
    </row>
    <row r="141" spans="1:22" ht="12">
      <c r="A141" s="13" t="s">
        <v>40</v>
      </c>
      <c r="B141" s="13" t="s">
        <v>41</v>
      </c>
      <c r="C141" s="13" t="s">
        <v>52</v>
      </c>
      <c r="D141" s="13" t="s">
        <v>53</v>
      </c>
      <c r="E141" s="14" t="s">
        <v>123</v>
      </c>
      <c r="F141" s="14" t="s">
        <v>20</v>
      </c>
      <c r="G141" s="14" t="s">
        <v>123</v>
      </c>
      <c r="H141" s="14" t="s">
        <v>20</v>
      </c>
      <c r="I141" s="14" t="s">
        <v>123</v>
      </c>
      <c r="J141" s="14" t="s">
        <v>20</v>
      </c>
      <c r="K141" s="14" t="s">
        <v>123</v>
      </c>
      <c r="L141" s="14" t="s">
        <v>20</v>
      </c>
      <c r="M141" s="14" t="s">
        <v>123</v>
      </c>
      <c r="N141" s="14" t="s">
        <v>20</v>
      </c>
      <c r="O141" s="14" t="s">
        <v>123</v>
      </c>
      <c r="P141" s="14" t="s">
        <v>20</v>
      </c>
      <c r="Q141" s="14" t="s">
        <v>123</v>
      </c>
      <c r="R141" s="14" t="s">
        <v>20</v>
      </c>
      <c r="S141" s="14" t="s">
        <v>123</v>
      </c>
      <c r="T141" s="14" t="s">
        <v>20</v>
      </c>
      <c r="U141" s="14" t="s">
        <v>123</v>
      </c>
      <c r="V141" s="14" t="s">
        <v>20</v>
      </c>
    </row>
    <row r="142" spans="1:22" ht="12">
      <c r="A142" s="13" t="s">
        <v>40</v>
      </c>
      <c r="B142" s="13" t="s">
        <v>41</v>
      </c>
      <c r="C142" s="13" t="s">
        <v>54</v>
      </c>
      <c r="D142" s="13" t="s">
        <v>55</v>
      </c>
      <c r="E142" s="16" t="s">
        <v>123</v>
      </c>
      <c r="F142" s="16" t="s">
        <v>20</v>
      </c>
      <c r="G142" s="16" t="s">
        <v>123</v>
      </c>
      <c r="H142" s="16" t="s">
        <v>20</v>
      </c>
      <c r="I142" s="16" t="s">
        <v>123</v>
      </c>
      <c r="J142" s="16" t="s">
        <v>20</v>
      </c>
      <c r="K142" s="16" t="s">
        <v>123</v>
      </c>
      <c r="L142" s="16" t="s">
        <v>20</v>
      </c>
      <c r="M142" s="16" t="s">
        <v>123</v>
      </c>
      <c r="N142" s="16" t="s">
        <v>20</v>
      </c>
      <c r="O142" s="16" t="s">
        <v>123</v>
      </c>
      <c r="P142" s="16" t="s">
        <v>20</v>
      </c>
      <c r="Q142" s="16" t="s">
        <v>123</v>
      </c>
      <c r="R142" s="16" t="s">
        <v>20</v>
      </c>
      <c r="S142" s="16" t="s">
        <v>123</v>
      </c>
      <c r="T142" s="16" t="s">
        <v>20</v>
      </c>
      <c r="U142" s="16" t="s">
        <v>123</v>
      </c>
      <c r="V142" s="16" t="s">
        <v>20</v>
      </c>
    </row>
    <row r="143" spans="1:22" ht="12">
      <c r="A143" s="13" t="s">
        <v>40</v>
      </c>
      <c r="B143" s="13" t="s">
        <v>41</v>
      </c>
      <c r="C143" s="13" t="s">
        <v>56</v>
      </c>
      <c r="D143" s="13" t="s">
        <v>57</v>
      </c>
      <c r="E143" s="14" t="s">
        <v>123</v>
      </c>
      <c r="F143" s="14" t="s">
        <v>20</v>
      </c>
      <c r="G143" s="14" t="s">
        <v>123</v>
      </c>
      <c r="H143" s="14" t="s">
        <v>20</v>
      </c>
      <c r="I143" s="14" t="s">
        <v>123</v>
      </c>
      <c r="J143" s="14" t="s">
        <v>20</v>
      </c>
      <c r="K143" s="14" t="s">
        <v>123</v>
      </c>
      <c r="L143" s="14" t="s">
        <v>20</v>
      </c>
      <c r="M143" s="14" t="s">
        <v>123</v>
      </c>
      <c r="N143" s="14" t="s">
        <v>20</v>
      </c>
      <c r="O143" s="14" t="s">
        <v>123</v>
      </c>
      <c r="P143" s="14" t="s">
        <v>20</v>
      </c>
      <c r="Q143" s="14" t="s">
        <v>123</v>
      </c>
      <c r="R143" s="14" t="s">
        <v>20</v>
      </c>
      <c r="S143" s="14" t="s">
        <v>123</v>
      </c>
      <c r="T143" s="14" t="s">
        <v>20</v>
      </c>
      <c r="U143" s="14" t="s">
        <v>123</v>
      </c>
      <c r="V143" s="14" t="s">
        <v>20</v>
      </c>
    </row>
    <row r="144" spans="1:22" ht="12">
      <c r="A144" s="13" t="s">
        <v>40</v>
      </c>
      <c r="B144" s="13" t="s">
        <v>41</v>
      </c>
      <c r="C144" s="13" t="s">
        <v>58</v>
      </c>
      <c r="D144" s="13" t="s">
        <v>59</v>
      </c>
      <c r="E144" s="16">
        <v>129</v>
      </c>
      <c r="F144" s="16" t="s">
        <v>20</v>
      </c>
      <c r="G144" s="16">
        <v>129</v>
      </c>
      <c r="H144" s="16" t="s">
        <v>20</v>
      </c>
      <c r="I144" s="16">
        <v>129</v>
      </c>
      <c r="J144" s="16" t="s">
        <v>20</v>
      </c>
      <c r="K144" s="16">
        <v>129</v>
      </c>
      <c r="L144" s="16" t="s">
        <v>124</v>
      </c>
      <c r="M144" s="16">
        <v>129</v>
      </c>
      <c r="N144" s="16" t="s">
        <v>124</v>
      </c>
      <c r="O144" s="16">
        <v>129</v>
      </c>
      <c r="P144" s="16" t="s">
        <v>124</v>
      </c>
      <c r="Q144" s="16">
        <v>129</v>
      </c>
      <c r="R144" s="16" t="s">
        <v>124</v>
      </c>
      <c r="S144" s="16">
        <v>194</v>
      </c>
      <c r="T144" s="16" t="s">
        <v>124</v>
      </c>
      <c r="U144" s="16" t="s">
        <v>123</v>
      </c>
      <c r="V144" s="16" t="s">
        <v>20</v>
      </c>
    </row>
    <row r="145" spans="1:22" ht="12">
      <c r="A145" s="13" t="s">
        <v>40</v>
      </c>
      <c r="B145" s="13" t="s">
        <v>41</v>
      </c>
      <c r="C145" s="13" t="s">
        <v>60</v>
      </c>
      <c r="D145" s="13" t="s">
        <v>61</v>
      </c>
      <c r="E145" s="14" t="s">
        <v>123</v>
      </c>
      <c r="F145" s="14" t="s">
        <v>20</v>
      </c>
      <c r="G145" s="14" t="s">
        <v>123</v>
      </c>
      <c r="H145" s="14" t="s">
        <v>20</v>
      </c>
      <c r="I145" s="14" t="s">
        <v>123</v>
      </c>
      <c r="J145" s="14" t="s">
        <v>20</v>
      </c>
      <c r="K145" s="14" t="s">
        <v>123</v>
      </c>
      <c r="L145" s="14" t="s">
        <v>20</v>
      </c>
      <c r="M145" s="14" t="s">
        <v>123</v>
      </c>
      <c r="N145" s="14" t="s">
        <v>20</v>
      </c>
      <c r="O145" s="14" t="s">
        <v>123</v>
      </c>
      <c r="P145" s="14" t="s">
        <v>20</v>
      </c>
      <c r="Q145" s="14" t="s">
        <v>123</v>
      </c>
      <c r="R145" s="14" t="s">
        <v>20</v>
      </c>
      <c r="S145" s="14" t="s">
        <v>123</v>
      </c>
      <c r="T145" s="14" t="s">
        <v>20</v>
      </c>
      <c r="U145" s="14" t="s">
        <v>123</v>
      </c>
      <c r="V145" s="14" t="s">
        <v>20</v>
      </c>
    </row>
    <row r="146" spans="1:22" ht="12">
      <c r="A146" s="13" t="s">
        <v>40</v>
      </c>
      <c r="B146" s="13" t="s">
        <v>41</v>
      </c>
      <c r="C146" s="13" t="s">
        <v>62</v>
      </c>
      <c r="D146" s="13" t="s">
        <v>63</v>
      </c>
      <c r="E146" s="16" t="s">
        <v>123</v>
      </c>
      <c r="F146" s="16" t="s">
        <v>20</v>
      </c>
      <c r="G146" s="16" t="s">
        <v>123</v>
      </c>
      <c r="H146" s="16" t="s">
        <v>20</v>
      </c>
      <c r="I146" s="16" t="s">
        <v>123</v>
      </c>
      <c r="J146" s="16" t="s">
        <v>20</v>
      </c>
      <c r="K146" s="16" t="s">
        <v>123</v>
      </c>
      <c r="L146" s="16" t="s">
        <v>20</v>
      </c>
      <c r="M146" s="16" t="s">
        <v>123</v>
      </c>
      <c r="N146" s="16" t="s">
        <v>20</v>
      </c>
      <c r="O146" s="16" t="s">
        <v>123</v>
      </c>
      <c r="P146" s="16" t="s">
        <v>20</v>
      </c>
      <c r="Q146" s="16" t="s">
        <v>123</v>
      </c>
      <c r="R146" s="16" t="s">
        <v>20</v>
      </c>
      <c r="S146" s="16" t="s">
        <v>123</v>
      </c>
      <c r="T146" s="16" t="s">
        <v>20</v>
      </c>
      <c r="U146" s="16" t="s">
        <v>123</v>
      </c>
      <c r="V146" s="16" t="s">
        <v>20</v>
      </c>
    </row>
    <row r="147" spans="1:22" ht="12">
      <c r="A147" s="13" t="s">
        <v>40</v>
      </c>
      <c r="B147" s="13" t="s">
        <v>41</v>
      </c>
      <c r="C147" s="13" t="s">
        <v>64</v>
      </c>
      <c r="D147" s="13" t="s">
        <v>65</v>
      </c>
      <c r="E147" s="14" t="s">
        <v>123</v>
      </c>
      <c r="F147" s="14" t="s">
        <v>20</v>
      </c>
      <c r="G147" s="14" t="s">
        <v>123</v>
      </c>
      <c r="H147" s="14" t="s">
        <v>20</v>
      </c>
      <c r="I147" s="14" t="s">
        <v>123</v>
      </c>
      <c r="J147" s="14" t="s">
        <v>20</v>
      </c>
      <c r="K147" s="14" t="s">
        <v>123</v>
      </c>
      <c r="L147" s="14" t="s">
        <v>20</v>
      </c>
      <c r="M147" s="14" t="s">
        <v>123</v>
      </c>
      <c r="N147" s="14" t="s">
        <v>20</v>
      </c>
      <c r="O147" s="14" t="s">
        <v>123</v>
      </c>
      <c r="P147" s="14" t="s">
        <v>20</v>
      </c>
      <c r="Q147" s="14" t="s">
        <v>123</v>
      </c>
      <c r="R147" s="14" t="s">
        <v>20</v>
      </c>
      <c r="S147" s="14" t="s">
        <v>123</v>
      </c>
      <c r="T147" s="14" t="s">
        <v>20</v>
      </c>
      <c r="U147" s="14" t="s">
        <v>123</v>
      </c>
      <c r="V147" s="14" t="s">
        <v>20</v>
      </c>
    </row>
    <row r="148" spans="1:22" ht="12">
      <c r="A148" s="13" t="s">
        <v>40</v>
      </c>
      <c r="B148" s="13" t="s">
        <v>41</v>
      </c>
      <c r="C148" s="13" t="s">
        <v>66</v>
      </c>
      <c r="D148" s="13" t="s">
        <v>67</v>
      </c>
      <c r="E148" s="16" t="s">
        <v>123</v>
      </c>
      <c r="F148" s="16" t="s">
        <v>20</v>
      </c>
      <c r="G148" s="16" t="s">
        <v>123</v>
      </c>
      <c r="H148" s="16" t="s">
        <v>20</v>
      </c>
      <c r="I148" s="16" t="s">
        <v>123</v>
      </c>
      <c r="J148" s="16" t="s">
        <v>20</v>
      </c>
      <c r="K148" s="16" t="s">
        <v>123</v>
      </c>
      <c r="L148" s="16" t="s">
        <v>20</v>
      </c>
      <c r="M148" s="16" t="s">
        <v>123</v>
      </c>
      <c r="N148" s="16" t="s">
        <v>20</v>
      </c>
      <c r="O148" s="16" t="s">
        <v>123</v>
      </c>
      <c r="P148" s="16" t="s">
        <v>20</v>
      </c>
      <c r="Q148" s="16" t="s">
        <v>123</v>
      </c>
      <c r="R148" s="16" t="s">
        <v>20</v>
      </c>
      <c r="S148" s="16" t="s">
        <v>123</v>
      </c>
      <c r="T148" s="16" t="s">
        <v>20</v>
      </c>
      <c r="U148" s="16" t="s">
        <v>123</v>
      </c>
      <c r="V148" s="16" t="s">
        <v>20</v>
      </c>
    </row>
    <row r="149" spans="1:22" ht="12">
      <c r="A149" s="13" t="s">
        <v>40</v>
      </c>
      <c r="B149" s="13" t="s">
        <v>41</v>
      </c>
      <c r="C149" s="13" t="s">
        <v>68</v>
      </c>
      <c r="D149" s="13" t="s">
        <v>69</v>
      </c>
      <c r="E149" s="14" t="s">
        <v>123</v>
      </c>
      <c r="F149" s="14" t="s">
        <v>20</v>
      </c>
      <c r="G149" s="14" t="s">
        <v>123</v>
      </c>
      <c r="H149" s="14" t="s">
        <v>20</v>
      </c>
      <c r="I149" s="14" t="s">
        <v>123</v>
      </c>
      <c r="J149" s="14" t="s">
        <v>20</v>
      </c>
      <c r="K149" s="14" t="s">
        <v>123</v>
      </c>
      <c r="L149" s="14" t="s">
        <v>20</v>
      </c>
      <c r="M149" s="14" t="s">
        <v>123</v>
      </c>
      <c r="N149" s="14" t="s">
        <v>20</v>
      </c>
      <c r="O149" s="14" t="s">
        <v>123</v>
      </c>
      <c r="P149" s="14" t="s">
        <v>20</v>
      </c>
      <c r="Q149" s="14" t="s">
        <v>123</v>
      </c>
      <c r="R149" s="14" t="s">
        <v>20</v>
      </c>
      <c r="S149" s="14" t="s">
        <v>123</v>
      </c>
      <c r="T149" s="14" t="s">
        <v>20</v>
      </c>
      <c r="U149" s="14" t="s">
        <v>123</v>
      </c>
      <c r="V149" s="14" t="s">
        <v>20</v>
      </c>
    </row>
    <row r="150" spans="1:22" ht="12">
      <c r="A150" s="13" t="s">
        <v>40</v>
      </c>
      <c r="B150" s="13" t="s">
        <v>41</v>
      </c>
      <c r="C150" s="13" t="s">
        <v>70</v>
      </c>
      <c r="D150" s="13" t="s">
        <v>71</v>
      </c>
      <c r="E150" s="16" t="s">
        <v>123</v>
      </c>
      <c r="F150" s="16" t="s">
        <v>20</v>
      </c>
      <c r="G150" s="16" t="s">
        <v>123</v>
      </c>
      <c r="H150" s="16" t="s">
        <v>20</v>
      </c>
      <c r="I150" s="16" t="s">
        <v>123</v>
      </c>
      <c r="J150" s="16" t="s">
        <v>20</v>
      </c>
      <c r="K150" s="16" t="s">
        <v>123</v>
      </c>
      <c r="L150" s="16" t="s">
        <v>20</v>
      </c>
      <c r="M150" s="16" t="s">
        <v>123</v>
      </c>
      <c r="N150" s="16" t="s">
        <v>20</v>
      </c>
      <c r="O150" s="16" t="s">
        <v>123</v>
      </c>
      <c r="P150" s="16" t="s">
        <v>20</v>
      </c>
      <c r="Q150" s="16" t="s">
        <v>123</v>
      </c>
      <c r="R150" s="16" t="s">
        <v>20</v>
      </c>
      <c r="S150" s="16" t="s">
        <v>123</v>
      </c>
      <c r="T150" s="16" t="s">
        <v>20</v>
      </c>
      <c r="U150" s="16" t="s">
        <v>123</v>
      </c>
      <c r="V150" s="16" t="s">
        <v>20</v>
      </c>
    </row>
    <row r="151" spans="1:22" ht="12">
      <c r="A151" s="13" t="s">
        <v>40</v>
      </c>
      <c r="B151" s="13" t="s">
        <v>41</v>
      </c>
      <c r="C151" s="13" t="s">
        <v>72</v>
      </c>
      <c r="D151" s="13" t="s">
        <v>73</v>
      </c>
      <c r="E151" s="14" t="s">
        <v>123</v>
      </c>
      <c r="F151" s="14" t="s">
        <v>20</v>
      </c>
      <c r="G151" s="14" t="s">
        <v>123</v>
      </c>
      <c r="H151" s="14" t="s">
        <v>20</v>
      </c>
      <c r="I151" s="14" t="s">
        <v>123</v>
      </c>
      <c r="J151" s="14" t="s">
        <v>20</v>
      </c>
      <c r="K151" s="14" t="s">
        <v>123</v>
      </c>
      <c r="L151" s="14" t="s">
        <v>20</v>
      </c>
      <c r="M151" s="14" t="s">
        <v>123</v>
      </c>
      <c r="N151" s="14" t="s">
        <v>20</v>
      </c>
      <c r="O151" s="14" t="s">
        <v>123</v>
      </c>
      <c r="P151" s="14" t="s">
        <v>20</v>
      </c>
      <c r="Q151" s="14" t="s">
        <v>123</v>
      </c>
      <c r="R151" s="14" t="s">
        <v>20</v>
      </c>
      <c r="S151" s="14" t="s">
        <v>123</v>
      </c>
      <c r="T151" s="14" t="s">
        <v>20</v>
      </c>
      <c r="U151" s="14" t="s">
        <v>123</v>
      </c>
      <c r="V151" s="14" t="s">
        <v>20</v>
      </c>
    </row>
    <row r="152" spans="1:22" ht="12">
      <c r="A152" s="13" t="s">
        <v>40</v>
      </c>
      <c r="B152" s="13" t="s">
        <v>41</v>
      </c>
      <c r="C152" s="13" t="s">
        <v>74</v>
      </c>
      <c r="D152" s="13" t="s">
        <v>75</v>
      </c>
      <c r="E152" s="16" t="s">
        <v>123</v>
      </c>
      <c r="F152" s="16" t="s">
        <v>20</v>
      </c>
      <c r="G152" s="16" t="s">
        <v>123</v>
      </c>
      <c r="H152" s="16" t="s">
        <v>20</v>
      </c>
      <c r="I152" s="16" t="s">
        <v>123</v>
      </c>
      <c r="J152" s="16" t="s">
        <v>20</v>
      </c>
      <c r="K152" s="16" t="s">
        <v>123</v>
      </c>
      <c r="L152" s="16" t="s">
        <v>20</v>
      </c>
      <c r="M152" s="16" t="s">
        <v>123</v>
      </c>
      <c r="N152" s="16" t="s">
        <v>20</v>
      </c>
      <c r="O152" s="16" t="s">
        <v>123</v>
      </c>
      <c r="P152" s="16" t="s">
        <v>20</v>
      </c>
      <c r="Q152" s="16" t="s">
        <v>123</v>
      </c>
      <c r="R152" s="16" t="s">
        <v>20</v>
      </c>
      <c r="S152" s="16" t="s">
        <v>123</v>
      </c>
      <c r="T152" s="16" t="s">
        <v>20</v>
      </c>
      <c r="U152" s="16" t="s">
        <v>123</v>
      </c>
      <c r="V152" s="16" t="s">
        <v>20</v>
      </c>
    </row>
    <row r="153" spans="1:22" ht="12">
      <c r="A153" s="13" t="s">
        <v>40</v>
      </c>
      <c r="B153" s="13" t="s">
        <v>41</v>
      </c>
      <c r="C153" s="13" t="s">
        <v>76</v>
      </c>
      <c r="D153" s="13" t="s">
        <v>77</v>
      </c>
      <c r="E153" s="14" t="s">
        <v>123</v>
      </c>
      <c r="F153" s="14" t="s">
        <v>20</v>
      </c>
      <c r="G153" s="14" t="s">
        <v>123</v>
      </c>
      <c r="H153" s="14" t="s">
        <v>20</v>
      </c>
      <c r="I153" s="14" t="s">
        <v>123</v>
      </c>
      <c r="J153" s="14" t="s">
        <v>20</v>
      </c>
      <c r="K153" s="14" t="s">
        <v>123</v>
      </c>
      <c r="L153" s="14" t="s">
        <v>20</v>
      </c>
      <c r="M153" s="14" t="s">
        <v>123</v>
      </c>
      <c r="N153" s="14" t="s">
        <v>20</v>
      </c>
      <c r="O153" s="14" t="s">
        <v>123</v>
      </c>
      <c r="P153" s="14" t="s">
        <v>20</v>
      </c>
      <c r="Q153" s="14" t="s">
        <v>123</v>
      </c>
      <c r="R153" s="14" t="s">
        <v>20</v>
      </c>
      <c r="S153" s="14" t="s">
        <v>123</v>
      </c>
      <c r="T153" s="14" t="s">
        <v>20</v>
      </c>
      <c r="U153" s="14" t="s">
        <v>123</v>
      </c>
      <c r="V153" s="14" t="s">
        <v>20</v>
      </c>
    </row>
    <row r="154" spans="1:22" ht="12">
      <c r="A154" s="13" t="s">
        <v>40</v>
      </c>
      <c r="B154" s="13" t="s">
        <v>41</v>
      </c>
      <c r="C154" s="13" t="s">
        <v>78</v>
      </c>
      <c r="D154" s="13" t="s">
        <v>79</v>
      </c>
      <c r="E154" s="16" t="s">
        <v>123</v>
      </c>
      <c r="F154" s="16" t="s">
        <v>20</v>
      </c>
      <c r="G154" s="16" t="s">
        <v>123</v>
      </c>
      <c r="H154" s="16" t="s">
        <v>20</v>
      </c>
      <c r="I154" s="16" t="s">
        <v>123</v>
      </c>
      <c r="J154" s="16" t="s">
        <v>20</v>
      </c>
      <c r="K154" s="16" t="s">
        <v>123</v>
      </c>
      <c r="L154" s="16" t="s">
        <v>20</v>
      </c>
      <c r="M154" s="16" t="s">
        <v>123</v>
      </c>
      <c r="N154" s="16" t="s">
        <v>20</v>
      </c>
      <c r="O154" s="16" t="s">
        <v>123</v>
      </c>
      <c r="P154" s="16" t="s">
        <v>20</v>
      </c>
      <c r="Q154" s="16" t="s">
        <v>123</v>
      </c>
      <c r="R154" s="16" t="s">
        <v>20</v>
      </c>
      <c r="S154" s="16" t="s">
        <v>123</v>
      </c>
      <c r="T154" s="16" t="s">
        <v>20</v>
      </c>
      <c r="U154" s="16" t="s">
        <v>123</v>
      </c>
      <c r="V154" s="16" t="s">
        <v>20</v>
      </c>
    </row>
    <row r="155" spans="1:22" ht="12">
      <c r="A155" s="13" t="s">
        <v>40</v>
      </c>
      <c r="B155" s="13" t="s">
        <v>41</v>
      </c>
      <c r="C155" s="13" t="s">
        <v>80</v>
      </c>
      <c r="D155" s="13" t="s">
        <v>81</v>
      </c>
      <c r="E155" s="14" t="s">
        <v>123</v>
      </c>
      <c r="F155" s="14" t="s">
        <v>20</v>
      </c>
      <c r="G155" s="14" t="s">
        <v>123</v>
      </c>
      <c r="H155" s="14" t="s">
        <v>20</v>
      </c>
      <c r="I155" s="14" t="s">
        <v>123</v>
      </c>
      <c r="J155" s="14" t="s">
        <v>20</v>
      </c>
      <c r="K155" s="14" t="s">
        <v>123</v>
      </c>
      <c r="L155" s="14" t="s">
        <v>20</v>
      </c>
      <c r="M155" s="14" t="s">
        <v>123</v>
      </c>
      <c r="N155" s="14" t="s">
        <v>20</v>
      </c>
      <c r="O155" s="14" t="s">
        <v>123</v>
      </c>
      <c r="P155" s="14" t="s">
        <v>20</v>
      </c>
      <c r="Q155" s="14" t="s">
        <v>123</v>
      </c>
      <c r="R155" s="14" t="s">
        <v>20</v>
      </c>
      <c r="S155" s="14" t="s">
        <v>123</v>
      </c>
      <c r="T155" s="14" t="s">
        <v>20</v>
      </c>
      <c r="U155" s="14" t="s">
        <v>123</v>
      </c>
      <c r="V155" s="14" t="s">
        <v>20</v>
      </c>
    </row>
    <row r="156" spans="1:22" ht="12">
      <c r="A156" s="13" t="s">
        <v>40</v>
      </c>
      <c r="B156" s="13" t="s">
        <v>41</v>
      </c>
      <c r="C156" s="13" t="s">
        <v>82</v>
      </c>
      <c r="D156" s="13" t="s">
        <v>83</v>
      </c>
      <c r="E156" s="16" t="s">
        <v>123</v>
      </c>
      <c r="F156" s="16" t="s">
        <v>20</v>
      </c>
      <c r="G156" s="16" t="s">
        <v>123</v>
      </c>
      <c r="H156" s="16" t="s">
        <v>20</v>
      </c>
      <c r="I156" s="16" t="s">
        <v>123</v>
      </c>
      <c r="J156" s="16" t="s">
        <v>20</v>
      </c>
      <c r="K156" s="16" t="s">
        <v>123</v>
      </c>
      <c r="L156" s="16" t="s">
        <v>20</v>
      </c>
      <c r="M156" s="16" t="s">
        <v>123</v>
      </c>
      <c r="N156" s="16" t="s">
        <v>20</v>
      </c>
      <c r="O156" s="16" t="s">
        <v>123</v>
      </c>
      <c r="P156" s="16" t="s">
        <v>20</v>
      </c>
      <c r="Q156" s="16" t="s">
        <v>123</v>
      </c>
      <c r="R156" s="16" t="s">
        <v>20</v>
      </c>
      <c r="S156" s="16" t="s">
        <v>123</v>
      </c>
      <c r="T156" s="16" t="s">
        <v>20</v>
      </c>
      <c r="U156" s="16" t="s">
        <v>123</v>
      </c>
      <c r="V156" s="16" t="s">
        <v>20</v>
      </c>
    </row>
    <row r="157" spans="1:22" ht="12">
      <c r="A157" s="13" t="s">
        <v>40</v>
      </c>
      <c r="B157" s="13" t="s">
        <v>41</v>
      </c>
      <c r="C157" s="13" t="s">
        <v>84</v>
      </c>
      <c r="D157" s="13" t="s">
        <v>85</v>
      </c>
      <c r="E157" s="14" t="s">
        <v>123</v>
      </c>
      <c r="F157" s="14" t="s">
        <v>20</v>
      </c>
      <c r="G157" s="14" t="s">
        <v>123</v>
      </c>
      <c r="H157" s="14" t="s">
        <v>20</v>
      </c>
      <c r="I157" s="14" t="s">
        <v>123</v>
      </c>
      <c r="J157" s="14" t="s">
        <v>20</v>
      </c>
      <c r="K157" s="14" t="s">
        <v>123</v>
      </c>
      <c r="L157" s="14" t="s">
        <v>20</v>
      </c>
      <c r="M157" s="14" t="s">
        <v>123</v>
      </c>
      <c r="N157" s="14" t="s">
        <v>20</v>
      </c>
      <c r="O157" s="14" t="s">
        <v>123</v>
      </c>
      <c r="P157" s="14" t="s">
        <v>20</v>
      </c>
      <c r="Q157" s="14" t="s">
        <v>123</v>
      </c>
      <c r="R157" s="14" t="s">
        <v>20</v>
      </c>
      <c r="S157" s="14" t="s">
        <v>123</v>
      </c>
      <c r="T157" s="14" t="s">
        <v>20</v>
      </c>
      <c r="U157" s="14" t="s">
        <v>123</v>
      </c>
      <c r="V157" s="14" t="s">
        <v>20</v>
      </c>
    </row>
    <row r="158" spans="1:22" ht="12">
      <c r="A158" s="13" t="s">
        <v>40</v>
      </c>
      <c r="B158" s="13" t="s">
        <v>41</v>
      </c>
      <c r="C158" s="13" t="s">
        <v>86</v>
      </c>
      <c r="D158" s="13" t="s">
        <v>87</v>
      </c>
      <c r="E158" s="16" t="s">
        <v>123</v>
      </c>
      <c r="F158" s="16" t="s">
        <v>20</v>
      </c>
      <c r="G158" s="16" t="s">
        <v>123</v>
      </c>
      <c r="H158" s="16" t="s">
        <v>20</v>
      </c>
      <c r="I158" s="16" t="s">
        <v>123</v>
      </c>
      <c r="J158" s="16" t="s">
        <v>20</v>
      </c>
      <c r="K158" s="16" t="s">
        <v>123</v>
      </c>
      <c r="L158" s="16" t="s">
        <v>20</v>
      </c>
      <c r="M158" s="16" t="s">
        <v>123</v>
      </c>
      <c r="N158" s="16" t="s">
        <v>20</v>
      </c>
      <c r="O158" s="16" t="s">
        <v>123</v>
      </c>
      <c r="P158" s="16" t="s">
        <v>20</v>
      </c>
      <c r="Q158" s="16" t="s">
        <v>123</v>
      </c>
      <c r="R158" s="16" t="s">
        <v>20</v>
      </c>
      <c r="S158" s="16" t="s">
        <v>123</v>
      </c>
      <c r="T158" s="16" t="s">
        <v>20</v>
      </c>
      <c r="U158" s="16" t="s">
        <v>123</v>
      </c>
      <c r="V158" s="16" t="s">
        <v>20</v>
      </c>
    </row>
    <row r="159" spans="1:22" ht="12">
      <c r="A159" s="13" t="s">
        <v>40</v>
      </c>
      <c r="B159" s="13" t="s">
        <v>41</v>
      </c>
      <c r="C159" s="13" t="s">
        <v>88</v>
      </c>
      <c r="D159" s="13" t="s">
        <v>89</v>
      </c>
      <c r="E159" s="14" t="s">
        <v>123</v>
      </c>
      <c r="F159" s="14" t="s">
        <v>20</v>
      </c>
      <c r="G159" s="14" t="s">
        <v>123</v>
      </c>
      <c r="H159" s="14" t="s">
        <v>20</v>
      </c>
      <c r="I159" s="14" t="s">
        <v>123</v>
      </c>
      <c r="J159" s="14" t="s">
        <v>20</v>
      </c>
      <c r="K159" s="14" t="s">
        <v>123</v>
      </c>
      <c r="L159" s="14" t="s">
        <v>20</v>
      </c>
      <c r="M159" s="14" t="s">
        <v>123</v>
      </c>
      <c r="N159" s="14" t="s">
        <v>20</v>
      </c>
      <c r="O159" s="14" t="s">
        <v>123</v>
      </c>
      <c r="P159" s="14" t="s">
        <v>20</v>
      </c>
      <c r="Q159" s="14" t="s">
        <v>123</v>
      </c>
      <c r="R159" s="14" t="s">
        <v>20</v>
      </c>
      <c r="S159" s="14" t="s">
        <v>123</v>
      </c>
      <c r="T159" s="14" t="s">
        <v>20</v>
      </c>
      <c r="U159" s="14" t="s">
        <v>123</v>
      </c>
      <c r="V159" s="14" t="s">
        <v>20</v>
      </c>
    </row>
    <row r="160" spans="1:22" ht="12">
      <c r="A160" s="13" t="s">
        <v>40</v>
      </c>
      <c r="B160" s="13" t="s">
        <v>41</v>
      </c>
      <c r="C160" s="13" t="s">
        <v>90</v>
      </c>
      <c r="D160" s="13" t="s">
        <v>91</v>
      </c>
      <c r="E160" s="16" t="s">
        <v>123</v>
      </c>
      <c r="F160" s="16" t="s">
        <v>20</v>
      </c>
      <c r="G160" s="16" t="s">
        <v>123</v>
      </c>
      <c r="H160" s="16" t="s">
        <v>20</v>
      </c>
      <c r="I160" s="16" t="s">
        <v>123</v>
      </c>
      <c r="J160" s="16" t="s">
        <v>20</v>
      </c>
      <c r="K160" s="16" t="s">
        <v>123</v>
      </c>
      <c r="L160" s="16" t="s">
        <v>20</v>
      </c>
      <c r="M160" s="16" t="s">
        <v>123</v>
      </c>
      <c r="N160" s="16" t="s">
        <v>20</v>
      </c>
      <c r="O160" s="16" t="s">
        <v>123</v>
      </c>
      <c r="P160" s="16" t="s">
        <v>20</v>
      </c>
      <c r="Q160" s="16" t="s">
        <v>123</v>
      </c>
      <c r="R160" s="16" t="s">
        <v>20</v>
      </c>
      <c r="S160" s="16" t="s">
        <v>123</v>
      </c>
      <c r="T160" s="16" t="s">
        <v>20</v>
      </c>
      <c r="U160" s="16" t="s">
        <v>123</v>
      </c>
      <c r="V160" s="16" t="s">
        <v>20</v>
      </c>
    </row>
    <row r="161" spans="1:22" ht="12">
      <c r="A161" s="13" t="s">
        <v>40</v>
      </c>
      <c r="B161" s="13" t="s">
        <v>41</v>
      </c>
      <c r="C161" s="13" t="s">
        <v>92</v>
      </c>
      <c r="D161" s="13" t="s">
        <v>93</v>
      </c>
      <c r="E161" s="14" t="s">
        <v>123</v>
      </c>
      <c r="F161" s="14" t="s">
        <v>20</v>
      </c>
      <c r="G161" s="14" t="s">
        <v>123</v>
      </c>
      <c r="H161" s="14" t="s">
        <v>20</v>
      </c>
      <c r="I161" s="14" t="s">
        <v>123</v>
      </c>
      <c r="J161" s="14" t="s">
        <v>20</v>
      </c>
      <c r="K161" s="14" t="s">
        <v>123</v>
      </c>
      <c r="L161" s="14" t="s">
        <v>20</v>
      </c>
      <c r="M161" s="14" t="s">
        <v>123</v>
      </c>
      <c r="N161" s="14" t="s">
        <v>20</v>
      </c>
      <c r="O161" s="14" t="s">
        <v>123</v>
      </c>
      <c r="P161" s="14" t="s">
        <v>20</v>
      </c>
      <c r="Q161" s="14" t="s">
        <v>123</v>
      </c>
      <c r="R161" s="14" t="s">
        <v>20</v>
      </c>
      <c r="S161" s="14" t="s">
        <v>123</v>
      </c>
      <c r="T161" s="14" t="s">
        <v>20</v>
      </c>
      <c r="U161" s="14" t="s">
        <v>123</v>
      </c>
      <c r="V161" s="14" t="s">
        <v>20</v>
      </c>
    </row>
    <row r="162" spans="1:22" ht="12">
      <c r="A162" s="13" t="s">
        <v>40</v>
      </c>
      <c r="B162" s="13" t="s">
        <v>41</v>
      </c>
      <c r="C162" s="13" t="s">
        <v>94</v>
      </c>
      <c r="D162" s="13" t="s">
        <v>95</v>
      </c>
      <c r="E162" s="16">
        <v>0</v>
      </c>
      <c r="F162" s="16" t="s">
        <v>20</v>
      </c>
      <c r="G162" s="16">
        <v>0</v>
      </c>
      <c r="H162" s="16" t="s">
        <v>20</v>
      </c>
      <c r="I162" s="16">
        <v>0</v>
      </c>
      <c r="J162" s="16" t="s">
        <v>20</v>
      </c>
      <c r="K162" s="16">
        <v>0</v>
      </c>
      <c r="L162" s="16" t="s">
        <v>20</v>
      </c>
      <c r="M162" s="16">
        <v>0</v>
      </c>
      <c r="N162" s="16" t="s">
        <v>127</v>
      </c>
      <c r="O162" s="16">
        <v>0</v>
      </c>
      <c r="P162" s="16" t="s">
        <v>127</v>
      </c>
      <c r="Q162" s="16">
        <v>0</v>
      </c>
      <c r="R162" s="16" t="s">
        <v>127</v>
      </c>
      <c r="S162" s="16" t="s">
        <v>123</v>
      </c>
      <c r="T162" s="16" t="s">
        <v>20</v>
      </c>
      <c r="U162" s="16" t="s">
        <v>123</v>
      </c>
      <c r="V162" s="16" t="s">
        <v>20</v>
      </c>
    </row>
    <row r="163" spans="1:22" ht="12">
      <c r="A163" s="13" t="s">
        <v>40</v>
      </c>
      <c r="B163" s="13" t="s">
        <v>41</v>
      </c>
      <c r="C163" s="13" t="s">
        <v>96</v>
      </c>
      <c r="D163" s="13" t="s">
        <v>97</v>
      </c>
      <c r="E163" s="14" t="s">
        <v>123</v>
      </c>
      <c r="F163" s="14" t="s">
        <v>20</v>
      </c>
      <c r="G163" s="15">
        <v>352.208</v>
      </c>
      <c r="H163" s="14" t="s">
        <v>20</v>
      </c>
      <c r="I163" s="15">
        <v>374.011</v>
      </c>
      <c r="J163" s="14" t="s">
        <v>20</v>
      </c>
      <c r="K163" s="15">
        <v>331.99</v>
      </c>
      <c r="L163" s="14" t="s">
        <v>20</v>
      </c>
      <c r="M163" s="15">
        <v>342.981</v>
      </c>
      <c r="N163" s="14" t="s">
        <v>20</v>
      </c>
      <c r="O163" s="15">
        <v>324.592</v>
      </c>
      <c r="P163" s="14" t="s">
        <v>20</v>
      </c>
      <c r="Q163" s="15">
        <v>344.441</v>
      </c>
      <c r="R163" s="14" t="s">
        <v>20</v>
      </c>
      <c r="S163" s="15">
        <v>342.971</v>
      </c>
      <c r="T163" s="14" t="s">
        <v>20</v>
      </c>
      <c r="U163" s="14" t="s">
        <v>123</v>
      </c>
      <c r="V163" s="14" t="s">
        <v>20</v>
      </c>
    </row>
    <row r="164" spans="1:22" ht="12">
      <c r="A164" s="13" t="s">
        <v>40</v>
      </c>
      <c r="B164" s="13" t="s">
        <v>41</v>
      </c>
      <c r="C164" s="13" t="s">
        <v>98</v>
      </c>
      <c r="D164" s="13" t="s">
        <v>99</v>
      </c>
      <c r="E164" s="16" t="s">
        <v>123</v>
      </c>
      <c r="F164" s="16" t="s">
        <v>20</v>
      </c>
      <c r="G164" s="16" t="s">
        <v>123</v>
      </c>
      <c r="H164" s="16" t="s">
        <v>20</v>
      </c>
      <c r="I164" s="17">
        <v>437.37</v>
      </c>
      <c r="J164" s="16" t="s">
        <v>125</v>
      </c>
      <c r="K164" s="17">
        <v>454.93</v>
      </c>
      <c r="L164" s="16" t="s">
        <v>125</v>
      </c>
      <c r="M164" s="17">
        <v>480.93</v>
      </c>
      <c r="N164" s="16" t="s">
        <v>20</v>
      </c>
      <c r="O164" s="17">
        <v>493.57</v>
      </c>
      <c r="P164" s="16" t="s">
        <v>20</v>
      </c>
      <c r="Q164" s="16" t="s">
        <v>123</v>
      </c>
      <c r="R164" s="16" t="s">
        <v>20</v>
      </c>
      <c r="S164" s="16" t="s">
        <v>123</v>
      </c>
      <c r="T164" s="16" t="s">
        <v>20</v>
      </c>
      <c r="U164" s="16" t="s">
        <v>123</v>
      </c>
      <c r="V164" s="16" t="s">
        <v>20</v>
      </c>
    </row>
    <row r="165" spans="1:22" ht="12">
      <c r="A165" s="13" t="s">
        <v>40</v>
      </c>
      <c r="B165" s="13" t="s">
        <v>41</v>
      </c>
      <c r="C165" s="13" t="s">
        <v>100</v>
      </c>
      <c r="D165" s="13" t="s">
        <v>101</v>
      </c>
      <c r="E165" s="14" t="s">
        <v>123</v>
      </c>
      <c r="F165" s="14" t="s">
        <v>20</v>
      </c>
      <c r="G165" s="14" t="s">
        <v>123</v>
      </c>
      <c r="H165" s="14" t="s">
        <v>20</v>
      </c>
      <c r="I165" s="14" t="s">
        <v>123</v>
      </c>
      <c r="J165" s="14" t="s">
        <v>20</v>
      </c>
      <c r="K165" s="14" t="s">
        <v>123</v>
      </c>
      <c r="L165" s="14" t="s">
        <v>20</v>
      </c>
      <c r="M165" s="14" t="s">
        <v>123</v>
      </c>
      <c r="N165" s="14" t="s">
        <v>20</v>
      </c>
      <c r="O165" s="14" t="s">
        <v>123</v>
      </c>
      <c r="P165" s="14" t="s">
        <v>20</v>
      </c>
      <c r="Q165" s="14" t="s">
        <v>123</v>
      </c>
      <c r="R165" s="14" t="s">
        <v>20</v>
      </c>
      <c r="S165" s="14" t="s">
        <v>123</v>
      </c>
      <c r="T165" s="14" t="s">
        <v>20</v>
      </c>
      <c r="U165" s="14" t="s">
        <v>123</v>
      </c>
      <c r="V165" s="14" t="s">
        <v>20</v>
      </c>
    </row>
    <row r="166" spans="1:22" ht="12">
      <c r="A166" s="13" t="s">
        <v>40</v>
      </c>
      <c r="B166" s="13" t="s">
        <v>41</v>
      </c>
      <c r="C166" s="13" t="s">
        <v>102</v>
      </c>
      <c r="D166" s="13" t="s">
        <v>103</v>
      </c>
      <c r="E166" s="16" t="s">
        <v>123</v>
      </c>
      <c r="F166" s="16" t="s">
        <v>20</v>
      </c>
      <c r="G166" s="16" t="s">
        <v>123</v>
      </c>
      <c r="H166" s="16" t="s">
        <v>20</v>
      </c>
      <c r="I166" s="16" t="s">
        <v>123</v>
      </c>
      <c r="J166" s="16" t="s">
        <v>20</v>
      </c>
      <c r="K166" s="16" t="s">
        <v>123</v>
      </c>
      <c r="L166" s="16" t="s">
        <v>20</v>
      </c>
      <c r="M166" s="16" t="s">
        <v>123</v>
      </c>
      <c r="N166" s="16" t="s">
        <v>20</v>
      </c>
      <c r="O166" s="16" t="s">
        <v>123</v>
      </c>
      <c r="P166" s="16" t="s">
        <v>20</v>
      </c>
      <c r="Q166" s="16" t="s">
        <v>123</v>
      </c>
      <c r="R166" s="16" t="s">
        <v>20</v>
      </c>
      <c r="S166" s="16" t="s">
        <v>123</v>
      </c>
      <c r="T166" s="16" t="s">
        <v>20</v>
      </c>
      <c r="U166" s="16" t="s">
        <v>123</v>
      </c>
      <c r="V166" s="16" t="s">
        <v>20</v>
      </c>
    </row>
    <row r="168" ht="12">
      <c r="A168" s="4" t="s">
        <v>129</v>
      </c>
    </row>
    <row r="169" spans="1:2" ht="12">
      <c r="A169" s="4" t="s">
        <v>123</v>
      </c>
      <c r="B169" s="8" t="s">
        <v>130</v>
      </c>
    </row>
    <row r="170" ht="12">
      <c r="A170" s="4" t="s">
        <v>131</v>
      </c>
    </row>
    <row r="171" spans="1:2" ht="12">
      <c r="A171" s="4" t="s">
        <v>128</v>
      </c>
      <c r="B171" s="8" t="s">
        <v>132</v>
      </c>
    </row>
    <row r="172" spans="1:2" ht="12">
      <c r="A172" s="4" t="s">
        <v>126</v>
      </c>
      <c r="B172" s="8" t="s">
        <v>133</v>
      </c>
    </row>
    <row r="173" spans="1:2" ht="12">
      <c r="A173" s="4" t="s">
        <v>124</v>
      </c>
      <c r="B173" s="8" t="s">
        <v>134</v>
      </c>
    </row>
    <row r="174" spans="1:2" ht="12">
      <c r="A174" s="4" t="s">
        <v>127</v>
      </c>
      <c r="B174" s="8" t="s">
        <v>135</v>
      </c>
    </row>
    <row r="175" spans="1:2" ht="12">
      <c r="A175" s="4" t="s">
        <v>125</v>
      </c>
      <c r="B175" s="8" t="s">
        <v>136</v>
      </c>
    </row>
  </sheetData>
  <mergeCells count="10">
    <mergeCell ref="M9:N9"/>
    <mergeCell ref="O9:P9"/>
    <mergeCell ref="Q9:R9"/>
    <mergeCell ref="S9:T9"/>
    <mergeCell ref="U9:V9"/>
    <mergeCell ref="A9:D9"/>
    <mergeCell ref="E9:F9"/>
    <mergeCell ref="G9:H9"/>
    <mergeCell ref="I9:J9"/>
    <mergeCell ref="K9:L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5"/>
  <sheetViews>
    <sheetView tabSelected="1" workbookViewId="0" topLeftCell="A1">
      <pane xSplit="4" ySplit="10" topLeftCell="Q71" activePane="bottomRight" state="frozen"/>
      <selection pane="topRight" activeCell="A1" sqref="A1"/>
      <selection pane="bottomLeft" activeCell="A1" sqref="A1"/>
      <selection pane="bottomRight" activeCell="U92" sqref="U92"/>
    </sheetView>
  </sheetViews>
  <sheetFormatPr defaultColWidth="9.140625" defaultRowHeight="11.25" customHeight="1"/>
  <cols>
    <col min="1" max="1" width="22.8515625" style="7" customWidth="1"/>
    <col min="2" max="2" width="29.8515625" style="7" customWidth="1"/>
    <col min="3" max="3" width="11.00390625" style="7" customWidth="1"/>
    <col min="4" max="4" width="29.8515625" style="7" customWidth="1"/>
    <col min="5" max="5" width="10.00390625" style="7" customWidth="1"/>
    <col min="6" max="6" width="5.00390625" style="7" customWidth="1"/>
    <col min="7" max="7" width="10.00390625" style="7" customWidth="1"/>
    <col min="8" max="8" width="5.00390625" style="7" customWidth="1"/>
    <col min="9" max="9" width="10.00390625" style="7" customWidth="1"/>
    <col min="10" max="10" width="5.00390625" style="7" customWidth="1"/>
    <col min="11" max="11" width="10.00390625" style="7" customWidth="1"/>
    <col min="12" max="12" width="5.00390625" style="7" customWidth="1"/>
    <col min="13" max="13" width="10.00390625" style="7" customWidth="1"/>
    <col min="14" max="14" width="5.00390625" style="7" customWidth="1"/>
    <col min="15" max="15" width="10.00390625" style="7" customWidth="1"/>
    <col min="16" max="16" width="5.00390625" style="7" customWidth="1"/>
    <col min="17" max="17" width="10.00390625" style="7" customWidth="1"/>
    <col min="18" max="18" width="5.00390625" style="7" customWidth="1"/>
    <col min="19" max="19" width="10.00390625" style="7" customWidth="1"/>
    <col min="20" max="20" width="5.00390625" style="7" customWidth="1"/>
    <col min="21" max="21" width="10.00390625" style="7" customWidth="1"/>
    <col min="22" max="22" width="5.00390625" style="7" customWidth="1"/>
    <col min="23" max="23" width="9.140625" style="7" customWidth="1"/>
    <col min="24" max="32" width="10.00390625" style="7" customWidth="1"/>
    <col min="33" max="33" width="9.140625" style="7" customWidth="1"/>
    <col min="34" max="42" width="10.00390625" style="7" customWidth="1"/>
    <col min="43" max="43" width="9.140625" style="7" customWidth="1"/>
    <col min="44" max="44" width="10.00390625" style="7" customWidth="1"/>
    <col min="45" max="16384" width="9.140625" style="7" customWidth="1"/>
  </cols>
  <sheetData>
    <row r="1" ht="12">
      <c r="A1" s="8" t="s">
        <v>115</v>
      </c>
    </row>
    <row r="2" spans="1:2" ht="12">
      <c r="A2" s="8" t="s">
        <v>116</v>
      </c>
      <c r="B2" s="4" t="s">
        <v>0</v>
      </c>
    </row>
    <row r="3" spans="1:2" ht="12">
      <c r="A3" s="8" t="s">
        <v>117</v>
      </c>
      <c r="B3" s="8" t="s">
        <v>6</v>
      </c>
    </row>
    <row r="4" ht="12"/>
    <row r="5" spans="1:3" ht="12">
      <c r="A5" s="4" t="s">
        <v>11</v>
      </c>
      <c r="C5" s="8" t="s">
        <v>15</v>
      </c>
    </row>
    <row r="6" spans="1:3" ht="12">
      <c r="A6" s="4" t="s">
        <v>12</v>
      </c>
      <c r="C6" s="8" t="s">
        <v>16</v>
      </c>
    </row>
    <row r="7" spans="1:3" ht="12">
      <c r="A7" s="4" t="s">
        <v>13</v>
      </c>
      <c r="C7" s="8" t="s">
        <v>17</v>
      </c>
    </row>
    <row r="8" spans="24:34" ht="12">
      <c r="X8" s="7" t="s">
        <v>140</v>
      </c>
      <c r="AH8" s="7" t="s">
        <v>139</v>
      </c>
    </row>
    <row r="9" spans="1:44" ht="12">
      <c r="A9" s="58" t="s">
        <v>118</v>
      </c>
      <c r="B9" s="58" t="s">
        <v>118</v>
      </c>
      <c r="C9" s="58" t="s">
        <v>118</v>
      </c>
      <c r="D9" s="58" t="s">
        <v>118</v>
      </c>
      <c r="E9" s="59" t="s">
        <v>106</v>
      </c>
      <c r="F9" s="59" t="s">
        <v>20</v>
      </c>
      <c r="G9" s="59" t="s">
        <v>107</v>
      </c>
      <c r="H9" s="59" t="s">
        <v>20</v>
      </c>
      <c r="I9" s="59" t="s">
        <v>108</v>
      </c>
      <c r="J9" s="59" t="s">
        <v>20</v>
      </c>
      <c r="K9" s="59" t="s">
        <v>109</v>
      </c>
      <c r="L9" s="59" t="s">
        <v>20</v>
      </c>
      <c r="M9" s="59" t="s">
        <v>110</v>
      </c>
      <c r="N9" s="59" t="s">
        <v>20</v>
      </c>
      <c r="O9" s="59" t="s">
        <v>111</v>
      </c>
      <c r="P9" s="59" t="s">
        <v>20</v>
      </c>
      <c r="Q9" s="59" t="s">
        <v>112</v>
      </c>
      <c r="R9" s="59" t="s">
        <v>20</v>
      </c>
      <c r="S9" s="59" t="s">
        <v>113</v>
      </c>
      <c r="T9" s="59" t="s">
        <v>20</v>
      </c>
      <c r="U9" s="59" t="s">
        <v>114</v>
      </c>
      <c r="V9" s="59" t="s">
        <v>20</v>
      </c>
      <c r="X9" s="19" t="str">
        <f aca="true" t="shared" si="0" ref="X9">E9</f>
        <v>2013</v>
      </c>
      <c r="Y9" s="19" t="str">
        <f aca="true" t="shared" si="1" ref="Y9">G9</f>
        <v>2014</v>
      </c>
      <c r="Z9" s="19" t="str">
        <f aca="true" t="shared" si="2" ref="Z9">I9</f>
        <v>2015</v>
      </c>
      <c r="AA9" s="19" t="str">
        <f aca="true" t="shared" si="3" ref="AA9">K9</f>
        <v>2016</v>
      </c>
      <c r="AB9" s="19" t="str">
        <f aca="true" t="shared" si="4" ref="AB9">M9</f>
        <v>2017</v>
      </c>
      <c r="AC9" s="19" t="str">
        <f aca="true" t="shared" si="5" ref="AC9">O9</f>
        <v>2018</v>
      </c>
      <c r="AD9" s="19" t="str">
        <f aca="true" t="shared" si="6" ref="AD9">Q9</f>
        <v>2019</v>
      </c>
      <c r="AE9" s="19" t="str">
        <f aca="true" t="shared" si="7" ref="AE9">S9</f>
        <v>2020</v>
      </c>
      <c r="AF9" s="19" t="str">
        <f aca="true" t="shared" si="8" ref="AF9">U9</f>
        <v>2021</v>
      </c>
      <c r="AH9" s="19" t="str">
        <f>X9</f>
        <v>2013</v>
      </c>
      <c r="AI9" s="19" t="str">
        <f aca="true" t="shared" si="9" ref="AI9:AP9">Y9</f>
        <v>2014</v>
      </c>
      <c r="AJ9" s="19" t="str">
        <f t="shared" si="9"/>
        <v>2015</v>
      </c>
      <c r="AK9" s="19" t="str">
        <f t="shared" si="9"/>
        <v>2016</v>
      </c>
      <c r="AL9" s="19" t="str">
        <f t="shared" si="9"/>
        <v>2017</v>
      </c>
      <c r="AM9" s="19" t="str">
        <f t="shared" si="9"/>
        <v>2018</v>
      </c>
      <c r="AN9" s="19" t="str">
        <f t="shared" si="9"/>
        <v>2019</v>
      </c>
      <c r="AO9" s="19" t="str">
        <f t="shared" si="9"/>
        <v>2020</v>
      </c>
      <c r="AP9" s="19" t="str">
        <f t="shared" si="9"/>
        <v>2021</v>
      </c>
      <c r="AR9" s="19" t="s">
        <v>142</v>
      </c>
    </row>
    <row r="10" spans="1:44" ht="12">
      <c r="A10" s="12" t="s">
        <v>119</v>
      </c>
      <c r="B10" s="12" t="s">
        <v>120</v>
      </c>
      <c r="C10" s="12" t="s">
        <v>121</v>
      </c>
      <c r="D10" s="12" t="s">
        <v>122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8" t="s">
        <v>20</v>
      </c>
      <c r="K10" s="18" t="s">
        <v>20</v>
      </c>
      <c r="L10" s="18" t="s">
        <v>20</v>
      </c>
      <c r="M10" s="18" t="s">
        <v>20</v>
      </c>
      <c r="N10" s="18" t="s">
        <v>20</v>
      </c>
      <c r="O10" s="18" t="s">
        <v>20</v>
      </c>
      <c r="P10" s="18" t="s">
        <v>20</v>
      </c>
      <c r="Q10" s="18" t="s">
        <v>20</v>
      </c>
      <c r="R10" s="18" t="s">
        <v>20</v>
      </c>
      <c r="S10" s="18" t="s">
        <v>20</v>
      </c>
      <c r="T10" s="18" t="s">
        <v>20</v>
      </c>
      <c r="U10" s="18" t="s">
        <v>20</v>
      </c>
      <c r="V10" s="18" t="s">
        <v>20</v>
      </c>
      <c r="X10" s="18" t="s">
        <v>20</v>
      </c>
      <c r="Y10" s="18" t="s">
        <v>20</v>
      </c>
      <c r="Z10" s="18" t="s">
        <v>20</v>
      </c>
      <c r="AA10" s="18" t="s">
        <v>20</v>
      </c>
      <c r="AB10" s="18" t="s">
        <v>20</v>
      </c>
      <c r="AC10" s="18" t="s">
        <v>20</v>
      </c>
      <c r="AD10" s="18" t="s">
        <v>20</v>
      </c>
      <c r="AE10" s="18" t="s">
        <v>20</v>
      </c>
      <c r="AF10" s="18" t="s">
        <v>20</v>
      </c>
      <c r="AH10" s="18" t="s">
        <v>20</v>
      </c>
      <c r="AI10" s="18" t="s">
        <v>20</v>
      </c>
      <c r="AJ10" s="18" t="s">
        <v>20</v>
      </c>
      <c r="AK10" s="18" t="s">
        <v>20</v>
      </c>
      <c r="AL10" s="18" t="s">
        <v>20</v>
      </c>
      <c r="AM10" s="18" t="s">
        <v>20</v>
      </c>
      <c r="AN10" s="18" t="s">
        <v>20</v>
      </c>
      <c r="AO10" s="18" t="s">
        <v>20</v>
      </c>
      <c r="AP10" s="18" t="s">
        <v>20</v>
      </c>
      <c r="AR10" s="18" t="s">
        <v>20</v>
      </c>
    </row>
    <row r="11" spans="1:44" ht="12">
      <c r="A11" s="13" t="s">
        <v>30</v>
      </c>
      <c r="B11" s="13" t="s">
        <v>31</v>
      </c>
      <c r="C11" s="13" t="s">
        <v>52</v>
      </c>
      <c r="D11" s="13" t="s">
        <v>53</v>
      </c>
      <c r="E11" s="14" t="s">
        <v>123</v>
      </c>
      <c r="F11" s="14" t="s">
        <v>20</v>
      </c>
      <c r="G11" s="15">
        <v>2044.477</v>
      </c>
      <c r="H11" s="14" t="s">
        <v>124</v>
      </c>
      <c r="I11" s="15">
        <v>1971.282</v>
      </c>
      <c r="J11" s="14" t="s">
        <v>124</v>
      </c>
      <c r="K11" s="15">
        <v>2071.697</v>
      </c>
      <c r="L11" s="14" t="s">
        <v>124</v>
      </c>
      <c r="M11" s="15">
        <v>1771.472</v>
      </c>
      <c r="N11" s="14" t="s">
        <v>124</v>
      </c>
      <c r="O11" s="15">
        <v>1281.159</v>
      </c>
      <c r="P11" s="14" t="s">
        <v>124</v>
      </c>
      <c r="Q11" s="15">
        <v>1569.93</v>
      </c>
      <c r="R11" s="14" t="s">
        <v>124</v>
      </c>
      <c r="S11" s="15">
        <v>1618.264</v>
      </c>
      <c r="T11" s="14" t="s">
        <v>124</v>
      </c>
      <c r="U11" s="14" t="s">
        <v>123</v>
      </c>
      <c r="V11" s="14" t="s">
        <v>20</v>
      </c>
      <c r="X11" s="14" t="str">
        <f>E11</f>
        <v>:</v>
      </c>
      <c r="Y11" s="14">
        <f>G11</f>
        <v>2044.477</v>
      </c>
      <c r="Z11" s="14">
        <f>I11</f>
        <v>1971.282</v>
      </c>
      <c r="AA11" s="14">
        <f>K11</f>
        <v>2071.697</v>
      </c>
      <c r="AB11" s="14">
        <f>M11</f>
        <v>1771.472</v>
      </c>
      <c r="AC11" s="14">
        <f>O11</f>
        <v>1281.159</v>
      </c>
      <c r="AD11" s="14">
        <f>Q11</f>
        <v>1569.93</v>
      </c>
      <c r="AE11" s="14">
        <f>S11</f>
        <v>1618.264</v>
      </c>
      <c r="AF11" s="14" t="str">
        <f>U11</f>
        <v>:</v>
      </c>
      <c r="AH11" s="14">
        <f>IF(X11=":",0,1)</f>
        <v>0</v>
      </c>
      <c r="AI11" s="14">
        <f aca="true" t="shared" si="10" ref="AI11:AP11">IF(Y11=":",0,1)</f>
        <v>1</v>
      </c>
      <c r="AJ11" s="14">
        <f t="shared" si="10"/>
        <v>1</v>
      </c>
      <c r="AK11" s="14">
        <f t="shared" si="10"/>
        <v>1</v>
      </c>
      <c r="AL11" s="14">
        <f t="shared" si="10"/>
        <v>1</v>
      </c>
      <c r="AM11" s="14">
        <f t="shared" si="10"/>
        <v>1</v>
      </c>
      <c r="AN11" s="14">
        <f t="shared" si="10"/>
        <v>1</v>
      </c>
      <c r="AO11" s="14">
        <f t="shared" si="10"/>
        <v>1</v>
      </c>
      <c r="AP11" s="14">
        <f t="shared" si="10"/>
        <v>0</v>
      </c>
      <c r="AR11" s="14">
        <v>1</v>
      </c>
    </row>
    <row r="12" spans="1:44" ht="12">
      <c r="A12" s="13" t="s">
        <v>30</v>
      </c>
      <c r="B12" s="13" t="s">
        <v>31</v>
      </c>
      <c r="C12" s="13" t="s">
        <v>54</v>
      </c>
      <c r="D12" s="13" t="s">
        <v>55</v>
      </c>
      <c r="E12" s="16">
        <v>781</v>
      </c>
      <c r="F12" s="16" t="s">
        <v>20</v>
      </c>
      <c r="G12" s="16" t="s">
        <v>123</v>
      </c>
      <c r="H12" s="16" t="s">
        <v>20</v>
      </c>
      <c r="I12" s="16">
        <v>861</v>
      </c>
      <c r="J12" s="16" t="s">
        <v>125</v>
      </c>
      <c r="K12" s="16">
        <v>942</v>
      </c>
      <c r="L12" s="16" t="s">
        <v>20</v>
      </c>
      <c r="M12" s="16">
        <v>985</v>
      </c>
      <c r="N12" s="16" t="s">
        <v>20</v>
      </c>
      <c r="O12" s="16">
        <v>978</v>
      </c>
      <c r="P12" s="16" t="s">
        <v>20</v>
      </c>
      <c r="Q12" s="17">
        <v>1058.2</v>
      </c>
      <c r="R12" s="16" t="s">
        <v>20</v>
      </c>
      <c r="S12" s="16">
        <v>1064</v>
      </c>
      <c r="T12" s="16" t="s">
        <v>20</v>
      </c>
      <c r="U12" s="16">
        <v>1024</v>
      </c>
      <c r="V12" s="16" t="s">
        <v>20</v>
      </c>
      <c r="X12" s="14">
        <f aca="true" t="shared" si="11" ref="X12:X33">E12</f>
        <v>781</v>
      </c>
      <c r="Y12" s="14" t="str">
        <f aca="true" t="shared" si="12" ref="Y12:Y33">G12</f>
        <v>:</v>
      </c>
      <c r="Z12" s="14">
        <f aca="true" t="shared" si="13" ref="Z12:Z33">I12</f>
        <v>861</v>
      </c>
      <c r="AA12" s="14">
        <f aca="true" t="shared" si="14" ref="AA12:AA33">K12</f>
        <v>942</v>
      </c>
      <c r="AB12" s="14">
        <f aca="true" t="shared" si="15" ref="AB12:AB33">M12</f>
        <v>985</v>
      </c>
      <c r="AC12" s="14">
        <f aca="true" t="shared" si="16" ref="AC12:AC33">O12</f>
        <v>978</v>
      </c>
      <c r="AD12" s="14">
        <f aca="true" t="shared" si="17" ref="AD12:AD33">Q12</f>
        <v>1058.2</v>
      </c>
      <c r="AE12" s="14">
        <f aca="true" t="shared" si="18" ref="AE12:AE33">S12</f>
        <v>1064</v>
      </c>
      <c r="AF12" s="14">
        <f aca="true" t="shared" si="19" ref="AF12:AF33">U12</f>
        <v>1024</v>
      </c>
      <c r="AH12" s="14">
        <f aca="true" t="shared" si="20" ref="AH12:AH33">IF(X12=":",0,1)</f>
        <v>1</v>
      </c>
      <c r="AI12" s="14">
        <f aca="true" t="shared" si="21" ref="AI12:AI33">IF(Y12=":",0,1)</f>
        <v>0</v>
      </c>
      <c r="AJ12" s="14">
        <f aca="true" t="shared" si="22" ref="AJ12:AJ33">IF(Z12=":",0,1)</f>
        <v>1</v>
      </c>
      <c r="AK12" s="14">
        <f aca="true" t="shared" si="23" ref="AK12:AK33">IF(AA12=":",0,1)</f>
        <v>1</v>
      </c>
      <c r="AL12" s="14">
        <f aca="true" t="shared" si="24" ref="AL12:AL33">IF(AB12=":",0,1)</f>
        <v>1</v>
      </c>
      <c r="AM12" s="14">
        <f aca="true" t="shared" si="25" ref="AM12:AM33">IF(AC12=":",0,1)</f>
        <v>1</v>
      </c>
      <c r="AN12" s="14">
        <f aca="true" t="shared" si="26" ref="AN12:AN33">IF(AD12=":",0,1)</f>
        <v>1</v>
      </c>
      <c r="AO12" s="14">
        <f aca="true" t="shared" si="27" ref="AO12:AO33">IF(AE12=":",0,1)</f>
        <v>1</v>
      </c>
      <c r="AP12" s="14">
        <f aca="true" t="shared" si="28" ref="AP12:AP33">IF(AF12=":",0,1)</f>
        <v>1</v>
      </c>
      <c r="AR12" s="14">
        <v>1</v>
      </c>
    </row>
    <row r="13" spans="1:44" ht="12">
      <c r="A13" s="13" t="s">
        <v>30</v>
      </c>
      <c r="B13" s="13" t="s">
        <v>31</v>
      </c>
      <c r="C13" s="13" t="s">
        <v>56</v>
      </c>
      <c r="D13" s="13" t="s">
        <v>57</v>
      </c>
      <c r="E13" s="15">
        <v>1168.661</v>
      </c>
      <c r="F13" s="14" t="s">
        <v>124</v>
      </c>
      <c r="G13" s="15">
        <v>1230.634</v>
      </c>
      <c r="H13" s="14" t="s">
        <v>124</v>
      </c>
      <c r="I13" s="15">
        <v>1216.532</v>
      </c>
      <c r="J13" s="14" t="s">
        <v>124</v>
      </c>
      <c r="K13" s="15">
        <v>1277.536</v>
      </c>
      <c r="L13" s="14" t="s">
        <v>20</v>
      </c>
      <c r="M13" s="15">
        <v>1431.89</v>
      </c>
      <c r="N13" s="14" t="s">
        <v>20</v>
      </c>
      <c r="O13" s="15">
        <v>1472.982</v>
      </c>
      <c r="P13" s="14" t="s">
        <v>20</v>
      </c>
      <c r="Q13" s="15">
        <v>1538.246</v>
      </c>
      <c r="R13" s="14" t="s">
        <v>20</v>
      </c>
      <c r="S13" s="15">
        <v>1573.85</v>
      </c>
      <c r="T13" s="14" t="s">
        <v>20</v>
      </c>
      <c r="U13" s="15">
        <v>1702.009</v>
      </c>
      <c r="V13" s="14" t="s">
        <v>20</v>
      </c>
      <c r="X13" s="14">
        <f t="shared" si="11"/>
        <v>1168.661</v>
      </c>
      <c r="Y13" s="14">
        <f t="shared" si="12"/>
        <v>1230.634</v>
      </c>
      <c r="Z13" s="14">
        <f t="shared" si="13"/>
        <v>1216.532</v>
      </c>
      <c r="AA13" s="14">
        <f t="shared" si="14"/>
        <v>1277.536</v>
      </c>
      <c r="AB13" s="14">
        <f t="shared" si="15"/>
        <v>1431.89</v>
      </c>
      <c r="AC13" s="14">
        <f t="shared" si="16"/>
        <v>1472.982</v>
      </c>
      <c r="AD13" s="14">
        <f t="shared" si="17"/>
        <v>1538.246</v>
      </c>
      <c r="AE13" s="14">
        <f t="shared" si="18"/>
        <v>1573.85</v>
      </c>
      <c r="AF13" s="14">
        <f t="shared" si="19"/>
        <v>1702.009</v>
      </c>
      <c r="AH13" s="14">
        <f t="shared" si="20"/>
        <v>1</v>
      </c>
      <c r="AI13" s="14">
        <f t="shared" si="21"/>
        <v>1</v>
      </c>
      <c r="AJ13" s="14">
        <f t="shared" si="22"/>
        <v>1</v>
      </c>
      <c r="AK13" s="14">
        <f t="shared" si="23"/>
        <v>1</v>
      </c>
      <c r="AL13" s="14">
        <f t="shared" si="24"/>
        <v>1</v>
      </c>
      <c r="AM13" s="14">
        <f t="shared" si="25"/>
        <v>1</v>
      </c>
      <c r="AN13" s="14">
        <f t="shared" si="26"/>
        <v>1</v>
      </c>
      <c r="AO13" s="14">
        <f t="shared" si="27"/>
        <v>1</v>
      </c>
      <c r="AP13" s="14">
        <f t="shared" si="28"/>
        <v>1</v>
      </c>
      <c r="AR13" s="14">
        <v>1</v>
      </c>
    </row>
    <row r="14" spans="1:44" ht="12">
      <c r="A14" s="13" t="s">
        <v>30</v>
      </c>
      <c r="B14" s="13" t="s">
        <v>31</v>
      </c>
      <c r="C14" s="13" t="s">
        <v>58</v>
      </c>
      <c r="D14" s="13" t="s">
        <v>59</v>
      </c>
      <c r="E14" s="17">
        <v>1112.4</v>
      </c>
      <c r="F14" s="16" t="s">
        <v>20</v>
      </c>
      <c r="G14" s="17">
        <v>1111.3</v>
      </c>
      <c r="H14" s="16" t="s">
        <v>20</v>
      </c>
      <c r="I14" s="17">
        <v>1132.5</v>
      </c>
      <c r="J14" s="16" t="s">
        <v>20</v>
      </c>
      <c r="K14" s="16">
        <v>1188</v>
      </c>
      <c r="L14" s="16" t="s">
        <v>20</v>
      </c>
      <c r="M14" s="17">
        <v>1222.7</v>
      </c>
      <c r="N14" s="16" t="s">
        <v>20</v>
      </c>
      <c r="O14" s="17">
        <v>1233.8</v>
      </c>
      <c r="P14" s="16" t="s">
        <v>20</v>
      </c>
      <c r="Q14" s="17">
        <v>1322.3</v>
      </c>
      <c r="R14" s="16" t="s">
        <v>20</v>
      </c>
      <c r="S14" s="16">
        <v>1436</v>
      </c>
      <c r="T14" s="16" t="s">
        <v>20</v>
      </c>
      <c r="U14" s="16" t="s">
        <v>123</v>
      </c>
      <c r="V14" s="16" t="s">
        <v>20</v>
      </c>
      <c r="X14" s="14">
        <f t="shared" si="11"/>
        <v>1112.4</v>
      </c>
      <c r="Y14" s="14">
        <f t="shared" si="12"/>
        <v>1111.3</v>
      </c>
      <c r="Z14" s="14">
        <f t="shared" si="13"/>
        <v>1132.5</v>
      </c>
      <c r="AA14" s="14">
        <f t="shared" si="14"/>
        <v>1188</v>
      </c>
      <c r="AB14" s="14">
        <f t="shared" si="15"/>
        <v>1222.7</v>
      </c>
      <c r="AC14" s="14">
        <f t="shared" si="16"/>
        <v>1233.8</v>
      </c>
      <c r="AD14" s="14">
        <f t="shared" si="17"/>
        <v>1322.3</v>
      </c>
      <c r="AE14" s="14">
        <f t="shared" si="18"/>
        <v>1436</v>
      </c>
      <c r="AF14" s="14" t="str">
        <f t="shared" si="19"/>
        <v>:</v>
      </c>
      <c r="AH14" s="14">
        <f t="shared" si="20"/>
        <v>1</v>
      </c>
      <c r="AI14" s="14">
        <f t="shared" si="21"/>
        <v>1</v>
      </c>
      <c r="AJ14" s="14">
        <f t="shared" si="22"/>
        <v>1</v>
      </c>
      <c r="AK14" s="14">
        <f t="shared" si="23"/>
        <v>1</v>
      </c>
      <c r="AL14" s="14">
        <f t="shared" si="24"/>
        <v>1</v>
      </c>
      <c r="AM14" s="14">
        <f t="shared" si="25"/>
        <v>1</v>
      </c>
      <c r="AN14" s="14">
        <f t="shared" si="26"/>
        <v>1</v>
      </c>
      <c r="AO14" s="14">
        <f t="shared" si="27"/>
        <v>1</v>
      </c>
      <c r="AP14" s="14">
        <f t="shared" si="28"/>
        <v>0</v>
      </c>
      <c r="AR14" s="14">
        <v>0</v>
      </c>
    </row>
    <row r="15" spans="1:44" ht="12">
      <c r="A15" s="13" t="s">
        <v>30</v>
      </c>
      <c r="B15" s="13" t="s">
        <v>31</v>
      </c>
      <c r="C15" s="13" t="s">
        <v>60</v>
      </c>
      <c r="D15" s="13" t="s">
        <v>61</v>
      </c>
      <c r="E15" s="14" t="s">
        <v>123</v>
      </c>
      <c r="F15" s="14" t="s">
        <v>20</v>
      </c>
      <c r="G15" s="14">
        <v>11557</v>
      </c>
      <c r="H15" s="14" t="s">
        <v>20</v>
      </c>
      <c r="I15" s="14">
        <v>11807</v>
      </c>
      <c r="J15" s="14" t="s">
        <v>20</v>
      </c>
      <c r="K15" s="14">
        <v>11979</v>
      </c>
      <c r="L15" s="14" t="s">
        <v>20</v>
      </c>
      <c r="M15" s="14">
        <v>12087</v>
      </c>
      <c r="N15" s="14" t="s">
        <v>20</v>
      </c>
      <c r="O15" s="14">
        <v>12325</v>
      </c>
      <c r="P15" s="14" t="s">
        <v>20</v>
      </c>
      <c r="Q15" s="14" t="s">
        <v>123</v>
      </c>
      <c r="R15" s="14" t="s">
        <v>20</v>
      </c>
      <c r="S15" s="14">
        <v>12936</v>
      </c>
      <c r="T15" s="14" t="s">
        <v>20</v>
      </c>
      <c r="U15" s="14" t="s">
        <v>123</v>
      </c>
      <c r="V15" s="14" t="s">
        <v>20</v>
      </c>
      <c r="X15" s="14" t="str">
        <f t="shared" si="11"/>
        <v>:</v>
      </c>
      <c r="Y15" s="14">
        <f t="shared" si="12"/>
        <v>11557</v>
      </c>
      <c r="Z15" s="14">
        <f t="shared" si="13"/>
        <v>11807</v>
      </c>
      <c r="AA15" s="14">
        <f t="shared" si="14"/>
        <v>11979</v>
      </c>
      <c r="AB15" s="14">
        <f t="shared" si="15"/>
        <v>12087</v>
      </c>
      <c r="AC15" s="14">
        <f t="shared" si="16"/>
        <v>12325</v>
      </c>
      <c r="AD15" s="14" t="str">
        <f t="shared" si="17"/>
        <v>:</v>
      </c>
      <c r="AE15" s="14">
        <f t="shared" si="18"/>
        <v>12936</v>
      </c>
      <c r="AF15" s="14" t="str">
        <f t="shared" si="19"/>
        <v>:</v>
      </c>
      <c r="AH15" s="14">
        <f t="shared" si="20"/>
        <v>0</v>
      </c>
      <c r="AI15" s="14">
        <f t="shared" si="21"/>
        <v>1</v>
      </c>
      <c r="AJ15" s="14">
        <f t="shared" si="22"/>
        <v>1</v>
      </c>
      <c r="AK15" s="14">
        <f t="shared" si="23"/>
        <v>1</v>
      </c>
      <c r="AL15" s="14">
        <f t="shared" si="24"/>
        <v>1</v>
      </c>
      <c r="AM15" s="14">
        <f t="shared" si="25"/>
        <v>1</v>
      </c>
      <c r="AN15" s="14">
        <f t="shared" si="26"/>
        <v>0</v>
      </c>
      <c r="AO15" s="14">
        <f t="shared" si="27"/>
        <v>1</v>
      </c>
      <c r="AP15" s="14">
        <f t="shared" si="28"/>
        <v>0</v>
      </c>
      <c r="AR15" s="14">
        <v>1</v>
      </c>
    </row>
    <row r="16" spans="1:44" ht="12">
      <c r="A16" s="13" t="s">
        <v>30</v>
      </c>
      <c r="B16" s="13" t="s">
        <v>31</v>
      </c>
      <c r="C16" s="13" t="s">
        <v>62</v>
      </c>
      <c r="D16" s="13" t="s">
        <v>63</v>
      </c>
      <c r="E16" s="17">
        <v>158.1</v>
      </c>
      <c r="F16" s="16" t="s">
        <v>20</v>
      </c>
      <c r="G16" s="17">
        <v>167.4</v>
      </c>
      <c r="H16" s="16" t="s">
        <v>20</v>
      </c>
      <c r="I16" s="17">
        <v>175.9</v>
      </c>
      <c r="J16" s="16" t="s">
        <v>20</v>
      </c>
      <c r="K16" s="16" t="s">
        <v>123</v>
      </c>
      <c r="L16" s="16" t="s">
        <v>20</v>
      </c>
      <c r="M16" s="16" t="s">
        <v>123</v>
      </c>
      <c r="N16" s="16" t="s">
        <v>20</v>
      </c>
      <c r="O16" s="17">
        <v>191.3</v>
      </c>
      <c r="P16" s="16" t="s">
        <v>20</v>
      </c>
      <c r="Q16" s="16" t="s">
        <v>123</v>
      </c>
      <c r="R16" s="16" t="s">
        <v>20</v>
      </c>
      <c r="S16" s="17">
        <v>144.2</v>
      </c>
      <c r="T16" s="16" t="s">
        <v>20</v>
      </c>
      <c r="U16" s="16" t="s">
        <v>123</v>
      </c>
      <c r="V16" s="16" t="s">
        <v>20</v>
      </c>
      <c r="X16" s="14">
        <f t="shared" si="11"/>
        <v>158.1</v>
      </c>
      <c r="Y16" s="14">
        <f t="shared" si="12"/>
        <v>167.4</v>
      </c>
      <c r="Z16" s="14">
        <f t="shared" si="13"/>
        <v>175.9</v>
      </c>
      <c r="AA16" s="14" t="str">
        <f t="shared" si="14"/>
        <v>:</v>
      </c>
      <c r="AB16" s="14" t="str">
        <f t="shared" si="15"/>
        <v>:</v>
      </c>
      <c r="AC16" s="14">
        <f t="shared" si="16"/>
        <v>191.3</v>
      </c>
      <c r="AD16" s="14" t="str">
        <f t="shared" si="17"/>
        <v>:</v>
      </c>
      <c r="AE16" s="14">
        <f t="shared" si="18"/>
        <v>144.2</v>
      </c>
      <c r="AF16" s="14" t="str">
        <f t="shared" si="19"/>
        <v>:</v>
      </c>
      <c r="AH16" s="14">
        <f t="shared" si="20"/>
        <v>1</v>
      </c>
      <c r="AI16" s="14">
        <f t="shared" si="21"/>
        <v>1</v>
      </c>
      <c r="AJ16" s="14">
        <f t="shared" si="22"/>
        <v>1</v>
      </c>
      <c r="AK16" s="14">
        <f t="shared" si="23"/>
        <v>0</v>
      </c>
      <c r="AL16" s="14">
        <f t="shared" si="24"/>
        <v>0</v>
      </c>
      <c r="AM16" s="14">
        <f t="shared" si="25"/>
        <v>1</v>
      </c>
      <c r="AN16" s="14">
        <f t="shared" si="26"/>
        <v>0</v>
      </c>
      <c r="AO16" s="14">
        <f t="shared" si="27"/>
        <v>1</v>
      </c>
      <c r="AP16" s="14">
        <f t="shared" si="28"/>
        <v>0</v>
      </c>
      <c r="AR16" s="14">
        <v>1</v>
      </c>
    </row>
    <row r="17" spans="1:44" ht="12">
      <c r="A17" s="13" t="s">
        <v>30</v>
      </c>
      <c r="B17" s="13" t="s">
        <v>31</v>
      </c>
      <c r="C17" s="13" t="s">
        <v>64</v>
      </c>
      <c r="D17" s="13" t="s">
        <v>65</v>
      </c>
      <c r="E17" s="14" t="s">
        <v>123</v>
      </c>
      <c r="F17" s="14" t="s">
        <v>20</v>
      </c>
      <c r="G17" s="14" t="s">
        <v>123</v>
      </c>
      <c r="H17" s="14" t="s">
        <v>20</v>
      </c>
      <c r="I17" s="14" t="s">
        <v>123</v>
      </c>
      <c r="J17" s="14" t="s">
        <v>20</v>
      </c>
      <c r="K17" s="14" t="s">
        <v>123</v>
      </c>
      <c r="L17" s="14" t="s">
        <v>20</v>
      </c>
      <c r="M17" s="14" t="s">
        <v>123</v>
      </c>
      <c r="N17" s="14" t="s">
        <v>20</v>
      </c>
      <c r="O17" s="14" t="s">
        <v>123</v>
      </c>
      <c r="P17" s="14" t="s">
        <v>20</v>
      </c>
      <c r="Q17" s="14" t="s">
        <v>123</v>
      </c>
      <c r="R17" s="14" t="s">
        <v>20</v>
      </c>
      <c r="S17" s="15">
        <v>995.2</v>
      </c>
      <c r="T17" s="14" t="s">
        <v>20</v>
      </c>
      <c r="U17" s="15">
        <v>1020.4</v>
      </c>
      <c r="V17" s="14" t="s">
        <v>20</v>
      </c>
      <c r="X17" s="14" t="str">
        <f t="shared" si="11"/>
        <v>:</v>
      </c>
      <c r="Y17" s="14" t="str">
        <f t="shared" si="12"/>
        <v>:</v>
      </c>
      <c r="Z17" s="14" t="str">
        <f t="shared" si="13"/>
        <v>:</v>
      </c>
      <c r="AA17" s="14" t="str">
        <f t="shared" si="14"/>
        <v>:</v>
      </c>
      <c r="AB17" s="14" t="str">
        <f t="shared" si="15"/>
        <v>:</v>
      </c>
      <c r="AC17" s="14" t="str">
        <f t="shared" si="16"/>
        <v>:</v>
      </c>
      <c r="AD17" s="14" t="str">
        <f t="shared" si="17"/>
        <v>:</v>
      </c>
      <c r="AE17" s="14">
        <f t="shared" si="18"/>
        <v>995.2</v>
      </c>
      <c r="AF17" s="14">
        <f t="shared" si="19"/>
        <v>1020.4</v>
      </c>
      <c r="AH17" s="14">
        <f t="shared" si="20"/>
        <v>0</v>
      </c>
      <c r="AI17" s="14">
        <f t="shared" si="21"/>
        <v>0</v>
      </c>
      <c r="AJ17" s="14">
        <f t="shared" si="22"/>
        <v>0</v>
      </c>
      <c r="AK17" s="14">
        <f t="shared" si="23"/>
        <v>0</v>
      </c>
      <c r="AL17" s="14">
        <f t="shared" si="24"/>
        <v>0</v>
      </c>
      <c r="AM17" s="14">
        <f t="shared" si="25"/>
        <v>0</v>
      </c>
      <c r="AN17" s="14">
        <f t="shared" si="26"/>
        <v>0</v>
      </c>
      <c r="AO17" s="14">
        <f t="shared" si="27"/>
        <v>1</v>
      </c>
      <c r="AP17" s="14">
        <f t="shared" si="28"/>
        <v>1</v>
      </c>
      <c r="AR17" s="14">
        <v>1</v>
      </c>
    </row>
    <row r="18" spans="1:44" ht="12">
      <c r="A18" s="13" t="s">
        <v>30</v>
      </c>
      <c r="B18" s="13" t="s">
        <v>31</v>
      </c>
      <c r="C18" s="13" t="s">
        <v>66</v>
      </c>
      <c r="D18" s="13" t="s">
        <v>67</v>
      </c>
      <c r="E18" s="17">
        <v>11787.42</v>
      </c>
      <c r="F18" s="16" t="s">
        <v>20</v>
      </c>
      <c r="G18" s="17">
        <v>12251.333</v>
      </c>
      <c r="H18" s="16" t="s">
        <v>20</v>
      </c>
      <c r="I18" s="17">
        <v>12192.747</v>
      </c>
      <c r="J18" s="16" t="s">
        <v>20</v>
      </c>
      <c r="K18" s="17">
        <v>12968.312</v>
      </c>
      <c r="L18" s="16" t="s">
        <v>20</v>
      </c>
      <c r="M18" s="17">
        <v>13300.394</v>
      </c>
      <c r="N18" s="16" t="s">
        <v>20</v>
      </c>
      <c r="O18" s="17">
        <v>13185.299</v>
      </c>
      <c r="P18" s="16" t="s">
        <v>20</v>
      </c>
      <c r="Q18" s="17">
        <v>12871.182</v>
      </c>
      <c r="R18" s="16" t="s">
        <v>20</v>
      </c>
      <c r="S18" s="17">
        <v>13647.441</v>
      </c>
      <c r="T18" s="16" t="s">
        <v>20</v>
      </c>
      <c r="U18" s="17">
        <v>13341.311</v>
      </c>
      <c r="V18" s="16" t="s">
        <v>124</v>
      </c>
      <c r="X18" s="14">
        <f t="shared" si="11"/>
        <v>11787.42</v>
      </c>
      <c r="Y18" s="14">
        <f t="shared" si="12"/>
        <v>12251.333</v>
      </c>
      <c r="Z18" s="14">
        <f t="shared" si="13"/>
        <v>12192.747</v>
      </c>
      <c r="AA18" s="14">
        <f t="shared" si="14"/>
        <v>12968.312</v>
      </c>
      <c r="AB18" s="14">
        <f t="shared" si="15"/>
        <v>13300.394</v>
      </c>
      <c r="AC18" s="14">
        <f t="shared" si="16"/>
        <v>13185.299</v>
      </c>
      <c r="AD18" s="14">
        <f t="shared" si="17"/>
        <v>12871.182</v>
      </c>
      <c r="AE18" s="14">
        <f t="shared" si="18"/>
        <v>13647.441</v>
      </c>
      <c r="AF18" s="14">
        <f t="shared" si="19"/>
        <v>13341.311</v>
      </c>
      <c r="AH18" s="14">
        <f t="shared" si="20"/>
        <v>1</v>
      </c>
      <c r="AI18" s="14">
        <f t="shared" si="21"/>
        <v>1</v>
      </c>
      <c r="AJ18" s="14">
        <f t="shared" si="22"/>
        <v>1</v>
      </c>
      <c r="AK18" s="14">
        <f t="shared" si="23"/>
        <v>1</v>
      </c>
      <c r="AL18" s="14">
        <f t="shared" si="24"/>
        <v>1</v>
      </c>
      <c r="AM18" s="14">
        <f t="shared" si="25"/>
        <v>1</v>
      </c>
      <c r="AN18" s="14">
        <f t="shared" si="26"/>
        <v>1</v>
      </c>
      <c r="AO18" s="14">
        <f t="shared" si="27"/>
        <v>1</v>
      </c>
      <c r="AP18" s="14">
        <f t="shared" si="28"/>
        <v>1</v>
      </c>
      <c r="AR18" s="14">
        <v>1</v>
      </c>
    </row>
    <row r="19" spans="1:44" ht="12">
      <c r="A19" s="13" t="s">
        <v>30</v>
      </c>
      <c r="B19" s="13" t="s">
        <v>31</v>
      </c>
      <c r="C19" s="13" t="s">
        <v>68</v>
      </c>
      <c r="D19" s="13" t="s">
        <v>69</v>
      </c>
      <c r="E19" s="14" t="s">
        <v>123</v>
      </c>
      <c r="F19" s="14" t="s">
        <v>20</v>
      </c>
      <c r="G19" s="14">
        <v>14600</v>
      </c>
      <c r="H19" s="14" t="s">
        <v>124</v>
      </c>
      <c r="I19" s="14">
        <v>13293</v>
      </c>
      <c r="J19" s="14" t="s">
        <v>126</v>
      </c>
      <c r="K19" s="14">
        <v>13720</v>
      </c>
      <c r="L19" s="14" t="s">
        <v>125</v>
      </c>
      <c r="M19" s="14">
        <v>14365</v>
      </c>
      <c r="N19" s="14" t="s">
        <v>20</v>
      </c>
      <c r="O19" s="14">
        <v>15350</v>
      </c>
      <c r="P19" s="14" t="s">
        <v>124</v>
      </c>
      <c r="Q19" s="14">
        <v>14250</v>
      </c>
      <c r="R19" s="14" t="s">
        <v>124</v>
      </c>
      <c r="S19" s="14">
        <v>15200</v>
      </c>
      <c r="T19" s="14" t="s">
        <v>124</v>
      </c>
      <c r="U19" s="14">
        <v>15700</v>
      </c>
      <c r="V19" s="14" t="s">
        <v>20</v>
      </c>
      <c r="X19" s="14" t="str">
        <f t="shared" si="11"/>
        <v>:</v>
      </c>
      <c r="Y19" s="14">
        <f t="shared" si="12"/>
        <v>14600</v>
      </c>
      <c r="Z19" s="14">
        <f t="shared" si="13"/>
        <v>13293</v>
      </c>
      <c r="AA19" s="14">
        <f t="shared" si="14"/>
        <v>13720</v>
      </c>
      <c r="AB19" s="14">
        <f t="shared" si="15"/>
        <v>14365</v>
      </c>
      <c r="AC19" s="14">
        <f t="shared" si="16"/>
        <v>15350</v>
      </c>
      <c r="AD19" s="14">
        <f t="shared" si="17"/>
        <v>14250</v>
      </c>
      <c r="AE19" s="14">
        <f t="shared" si="18"/>
        <v>15200</v>
      </c>
      <c r="AF19" s="14">
        <f t="shared" si="19"/>
        <v>15700</v>
      </c>
      <c r="AH19" s="14">
        <f t="shared" si="20"/>
        <v>0</v>
      </c>
      <c r="AI19" s="14">
        <f t="shared" si="21"/>
        <v>1</v>
      </c>
      <c r="AJ19" s="14">
        <f t="shared" si="22"/>
        <v>1</v>
      </c>
      <c r="AK19" s="14">
        <f t="shared" si="23"/>
        <v>1</v>
      </c>
      <c r="AL19" s="14">
        <f t="shared" si="24"/>
        <v>1</v>
      </c>
      <c r="AM19" s="14">
        <f t="shared" si="25"/>
        <v>1</v>
      </c>
      <c r="AN19" s="14">
        <f t="shared" si="26"/>
        <v>1</v>
      </c>
      <c r="AO19" s="14">
        <f t="shared" si="27"/>
        <v>1</v>
      </c>
      <c r="AP19" s="14">
        <f t="shared" si="28"/>
        <v>1</v>
      </c>
      <c r="AR19" s="14">
        <v>1</v>
      </c>
    </row>
    <row r="20" spans="1:44" ht="12">
      <c r="A20" s="13" t="s">
        <v>30</v>
      </c>
      <c r="B20" s="13" t="s">
        <v>31</v>
      </c>
      <c r="C20" s="13" t="s">
        <v>70</v>
      </c>
      <c r="D20" s="13" t="s">
        <v>71</v>
      </c>
      <c r="E20" s="17">
        <v>561.7</v>
      </c>
      <c r="F20" s="16" t="s">
        <v>20</v>
      </c>
      <c r="G20" s="16">
        <v>572</v>
      </c>
      <c r="H20" s="16" t="s">
        <v>20</v>
      </c>
      <c r="I20" s="17">
        <v>516.9</v>
      </c>
      <c r="J20" s="16" t="s">
        <v>20</v>
      </c>
      <c r="K20" s="17">
        <v>618.5</v>
      </c>
      <c r="L20" s="16" t="s">
        <v>20</v>
      </c>
      <c r="M20" s="17">
        <v>576.6</v>
      </c>
      <c r="N20" s="16" t="s">
        <v>20</v>
      </c>
      <c r="O20" s="17">
        <v>529.8</v>
      </c>
      <c r="P20" s="16" t="s">
        <v>20</v>
      </c>
      <c r="Q20" s="16">
        <v>548</v>
      </c>
      <c r="R20" s="16" t="s">
        <v>20</v>
      </c>
      <c r="S20" s="17">
        <v>615.2</v>
      </c>
      <c r="T20" s="16" t="s">
        <v>20</v>
      </c>
      <c r="U20" s="16">
        <v>679</v>
      </c>
      <c r="V20" s="16" t="s">
        <v>20</v>
      </c>
      <c r="X20" s="14">
        <f t="shared" si="11"/>
        <v>561.7</v>
      </c>
      <c r="Y20" s="14">
        <f t="shared" si="12"/>
        <v>572</v>
      </c>
      <c r="Z20" s="14">
        <f t="shared" si="13"/>
        <v>516.9</v>
      </c>
      <c r="AA20" s="14">
        <f t="shared" si="14"/>
        <v>618.5</v>
      </c>
      <c r="AB20" s="14">
        <f t="shared" si="15"/>
        <v>576.6</v>
      </c>
      <c r="AC20" s="14">
        <f t="shared" si="16"/>
        <v>529.8</v>
      </c>
      <c r="AD20" s="14">
        <f t="shared" si="17"/>
        <v>548</v>
      </c>
      <c r="AE20" s="14">
        <f t="shared" si="18"/>
        <v>615.2</v>
      </c>
      <c r="AF20" s="14">
        <f t="shared" si="19"/>
        <v>679</v>
      </c>
      <c r="AH20" s="14">
        <f t="shared" si="20"/>
        <v>1</v>
      </c>
      <c r="AI20" s="14">
        <f t="shared" si="21"/>
        <v>1</v>
      </c>
      <c r="AJ20" s="14">
        <f t="shared" si="22"/>
        <v>1</v>
      </c>
      <c r="AK20" s="14">
        <f t="shared" si="23"/>
        <v>1</v>
      </c>
      <c r="AL20" s="14">
        <f t="shared" si="24"/>
        <v>1</v>
      </c>
      <c r="AM20" s="14">
        <f t="shared" si="25"/>
        <v>1</v>
      </c>
      <c r="AN20" s="14">
        <f t="shared" si="26"/>
        <v>1</v>
      </c>
      <c r="AO20" s="14">
        <f t="shared" si="27"/>
        <v>1</v>
      </c>
      <c r="AP20" s="14">
        <f t="shared" si="28"/>
        <v>1</v>
      </c>
      <c r="AR20" s="14">
        <v>1</v>
      </c>
    </row>
    <row r="21" spans="1:44" ht="12">
      <c r="A21" s="13" t="s">
        <v>30</v>
      </c>
      <c r="B21" s="13" t="s">
        <v>31</v>
      </c>
      <c r="C21" s="13" t="s">
        <v>72</v>
      </c>
      <c r="D21" s="13" t="s">
        <v>73</v>
      </c>
      <c r="E21" s="14" t="s">
        <v>123</v>
      </c>
      <c r="F21" s="14" t="s">
        <v>20</v>
      </c>
      <c r="G21" s="14" t="s">
        <v>123</v>
      </c>
      <c r="H21" s="14" t="s">
        <v>20</v>
      </c>
      <c r="I21" s="15">
        <v>136.8</v>
      </c>
      <c r="J21" s="14" t="s">
        <v>20</v>
      </c>
      <c r="K21" s="15">
        <v>144.004</v>
      </c>
      <c r="L21" s="14" t="s">
        <v>20</v>
      </c>
      <c r="M21" s="14" t="s">
        <v>123</v>
      </c>
      <c r="N21" s="14" t="s">
        <v>20</v>
      </c>
      <c r="O21" s="14" t="s">
        <v>123</v>
      </c>
      <c r="P21" s="14" t="s">
        <v>20</v>
      </c>
      <c r="Q21" s="14" t="s">
        <v>123</v>
      </c>
      <c r="R21" s="14" t="s">
        <v>20</v>
      </c>
      <c r="S21" s="15">
        <v>150.734</v>
      </c>
      <c r="T21" s="14" t="s">
        <v>20</v>
      </c>
      <c r="U21" s="14" t="s">
        <v>123</v>
      </c>
      <c r="V21" s="14" t="s">
        <v>20</v>
      </c>
      <c r="X21" s="14" t="str">
        <f t="shared" si="11"/>
        <v>:</v>
      </c>
      <c r="Y21" s="14" t="str">
        <f t="shared" si="12"/>
        <v>:</v>
      </c>
      <c r="Z21" s="14">
        <f t="shared" si="13"/>
        <v>136.8</v>
      </c>
      <c r="AA21" s="14">
        <f t="shared" si="14"/>
        <v>144.004</v>
      </c>
      <c r="AB21" s="14" t="str">
        <f t="shared" si="15"/>
        <v>:</v>
      </c>
      <c r="AC21" s="14" t="str">
        <f t="shared" si="16"/>
        <v>:</v>
      </c>
      <c r="AD21" s="14" t="str">
        <f t="shared" si="17"/>
        <v>:</v>
      </c>
      <c r="AE21" s="14">
        <f t="shared" si="18"/>
        <v>150.734</v>
      </c>
      <c r="AF21" s="14" t="str">
        <f t="shared" si="19"/>
        <v>:</v>
      </c>
      <c r="AH21" s="14">
        <f t="shared" si="20"/>
        <v>0</v>
      </c>
      <c r="AI21" s="14">
        <f t="shared" si="21"/>
        <v>0</v>
      </c>
      <c r="AJ21" s="14">
        <f t="shared" si="22"/>
        <v>1</v>
      </c>
      <c r="AK21" s="14">
        <f t="shared" si="23"/>
        <v>1</v>
      </c>
      <c r="AL21" s="14">
        <f t="shared" si="24"/>
        <v>0</v>
      </c>
      <c r="AM21" s="14">
        <f t="shared" si="25"/>
        <v>0</v>
      </c>
      <c r="AN21" s="14">
        <f t="shared" si="26"/>
        <v>0</v>
      </c>
      <c r="AO21" s="14">
        <f t="shared" si="27"/>
        <v>1</v>
      </c>
      <c r="AP21" s="14">
        <f t="shared" si="28"/>
        <v>0</v>
      </c>
      <c r="AR21" s="14">
        <v>1</v>
      </c>
    </row>
    <row r="22" spans="1:44" ht="12">
      <c r="A22" s="13" t="s">
        <v>30</v>
      </c>
      <c r="B22" s="13" t="s">
        <v>31</v>
      </c>
      <c r="C22" s="13" t="s">
        <v>74</v>
      </c>
      <c r="D22" s="13" t="s">
        <v>75</v>
      </c>
      <c r="E22" s="16" t="s">
        <v>123</v>
      </c>
      <c r="F22" s="16" t="s">
        <v>20</v>
      </c>
      <c r="G22" s="16">
        <v>625</v>
      </c>
      <c r="H22" s="16" t="s">
        <v>20</v>
      </c>
      <c r="I22" s="16" t="s">
        <v>123</v>
      </c>
      <c r="J22" s="16" t="s">
        <v>20</v>
      </c>
      <c r="K22" s="16" t="s">
        <v>123</v>
      </c>
      <c r="L22" s="16" t="s">
        <v>20</v>
      </c>
      <c r="M22" s="17">
        <v>762.4</v>
      </c>
      <c r="N22" s="16" t="s">
        <v>20</v>
      </c>
      <c r="O22" s="17">
        <v>713.2</v>
      </c>
      <c r="P22" s="16" t="s">
        <v>20</v>
      </c>
      <c r="Q22" s="16" t="s">
        <v>123</v>
      </c>
      <c r="R22" s="16" t="s">
        <v>20</v>
      </c>
      <c r="S22" s="17">
        <v>758.6</v>
      </c>
      <c r="T22" s="16" t="s">
        <v>20</v>
      </c>
      <c r="U22" s="17">
        <v>766.3</v>
      </c>
      <c r="V22" s="16" t="s">
        <v>20</v>
      </c>
      <c r="X22" s="14" t="str">
        <f t="shared" si="11"/>
        <v>:</v>
      </c>
      <c r="Y22" s="14">
        <f t="shared" si="12"/>
        <v>625</v>
      </c>
      <c r="Z22" s="14" t="str">
        <f t="shared" si="13"/>
        <v>:</v>
      </c>
      <c r="AA22" s="14" t="str">
        <f t="shared" si="14"/>
        <v>:</v>
      </c>
      <c r="AB22" s="14">
        <f t="shared" si="15"/>
        <v>762.4</v>
      </c>
      <c r="AC22" s="14">
        <f t="shared" si="16"/>
        <v>713.2</v>
      </c>
      <c r="AD22" s="14" t="str">
        <f t="shared" si="17"/>
        <v>:</v>
      </c>
      <c r="AE22" s="14">
        <f t="shared" si="18"/>
        <v>758.6</v>
      </c>
      <c r="AF22" s="14">
        <f t="shared" si="19"/>
        <v>766.3</v>
      </c>
      <c r="AH22" s="14">
        <f t="shared" si="20"/>
        <v>0</v>
      </c>
      <c r="AI22" s="14">
        <f t="shared" si="21"/>
        <v>1</v>
      </c>
      <c r="AJ22" s="14">
        <f t="shared" si="22"/>
        <v>0</v>
      </c>
      <c r="AK22" s="14">
        <f t="shared" si="23"/>
        <v>0</v>
      </c>
      <c r="AL22" s="14">
        <f t="shared" si="24"/>
        <v>1</v>
      </c>
      <c r="AM22" s="14">
        <f t="shared" si="25"/>
        <v>1</v>
      </c>
      <c r="AN22" s="14">
        <f t="shared" si="26"/>
        <v>0</v>
      </c>
      <c r="AO22" s="14">
        <f t="shared" si="27"/>
        <v>1</v>
      </c>
      <c r="AP22" s="14">
        <f t="shared" si="28"/>
        <v>1</v>
      </c>
      <c r="AR22" s="14">
        <v>1</v>
      </c>
    </row>
    <row r="23" spans="1:44" ht="12">
      <c r="A23" s="13" t="s">
        <v>30</v>
      </c>
      <c r="B23" s="13" t="s">
        <v>31</v>
      </c>
      <c r="C23" s="13" t="s">
        <v>76</v>
      </c>
      <c r="D23" s="13" t="s">
        <v>77</v>
      </c>
      <c r="E23" s="15">
        <v>771.6</v>
      </c>
      <c r="F23" s="14" t="s">
        <v>20</v>
      </c>
      <c r="G23" s="15">
        <v>806.1</v>
      </c>
      <c r="H23" s="14" t="s">
        <v>20</v>
      </c>
      <c r="I23" s="15">
        <v>786.194</v>
      </c>
      <c r="J23" s="14" t="s">
        <v>20</v>
      </c>
      <c r="K23" s="15">
        <v>788.931</v>
      </c>
      <c r="L23" s="14" t="s">
        <v>20</v>
      </c>
      <c r="M23" s="15">
        <v>730.051</v>
      </c>
      <c r="N23" s="14" t="s">
        <v>20</v>
      </c>
      <c r="O23" s="15">
        <v>827.116</v>
      </c>
      <c r="P23" s="14" t="s">
        <v>20</v>
      </c>
      <c r="Q23" s="15">
        <v>721.989</v>
      </c>
      <c r="R23" s="14" t="s">
        <v>124</v>
      </c>
      <c r="S23" s="15">
        <v>725.247</v>
      </c>
      <c r="T23" s="14" t="s">
        <v>20</v>
      </c>
      <c r="U23" s="15">
        <v>851.663</v>
      </c>
      <c r="V23" s="14" t="s">
        <v>124</v>
      </c>
      <c r="X23" s="14">
        <f t="shared" si="11"/>
        <v>771.6</v>
      </c>
      <c r="Y23" s="14">
        <f t="shared" si="12"/>
        <v>806.1</v>
      </c>
      <c r="Z23" s="14">
        <f t="shared" si="13"/>
        <v>786.194</v>
      </c>
      <c r="AA23" s="14">
        <f t="shared" si="14"/>
        <v>788.931</v>
      </c>
      <c r="AB23" s="14">
        <f t="shared" si="15"/>
        <v>730.051</v>
      </c>
      <c r="AC23" s="14">
        <f t="shared" si="16"/>
        <v>827.116</v>
      </c>
      <c r="AD23" s="14">
        <f t="shared" si="17"/>
        <v>721.989</v>
      </c>
      <c r="AE23" s="14">
        <f t="shared" si="18"/>
        <v>725.247</v>
      </c>
      <c r="AF23" s="14">
        <f t="shared" si="19"/>
        <v>851.663</v>
      </c>
      <c r="AH23" s="14">
        <f t="shared" si="20"/>
        <v>1</v>
      </c>
      <c r="AI23" s="14">
        <f t="shared" si="21"/>
        <v>1</v>
      </c>
      <c r="AJ23" s="14">
        <f t="shared" si="22"/>
        <v>1</v>
      </c>
      <c r="AK23" s="14">
        <f t="shared" si="23"/>
        <v>1</v>
      </c>
      <c r="AL23" s="14">
        <f t="shared" si="24"/>
        <v>1</v>
      </c>
      <c r="AM23" s="14">
        <f t="shared" si="25"/>
        <v>1</v>
      </c>
      <c r="AN23" s="14">
        <f t="shared" si="26"/>
        <v>1</v>
      </c>
      <c r="AO23" s="14">
        <f t="shared" si="27"/>
        <v>1</v>
      </c>
      <c r="AP23" s="14">
        <f t="shared" si="28"/>
        <v>1</v>
      </c>
      <c r="AR23" s="14">
        <v>1</v>
      </c>
    </row>
    <row r="24" spans="1:44" ht="12">
      <c r="A24" s="13" t="s">
        <v>30</v>
      </c>
      <c r="B24" s="13" t="s">
        <v>31</v>
      </c>
      <c r="C24" s="13" t="s">
        <v>78</v>
      </c>
      <c r="D24" s="13" t="s">
        <v>79</v>
      </c>
      <c r="E24" s="17">
        <v>28.772</v>
      </c>
      <c r="F24" s="16" t="s">
        <v>20</v>
      </c>
      <c r="G24" s="17">
        <v>30.099</v>
      </c>
      <c r="H24" s="16" t="s">
        <v>20</v>
      </c>
      <c r="I24" s="17">
        <v>28.637</v>
      </c>
      <c r="J24" s="16" t="s">
        <v>20</v>
      </c>
      <c r="K24" s="17">
        <v>28.622</v>
      </c>
      <c r="L24" s="16" t="s">
        <v>20</v>
      </c>
      <c r="M24" s="17">
        <v>30.584</v>
      </c>
      <c r="N24" s="16" t="s">
        <v>20</v>
      </c>
      <c r="O24" s="17">
        <v>29.869</v>
      </c>
      <c r="P24" s="16" t="s">
        <v>20</v>
      </c>
      <c r="Q24" s="17">
        <v>32.67</v>
      </c>
      <c r="R24" s="16" t="s">
        <v>20</v>
      </c>
      <c r="S24" s="17">
        <v>33.851</v>
      </c>
      <c r="T24" s="16" t="s">
        <v>20</v>
      </c>
      <c r="U24" s="17">
        <v>35.208</v>
      </c>
      <c r="V24" s="16" t="s">
        <v>20</v>
      </c>
      <c r="X24" s="14">
        <f t="shared" si="11"/>
        <v>28.772</v>
      </c>
      <c r="Y24" s="14">
        <f t="shared" si="12"/>
        <v>30.099</v>
      </c>
      <c r="Z24" s="14">
        <f t="shared" si="13"/>
        <v>28.637</v>
      </c>
      <c r="AA24" s="14">
        <f t="shared" si="14"/>
        <v>28.622</v>
      </c>
      <c r="AB24" s="14">
        <f t="shared" si="15"/>
        <v>30.584</v>
      </c>
      <c r="AC24" s="14">
        <f t="shared" si="16"/>
        <v>29.869</v>
      </c>
      <c r="AD24" s="14">
        <f t="shared" si="17"/>
        <v>32.67</v>
      </c>
      <c r="AE24" s="14">
        <f t="shared" si="18"/>
        <v>33.851</v>
      </c>
      <c r="AF24" s="14">
        <f t="shared" si="19"/>
        <v>35.208</v>
      </c>
      <c r="AH24" s="14">
        <f t="shared" si="20"/>
        <v>1</v>
      </c>
      <c r="AI24" s="14">
        <f t="shared" si="21"/>
        <v>1</v>
      </c>
      <c r="AJ24" s="14">
        <f t="shared" si="22"/>
        <v>1</v>
      </c>
      <c r="AK24" s="14">
        <f t="shared" si="23"/>
        <v>1</v>
      </c>
      <c r="AL24" s="14">
        <f t="shared" si="24"/>
        <v>1</v>
      </c>
      <c r="AM24" s="14">
        <f t="shared" si="25"/>
        <v>1</v>
      </c>
      <c r="AN24" s="14">
        <f t="shared" si="26"/>
        <v>1</v>
      </c>
      <c r="AO24" s="14">
        <f t="shared" si="27"/>
        <v>1</v>
      </c>
      <c r="AP24" s="14">
        <f t="shared" si="28"/>
        <v>1</v>
      </c>
      <c r="AR24" s="14">
        <v>1</v>
      </c>
    </row>
    <row r="25" spans="1:44" ht="12">
      <c r="A25" s="13" t="s">
        <v>30</v>
      </c>
      <c r="B25" s="13" t="s">
        <v>31</v>
      </c>
      <c r="C25" s="13" t="s">
        <v>80</v>
      </c>
      <c r="D25" s="13" t="s">
        <v>81</v>
      </c>
      <c r="E25" s="14" t="s">
        <v>123</v>
      </c>
      <c r="F25" s="14" t="s">
        <v>20</v>
      </c>
      <c r="G25" s="14" t="s">
        <v>123</v>
      </c>
      <c r="H25" s="14" t="s">
        <v>20</v>
      </c>
      <c r="I25" s="15">
        <v>1479.7</v>
      </c>
      <c r="J25" s="14" t="s">
        <v>20</v>
      </c>
      <c r="K25" s="15">
        <v>1404.9</v>
      </c>
      <c r="L25" s="14" t="s">
        <v>20</v>
      </c>
      <c r="M25" s="14">
        <v>1420</v>
      </c>
      <c r="N25" s="14" t="s">
        <v>20</v>
      </c>
      <c r="O25" s="14">
        <v>1485</v>
      </c>
      <c r="P25" s="14" t="s">
        <v>20</v>
      </c>
      <c r="Q25" s="14">
        <v>1512</v>
      </c>
      <c r="R25" s="14" t="s">
        <v>20</v>
      </c>
      <c r="S25" s="14">
        <v>1496</v>
      </c>
      <c r="T25" s="14" t="s">
        <v>20</v>
      </c>
      <c r="U25" s="15">
        <v>1532.3</v>
      </c>
      <c r="V25" s="14" t="s">
        <v>20</v>
      </c>
      <c r="X25" s="14" t="str">
        <f t="shared" si="11"/>
        <v>:</v>
      </c>
      <c r="Y25" s="14" t="str">
        <f t="shared" si="12"/>
        <v>:</v>
      </c>
      <c r="Z25" s="14">
        <f t="shared" si="13"/>
        <v>1479.7</v>
      </c>
      <c r="AA25" s="14">
        <f t="shared" si="14"/>
        <v>1404.9</v>
      </c>
      <c r="AB25" s="14">
        <f t="shared" si="15"/>
        <v>1420</v>
      </c>
      <c r="AC25" s="14">
        <f t="shared" si="16"/>
        <v>1485</v>
      </c>
      <c r="AD25" s="14">
        <f t="shared" si="17"/>
        <v>1512</v>
      </c>
      <c r="AE25" s="14">
        <f t="shared" si="18"/>
        <v>1496</v>
      </c>
      <c r="AF25" s="14">
        <f t="shared" si="19"/>
        <v>1532.3</v>
      </c>
      <c r="AH25" s="14">
        <f t="shared" si="20"/>
        <v>0</v>
      </c>
      <c r="AI25" s="14">
        <f t="shared" si="21"/>
        <v>0</v>
      </c>
      <c r="AJ25" s="14">
        <f t="shared" si="22"/>
        <v>1</v>
      </c>
      <c r="AK25" s="14">
        <f t="shared" si="23"/>
        <v>1</v>
      </c>
      <c r="AL25" s="14">
        <f t="shared" si="24"/>
        <v>1</v>
      </c>
      <c r="AM25" s="14">
        <f t="shared" si="25"/>
        <v>1</v>
      </c>
      <c r="AN25" s="14">
        <f t="shared" si="26"/>
        <v>1</v>
      </c>
      <c r="AO25" s="14">
        <f t="shared" si="27"/>
        <v>1</v>
      </c>
      <c r="AP25" s="14">
        <f t="shared" si="28"/>
        <v>1</v>
      </c>
      <c r="AR25" s="14">
        <v>1</v>
      </c>
    </row>
    <row r="26" spans="1:44" ht="12">
      <c r="A26" s="13" t="s">
        <v>30</v>
      </c>
      <c r="B26" s="13" t="s">
        <v>31</v>
      </c>
      <c r="C26" s="13" t="s">
        <v>82</v>
      </c>
      <c r="D26" s="13" t="s">
        <v>83</v>
      </c>
      <c r="E26" s="16" t="s">
        <v>123</v>
      </c>
      <c r="F26" s="16" t="s">
        <v>20</v>
      </c>
      <c r="G26" s="16">
        <v>82</v>
      </c>
      <c r="H26" s="16" t="s">
        <v>20</v>
      </c>
      <c r="I26" s="16" t="s">
        <v>123</v>
      </c>
      <c r="J26" s="16" t="s">
        <v>20</v>
      </c>
      <c r="K26" s="17">
        <v>90.453</v>
      </c>
      <c r="L26" s="16" t="s">
        <v>20</v>
      </c>
      <c r="M26" s="16" t="s">
        <v>123</v>
      </c>
      <c r="N26" s="16" t="s">
        <v>20</v>
      </c>
      <c r="O26" s="16" t="s">
        <v>123</v>
      </c>
      <c r="P26" s="16" t="s">
        <v>20</v>
      </c>
      <c r="Q26" s="16" t="s">
        <v>123</v>
      </c>
      <c r="R26" s="16" t="s">
        <v>20</v>
      </c>
      <c r="S26" s="17">
        <v>92.22</v>
      </c>
      <c r="T26" s="16" t="s">
        <v>20</v>
      </c>
      <c r="U26" s="17">
        <v>95.886</v>
      </c>
      <c r="V26" s="16" t="s">
        <v>124</v>
      </c>
      <c r="X26" s="14" t="str">
        <f t="shared" si="11"/>
        <v>:</v>
      </c>
      <c r="Y26" s="14">
        <f t="shared" si="12"/>
        <v>82</v>
      </c>
      <c r="Z26" s="14" t="str">
        <f t="shared" si="13"/>
        <v>:</v>
      </c>
      <c r="AA26" s="14">
        <f t="shared" si="14"/>
        <v>90.453</v>
      </c>
      <c r="AB26" s="14" t="str">
        <f t="shared" si="15"/>
        <v>:</v>
      </c>
      <c r="AC26" s="14" t="str">
        <f t="shared" si="16"/>
        <v>:</v>
      </c>
      <c r="AD26" s="14" t="str">
        <f t="shared" si="17"/>
        <v>:</v>
      </c>
      <c r="AE26" s="14">
        <f t="shared" si="18"/>
        <v>92.22</v>
      </c>
      <c r="AF26" s="14">
        <f t="shared" si="19"/>
        <v>95.886</v>
      </c>
      <c r="AH26" s="14">
        <f t="shared" si="20"/>
        <v>0</v>
      </c>
      <c r="AI26" s="14">
        <f t="shared" si="21"/>
        <v>1</v>
      </c>
      <c r="AJ26" s="14">
        <f t="shared" si="22"/>
        <v>0</v>
      </c>
      <c r="AK26" s="14">
        <f t="shared" si="23"/>
        <v>1</v>
      </c>
      <c r="AL26" s="14">
        <f t="shared" si="24"/>
        <v>0</v>
      </c>
      <c r="AM26" s="14">
        <f t="shared" si="25"/>
        <v>0</v>
      </c>
      <c r="AN26" s="14">
        <f t="shared" si="26"/>
        <v>0</v>
      </c>
      <c r="AO26" s="14">
        <f t="shared" si="27"/>
        <v>1</v>
      </c>
      <c r="AP26" s="14">
        <f t="shared" si="28"/>
        <v>1</v>
      </c>
      <c r="AR26" s="14">
        <v>1</v>
      </c>
    </row>
    <row r="27" spans="1:44" ht="12">
      <c r="A27" s="13" t="s">
        <v>30</v>
      </c>
      <c r="B27" s="13" t="s">
        <v>31</v>
      </c>
      <c r="C27" s="13" t="s">
        <v>84</v>
      </c>
      <c r="D27" s="13" t="s">
        <v>85</v>
      </c>
      <c r="E27" s="14" t="s">
        <v>123</v>
      </c>
      <c r="F27" s="14" t="s">
        <v>20</v>
      </c>
      <c r="G27" s="14" t="s">
        <v>123</v>
      </c>
      <c r="H27" s="14" t="s">
        <v>20</v>
      </c>
      <c r="I27" s="14" t="s">
        <v>123</v>
      </c>
      <c r="J27" s="14" t="s">
        <v>20</v>
      </c>
      <c r="K27" s="14" t="s">
        <v>123</v>
      </c>
      <c r="L27" s="14" t="s">
        <v>20</v>
      </c>
      <c r="M27" s="14">
        <v>9406</v>
      </c>
      <c r="N27" s="14" t="s">
        <v>20</v>
      </c>
      <c r="O27" s="14">
        <v>10138</v>
      </c>
      <c r="P27" s="14" t="s">
        <v>20</v>
      </c>
      <c r="Q27" s="14">
        <v>10291</v>
      </c>
      <c r="R27" s="14" t="s">
        <v>20</v>
      </c>
      <c r="S27" s="14">
        <v>9968</v>
      </c>
      <c r="T27" s="14" t="s">
        <v>20</v>
      </c>
      <c r="U27" s="14">
        <v>9270</v>
      </c>
      <c r="V27" s="14" t="s">
        <v>20</v>
      </c>
      <c r="X27" s="14" t="str">
        <f t="shared" si="11"/>
        <v>:</v>
      </c>
      <c r="Y27" s="14" t="str">
        <f t="shared" si="12"/>
        <v>:</v>
      </c>
      <c r="Z27" s="14" t="str">
        <f t="shared" si="13"/>
        <v>:</v>
      </c>
      <c r="AA27" s="14" t="str">
        <f t="shared" si="14"/>
        <v>:</v>
      </c>
      <c r="AB27" s="14">
        <f t="shared" si="15"/>
        <v>9406</v>
      </c>
      <c r="AC27" s="14">
        <f t="shared" si="16"/>
        <v>10138</v>
      </c>
      <c r="AD27" s="14">
        <f t="shared" si="17"/>
        <v>10291</v>
      </c>
      <c r="AE27" s="14">
        <f t="shared" si="18"/>
        <v>9968</v>
      </c>
      <c r="AF27" s="14">
        <f t="shared" si="19"/>
        <v>9270</v>
      </c>
      <c r="AH27" s="14">
        <f t="shared" si="20"/>
        <v>0</v>
      </c>
      <c r="AI27" s="14">
        <f t="shared" si="21"/>
        <v>0</v>
      </c>
      <c r="AJ27" s="14">
        <f t="shared" si="22"/>
        <v>0</v>
      </c>
      <c r="AK27" s="14">
        <f t="shared" si="23"/>
        <v>0</v>
      </c>
      <c r="AL27" s="14">
        <f t="shared" si="24"/>
        <v>1</v>
      </c>
      <c r="AM27" s="14">
        <f t="shared" si="25"/>
        <v>1</v>
      </c>
      <c r="AN27" s="14">
        <f t="shared" si="26"/>
        <v>1</v>
      </c>
      <c r="AO27" s="14">
        <f t="shared" si="27"/>
        <v>1</v>
      </c>
      <c r="AP27" s="14">
        <f t="shared" si="28"/>
        <v>1</v>
      </c>
      <c r="AR27" s="14">
        <v>1</v>
      </c>
    </row>
    <row r="28" spans="1:44" ht="12">
      <c r="A28" s="13" t="s">
        <v>30</v>
      </c>
      <c r="B28" s="13" t="s">
        <v>31</v>
      </c>
      <c r="C28" s="13" t="s">
        <v>86</v>
      </c>
      <c r="D28" s="13" t="s">
        <v>87</v>
      </c>
      <c r="E28" s="16">
        <v>1474</v>
      </c>
      <c r="F28" s="16" t="s">
        <v>20</v>
      </c>
      <c r="G28" s="17">
        <v>1548.404</v>
      </c>
      <c r="H28" s="16" t="s">
        <v>20</v>
      </c>
      <c r="I28" s="17">
        <v>1711.987</v>
      </c>
      <c r="J28" s="16" t="s">
        <v>20</v>
      </c>
      <c r="K28" s="16">
        <v>1711</v>
      </c>
      <c r="L28" s="16" t="s">
        <v>20</v>
      </c>
      <c r="M28" s="16">
        <v>1737</v>
      </c>
      <c r="N28" s="16" t="s">
        <v>20</v>
      </c>
      <c r="O28" s="16">
        <v>1783</v>
      </c>
      <c r="P28" s="16" t="s">
        <v>20</v>
      </c>
      <c r="Q28" s="16">
        <v>1775</v>
      </c>
      <c r="R28" s="16" t="s">
        <v>20</v>
      </c>
      <c r="S28" s="16">
        <v>1876</v>
      </c>
      <c r="T28" s="16" t="s">
        <v>20</v>
      </c>
      <c r="U28" s="17">
        <v>1805.535</v>
      </c>
      <c r="V28" s="16" t="s">
        <v>124</v>
      </c>
      <c r="X28" s="14">
        <f t="shared" si="11"/>
        <v>1474</v>
      </c>
      <c r="Y28" s="14">
        <f t="shared" si="12"/>
        <v>1548.404</v>
      </c>
      <c r="Z28" s="14">
        <f t="shared" si="13"/>
        <v>1711.987</v>
      </c>
      <c r="AA28" s="14">
        <f t="shared" si="14"/>
        <v>1711</v>
      </c>
      <c r="AB28" s="14">
        <f t="shared" si="15"/>
        <v>1737</v>
      </c>
      <c r="AC28" s="14">
        <f t="shared" si="16"/>
        <v>1783</v>
      </c>
      <c r="AD28" s="14">
        <f t="shared" si="17"/>
        <v>1775</v>
      </c>
      <c r="AE28" s="14">
        <f t="shared" si="18"/>
        <v>1876</v>
      </c>
      <c r="AF28" s="14">
        <f t="shared" si="19"/>
        <v>1805.535</v>
      </c>
      <c r="AH28" s="14">
        <f t="shared" si="20"/>
        <v>1</v>
      </c>
      <c r="AI28" s="14">
        <f t="shared" si="21"/>
        <v>1</v>
      </c>
      <c r="AJ28" s="14">
        <f t="shared" si="22"/>
        <v>1</v>
      </c>
      <c r="AK28" s="14">
        <f t="shared" si="23"/>
        <v>1</v>
      </c>
      <c r="AL28" s="14">
        <f t="shared" si="24"/>
        <v>1</v>
      </c>
      <c r="AM28" s="14">
        <f t="shared" si="25"/>
        <v>1</v>
      </c>
      <c r="AN28" s="14">
        <f t="shared" si="26"/>
        <v>1</v>
      </c>
      <c r="AO28" s="14">
        <f t="shared" si="27"/>
        <v>1</v>
      </c>
      <c r="AP28" s="14">
        <f t="shared" si="28"/>
        <v>1</v>
      </c>
      <c r="AR28" s="14">
        <v>1</v>
      </c>
    </row>
    <row r="29" spans="1:44" ht="12">
      <c r="A29" s="13" t="s">
        <v>30</v>
      </c>
      <c r="B29" s="13" t="s">
        <v>31</v>
      </c>
      <c r="C29" s="13" t="s">
        <v>88</v>
      </c>
      <c r="D29" s="13" t="s">
        <v>89</v>
      </c>
      <c r="E29" s="14" t="s">
        <v>123</v>
      </c>
      <c r="F29" s="14" t="s">
        <v>20</v>
      </c>
      <c r="G29" s="15">
        <v>5548.3</v>
      </c>
      <c r="H29" s="14" t="s">
        <v>125</v>
      </c>
      <c r="I29" s="15">
        <v>5584.208</v>
      </c>
      <c r="J29" s="14" t="s">
        <v>20</v>
      </c>
      <c r="K29" s="15">
        <v>5811.534</v>
      </c>
      <c r="L29" s="14" t="s">
        <v>20</v>
      </c>
      <c r="M29" s="15">
        <v>5567.633</v>
      </c>
      <c r="N29" s="14" t="s">
        <v>20</v>
      </c>
      <c r="O29" s="15">
        <v>5196.3</v>
      </c>
      <c r="P29" s="14" t="s">
        <v>20</v>
      </c>
      <c r="Q29" s="15">
        <v>4887.4</v>
      </c>
      <c r="R29" s="14" t="s">
        <v>20</v>
      </c>
      <c r="S29" s="15">
        <v>4957.6</v>
      </c>
      <c r="T29" s="14" t="s">
        <v>20</v>
      </c>
      <c r="U29" s="15">
        <v>5438.887</v>
      </c>
      <c r="V29" s="14" t="s">
        <v>20</v>
      </c>
      <c r="X29" s="14" t="str">
        <f t="shared" si="11"/>
        <v>:</v>
      </c>
      <c r="Y29" s="14">
        <f t="shared" si="12"/>
        <v>5548.3</v>
      </c>
      <c r="Z29" s="14">
        <f t="shared" si="13"/>
        <v>5584.208</v>
      </c>
      <c r="AA29" s="14">
        <f t="shared" si="14"/>
        <v>5811.534</v>
      </c>
      <c r="AB29" s="14">
        <f t="shared" si="15"/>
        <v>5567.633</v>
      </c>
      <c r="AC29" s="14">
        <f t="shared" si="16"/>
        <v>5196.3</v>
      </c>
      <c r="AD29" s="14">
        <f t="shared" si="17"/>
        <v>4887.4</v>
      </c>
      <c r="AE29" s="14">
        <f t="shared" si="18"/>
        <v>4957.6</v>
      </c>
      <c r="AF29" s="14">
        <f t="shared" si="19"/>
        <v>5438.887</v>
      </c>
      <c r="AH29" s="14">
        <f t="shared" si="20"/>
        <v>0</v>
      </c>
      <c r="AI29" s="14">
        <f t="shared" si="21"/>
        <v>1</v>
      </c>
      <c r="AJ29" s="14">
        <f t="shared" si="22"/>
        <v>1</v>
      </c>
      <c r="AK29" s="14">
        <f t="shared" si="23"/>
        <v>1</v>
      </c>
      <c r="AL29" s="14">
        <f t="shared" si="24"/>
        <v>1</v>
      </c>
      <c r="AM29" s="14">
        <f t="shared" si="25"/>
        <v>1</v>
      </c>
      <c r="AN29" s="14">
        <f t="shared" si="26"/>
        <v>1</v>
      </c>
      <c r="AO29" s="14">
        <f t="shared" si="27"/>
        <v>1</v>
      </c>
      <c r="AP29" s="14">
        <f t="shared" si="28"/>
        <v>1</v>
      </c>
      <c r="AR29" s="14">
        <v>1</v>
      </c>
    </row>
    <row r="30" spans="1:44" ht="12">
      <c r="A30" s="13" t="s">
        <v>30</v>
      </c>
      <c r="B30" s="13" t="s">
        <v>31</v>
      </c>
      <c r="C30" s="13" t="s">
        <v>90</v>
      </c>
      <c r="D30" s="13" t="s">
        <v>91</v>
      </c>
      <c r="E30" s="17">
        <v>317.043</v>
      </c>
      <c r="F30" s="16" t="s">
        <v>20</v>
      </c>
      <c r="G30" s="17">
        <v>322.349</v>
      </c>
      <c r="H30" s="16" t="s">
        <v>20</v>
      </c>
      <c r="I30" s="17">
        <v>328.794</v>
      </c>
      <c r="J30" s="16" t="s">
        <v>20</v>
      </c>
      <c r="K30" s="17">
        <v>365.736</v>
      </c>
      <c r="L30" s="16" t="s">
        <v>20</v>
      </c>
      <c r="M30" s="17">
        <v>333.923</v>
      </c>
      <c r="N30" s="16" t="s">
        <v>20</v>
      </c>
      <c r="O30" s="17">
        <v>340.468</v>
      </c>
      <c r="P30" s="16" t="s">
        <v>20</v>
      </c>
      <c r="Q30" s="16" t="s">
        <v>123</v>
      </c>
      <c r="R30" s="16" t="s">
        <v>20</v>
      </c>
      <c r="S30" s="17">
        <v>325.19</v>
      </c>
      <c r="T30" s="16" t="s">
        <v>20</v>
      </c>
      <c r="U30" s="17">
        <v>340.479</v>
      </c>
      <c r="V30" s="16" t="s">
        <v>20</v>
      </c>
      <c r="X30" s="14">
        <f t="shared" si="11"/>
        <v>317.043</v>
      </c>
      <c r="Y30" s="14">
        <f t="shared" si="12"/>
        <v>322.349</v>
      </c>
      <c r="Z30" s="14">
        <f t="shared" si="13"/>
        <v>328.794</v>
      </c>
      <c r="AA30" s="14">
        <f t="shared" si="14"/>
        <v>365.736</v>
      </c>
      <c r="AB30" s="14">
        <f t="shared" si="15"/>
        <v>333.923</v>
      </c>
      <c r="AC30" s="14">
        <f t="shared" si="16"/>
        <v>340.468</v>
      </c>
      <c r="AD30" s="14" t="str">
        <f t="shared" si="17"/>
        <v>:</v>
      </c>
      <c r="AE30" s="14">
        <f t="shared" si="18"/>
        <v>325.19</v>
      </c>
      <c r="AF30" s="14">
        <f t="shared" si="19"/>
        <v>340.479</v>
      </c>
      <c r="AH30" s="14">
        <f t="shared" si="20"/>
        <v>1</v>
      </c>
      <c r="AI30" s="14">
        <f t="shared" si="21"/>
        <v>1</v>
      </c>
      <c r="AJ30" s="14">
        <f t="shared" si="22"/>
        <v>1</v>
      </c>
      <c r="AK30" s="14">
        <f t="shared" si="23"/>
        <v>1</v>
      </c>
      <c r="AL30" s="14">
        <f t="shared" si="24"/>
        <v>1</v>
      </c>
      <c r="AM30" s="14">
        <f t="shared" si="25"/>
        <v>1</v>
      </c>
      <c r="AN30" s="14">
        <f t="shared" si="26"/>
        <v>0</v>
      </c>
      <c r="AO30" s="14">
        <f t="shared" si="27"/>
        <v>1</v>
      </c>
      <c r="AP30" s="14">
        <f t="shared" si="28"/>
        <v>1</v>
      </c>
      <c r="AR30" s="14">
        <v>1</v>
      </c>
    </row>
    <row r="31" spans="1:44" ht="12">
      <c r="A31" s="13" t="s">
        <v>30</v>
      </c>
      <c r="B31" s="13" t="s">
        <v>31</v>
      </c>
      <c r="C31" s="13" t="s">
        <v>92</v>
      </c>
      <c r="D31" s="13" t="s">
        <v>93</v>
      </c>
      <c r="E31" s="14">
        <v>667</v>
      </c>
      <c r="F31" s="14" t="s">
        <v>20</v>
      </c>
      <c r="G31" s="15">
        <v>754.466</v>
      </c>
      <c r="H31" s="14" t="s">
        <v>20</v>
      </c>
      <c r="I31" s="15">
        <v>736.64</v>
      </c>
      <c r="J31" s="14" t="s">
        <v>20</v>
      </c>
      <c r="K31" s="15">
        <v>737.085</v>
      </c>
      <c r="L31" s="14" t="s">
        <v>20</v>
      </c>
      <c r="M31" s="15">
        <v>736.809</v>
      </c>
      <c r="N31" s="14" t="s">
        <v>20</v>
      </c>
      <c r="O31" s="15">
        <v>767.616</v>
      </c>
      <c r="P31" s="14" t="s">
        <v>20</v>
      </c>
      <c r="Q31" s="15">
        <v>748.085</v>
      </c>
      <c r="R31" s="14" t="s">
        <v>20</v>
      </c>
      <c r="S31" s="15">
        <v>706.135</v>
      </c>
      <c r="T31" s="14" t="s">
        <v>20</v>
      </c>
      <c r="U31" s="15">
        <v>687.396</v>
      </c>
      <c r="V31" s="14" t="s">
        <v>20</v>
      </c>
      <c r="X31" s="14">
        <f t="shared" si="11"/>
        <v>667</v>
      </c>
      <c r="Y31" s="14">
        <f t="shared" si="12"/>
        <v>754.466</v>
      </c>
      <c r="Z31" s="14">
        <f t="shared" si="13"/>
        <v>736.64</v>
      </c>
      <c r="AA31" s="14">
        <f t="shared" si="14"/>
        <v>737.085</v>
      </c>
      <c r="AB31" s="14">
        <f t="shared" si="15"/>
        <v>736.809</v>
      </c>
      <c r="AC31" s="14">
        <f t="shared" si="16"/>
        <v>767.616</v>
      </c>
      <c r="AD31" s="14">
        <f t="shared" si="17"/>
        <v>748.085</v>
      </c>
      <c r="AE31" s="14">
        <f t="shared" si="18"/>
        <v>706.135</v>
      </c>
      <c r="AF31" s="14">
        <f t="shared" si="19"/>
        <v>687.396</v>
      </c>
      <c r="AH31" s="14">
        <f t="shared" si="20"/>
        <v>1</v>
      </c>
      <c r="AI31" s="14">
        <f t="shared" si="21"/>
        <v>1</v>
      </c>
      <c r="AJ31" s="14">
        <f t="shared" si="22"/>
        <v>1</v>
      </c>
      <c r="AK31" s="14">
        <f t="shared" si="23"/>
        <v>1</v>
      </c>
      <c r="AL31" s="14">
        <f t="shared" si="24"/>
        <v>1</v>
      </c>
      <c r="AM31" s="14">
        <f t="shared" si="25"/>
        <v>1</v>
      </c>
      <c r="AN31" s="14">
        <f t="shared" si="26"/>
        <v>1</v>
      </c>
      <c r="AO31" s="14">
        <f t="shared" si="27"/>
        <v>1</v>
      </c>
      <c r="AP31" s="14">
        <f t="shared" si="28"/>
        <v>1</v>
      </c>
      <c r="AR31" s="14">
        <v>1</v>
      </c>
    </row>
    <row r="32" spans="1:44" ht="12">
      <c r="A32" s="13" t="s">
        <v>30</v>
      </c>
      <c r="B32" s="13" t="s">
        <v>31</v>
      </c>
      <c r="C32" s="13" t="s">
        <v>94</v>
      </c>
      <c r="D32" s="13" t="s">
        <v>95</v>
      </c>
      <c r="E32" s="17">
        <v>1115.812</v>
      </c>
      <c r="F32" s="16" t="s">
        <v>20</v>
      </c>
      <c r="G32" s="17">
        <v>1117.546</v>
      </c>
      <c r="H32" s="16" t="s">
        <v>20</v>
      </c>
      <c r="I32" s="17">
        <v>1191.07</v>
      </c>
      <c r="J32" s="16" t="s">
        <v>20</v>
      </c>
      <c r="K32" s="17">
        <v>1209.5</v>
      </c>
      <c r="L32" s="16" t="s">
        <v>20</v>
      </c>
      <c r="M32" s="17">
        <v>1225.83</v>
      </c>
      <c r="N32" s="16" t="s">
        <v>20</v>
      </c>
      <c r="O32" s="16">
        <v>0</v>
      </c>
      <c r="P32" s="16" t="s">
        <v>127</v>
      </c>
      <c r="Q32" s="16">
        <v>0</v>
      </c>
      <c r="R32" s="16" t="s">
        <v>127</v>
      </c>
      <c r="S32" s="16">
        <v>1264</v>
      </c>
      <c r="T32" s="16" t="s">
        <v>20</v>
      </c>
      <c r="U32" s="17">
        <v>1292.333</v>
      </c>
      <c r="V32" s="16" t="s">
        <v>124</v>
      </c>
      <c r="X32" s="14">
        <f t="shared" si="11"/>
        <v>1115.812</v>
      </c>
      <c r="Y32" s="14">
        <f t="shared" si="12"/>
        <v>1117.546</v>
      </c>
      <c r="Z32" s="14">
        <f t="shared" si="13"/>
        <v>1191.07</v>
      </c>
      <c r="AA32" s="14">
        <f t="shared" si="14"/>
        <v>1209.5</v>
      </c>
      <c r="AB32" s="14">
        <f t="shared" si="15"/>
        <v>1225.83</v>
      </c>
      <c r="AC32" s="14">
        <f t="shared" si="16"/>
        <v>0</v>
      </c>
      <c r="AD32" s="14">
        <f t="shared" si="17"/>
        <v>0</v>
      </c>
      <c r="AE32" s="14">
        <f t="shared" si="18"/>
        <v>1264</v>
      </c>
      <c r="AF32" s="14">
        <f t="shared" si="19"/>
        <v>1292.333</v>
      </c>
      <c r="AH32" s="14">
        <f t="shared" si="20"/>
        <v>1</v>
      </c>
      <c r="AI32" s="14">
        <f t="shared" si="21"/>
        <v>1</v>
      </c>
      <c r="AJ32" s="14">
        <f t="shared" si="22"/>
        <v>1</v>
      </c>
      <c r="AK32" s="14">
        <f t="shared" si="23"/>
        <v>1</v>
      </c>
      <c r="AL32" s="14">
        <f t="shared" si="24"/>
        <v>1</v>
      </c>
      <c r="AM32" s="14">
        <f t="shared" si="25"/>
        <v>1</v>
      </c>
      <c r="AN32" s="14">
        <f t="shared" si="26"/>
        <v>1</v>
      </c>
      <c r="AO32" s="14">
        <f t="shared" si="27"/>
        <v>1</v>
      </c>
      <c r="AP32" s="14">
        <f t="shared" si="28"/>
        <v>1</v>
      </c>
      <c r="AR32" s="14">
        <v>0</v>
      </c>
    </row>
    <row r="33" spans="1:44" ht="12">
      <c r="A33" s="13" t="s">
        <v>30</v>
      </c>
      <c r="B33" s="13" t="s">
        <v>31</v>
      </c>
      <c r="C33" s="13" t="s">
        <v>96</v>
      </c>
      <c r="D33" s="13" t="s">
        <v>97</v>
      </c>
      <c r="E33" s="14" t="s">
        <v>123</v>
      </c>
      <c r="F33" s="14" t="s">
        <v>20</v>
      </c>
      <c r="G33" s="15">
        <v>1956.709</v>
      </c>
      <c r="H33" s="14" t="s">
        <v>20</v>
      </c>
      <c r="I33" s="15">
        <v>2075.458</v>
      </c>
      <c r="J33" s="14" t="s">
        <v>20</v>
      </c>
      <c r="K33" s="15">
        <v>2272.665</v>
      </c>
      <c r="L33" s="14" t="s">
        <v>20</v>
      </c>
      <c r="M33" s="15">
        <v>2243.142</v>
      </c>
      <c r="N33" s="14" t="s">
        <v>20</v>
      </c>
      <c r="O33" s="15">
        <v>2298.69</v>
      </c>
      <c r="P33" s="14" t="s">
        <v>20</v>
      </c>
      <c r="Q33" s="15">
        <v>2439.259</v>
      </c>
      <c r="R33" s="14" t="s">
        <v>20</v>
      </c>
      <c r="S33" s="15">
        <v>2428.847</v>
      </c>
      <c r="T33" s="14" t="s">
        <v>20</v>
      </c>
      <c r="U33" s="14" t="s">
        <v>123</v>
      </c>
      <c r="V33" s="14" t="s">
        <v>20</v>
      </c>
      <c r="X33" s="14" t="str">
        <f t="shared" si="11"/>
        <v>:</v>
      </c>
      <c r="Y33" s="14">
        <f t="shared" si="12"/>
        <v>1956.709</v>
      </c>
      <c r="Z33" s="14">
        <f t="shared" si="13"/>
        <v>2075.458</v>
      </c>
      <c r="AA33" s="14">
        <f t="shared" si="14"/>
        <v>2272.665</v>
      </c>
      <c r="AB33" s="14">
        <f t="shared" si="15"/>
        <v>2243.142</v>
      </c>
      <c r="AC33" s="14">
        <f t="shared" si="16"/>
        <v>2298.69</v>
      </c>
      <c r="AD33" s="14">
        <f t="shared" si="17"/>
        <v>2439.259</v>
      </c>
      <c r="AE33" s="14">
        <f t="shared" si="18"/>
        <v>2428.847</v>
      </c>
      <c r="AF33" s="14" t="str">
        <f t="shared" si="19"/>
        <v>:</v>
      </c>
      <c r="AH33" s="14">
        <f t="shared" si="20"/>
        <v>0</v>
      </c>
      <c r="AI33" s="14">
        <f t="shared" si="21"/>
        <v>1</v>
      </c>
      <c r="AJ33" s="14">
        <f t="shared" si="22"/>
        <v>1</v>
      </c>
      <c r="AK33" s="14">
        <f t="shared" si="23"/>
        <v>1</v>
      </c>
      <c r="AL33" s="14">
        <f t="shared" si="24"/>
        <v>1</v>
      </c>
      <c r="AM33" s="14">
        <f t="shared" si="25"/>
        <v>1</v>
      </c>
      <c r="AN33" s="14">
        <f t="shared" si="26"/>
        <v>1</v>
      </c>
      <c r="AO33" s="14">
        <f t="shared" si="27"/>
        <v>1</v>
      </c>
      <c r="AP33" s="14">
        <f t="shared" si="28"/>
        <v>0</v>
      </c>
      <c r="AR33" s="14">
        <v>0</v>
      </c>
    </row>
    <row r="34" spans="1:44" ht="12">
      <c r="A34" s="20" t="s">
        <v>30</v>
      </c>
      <c r="B34" s="20" t="s">
        <v>31</v>
      </c>
      <c r="C34" s="20" t="s">
        <v>137</v>
      </c>
      <c r="D34" s="20" t="s">
        <v>138</v>
      </c>
      <c r="E34" s="14" t="s">
        <v>123</v>
      </c>
      <c r="F34" s="14" t="s">
        <v>20</v>
      </c>
      <c r="G34" s="15">
        <v>1956.709</v>
      </c>
      <c r="H34" s="14" t="s">
        <v>20</v>
      </c>
      <c r="I34" s="15">
        <v>2075.458</v>
      </c>
      <c r="J34" s="14" t="s">
        <v>20</v>
      </c>
      <c r="K34" s="15">
        <v>2272.665</v>
      </c>
      <c r="L34" s="14" t="s">
        <v>20</v>
      </c>
      <c r="M34" s="15">
        <v>2243.142</v>
      </c>
      <c r="N34" s="14" t="s">
        <v>20</v>
      </c>
      <c r="O34" s="15">
        <v>2298.69</v>
      </c>
      <c r="P34" s="14" t="s">
        <v>20</v>
      </c>
      <c r="Q34" s="15">
        <v>2439.259</v>
      </c>
      <c r="R34" s="14" t="s">
        <v>20</v>
      </c>
      <c r="S34" s="15">
        <v>2428.847</v>
      </c>
      <c r="T34" s="14" t="s">
        <v>20</v>
      </c>
      <c r="U34" s="14" t="s">
        <v>123</v>
      </c>
      <c r="V34" s="14" t="s">
        <v>20</v>
      </c>
      <c r="X34" s="21">
        <f>$AE$34*SUMPRODUCT(AH11:AH33,X11:X33)/SUMPRODUCT(AH11:AH33,$AE$11:$AE$33)</f>
        <v>63049.98819736354</v>
      </c>
      <c r="Y34" s="21">
        <f>$AE$34*SUMPRODUCT(AI11:AI33,Y11:Y33)/SUMPRODUCT(AI11:AI33,$AE$11:$AE$33)</f>
        <v>69089.50593184092</v>
      </c>
      <c r="Z34" s="21">
        <f aca="true" t="shared" si="29" ref="Z34:AF34">$AE$34*SUMPRODUCT(AJ11:AJ33,Z11:Z33)/SUMPRODUCT(AJ11:AJ33,$AE$11:$AE$33)</f>
        <v>68095.94537783536</v>
      </c>
      <c r="AA34" s="21">
        <f t="shared" si="29"/>
        <v>70657.58930135195</v>
      </c>
      <c r="AB34" s="21">
        <f t="shared" si="29"/>
        <v>71264.45449660676</v>
      </c>
      <c r="AC34" s="21">
        <f t="shared" si="29"/>
        <v>71319.70398239244</v>
      </c>
      <c r="AD34" s="21">
        <f t="shared" si="29"/>
        <v>70167.1685156085</v>
      </c>
      <c r="AE34" s="1">
        <f>SUM(AE11:AE33)</f>
        <v>74012.579</v>
      </c>
      <c r="AF34" s="21">
        <f t="shared" si="29"/>
        <v>74392.92139049026</v>
      </c>
      <c r="AH34" s="14"/>
      <c r="AI34" s="14"/>
      <c r="AJ34" s="14"/>
      <c r="AK34" s="14"/>
      <c r="AL34" s="14"/>
      <c r="AM34" s="14"/>
      <c r="AN34" s="14"/>
      <c r="AO34" s="14"/>
      <c r="AP34" s="14"/>
      <c r="AR34" s="14"/>
    </row>
    <row r="35" spans="1:44" ht="12">
      <c r="A35" s="81"/>
      <c r="B35" s="81"/>
      <c r="C35" s="81"/>
      <c r="D35" s="81" t="s">
        <v>161</v>
      </c>
      <c r="E35" s="14"/>
      <c r="F35" s="14"/>
      <c r="G35" s="15"/>
      <c r="H35" s="14"/>
      <c r="I35" s="15"/>
      <c r="J35" s="14"/>
      <c r="K35" s="15"/>
      <c r="L35" s="14"/>
      <c r="M35" s="15"/>
      <c r="N35" s="14"/>
      <c r="O35" s="15"/>
      <c r="P35" s="14"/>
      <c r="Q35" s="15"/>
      <c r="R35" s="14"/>
      <c r="S35" s="15"/>
      <c r="T35" s="14"/>
      <c r="U35" s="14"/>
      <c r="V35" s="14"/>
      <c r="X35" s="21">
        <f>$AE$35*SUMPRODUCT(AH11:AH33,X11:X33,$AR$11:$AR$33)/SUMPRODUCT(AH11:AH33,$AE$11:$AE$33,$AR$11:$AR$33)</f>
        <v>58919.84863608364</v>
      </c>
      <c r="Y35" s="21">
        <f aca="true" t="shared" si="30" ref="Y35:AD35">$AE$35*SUMPRODUCT(AI11:AI33,Y11:Y33,$AR$11:$AR$33)/SUMPRODUCT(AI11:AI33,$AE$11:$AE$33,$AR$11:$AR$33)</f>
        <v>65053.08379149266</v>
      </c>
      <c r="Z35" s="21">
        <f t="shared" si="30"/>
        <v>63763.12223271728</v>
      </c>
      <c r="AA35" s="21">
        <f t="shared" si="30"/>
        <v>66034.497151604</v>
      </c>
      <c r="AB35" s="21">
        <f t="shared" si="30"/>
        <v>66577.83542601741</v>
      </c>
      <c r="AC35" s="21">
        <f t="shared" si="30"/>
        <v>67813.01738799227</v>
      </c>
      <c r="AD35" s="21">
        <f t="shared" si="30"/>
        <v>66722.63219214554</v>
      </c>
      <c r="AE35" s="21">
        <f>SUMPRODUCT(AE11:AE33,$AR$11:$AR$33)</f>
        <v>68883.732</v>
      </c>
      <c r="AF35" s="21">
        <f>$AE$35*SUMPRODUCT(AP11:AP33,AF11:AF33,$AR$11:$AR$33)/SUMPRODUCT(AP11:AP33,$AE$11:$AE$33,$AR$11:$AR$33)</f>
        <v>69209.87923752185</v>
      </c>
      <c r="AH35" s="14"/>
      <c r="AI35" s="14"/>
      <c r="AJ35" s="14"/>
      <c r="AK35" s="14"/>
      <c r="AL35" s="14"/>
      <c r="AM35" s="14"/>
      <c r="AN35" s="14"/>
      <c r="AO35" s="14"/>
      <c r="AP35" s="14"/>
      <c r="AR35" s="14"/>
    </row>
    <row r="37" ht="12">
      <c r="A37" s="4" t="s">
        <v>129</v>
      </c>
    </row>
    <row r="38" spans="1:2" ht="12">
      <c r="A38" s="4" t="s">
        <v>123</v>
      </c>
      <c r="B38" s="8" t="s">
        <v>130</v>
      </c>
    </row>
    <row r="39" ht="12">
      <c r="A39" s="4" t="s">
        <v>131</v>
      </c>
    </row>
    <row r="40" spans="1:2" ht="12">
      <c r="A40" s="4" t="s">
        <v>128</v>
      </c>
      <c r="B40" s="8" t="s">
        <v>132</v>
      </c>
    </row>
    <row r="41" spans="1:2" ht="12">
      <c r="A41" s="4" t="s">
        <v>126</v>
      </c>
      <c r="B41" s="8" t="s">
        <v>133</v>
      </c>
    </row>
    <row r="42" spans="1:2" ht="12">
      <c r="A42" s="4" t="s">
        <v>124</v>
      </c>
      <c r="B42" s="8" t="s">
        <v>134</v>
      </c>
    </row>
    <row r="43" spans="1:2" ht="12">
      <c r="A43" s="4" t="s">
        <v>127</v>
      </c>
      <c r="B43" s="8" t="s">
        <v>135</v>
      </c>
    </row>
    <row r="44" spans="1:2" ht="12">
      <c r="A44" s="4" t="s">
        <v>125</v>
      </c>
      <c r="B44" s="8" t="s">
        <v>136</v>
      </c>
    </row>
    <row r="46" spans="1:44" ht="12">
      <c r="A46" s="12" t="s">
        <v>119</v>
      </c>
      <c r="B46" s="12" t="s">
        <v>120</v>
      </c>
      <c r="C46" s="12" t="s">
        <v>121</v>
      </c>
      <c r="D46" s="12" t="s">
        <v>122</v>
      </c>
      <c r="E46" s="18" t="s">
        <v>20</v>
      </c>
      <c r="F46" s="18" t="s">
        <v>20</v>
      </c>
      <c r="G46" s="18" t="s">
        <v>20</v>
      </c>
      <c r="H46" s="18" t="s">
        <v>20</v>
      </c>
      <c r="I46" s="18" t="s">
        <v>20</v>
      </c>
      <c r="J46" s="18" t="s">
        <v>20</v>
      </c>
      <c r="K46" s="18" t="s">
        <v>20</v>
      </c>
      <c r="L46" s="18" t="s">
        <v>20</v>
      </c>
      <c r="M46" s="18" t="s">
        <v>20</v>
      </c>
      <c r="N46" s="18" t="s">
        <v>20</v>
      </c>
      <c r="O46" s="18" t="s">
        <v>20</v>
      </c>
      <c r="P46" s="18" t="s">
        <v>20</v>
      </c>
      <c r="Q46" s="18" t="s">
        <v>20</v>
      </c>
      <c r="R46" s="18" t="s">
        <v>20</v>
      </c>
      <c r="S46" s="18" t="s">
        <v>20</v>
      </c>
      <c r="T46" s="18" t="s">
        <v>20</v>
      </c>
      <c r="U46" s="18" t="s">
        <v>20</v>
      </c>
      <c r="V46" s="18" t="s">
        <v>20</v>
      </c>
      <c r="X46" s="18" t="s">
        <v>20</v>
      </c>
      <c r="Y46" s="18" t="s">
        <v>20</v>
      </c>
      <c r="Z46" s="18" t="s">
        <v>20</v>
      </c>
      <c r="AA46" s="18" t="s">
        <v>20</v>
      </c>
      <c r="AB46" s="18" t="s">
        <v>20</v>
      </c>
      <c r="AC46" s="18" t="s">
        <v>20</v>
      </c>
      <c r="AD46" s="18" t="s">
        <v>20</v>
      </c>
      <c r="AE46" s="18" t="s">
        <v>20</v>
      </c>
      <c r="AF46" s="18" t="s">
        <v>20</v>
      </c>
      <c r="AH46" s="18" t="s">
        <v>20</v>
      </c>
      <c r="AI46" s="18" t="s">
        <v>20</v>
      </c>
      <c r="AJ46" s="18" t="s">
        <v>20</v>
      </c>
      <c r="AK46" s="18" t="s">
        <v>20</v>
      </c>
      <c r="AL46" s="18" t="s">
        <v>20</v>
      </c>
      <c r="AM46" s="18" t="s">
        <v>20</v>
      </c>
      <c r="AN46" s="18" t="s">
        <v>20</v>
      </c>
      <c r="AO46" s="18" t="s">
        <v>20</v>
      </c>
      <c r="AP46" s="18" t="s">
        <v>20</v>
      </c>
      <c r="AR46" s="18" t="s">
        <v>20</v>
      </c>
    </row>
    <row r="47" spans="1:44" ht="12">
      <c r="A47" s="13" t="s">
        <v>165</v>
      </c>
      <c r="B47" s="13" t="s">
        <v>162</v>
      </c>
      <c r="C47" s="13" t="s">
        <v>52</v>
      </c>
      <c r="D47" s="13" t="s">
        <v>53</v>
      </c>
      <c r="E47" s="14" t="s">
        <v>123</v>
      </c>
      <c r="F47" s="14" t="s">
        <v>20</v>
      </c>
      <c r="G47" s="14">
        <v>2025</v>
      </c>
      <c r="H47" s="14" t="s">
        <v>124</v>
      </c>
      <c r="I47" s="14">
        <v>1953</v>
      </c>
      <c r="J47" s="14" t="s">
        <v>124</v>
      </c>
      <c r="K47" s="14">
        <v>2052</v>
      </c>
      <c r="L47" s="14" t="s">
        <v>124</v>
      </c>
      <c r="M47" s="14">
        <v>1753</v>
      </c>
      <c r="N47" s="14" t="s">
        <v>124</v>
      </c>
      <c r="O47" s="14">
        <v>1269</v>
      </c>
      <c r="P47" s="14" t="s">
        <v>124</v>
      </c>
      <c r="Q47" s="14">
        <v>1556</v>
      </c>
      <c r="R47" s="14" t="s">
        <v>124</v>
      </c>
      <c r="S47" s="14">
        <v>1604</v>
      </c>
      <c r="T47" s="14" t="s">
        <v>124</v>
      </c>
      <c r="U47" s="14" t="s">
        <v>123</v>
      </c>
      <c r="V47" s="14" t="s">
        <v>20</v>
      </c>
      <c r="X47" s="14" t="str">
        <f>E47</f>
        <v>:</v>
      </c>
      <c r="Y47" s="14">
        <f>G47</f>
        <v>2025</v>
      </c>
      <c r="Z47" s="14">
        <f>I47</f>
        <v>1953</v>
      </c>
      <c r="AA47" s="14">
        <f>K47</f>
        <v>2052</v>
      </c>
      <c r="AB47" s="14">
        <f>M47</f>
        <v>1753</v>
      </c>
      <c r="AC47" s="14">
        <f>O47</f>
        <v>1269</v>
      </c>
      <c r="AD47" s="14">
        <f>Q47</f>
        <v>1556</v>
      </c>
      <c r="AE47" s="14">
        <f>S47</f>
        <v>1604</v>
      </c>
      <c r="AF47" s="14" t="str">
        <f>U47</f>
        <v>:</v>
      </c>
      <c r="AH47" s="14">
        <f>IF(X47=":",0,1)</f>
        <v>0</v>
      </c>
      <c r="AI47" s="14">
        <f aca="true" t="shared" si="31" ref="AI47:AI69">IF(Y47=":",0,1)</f>
        <v>1</v>
      </c>
      <c r="AJ47" s="14">
        <f aca="true" t="shared" si="32" ref="AJ47:AJ69">IF(Z47=":",0,1)</f>
        <v>1</v>
      </c>
      <c r="AK47" s="14">
        <f aca="true" t="shared" si="33" ref="AK47:AK69">IF(AA47=":",0,1)</f>
        <v>1</v>
      </c>
      <c r="AL47" s="14">
        <f aca="true" t="shared" si="34" ref="AL47:AL69">IF(AB47=":",0,1)</f>
        <v>1</v>
      </c>
      <c r="AM47" s="14">
        <f aca="true" t="shared" si="35" ref="AM47:AM69">IF(AC47=":",0,1)</f>
        <v>1</v>
      </c>
      <c r="AN47" s="14">
        <f aca="true" t="shared" si="36" ref="AN47:AN69">IF(AD47=":",0,1)</f>
        <v>1</v>
      </c>
      <c r="AO47" s="14">
        <f aca="true" t="shared" si="37" ref="AO47:AO69">IF(AE47=":",0,1)</f>
        <v>1</v>
      </c>
      <c r="AP47" s="14">
        <f aca="true" t="shared" si="38" ref="AP47:AP69">IF(AF47=":",0,1)</f>
        <v>0</v>
      </c>
      <c r="AR47" s="14">
        <v>1</v>
      </c>
    </row>
    <row r="48" spans="1:44" ht="12">
      <c r="A48" s="13" t="s">
        <v>165</v>
      </c>
      <c r="B48" s="13" t="s">
        <v>162</v>
      </c>
      <c r="C48" s="13" t="s">
        <v>54</v>
      </c>
      <c r="D48" s="13" t="s">
        <v>55</v>
      </c>
      <c r="E48" s="16">
        <v>754</v>
      </c>
      <c r="F48" s="16" t="s">
        <v>20</v>
      </c>
      <c r="G48" s="16" t="s">
        <v>123</v>
      </c>
      <c r="H48" s="16" t="s">
        <v>20</v>
      </c>
      <c r="I48" s="16">
        <v>836</v>
      </c>
      <c r="J48" s="16" t="s">
        <v>125</v>
      </c>
      <c r="K48" s="16">
        <v>916</v>
      </c>
      <c r="L48" s="16" t="s">
        <v>20</v>
      </c>
      <c r="M48" s="16">
        <v>963</v>
      </c>
      <c r="N48" s="16" t="s">
        <v>20</v>
      </c>
      <c r="O48" s="16">
        <v>963</v>
      </c>
      <c r="P48" s="16" t="s">
        <v>20</v>
      </c>
      <c r="Q48" s="16">
        <v>1043</v>
      </c>
      <c r="R48" s="16" t="s">
        <v>20</v>
      </c>
      <c r="S48" s="16">
        <v>1048</v>
      </c>
      <c r="T48" s="16" t="s">
        <v>20</v>
      </c>
      <c r="U48" s="16">
        <v>1009</v>
      </c>
      <c r="V48" s="16" t="s">
        <v>20</v>
      </c>
      <c r="X48" s="14">
        <f aca="true" t="shared" si="39" ref="X48:X67">E48</f>
        <v>754</v>
      </c>
      <c r="Y48" s="14" t="str">
        <f aca="true" t="shared" si="40" ref="Y48:Y67">G48</f>
        <v>:</v>
      </c>
      <c r="Z48" s="14">
        <f aca="true" t="shared" si="41" ref="Z48:Z67">I48</f>
        <v>836</v>
      </c>
      <c r="AA48" s="14">
        <f aca="true" t="shared" si="42" ref="AA48:AA67">K48</f>
        <v>916</v>
      </c>
      <c r="AB48" s="14">
        <f aca="true" t="shared" si="43" ref="AB48:AB67">M48</f>
        <v>963</v>
      </c>
      <c r="AC48" s="14">
        <f aca="true" t="shared" si="44" ref="AC48:AC67">O48</f>
        <v>963</v>
      </c>
      <c r="AD48" s="14">
        <f aca="true" t="shared" si="45" ref="AD48:AD67">Q48</f>
        <v>1043</v>
      </c>
      <c r="AE48" s="14">
        <f aca="true" t="shared" si="46" ref="AE48:AE70">S48</f>
        <v>1048</v>
      </c>
      <c r="AF48" s="14">
        <f aca="true" t="shared" si="47" ref="AF48:AF67">U48</f>
        <v>1009</v>
      </c>
      <c r="AH48" s="14">
        <f aca="true" t="shared" si="48" ref="AH48:AH69">IF(X48=":",0,1)</f>
        <v>1</v>
      </c>
      <c r="AI48" s="14">
        <f t="shared" si="31"/>
        <v>0</v>
      </c>
      <c r="AJ48" s="14">
        <f t="shared" si="32"/>
        <v>1</v>
      </c>
      <c r="AK48" s="14">
        <f t="shared" si="33"/>
        <v>1</v>
      </c>
      <c r="AL48" s="14">
        <f t="shared" si="34"/>
        <v>1</v>
      </c>
      <c r="AM48" s="14">
        <f t="shared" si="35"/>
        <v>1</v>
      </c>
      <c r="AN48" s="14">
        <f t="shared" si="36"/>
        <v>1</v>
      </c>
      <c r="AO48" s="14">
        <f t="shared" si="37"/>
        <v>1</v>
      </c>
      <c r="AP48" s="14">
        <f t="shared" si="38"/>
        <v>1</v>
      </c>
      <c r="AR48" s="14">
        <v>1</v>
      </c>
    </row>
    <row r="49" spans="1:44" ht="12">
      <c r="A49" s="13" t="s">
        <v>165</v>
      </c>
      <c r="B49" s="13" t="s">
        <v>162</v>
      </c>
      <c r="C49" s="13" t="s">
        <v>56</v>
      </c>
      <c r="D49" s="13" t="s">
        <v>57</v>
      </c>
      <c r="E49" s="15">
        <v>1169</v>
      </c>
      <c r="F49" s="14" t="s">
        <v>124</v>
      </c>
      <c r="G49" s="15">
        <v>1231</v>
      </c>
      <c r="H49" s="14" t="s">
        <v>124</v>
      </c>
      <c r="I49" s="15">
        <v>1217</v>
      </c>
      <c r="J49" s="14" t="s">
        <v>124</v>
      </c>
      <c r="K49" s="15">
        <v>1278</v>
      </c>
      <c r="L49" s="14" t="s">
        <v>20</v>
      </c>
      <c r="M49" s="15">
        <v>1432</v>
      </c>
      <c r="N49" s="14" t="s">
        <v>20</v>
      </c>
      <c r="O49" s="15">
        <v>1473</v>
      </c>
      <c r="P49" s="14" t="s">
        <v>20</v>
      </c>
      <c r="Q49" s="15">
        <v>1538</v>
      </c>
      <c r="R49" s="14" t="s">
        <v>20</v>
      </c>
      <c r="S49" s="15">
        <v>1574</v>
      </c>
      <c r="T49" s="14" t="s">
        <v>20</v>
      </c>
      <c r="U49" s="15">
        <v>1702</v>
      </c>
      <c r="V49" s="14" t="s">
        <v>20</v>
      </c>
      <c r="X49" s="14">
        <f t="shared" si="39"/>
        <v>1169</v>
      </c>
      <c r="Y49" s="14">
        <f t="shared" si="40"/>
        <v>1231</v>
      </c>
      <c r="Z49" s="14">
        <f t="shared" si="41"/>
        <v>1217</v>
      </c>
      <c r="AA49" s="14">
        <f t="shared" si="42"/>
        <v>1278</v>
      </c>
      <c r="AB49" s="14">
        <f t="shared" si="43"/>
        <v>1432</v>
      </c>
      <c r="AC49" s="14">
        <f t="shared" si="44"/>
        <v>1473</v>
      </c>
      <c r="AD49" s="14">
        <f t="shared" si="45"/>
        <v>1538</v>
      </c>
      <c r="AE49" s="14">
        <f t="shared" si="46"/>
        <v>1574</v>
      </c>
      <c r="AF49" s="14">
        <f t="shared" si="47"/>
        <v>1702</v>
      </c>
      <c r="AH49" s="14">
        <f t="shared" si="48"/>
        <v>1</v>
      </c>
      <c r="AI49" s="14">
        <f t="shared" si="31"/>
        <v>1</v>
      </c>
      <c r="AJ49" s="14">
        <f t="shared" si="32"/>
        <v>1</v>
      </c>
      <c r="AK49" s="14">
        <f t="shared" si="33"/>
        <v>1</v>
      </c>
      <c r="AL49" s="14">
        <f t="shared" si="34"/>
        <v>1</v>
      </c>
      <c r="AM49" s="14">
        <f t="shared" si="35"/>
        <v>1</v>
      </c>
      <c r="AN49" s="14">
        <f t="shared" si="36"/>
        <v>1</v>
      </c>
      <c r="AO49" s="14">
        <f t="shared" si="37"/>
        <v>1</v>
      </c>
      <c r="AP49" s="14">
        <f t="shared" si="38"/>
        <v>1</v>
      </c>
      <c r="AR49" s="14">
        <v>1</v>
      </c>
    </row>
    <row r="50" spans="1:44" ht="12">
      <c r="A50" s="13" t="s">
        <v>165</v>
      </c>
      <c r="B50" s="13" t="s">
        <v>162</v>
      </c>
      <c r="C50" s="13" t="s">
        <v>58</v>
      </c>
      <c r="D50" s="13" t="s">
        <v>59</v>
      </c>
      <c r="E50" s="17" t="s">
        <v>123</v>
      </c>
      <c r="F50" s="16" t="s">
        <v>20</v>
      </c>
      <c r="G50" s="17" t="s">
        <v>123</v>
      </c>
      <c r="H50" s="16" t="s">
        <v>20</v>
      </c>
      <c r="I50" s="17" t="s">
        <v>123</v>
      </c>
      <c r="J50" s="16" t="s">
        <v>20</v>
      </c>
      <c r="K50" s="17" t="s">
        <v>123</v>
      </c>
      <c r="L50" s="16" t="s">
        <v>20</v>
      </c>
      <c r="M50" s="17" t="s">
        <v>123</v>
      </c>
      <c r="N50" s="16" t="s">
        <v>20</v>
      </c>
      <c r="O50" s="17" t="s">
        <v>123</v>
      </c>
      <c r="P50" s="16" t="s">
        <v>20</v>
      </c>
      <c r="Q50" s="17" t="s">
        <v>123</v>
      </c>
      <c r="R50" s="16" t="s">
        <v>20</v>
      </c>
      <c r="S50" s="17" t="s">
        <v>123</v>
      </c>
      <c r="T50" s="16" t="s">
        <v>20</v>
      </c>
      <c r="U50" s="17" t="s">
        <v>123</v>
      </c>
      <c r="V50" s="16" t="s">
        <v>20</v>
      </c>
      <c r="X50" s="14" t="str">
        <f aca="true" t="shared" si="49" ref="X50">E50</f>
        <v>:</v>
      </c>
      <c r="Y50" s="14" t="str">
        <f aca="true" t="shared" si="50" ref="Y50">G50</f>
        <v>:</v>
      </c>
      <c r="Z50" s="14" t="str">
        <f aca="true" t="shared" si="51" ref="Z50">I50</f>
        <v>:</v>
      </c>
      <c r="AA50" s="14" t="str">
        <f aca="true" t="shared" si="52" ref="AA50">K50</f>
        <v>:</v>
      </c>
      <c r="AB50" s="14" t="str">
        <f aca="true" t="shared" si="53" ref="AB50">M50</f>
        <v>:</v>
      </c>
      <c r="AC50" s="14" t="str">
        <f aca="true" t="shared" si="54" ref="AC50">O50</f>
        <v>:</v>
      </c>
      <c r="AD50" s="14" t="str">
        <f aca="true" t="shared" si="55" ref="AD50">Q50</f>
        <v>:</v>
      </c>
      <c r="AE50" s="14" t="str">
        <f aca="true" t="shared" si="56" ref="AE50">S50</f>
        <v>:</v>
      </c>
      <c r="AF50" s="14" t="str">
        <f aca="true" t="shared" si="57" ref="AF50">U50</f>
        <v>:</v>
      </c>
      <c r="AH50" s="14">
        <f t="shared" si="48"/>
        <v>0</v>
      </c>
      <c r="AI50" s="14">
        <f t="shared" si="31"/>
        <v>0</v>
      </c>
      <c r="AJ50" s="14">
        <f t="shared" si="32"/>
        <v>0</v>
      </c>
      <c r="AK50" s="14">
        <f t="shared" si="33"/>
        <v>0</v>
      </c>
      <c r="AL50" s="14">
        <f t="shared" si="34"/>
        <v>0</v>
      </c>
      <c r="AM50" s="14">
        <f t="shared" si="35"/>
        <v>0</v>
      </c>
      <c r="AN50" s="14">
        <f t="shared" si="36"/>
        <v>0</v>
      </c>
      <c r="AO50" s="14">
        <f t="shared" si="37"/>
        <v>0</v>
      </c>
      <c r="AP50" s="14">
        <f t="shared" si="38"/>
        <v>0</v>
      </c>
      <c r="AR50" s="14">
        <v>0</v>
      </c>
    </row>
    <row r="51" spans="1:44" ht="12">
      <c r="A51" s="13" t="s">
        <v>165</v>
      </c>
      <c r="B51" s="13" t="s">
        <v>162</v>
      </c>
      <c r="C51" s="13" t="s">
        <v>60</v>
      </c>
      <c r="D51" s="13" t="s">
        <v>61</v>
      </c>
      <c r="E51" s="14" t="s">
        <v>123</v>
      </c>
      <c r="F51" s="14" t="s">
        <v>20</v>
      </c>
      <c r="G51" s="14">
        <v>11344</v>
      </c>
      <c r="H51" s="14" t="s">
        <v>20</v>
      </c>
      <c r="I51" s="14">
        <v>11555</v>
      </c>
      <c r="J51" s="14" t="s">
        <v>20</v>
      </c>
      <c r="K51" s="14">
        <v>11728</v>
      </c>
      <c r="L51" s="14" t="s">
        <v>20</v>
      </c>
      <c r="M51" s="14">
        <v>11819</v>
      </c>
      <c r="N51" s="14" t="s">
        <v>20</v>
      </c>
      <c r="O51" s="14">
        <v>12044</v>
      </c>
      <c r="P51" s="14" t="s">
        <v>20</v>
      </c>
      <c r="Q51" s="14" t="s">
        <v>123</v>
      </c>
      <c r="R51" s="14" t="s">
        <v>20</v>
      </c>
      <c r="S51" s="14">
        <v>12615</v>
      </c>
      <c r="T51" s="14" t="s">
        <v>20</v>
      </c>
      <c r="U51" s="14">
        <v>12775</v>
      </c>
      <c r="V51" s="14" t="s">
        <v>20</v>
      </c>
      <c r="X51" s="14" t="str">
        <f t="shared" si="39"/>
        <v>:</v>
      </c>
      <c r="Y51" s="14">
        <f t="shared" si="40"/>
        <v>11344</v>
      </c>
      <c r="Z51" s="14">
        <f t="shared" si="41"/>
        <v>11555</v>
      </c>
      <c r="AA51" s="14">
        <f t="shared" si="42"/>
        <v>11728</v>
      </c>
      <c r="AB51" s="14">
        <f t="shared" si="43"/>
        <v>11819</v>
      </c>
      <c r="AC51" s="14">
        <f t="shared" si="44"/>
        <v>12044</v>
      </c>
      <c r="AD51" s="14" t="str">
        <f t="shared" si="45"/>
        <v>:</v>
      </c>
      <c r="AE51" s="14">
        <f t="shared" si="46"/>
        <v>12615</v>
      </c>
      <c r="AF51" s="14">
        <f t="shared" si="47"/>
        <v>12775</v>
      </c>
      <c r="AH51" s="14">
        <f t="shared" si="48"/>
        <v>0</v>
      </c>
      <c r="AI51" s="14">
        <f t="shared" si="31"/>
        <v>1</v>
      </c>
      <c r="AJ51" s="14">
        <f t="shared" si="32"/>
        <v>1</v>
      </c>
      <c r="AK51" s="14">
        <f t="shared" si="33"/>
        <v>1</v>
      </c>
      <c r="AL51" s="14">
        <f t="shared" si="34"/>
        <v>1</v>
      </c>
      <c r="AM51" s="14">
        <f t="shared" si="35"/>
        <v>1</v>
      </c>
      <c r="AN51" s="14">
        <f t="shared" si="36"/>
        <v>0</v>
      </c>
      <c r="AO51" s="14">
        <f t="shared" si="37"/>
        <v>1</v>
      </c>
      <c r="AP51" s="14">
        <f t="shared" si="38"/>
        <v>1</v>
      </c>
      <c r="AR51" s="14">
        <v>1</v>
      </c>
    </row>
    <row r="52" spans="1:44" ht="12">
      <c r="A52" s="13" t="s">
        <v>165</v>
      </c>
      <c r="B52" s="13" t="s">
        <v>162</v>
      </c>
      <c r="C52" s="13" t="s">
        <v>62</v>
      </c>
      <c r="D52" s="13" t="s">
        <v>63</v>
      </c>
      <c r="E52" s="17">
        <v>149</v>
      </c>
      <c r="F52" s="16" t="s">
        <v>20</v>
      </c>
      <c r="G52" s="17">
        <v>154</v>
      </c>
      <c r="H52" s="16" t="s">
        <v>20</v>
      </c>
      <c r="I52" s="17">
        <v>167</v>
      </c>
      <c r="J52" s="16" t="s">
        <v>20</v>
      </c>
      <c r="K52" s="17" t="s">
        <v>123</v>
      </c>
      <c r="L52" s="16" t="s">
        <v>20</v>
      </c>
      <c r="M52" s="17" t="s">
        <v>123</v>
      </c>
      <c r="N52" s="16" t="s">
        <v>20</v>
      </c>
      <c r="O52" s="17">
        <v>181</v>
      </c>
      <c r="P52" s="16" t="s">
        <v>20</v>
      </c>
      <c r="Q52" s="17" t="s">
        <v>123</v>
      </c>
      <c r="R52" s="16" t="s">
        <v>20</v>
      </c>
      <c r="S52" s="17">
        <v>144</v>
      </c>
      <c r="T52" s="16" t="s">
        <v>20</v>
      </c>
      <c r="U52" s="17" t="s">
        <v>123</v>
      </c>
      <c r="V52" s="16" t="s">
        <v>20</v>
      </c>
      <c r="X52" s="14">
        <f t="shared" si="39"/>
        <v>149</v>
      </c>
      <c r="Y52" s="14">
        <f t="shared" si="40"/>
        <v>154</v>
      </c>
      <c r="Z52" s="14">
        <f t="shared" si="41"/>
        <v>167</v>
      </c>
      <c r="AA52" s="14" t="str">
        <f t="shared" si="42"/>
        <v>:</v>
      </c>
      <c r="AB52" s="14" t="str">
        <f t="shared" si="43"/>
        <v>:</v>
      </c>
      <c r="AC52" s="14">
        <f t="shared" si="44"/>
        <v>181</v>
      </c>
      <c r="AD52" s="14" t="str">
        <f t="shared" si="45"/>
        <v>:</v>
      </c>
      <c r="AE52" s="14">
        <f t="shared" si="46"/>
        <v>144</v>
      </c>
      <c r="AF52" s="14" t="str">
        <f t="shared" si="47"/>
        <v>:</v>
      </c>
      <c r="AH52" s="14">
        <f t="shared" si="48"/>
        <v>1</v>
      </c>
      <c r="AI52" s="14">
        <f t="shared" si="31"/>
        <v>1</v>
      </c>
      <c r="AJ52" s="14">
        <f t="shared" si="32"/>
        <v>1</v>
      </c>
      <c r="AK52" s="14">
        <f t="shared" si="33"/>
        <v>0</v>
      </c>
      <c r="AL52" s="14">
        <f t="shared" si="34"/>
        <v>0</v>
      </c>
      <c r="AM52" s="14">
        <f t="shared" si="35"/>
        <v>1</v>
      </c>
      <c r="AN52" s="14">
        <f t="shared" si="36"/>
        <v>0</v>
      </c>
      <c r="AO52" s="14">
        <f t="shared" si="37"/>
        <v>1</v>
      </c>
      <c r="AP52" s="14">
        <f t="shared" si="38"/>
        <v>0</v>
      </c>
      <c r="AR52" s="14">
        <v>1</v>
      </c>
    </row>
    <row r="53" spans="1:44" ht="12">
      <c r="A53" s="13" t="s">
        <v>165</v>
      </c>
      <c r="B53" s="13" t="s">
        <v>162</v>
      </c>
      <c r="C53" s="13" t="s">
        <v>64</v>
      </c>
      <c r="D53" s="13" t="s">
        <v>65</v>
      </c>
      <c r="E53" s="14">
        <v>577</v>
      </c>
      <c r="F53" s="14" t="s">
        <v>20</v>
      </c>
      <c r="G53" s="14" t="s">
        <v>123</v>
      </c>
      <c r="H53" s="14" t="s">
        <v>20</v>
      </c>
      <c r="I53" s="14" t="s">
        <v>123</v>
      </c>
      <c r="J53" s="14" t="s">
        <v>20</v>
      </c>
      <c r="K53" s="14">
        <v>660</v>
      </c>
      <c r="L53" s="14" t="s">
        <v>20</v>
      </c>
      <c r="M53" s="14" t="s">
        <v>123</v>
      </c>
      <c r="N53" s="14" t="s">
        <v>20</v>
      </c>
      <c r="O53" s="14" t="s">
        <v>123</v>
      </c>
      <c r="P53" s="14" t="s">
        <v>20</v>
      </c>
      <c r="Q53" s="14" t="s">
        <v>123</v>
      </c>
      <c r="R53" s="14" t="s">
        <v>20</v>
      </c>
      <c r="S53" s="14">
        <v>953</v>
      </c>
      <c r="T53" s="14" t="s">
        <v>20</v>
      </c>
      <c r="U53" s="14">
        <v>977</v>
      </c>
      <c r="V53" s="14" t="s">
        <v>20</v>
      </c>
      <c r="X53" s="14">
        <f t="shared" si="39"/>
        <v>577</v>
      </c>
      <c r="Y53" s="14" t="str">
        <f t="shared" si="40"/>
        <v>:</v>
      </c>
      <c r="Z53" s="14" t="str">
        <f t="shared" si="41"/>
        <v>:</v>
      </c>
      <c r="AA53" s="14">
        <f t="shared" si="42"/>
        <v>660</v>
      </c>
      <c r="AB53" s="14" t="str">
        <f t="shared" si="43"/>
        <v>:</v>
      </c>
      <c r="AC53" s="14" t="str">
        <f t="shared" si="44"/>
        <v>:</v>
      </c>
      <c r="AD53" s="14" t="str">
        <f t="shared" si="45"/>
        <v>:</v>
      </c>
      <c r="AE53" s="14">
        <f t="shared" si="46"/>
        <v>953</v>
      </c>
      <c r="AF53" s="14">
        <f t="shared" si="47"/>
        <v>977</v>
      </c>
      <c r="AH53" s="14">
        <f t="shared" si="48"/>
        <v>1</v>
      </c>
      <c r="AI53" s="14">
        <f t="shared" si="31"/>
        <v>0</v>
      </c>
      <c r="AJ53" s="14">
        <f t="shared" si="32"/>
        <v>0</v>
      </c>
      <c r="AK53" s="14">
        <f t="shared" si="33"/>
        <v>1</v>
      </c>
      <c r="AL53" s="14">
        <f t="shared" si="34"/>
        <v>0</v>
      </c>
      <c r="AM53" s="14">
        <f t="shared" si="35"/>
        <v>0</v>
      </c>
      <c r="AN53" s="14">
        <f t="shared" si="36"/>
        <v>0</v>
      </c>
      <c r="AO53" s="14">
        <f t="shared" si="37"/>
        <v>1</v>
      </c>
      <c r="AP53" s="14">
        <f t="shared" si="38"/>
        <v>1</v>
      </c>
      <c r="AR53" s="14">
        <v>1</v>
      </c>
    </row>
    <row r="54" spans="1:44" ht="12">
      <c r="A54" s="13" t="s">
        <v>165</v>
      </c>
      <c r="B54" s="13" t="s">
        <v>162</v>
      </c>
      <c r="C54" s="13" t="s">
        <v>66</v>
      </c>
      <c r="D54" s="13" t="s">
        <v>67</v>
      </c>
      <c r="E54" s="17">
        <v>11557</v>
      </c>
      <c r="F54" s="16" t="s">
        <v>20</v>
      </c>
      <c r="G54" s="17">
        <v>12111</v>
      </c>
      <c r="H54" s="16" t="s">
        <v>20</v>
      </c>
      <c r="I54" s="17">
        <v>12062</v>
      </c>
      <c r="J54" s="16" t="s">
        <v>20</v>
      </c>
      <c r="K54" s="17">
        <v>12824</v>
      </c>
      <c r="L54" s="16" t="s">
        <v>20</v>
      </c>
      <c r="M54" s="17">
        <v>13166</v>
      </c>
      <c r="N54" s="16" t="s">
        <v>20</v>
      </c>
      <c r="O54" s="17">
        <v>13033</v>
      </c>
      <c r="P54" s="16" t="s">
        <v>20</v>
      </c>
      <c r="Q54" s="17">
        <v>12685</v>
      </c>
      <c r="R54" s="16" t="s">
        <v>20</v>
      </c>
      <c r="S54" s="17">
        <v>13480</v>
      </c>
      <c r="T54" s="16" t="s">
        <v>20</v>
      </c>
      <c r="U54" s="17">
        <v>13165</v>
      </c>
      <c r="V54" s="16" t="s">
        <v>124</v>
      </c>
      <c r="X54" s="14">
        <f t="shared" si="39"/>
        <v>11557</v>
      </c>
      <c r="Y54" s="14">
        <f t="shared" si="40"/>
        <v>12111</v>
      </c>
      <c r="Z54" s="14">
        <f t="shared" si="41"/>
        <v>12062</v>
      </c>
      <c r="AA54" s="14">
        <f t="shared" si="42"/>
        <v>12824</v>
      </c>
      <c r="AB54" s="14">
        <f t="shared" si="43"/>
        <v>13166</v>
      </c>
      <c r="AC54" s="14">
        <f t="shared" si="44"/>
        <v>13033</v>
      </c>
      <c r="AD54" s="14">
        <f t="shared" si="45"/>
        <v>12685</v>
      </c>
      <c r="AE54" s="14">
        <f t="shared" si="46"/>
        <v>13480</v>
      </c>
      <c r="AF54" s="14">
        <f t="shared" si="47"/>
        <v>13165</v>
      </c>
      <c r="AH54" s="14">
        <f t="shared" si="48"/>
        <v>1</v>
      </c>
      <c r="AI54" s="14">
        <f t="shared" si="31"/>
        <v>1</v>
      </c>
      <c r="AJ54" s="14">
        <f t="shared" si="32"/>
        <v>1</v>
      </c>
      <c r="AK54" s="14">
        <f t="shared" si="33"/>
        <v>1</v>
      </c>
      <c r="AL54" s="14">
        <f t="shared" si="34"/>
        <v>1</v>
      </c>
      <c r="AM54" s="14">
        <f t="shared" si="35"/>
        <v>1</v>
      </c>
      <c r="AN54" s="14">
        <f t="shared" si="36"/>
        <v>1</v>
      </c>
      <c r="AO54" s="14">
        <f t="shared" si="37"/>
        <v>1</v>
      </c>
      <c r="AP54" s="14">
        <f t="shared" si="38"/>
        <v>1</v>
      </c>
      <c r="AR54" s="14">
        <v>1</v>
      </c>
    </row>
    <row r="55" spans="1:44" ht="12">
      <c r="A55" s="13" t="s">
        <v>165</v>
      </c>
      <c r="B55" s="13" t="s">
        <v>162</v>
      </c>
      <c r="C55" s="13" t="s">
        <v>68</v>
      </c>
      <c r="D55" s="13" t="s">
        <v>69</v>
      </c>
      <c r="E55" s="14" t="s">
        <v>123</v>
      </c>
      <c r="F55" s="14" t="s">
        <v>20</v>
      </c>
      <c r="G55" s="14">
        <v>13593</v>
      </c>
      <c r="H55" s="14" t="s">
        <v>124</v>
      </c>
      <c r="I55" s="14">
        <v>12376</v>
      </c>
      <c r="J55" s="14" t="s">
        <v>126</v>
      </c>
      <c r="K55" s="14">
        <v>13360</v>
      </c>
      <c r="L55" s="14" t="s">
        <v>125</v>
      </c>
      <c r="M55" s="14">
        <v>14000</v>
      </c>
      <c r="N55" s="14" t="s">
        <v>20</v>
      </c>
      <c r="O55" s="14">
        <v>14950</v>
      </c>
      <c r="P55" s="14" t="s">
        <v>124</v>
      </c>
      <c r="Q55" s="14">
        <v>13900</v>
      </c>
      <c r="R55" s="14" t="s">
        <v>124</v>
      </c>
      <c r="S55" s="14">
        <v>14800</v>
      </c>
      <c r="T55" s="14" t="s">
        <v>124</v>
      </c>
      <c r="U55" s="14">
        <v>15000</v>
      </c>
      <c r="V55" s="14" t="s">
        <v>20</v>
      </c>
      <c r="X55" s="14" t="str">
        <f t="shared" si="39"/>
        <v>:</v>
      </c>
      <c r="Y55" s="14">
        <f t="shared" si="40"/>
        <v>13593</v>
      </c>
      <c r="Z55" s="14">
        <f t="shared" si="41"/>
        <v>12376</v>
      </c>
      <c r="AA55" s="14">
        <f t="shared" si="42"/>
        <v>13360</v>
      </c>
      <c r="AB55" s="14">
        <f t="shared" si="43"/>
        <v>14000</v>
      </c>
      <c r="AC55" s="14">
        <f t="shared" si="44"/>
        <v>14950</v>
      </c>
      <c r="AD55" s="14">
        <f t="shared" si="45"/>
        <v>13900</v>
      </c>
      <c r="AE55" s="14">
        <f t="shared" si="46"/>
        <v>14800</v>
      </c>
      <c r="AF55" s="14">
        <f t="shared" si="47"/>
        <v>15000</v>
      </c>
      <c r="AH55" s="14">
        <f t="shared" si="48"/>
        <v>0</v>
      </c>
      <c r="AI55" s="14">
        <f t="shared" si="31"/>
        <v>1</v>
      </c>
      <c r="AJ55" s="14">
        <f t="shared" si="32"/>
        <v>1</v>
      </c>
      <c r="AK55" s="14">
        <f t="shared" si="33"/>
        <v>1</v>
      </c>
      <c r="AL55" s="14">
        <f t="shared" si="34"/>
        <v>1</v>
      </c>
      <c r="AM55" s="14">
        <f t="shared" si="35"/>
        <v>1</v>
      </c>
      <c r="AN55" s="14">
        <f t="shared" si="36"/>
        <v>1</v>
      </c>
      <c r="AO55" s="14">
        <f t="shared" si="37"/>
        <v>1</v>
      </c>
      <c r="AP55" s="14">
        <f t="shared" si="38"/>
        <v>1</v>
      </c>
      <c r="AR55" s="14">
        <v>1</v>
      </c>
    </row>
    <row r="56" spans="1:44" ht="12">
      <c r="A56" s="13" t="s">
        <v>165</v>
      </c>
      <c r="B56" s="13" t="s">
        <v>162</v>
      </c>
      <c r="C56" s="13" t="s">
        <v>70</v>
      </c>
      <c r="D56" s="13" t="s">
        <v>71</v>
      </c>
      <c r="E56" s="17">
        <v>261</v>
      </c>
      <c r="F56" s="16" t="s">
        <v>20</v>
      </c>
      <c r="G56" s="17">
        <v>240</v>
      </c>
      <c r="H56" s="16" t="s">
        <v>20</v>
      </c>
      <c r="I56" s="17">
        <v>400</v>
      </c>
      <c r="J56" s="16" t="s">
        <v>20</v>
      </c>
      <c r="K56" s="17">
        <v>371</v>
      </c>
      <c r="L56" s="16" t="s">
        <v>20</v>
      </c>
      <c r="M56" s="17">
        <v>365</v>
      </c>
      <c r="N56" s="16" t="s">
        <v>20</v>
      </c>
      <c r="O56" s="17">
        <v>406</v>
      </c>
      <c r="P56" s="16" t="s">
        <v>20</v>
      </c>
      <c r="Q56" s="17">
        <v>430</v>
      </c>
      <c r="R56" s="16" t="s">
        <v>20</v>
      </c>
      <c r="S56" s="17">
        <v>462</v>
      </c>
      <c r="T56" s="16" t="s">
        <v>20</v>
      </c>
      <c r="U56" s="17">
        <v>487</v>
      </c>
      <c r="V56" s="16" t="s">
        <v>20</v>
      </c>
      <c r="X56" s="14">
        <f t="shared" si="39"/>
        <v>261</v>
      </c>
      <c r="Y56" s="14">
        <f t="shared" si="40"/>
        <v>240</v>
      </c>
      <c r="Z56" s="14">
        <f t="shared" si="41"/>
        <v>400</v>
      </c>
      <c r="AA56" s="14">
        <f t="shared" si="42"/>
        <v>371</v>
      </c>
      <c r="AB56" s="14">
        <f t="shared" si="43"/>
        <v>365</v>
      </c>
      <c r="AC56" s="14">
        <f t="shared" si="44"/>
        <v>406</v>
      </c>
      <c r="AD56" s="14">
        <f t="shared" si="45"/>
        <v>430</v>
      </c>
      <c r="AE56" s="14">
        <f t="shared" si="46"/>
        <v>462</v>
      </c>
      <c r="AF56" s="14">
        <f t="shared" si="47"/>
        <v>487</v>
      </c>
      <c r="AH56" s="14">
        <f t="shared" si="48"/>
        <v>1</v>
      </c>
      <c r="AI56" s="14">
        <f t="shared" si="31"/>
        <v>1</v>
      </c>
      <c r="AJ56" s="14">
        <f t="shared" si="32"/>
        <v>1</v>
      </c>
      <c r="AK56" s="14">
        <f t="shared" si="33"/>
        <v>1</v>
      </c>
      <c r="AL56" s="14">
        <f t="shared" si="34"/>
        <v>1</v>
      </c>
      <c r="AM56" s="14">
        <f t="shared" si="35"/>
        <v>1</v>
      </c>
      <c r="AN56" s="14">
        <f t="shared" si="36"/>
        <v>1</v>
      </c>
      <c r="AO56" s="14">
        <f t="shared" si="37"/>
        <v>1</v>
      </c>
      <c r="AP56" s="14">
        <f t="shared" si="38"/>
        <v>1</v>
      </c>
      <c r="AR56" s="14">
        <v>1</v>
      </c>
    </row>
    <row r="57" spans="1:44" ht="12">
      <c r="A57" s="13" t="s">
        <v>165</v>
      </c>
      <c r="B57" s="13" t="s">
        <v>162</v>
      </c>
      <c r="C57" s="13" t="s">
        <v>72</v>
      </c>
      <c r="D57" s="13" t="s">
        <v>73</v>
      </c>
      <c r="E57" s="14" t="s">
        <v>123</v>
      </c>
      <c r="F57" s="14" t="s">
        <v>20</v>
      </c>
      <c r="G57" s="14" t="s">
        <v>123</v>
      </c>
      <c r="H57" s="14" t="s">
        <v>20</v>
      </c>
      <c r="I57" s="14">
        <v>126</v>
      </c>
      <c r="J57" s="14" t="s">
        <v>20</v>
      </c>
      <c r="K57" s="14">
        <v>138</v>
      </c>
      <c r="L57" s="14" t="s">
        <v>20</v>
      </c>
      <c r="M57" s="14" t="s">
        <v>123</v>
      </c>
      <c r="N57" s="14" t="s">
        <v>20</v>
      </c>
      <c r="O57" s="14" t="s">
        <v>123</v>
      </c>
      <c r="P57" s="14" t="s">
        <v>20</v>
      </c>
      <c r="Q57" s="14" t="s">
        <v>123</v>
      </c>
      <c r="R57" s="14" t="s">
        <v>20</v>
      </c>
      <c r="S57" s="14">
        <v>131</v>
      </c>
      <c r="T57" s="14" t="s">
        <v>20</v>
      </c>
      <c r="U57" s="14" t="s">
        <v>123</v>
      </c>
      <c r="V57" s="14" t="s">
        <v>20</v>
      </c>
      <c r="X57" s="14" t="str">
        <f t="shared" si="39"/>
        <v>:</v>
      </c>
      <c r="Y57" s="14" t="str">
        <f t="shared" si="40"/>
        <v>:</v>
      </c>
      <c r="Z57" s="14">
        <f t="shared" si="41"/>
        <v>126</v>
      </c>
      <c r="AA57" s="14">
        <f t="shared" si="42"/>
        <v>138</v>
      </c>
      <c r="AB57" s="14" t="str">
        <f t="shared" si="43"/>
        <v>:</v>
      </c>
      <c r="AC57" s="14" t="str">
        <f t="shared" si="44"/>
        <v>:</v>
      </c>
      <c r="AD57" s="14" t="str">
        <f t="shared" si="45"/>
        <v>:</v>
      </c>
      <c r="AE57" s="14">
        <f t="shared" si="46"/>
        <v>131</v>
      </c>
      <c r="AF57" s="14" t="str">
        <f t="shared" si="47"/>
        <v>:</v>
      </c>
      <c r="AH57" s="14">
        <f t="shared" si="48"/>
        <v>0</v>
      </c>
      <c r="AI57" s="14">
        <f t="shared" si="31"/>
        <v>0</v>
      </c>
      <c r="AJ57" s="14">
        <f t="shared" si="32"/>
        <v>1</v>
      </c>
      <c r="AK57" s="14">
        <f t="shared" si="33"/>
        <v>1</v>
      </c>
      <c r="AL57" s="14">
        <f t="shared" si="34"/>
        <v>0</v>
      </c>
      <c r="AM57" s="14">
        <f t="shared" si="35"/>
        <v>0</v>
      </c>
      <c r="AN57" s="14">
        <f t="shared" si="36"/>
        <v>0</v>
      </c>
      <c r="AO57" s="14">
        <f t="shared" si="37"/>
        <v>1</v>
      </c>
      <c r="AP57" s="14">
        <f t="shared" si="38"/>
        <v>0</v>
      </c>
      <c r="AR57" s="14">
        <v>1</v>
      </c>
    </row>
    <row r="58" spans="1:44" ht="12">
      <c r="A58" s="13" t="s">
        <v>165</v>
      </c>
      <c r="B58" s="13" t="s">
        <v>162</v>
      </c>
      <c r="C58" s="13" t="s">
        <v>74</v>
      </c>
      <c r="D58" s="13" t="s">
        <v>75</v>
      </c>
      <c r="E58" s="16" t="s">
        <v>123</v>
      </c>
      <c r="F58" s="16" t="s">
        <v>20</v>
      </c>
      <c r="G58" s="16">
        <v>586</v>
      </c>
      <c r="H58" s="16" t="s">
        <v>20</v>
      </c>
      <c r="I58" s="16" t="s">
        <v>123</v>
      </c>
      <c r="J58" s="16" t="s">
        <v>20</v>
      </c>
      <c r="K58" s="16" t="s">
        <v>123</v>
      </c>
      <c r="L58" s="16" t="s">
        <v>20</v>
      </c>
      <c r="M58" s="16">
        <v>751</v>
      </c>
      <c r="N58" s="16" t="s">
        <v>20</v>
      </c>
      <c r="O58" s="16">
        <v>706</v>
      </c>
      <c r="P58" s="16" t="s">
        <v>20</v>
      </c>
      <c r="Q58" s="16" t="s">
        <v>123</v>
      </c>
      <c r="R58" s="16" t="s">
        <v>20</v>
      </c>
      <c r="S58" s="16">
        <v>748</v>
      </c>
      <c r="T58" s="16" t="s">
        <v>20</v>
      </c>
      <c r="U58" s="16">
        <v>759</v>
      </c>
      <c r="V58" s="16" t="s">
        <v>20</v>
      </c>
      <c r="X58" s="14" t="str">
        <f t="shared" si="39"/>
        <v>:</v>
      </c>
      <c r="Y58" s="14">
        <f t="shared" si="40"/>
        <v>586</v>
      </c>
      <c r="Z58" s="14" t="str">
        <f t="shared" si="41"/>
        <v>:</v>
      </c>
      <c r="AA58" s="14" t="str">
        <f t="shared" si="42"/>
        <v>:</v>
      </c>
      <c r="AB58" s="14">
        <f t="shared" si="43"/>
        <v>751</v>
      </c>
      <c r="AC58" s="14">
        <f t="shared" si="44"/>
        <v>706</v>
      </c>
      <c r="AD58" s="14" t="str">
        <f t="shared" si="45"/>
        <v>:</v>
      </c>
      <c r="AE58" s="14">
        <f t="shared" si="46"/>
        <v>748</v>
      </c>
      <c r="AF58" s="14">
        <f t="shared" si="47"/>
        <v>759</v>
      </c>
      <c r="AH58" s="14">
        <f t="shared" si="48"/>
        <v>0</v>
      </c>
      <c r="AI58" s="14">
        <f t="shared" si="31"/>
        <v>1</v>
      </c>
      <c r="AJ58" s="14">
        <f t="shared" si="32"/>
        <v>0</v>
      </c>
      <c r="AK58" s="14">
        <f t="shared" si="33"/>
        <v>0</v>
      </c>
      <c r="AL58" s="14">
        <f t="shared" si="34"/>
        <v>1</v>
      </c>
      <c r="AM58" s="14">
        <f t="shared" si="35"/>
        <v>1</v>
      </c>
      <c r="AN58" s="14">
        <f t="shared" si="36"/>
        <v>0</v>
      </c>
      <c r="AO58" s="14">
        <f t="shared" si="37"/>
        <v>1</v>
      </c>
      <c r="AP58" s="14">
        <f t="shared" si="38"/>
        <v>1</v>
      </c>
      <c r="AR58" s="14">
        <v>1</v>
      </c>
    </row>
    <row r="59" spans="1:44" ht="12">
      <c r="A59" s="13" t="s">
        <v>165</v>
      </c>
      <c r="B59" s="13" t="s">
        <v>162</v>
      </c>
      <c r="C59" s="13" t="s">
        <v>76</v>
      </c>
      <c r="D59" s="13" t="s">
        <v>77</v>
      </c>
      <c r="E59" s="15">
        <v>590</v>
      </c>
      <c r="F59" s="14" t="s">
        <v>20</v>
      </c>
      <c r="G59" s="15">
        <v>671</v>
      </c>
      <c r="H59" s="14" t="s">
        <v>20</v>
      </c>
      <c r="I59" s="15">
        <v>669</v>
      </c>
      <c r="J59" s="14" t="s">
        <v>20</v>
      </c>
      <c r="K59" s="15">
        <v>709</v>
      </c>
      <c r="L59" s="14" t="s">
        <v>20</v>
      </c>
      <c r="M59" s="15">
        <v>664</v>
      </c>
      <c r="N59" s="14" t="s">
        <v>20</v>
      </c>
      <c r="O59" s="15">
        <v>771</v>
      </c>
      <c r="P59" s="14" t="s">
        <v>20</v>
      </c>
      <c r="Q59" s="15">
        <v>719</v>
      </c>
      <c r="R59" s="14" t="s">
        <v>124</v>
      </c>
      <c r="S59" s="15">
        <v>723</v>
      </c>
      <c r="T59" s="14" t="s">
        <v>20</v>
      </c>
      <c r="U59" s="15">
        <v>849</v>
      </c>
      <c r="V59" s="14" t="s">
        <v>124</v>
      </c>
      <c r="X59" s="14">
        <f t="shared" si="39"/>
        <v>590</v>
      </c>
      <c r="Y59" s="14">
        <f t="shared" si="40"/>
        <v>671</v>
      </c>
      <c r="Z59" s="14">
        <f t="shared" si="41"/>
        <v>669</v>
      </c>
      <c r="AA59" s="14">
        <f t="shared" si="42"/>
        <v>709</v>
      </c>
      <c r="AB59" s="14">
        <f t="shared" si="43"/>
        <v>664</v>
      </c>
      <c r="AC59" s="14">
        <f t="shared" si="44"/>
        <v>771</v>
      </c>
      <c r="AD59" s="14">
        <f t="shared" si="45"/>
        <v>719</v>
      </c>
      <c r="AE59" s="14">
        <f t="shared" si="46"/>
        <v>723</v>
      </c>
      <c r="AF59" s="14">
        <f t="shared" si="47"/>
        <v>849</v>
      </c>
      <c r="AH59" s="14">
        <f t="shared" si="48"/>
        <v>1</v>
      </c>
      <c r="AI59" s="14">
        <f t="shared" si="31"/>
        <v>1</v>
      </c>
      <c r="AJ59" s="14">
        <f t="shared" si="32"/>
        <v>1</v>
      </c>
      <c r="AK59" s="14">
        <f t="shared" si="33"/>
        <v>1</v>
      </c>
      <c r="AL59" s="14">
        <f t="shared" si="34"/>
        <v>1</v>
      </c>
      <c r="AM59" s="14">
        <f t="shared" si="35"/>
        <v>1</v>
      </c>
      <c r="AN59" s="14">
        <f t="shared" si="36"/>
        <v>1</v>
      </c>
      <c r="AO59" s="14">
        <f t="shared" si="37"/>
        <v>1</v>
      </c>
      <c r="AP59" s="14">
        <f t="shared" si="38"/>
        <v>1</v>
      </c>
      <c r="AR59" s="14">
        <v>1</v>
      </c>
    </row>
    <row r="60" spans="1:44" ht="12">
      <c r="A60" s="13" t="s">
        <v>165</v>
      </c>
      <c r="B60" s="13" t="s">
        <v>162</v>
      </c>
      <c r="C60" s="13" t="s">
        <v>78</v>
      </c>
      <c r="D60" s="13" t="s">
        <v>79</v>
      </c>
      <c r="E60" s="17">
        <v>22</v>
      </c>
      <c r="F60" s="16" t="s">
        <v>20</v>
      </c>
      <c r="G60" s="17">
        <v>24</v>
      </c>
      <c r="H60" s="16" t="s">
        <v>20</v>
      </c>
      <c r="I60" s="17">
        <v>21</v>
      </c>
      <c r="J60" s="16" t="s">
        <v>20</v>
      </c>
      <c r="K60" s="17">
        <v>20</v>
      </c>
      <c r="L60" s="16" t="s">
        <v>20</v>
      </c>
      <c r="M60" s="17">
        <v>22</v>
      </c>
      <c r="N60" s="16" t="s">
        <v>20</v>
      </c>
      <c r="O60" s="17">
        <v>20</v>
      </c>
      <c r="P60" s="16" t="s">
        <v>20</v>
      </c>
      <c r="Q60" s="17">
        <v>22</v>
      </c>
      <c r="R60" s="16" t="s">
        <v>20</v>
      </c>
      <c r="S60" s="17">
        <v>21</v>
      </c>
      <c r="T60" s="16" t="s">
        <v>20</v>
      </c>
      <c r="U60" s="17">
        <v>22</v>
      </c>
      <c r="V60" s="16" t="s">
        <v>20</v>
      </c>
      <c r="X60" s="14">
        <f t="shared" si="39"/>
        <v>22</v>
      </c>
      <c r="Y60" s="14">
        <f t="shared" si="40"/>
        <v>24</v>
      </c>
      <c r="Z60" s="14">
        <f t="shared" si="41"/>
        <v>21</v>
      </c>
      <c r="AA60" s="14">
        <f t="shared" si="42"/>
        <v>20</v>
      </c>
      <c r="AB60" s="14">
        <f t="shared" si="43"/>
        <v>22</v>
      </c>
      <c r="AC60" s="14">
        <f t="shared" si="44"/>
        <v>20</v>
      </c>
      <c r="AD60" s="14">
        <f t="shared" si="45"/>
        <v>22</v>
      </c>
      <c r="AE60" s="14">
        <f t="shared" si="46"/>
        <v>21</v>
      </c>
      <c r="AF60" s="14">
        <f t="shared" si="47"/>
        <v>22</v>
      </c>
      <c r="AH60" s="14">
        <f t="shared" si="48"/>
        <v>1</v>
      </c>
      <c r="AI60" s="14">
        <f t="shared" si="31"/>
        <v>1</v>
      </c>
      <c r="AJ60" s="14">
        <f t="shared" si="32"/>
        <v>1</v>
      </c>
      <c r="AK60" s="14">
        <f t="shared" si="33"/>
        <v>1</v>
      </c>
      <c r="AL60" s="14">
        <f t="shared" si="34"/>
        <v>1</v>
      </c>
      <c r="AM60" s="14">
        <f t="shared" si="35"/>
        <v>1</v>
      </c>
      <c r="AN60" s="14">
        <f t="shared" si="36"/>
        <v>1</v>
      </c>
      <c r="AO60" s="14">
        <f t="shared" si="37"/>
        <v>1</v>
      </c>
      <c r="AP60" s="14">
        <f t="shared" si="38"/>
        <v>1</v>
      </c>
      <c r="AR60" s="14">
        <v>1</v>
      </c>
    </row>
    <row r="61" spans="1:44" ht="12">
      <c r="A61" s="13" t="s">
        <v>165</v>
      </c>
      <c r="B61" s="13" t="s">
        <v>162</v>
      </c>
      <c r="C61" s="13" t="s">
        <v>80</v>
      </c>
      <c r="D61" s="13" t="s">
        <v>81</v>
      </c>
      <c r="E61" s="14" t="s">
        <v>123</v>
      </c>
      <c r="F61" s="14" t="s">
        <v>20</v>
      </c>
      <c r="G61" s="14" t="s">
        <v>123</v>
      </c>
      <c r="H61" s="14" t="s">
        <v>20</v>
      </c>
      <c r="I61" s="14">
        <v>1027</v>
      </c>
      <c r="J61" s="14" t="s">
        <v>20</v>
      </c>
      <c r="K61" s="14">
        <v>1096</v>
      </c>
      <c r="L61" s="14" t="s">
        <v>20</v>
      </c>
      <c r="M61" s="14">
        <v>1142</v>
      </c>
      <c r="N61" s="14" t="s">
        <v>20</v>
      </c>
      <c r="O61" s="14">
        <v>1242</v>
      </c>
      <c r="P61" s="14" t="s">
        <v>20</v>
      </c>
      <c r="Q61" s="14">
        <v>1270</v>
      </c>
      <c r="R61" s="14" t="s">
        <v>20</v>
      </c>
      <c r="S61" s="14">
        <v>1257</v>
      </c>
      <c r="T61" s="14" t="s">
        <v>20</v>
      </c>
      <c r="U61" s="14">
        <v>1335</v>
      </c>
      <c r="V61" s="14" t="s">
        <v>20</v>
      </c>
      <c r="X61" s="14" t="str">
        <f t="shared" si="39"/>
        <v>:</v>
      </c>
      <c r="Y61" s="14" t="str">
        <f t="shared" si="40"/>
        <v>:</v>
      </c>
      <c r="Z61" s="14">
        <f t="shared" si="41"/>
        <v>1027</v>
      </c>
      <c r="AA61" s="14">
        <f t="shared" si="42"/>
        <v>1096</v>
      </c>
      <c r="AB61" s="14">
        <f t="shared" si="43"/>
        <v>1142</v>
      </c>
      <c r="AC61" s="14">
        <f t="shared" si="44"/>
        <v>1242</v>
      </c>
      <c r="AD61" s="14">
        <f t="shared" si="45"/>
        <v>1270</v>
      </c>
      <c r="AE61" s="14">
        <f t="shared" si="46"/>
        <v>1257</v>
      </c>
      <c r="AF61" s="14">
        <f t="shared" si="47"/>
        <v>1335</v>
      </c>
      <c r="AH61" s="14">
        <f t="shared" si="48"/>
        <v>0</v>
      </c>
      <c r="AI61" s="14">
        <f t="shared" si="31"/>
        <v>0</v>
      </c>
      <c r="AJ61" s="14">
        <f t="shared" si="32"/>
        <v>1</v>
      </c>
      <c r="AK61" s="14">
        <f t="shared" si="33"/>
        <v>1</v>
      </c>
      <c r="AL61" s="14">
        <f t="shared" si="34"/>
        <v>1</v>
      </c>
      <c r="AM61" s="14">
        <f t="shared" si="35"/>
        <v>1</v>
      </c>
      <c r="AN61" s="14">
        <f t="shared" si="36"/>
        <v>1</v>
      </c>
      <c r="AO61" s="14">
        <f t="shared" si="37"/>
        <v>1</v>
      </c>
      <c r="AP61" s="14">
        <f t="shared" si="38"/>
        <v>1</v>
      </c>
      <c r="AR61" s="14">
        <v>1</v>
      </c>
    </row>
    <row r="62" spans="1:44" ht="12">
      <c r="A62" s="13" t="s">
        <v>165</v>
      </c>
      <c r="B62" s="13" t="s">
        <v>162</v>
      </c>
      <c r="C62" s="13" t="s">
        <v>82</v>
      </c>
      <c r="D62" s="13" t="s">
        <v>83</v>
      </c>
      <c r="E62" s="16" t="s">
        <v>123</v>
      </c>
      <c r="F62" s="16" t="s">
        <v>20</v>
      </c>
      <c r="G62" s="16">
        <v>77</v>
      </c>
      <c r="H62" s="16" t="s">
        <v>20</v>
      </c>
      <c r="I62" s="16" t="s">
        <v>123</v>
      </c>
      <c r="J62" s="16" t="s">
        <v>20</v>
      </c>
      <c r="K62" s="16">
        <v>82</v>
      </c>
      <c r="L62" s="16" t="s">
        <v>20</v>
      </c>
      <c r="M62" s="16" t="s">
        <v>123</v>
      </c>
      <c r="N62" s="16" t="s">
        <v>20</v>
      </c>
      <c r="O62" s="16" t="s">
        <v>123</v>
      </c>
      <c r="P62" s="16" t="s">
        <v>20</v>
      </c>
      <c r="Q62" s="16" t="s">
        <v>123</v>
      </c>
      <c r="R62" s="16" t="s">
        <v>20</v>
      </c>
      <c r="S62" s="16">
        <v>92</v>
      </c>
      <c r="T62" s="16" t="s">
        <v>20</v>
      </c>
      <c r="U62" s="16">
        <v>96</v>
      </c>
      <c r="V62" s="16" t="s">
        <v>124</v>
      </c>
      <c r="X62" s="14" t="str">
        <f t="shared" si="39"/>
        <v>:</v>
      </c>
      <c r="Y62" s="14">
        <f t="shared" si="40"/>
        <v>77</v>
      </c>
      <c r="Z62" s="14" t="str">
        <f t="shared" si="41"/>
        <v>:</v>
      </c>
      <c r="AA62" s="14">
        <f t="shared" si="42"/>
        <v>82</v>
      </c>
      <c r="AB62" s="14" t="str">
        <f t="shared" si="43"/>
        <v>:</v>
      </c>
      <c r="AC62" s="14" t="str">
        <f t="shared" si="44"/>
        <v>:</v>
      </c>
      <c r="AD62" s="14" t="str">
        <f t="shared" si="45"/>
        <v>:</v>
      </c>
      <c r="AE62" s="14">
        <f t="shared" si="46"/>
        <v>92</v>
      </c>
      <c r="AF62" s="14">
        <f t="shared" si="47"/>
        <v>96</v>
      </c>
      <c r="AH62" s="14">
        <f t="shared" si="48"/>
        <v>0</v>
      </c>
      <c r="AI62" s="14">
        <f t="shared" si="31"/>
        <v>1</v>
      </c>
      <c r="AJ62" s="14">
        <f t="shared" si="32"/>
        <v>0</v>
      </c>
      <c r="AK62" s="14">
        <f t="shared" si="33"/>
        <v>1</v>
      </c>
      <c r="AL62" s="14">
        <f t="shared" si="34"/>
        <v>0</v>
      </c>
      <c r="AM62" s="14">
        <f t="shared" si="35"/>
        <v>0</v>
      </c>
      <c r="AN62" s="14">
        <f t="shared" si="36"/>
        <v>0</v>
      </c>
      <c r="AO62" s="14">
        <f t="shared" si="37"/>
        <v>1</v>
      </c>
      <c r="AP62" s="14">
        <f t="shared" si="38"/>
        <v>1</v>
      </c>
      <c r="AR62" s="14">
        <v>1</v>
      </c>
    </row>
    <row r="63" spans="1:44" ht="12">
      <c r="A63" s="13" t="s">
        <v>165</v>
      </c>
      <c r="B63" s="13" t="s">
        <v>162</v>
      </c>
      <c r="C63" s="13" t="s">
        <v>84</v>
      </c>
      <c r="D63" s="13" t="s">
        <v>85</v>
      </c>
      <c r="E63" s="14" t="s">
        <v>123</v>
      </c>
      <c r="F63" s="14" t="s">
        <v>20</v>
      </c>
      <c r="G63" s="14">
        <v>9211</v>
      </c>
      <c r="H63" s="14" t="s">
        <v>20</v>
      </c>
      <c r="I63" s="14">
        <v>0</v>
      </c>
      <c r="J63" s="14" t="s">
        <v>20</v>
      </c>
      <c r="K63" s="14">
        <v>6727</v>
      </c>
      <c r="L63" s="14" t="s">
        <v>20</v>
      </c>
      <c r="M63" s="14">
        <v>7243</v>
      </c>
      <c r="N63" s="14" t="s">
        <v>20</v>
      </c>
      <c r="O63" s="14">
        <v>8496</v>
      </c>
      <c r="P63" s="14" t="s">
        <v>20</v>
      </c>
      <c r="Q63" s="14">
        <v>9199</v>
      </c>
      <c r="R63" s="14" t="s">
        <v>20</v>
      </c>
      <c r="S63" s="14">
        <v>8513</v>
      </c>
      <c r="T63" s="14" t="s">
        <v>20</v>
      </c>
      <c r="U63" s="14">
        <v>8028</v>
      </c>
      <c r="V63" s="14" t="s">
        <v>20</v>
      </c>
      <c r="X63" s="14" t="str">
        <f t="shared" si="39"/>
        <v>:</v>
      </c>
      <c r="Y63" s="14">
        <f t="shared" si="40"/>
        <v>9211</v>
      </c>
      <c r="Z63" s="14">
        <f t="shared" si="41"/>
        <v>0</v>
      </c>
      <c r="AA63" s="14">
        <f t="shared" si="42"/>
        <v>6727</v>
      </c>
      <c r="AB63" s="14">
        <f t="shared" si="43"/>
        <v>7243</v>
      </c>
      <c r="AC63" s="14">
        <f t="shared" si="44"/>
        <v>8496</v>
      </c>
      <c r="AD63" s="14">
        <f t="shared" si="45"/>
        <v>9199</v>
      </c>
      <c r="AE63" s="14">
        <f t="shared" si="46"/>
        <v>8513</v>
      </c>
      <c r="AF63" s="14">
        <f t="shared" si="47"/>
        <v>8028</v>
      </c>
      <c r="AH63" s="14">
        <f t="shared" si="48"/>
        <v>0</v>
      </c>
      <c r="AI63" s="14">
        <f t="shared" si="31"/>
        <v>1</v>
      </c>
      <c r="AJ63" s="14">
        <f t="shared" si="32"/>
        <v>1</v>
      </c>
      <c r="AK63" s="14">
        <f t="shared" si="33"/>
        <v>1</v>
      </c>
      <c r="AL63" s="14">
        <f t="shared" si="34"/>
        <v>1</v>
      </c>
      <c r="AM63" s="14">
        <f t="shared" si="35"/>
        <v>1</v>
      </c>
      <c r="AN63" s="14">
        <f t="shared" si="36"/>
        <v>1</v>
      </c>
      <c r="AO63" s="14">
        <f t="shared" si="37"/>
        <v>1</v>
      </c>
      <c r="AP63" s="14">
        <f t="shared" si="38"/>
        <v>1</v>
      </c>
      <c r="AR63" s="14">
        <v>1</v>
      </c>
    </row>
    <row r="64" spans="1:44" ht="12">
      <c r="A64" s="13" t="s">
        <v>165</v>
      </c>
      <c r="B64" s="13" t="s">
        <v>162</v>
      </c>
      <c r="C64" s="13" t="s">
        <v>86</v>
      </c>
      <c r="D64" s="13" t="s">
        <v>87</v>
      </c>
      <c r="E64" s="16">
        <v>1470</v>
      </c>
      <c r="F64" s="16" t="s">
        <v>20</v>
      </c>
      <c r="G64" s="16">
        <v>1545</v>
      </c>
      <c r="H64" s="16" t="s">
        <v>20</v>
      </c>
      <c r="I64" s="16">
        <v>1708</v>
      </c>
      <c r="J64" s="16" t="s">
        <v>20</v>
      </c>
      <c r="K64" s="16">
        <v>1707</v>
      </c>
      <c r="L64" s="16" t="s">
        <v>20</v>
      </c>
      <c r="M64" s="16">
        <v>1734</v>
      </c>
      <c r="N64" s="16" t="s">
        <v>20</v>
      </c>
      <c r="O64" s="16">
        <v>3</v>
      </c>
      <c r="P64" s="16" t="s">
        <v>20</v>
      </c>
      <c r="Q64" s="16">
        <v>1770</v>
      </c>
      <c r="R64" s="16" t="s">
        <v>20</v>
      </c>
      <c r="S64" s="16">
        <v>1871</v>
      </c>
      <c r="T64" s="16" t="s">
        <v>20</v>
      </c>
      <c r="U64" s="16">
        <v>1803</v>
      </c>
      <c r="V64" s="16" t="s">
        <v>124</v>
      </c>
      <c r="X64" s="14">
        <f t="shared" si="39"/>
        <v>1470</v>
      </c>
      <c r="Y64" s="14">
        <f t="shared" si="40"/>
        <v>1545</v>
      </c>
      <c r="Z64" s="14">
        <f t="shared" si="41"/>
        <v>1708</v>
      </c>
      <c r="AA64" s="14">
        <f t="shared" si="42"/>
        <v>1707</v>
      </c>
      <c r="AB64" s="14">
        <f t="shared" si="43"/>
        <v>1734</v>
      </c>
      <c r="AC64" s="14">
        <f t="shared" si="44"/>
        <v>3</v>
      </c>
      <c r="AD64" s="14">
        <f t="shared" si="45"/>
        <v>1770</v>
      </c>
      <c r="AE64" s="14">
        <f t="shared" si="46"/>
        <v>1871</v>
      </c>
      <c r="AF64" s="14">
        <f t="shared" si="47"/>
        <v>1803</v>
      </c>
      <c r="AH64" s="14">
        <f t="shared" si="48"/>
        <v>1</v>
      </c>
      <c r="AI64" s="14">
        <f t="shared" si="31"/>
        <v>1</v>
      </c>
      <c r="AJ64" s="14">
        <f t="shared" si="32"/>
        <v>1</v>
      </c>
      <c r="AK64" s="14">
        <f t="shared" si="33"/>
        <v>1</v>
      </c>
      <c r="AL64" s="14">
        <f t="shared" si="34"/>
        <v>1</v>
      </c>
      <c r="AM64" s="14">
        <f t="shared" si="35"/>
        <v>1</v>
      </c>
      <c r="AN64" s="14">
        <f t="shared" si="36"/>
        <v>1</v>
      </c>
      <c r="AO64" s="14">
        <f t="shared" si="37"/>
        <v>1</v>
      </c>
      <c r="AP64" s="14">
        <f t="shared" si="38"/>
        <v>1</v>
      </c>
      <c r="AR64" s="14">
        <v>1</v>
      </c>
    </row>
    <row r="65" spans="1:44" ht="12">
      <c r="A65" s="13" t="s">
        <v>165</v>
      </c>
      <c r="B65" s="13" t="s">
        <v>162</v>
      </c>
      <c r="C65" s="13" t="s">
        <v>88</v>
      </c>
      <c r="D65" s="13" t="s">
        <v>89</v>
      </c>
      <c r="E65" s="14" t="s">
        <v>123</v>
      </c>
      <c r="F65" s="14" t="s">
        <v>20</v>
      </c>
      <c r="G65" s="14">
        <v>1244</v>
      </c>
      <c r="H65" s="14" t="s">
        <v>125</v>
      </c>
      <c r="I65" s="14">
        <v>1492</v>
      </c>
      <c r="J65" s="14" t="s">
        <v>20</v>
      </c>
      <c r="K65" s="14">
        <v>1339</v>
      </c>
      <c r="L65" s="14" t="s">
        <v>20</v>
      </c>
      <c r="M65" s="14">
        <v>1534</v>
      </c>
      <c r="N65" s="14" t="s">
        <v>20</v>
      </c>
      <c r="O65" s="14">
        <v>1936</v>
      </c>
      <c r="P65" s="14" t="s">
        <v>20</v>
      </c>
      <c r="Q65" s="14">
        <v>2102</v>
      </c>
      <c r="R65" s="14" t="s">
        <v>20</v>
      </c>
      <c r="S65" s="14">
        <v>2236</v>
      </c>
      <c r="T65" s="14" t="s">
        <v>20</v>
      </c>
      <c r="U65" s="14">
        <v>2634</v>
      </c>
      <c r="V65" s="14" t="s">
        <v>20</v>
      </c>
      <c r="X65" s="14" t="str">
        <f t="shared" si="39"/>
        <v>:</v>
      </c>
      <c r="Y65" s="14">
        <f t="shared" si="40"/>
        <v>1244</v>
      </c>
      <c r="Z65" s="14">
        <f t="shared" si="41"/>
        <v>1492</v>
      </c>
      <c r="AA65" s="14">
        <f t="shared" si="42"/>
        <v>1339</v>
      </c>
      <c r="AB65" s="14">
        <f t="shared" si="43"/>
        <v>1534</v>
      </c>
      <c r="AC65" s="14">
        <f t="shared" si="44"/>
        <v>1936</v>
      </c>
      <c r="AD65" s="14">
        <f t="shared" si="45"/>
        <v>2102</v>
      </c>
      <c r="AE65" s="14">
        <f t="shared" si="46"/>
        <v>2236</v>
      </c>
      <c r="AF65" s="14">
        <f t="shared" si="47"/>
        <v>2634</v>
      </c>
      <c r="AH65" s="14">
        <f t="shared" si="48"/>
        <v>0</v>
      </c>
      <c r="AI65" s="14">
        <f t="shared" si="31"/>
        <v>1</v>
      </c>
      <c r="AJ65" s="14">
        <f t="shared" si="32"/>
        <v>1</v>
      </c>
      <c r="AK65" s="14">
        <f t="shared" si="33"/>
        <v>1</v>
      </c>
      <c r="AL65" s="14">
        <f t="shared" si="34"/>
        <v>1</v>
      </c>
      <c r="AM65" s="14">
        <f t="shared" si="35"/>
        <v>1</v>
      </c>
      <c r="AN65" s="14">
        <f t="shared" si="36"/>
        <v>1</v>
      </c>
      <c r="AO65" s="14">
        <f t="shared" si="37"/>
        <v>1</v>
      </c>
      <c r="AP65" s="14">
        <f t="shared" si="38"/>
        <v>1</v>
      </c>
      <c r="AR65" s="14">
        <v>1</v>
      </c>
    </row>
    <row r="66" spans="1:44" ht="12">
      <c r="A66" s="13" t="s">
        <v>165</v>
      </c>
      <c r="B66" s="13" t="s">
        <v>162</v>
      </c>
      <c r="C66" s="13" t="s">
        <v>90</v>
      </c>
      <c r="D66" s="13" t="s">
        <v>91</v>
      </c>
      <c r="E66" s="17">
        <v>224</v>
      </c>
      <c r="F66" s="16" t="s">
        <v>20</v>
      </c>
      <c r="G66" s="17">
        <v>227</v>
      </c>
      <c r="H66" s="16" t="s">
        <v>20</v>
      </c>
      <c r="I66" s="17">
        <v>246</v>
      </c>
      <c r="J66" s="16" t="s">
        <v>20</v>
      </c>
      <c r="K66" s="17">
        <v>279</v>
      </c>
      <c r="L66" s="16" t="s">
        <v>20</v>
      </c>
      <c r="M66" s="17">
        <v>247</v>
      </c>
      <c r="N66" s="16" t="s">
        <v>20</v>
      </c>
      <c r="O66" s="17">
        <v>245</v>
      </c>
      <c r="P66" s="16" t="s">
        <v>20</v>
      </c>
      <c r="Q66" s="17" t="s">
        <v>123</v>
      </c>
      <c r="R66" s="16" t="s">
        <v>20</v>
      </c>
      <c r="S66" s="17">
        <v>227</v>
      </c>
      <c r="T66" s="16" t="s">
        <v>20</v>
      </c>
      <c r="U66" s="17">
        <v>230</v>
      </c>
      <c r="V66" s="16" t="s">
        <v>20</v>
      </c>
      <c r="X66" s="14">
        <f t="shared" si="39"/>
        <v>224</v>
      </c>
      <c r="Y66" s="14">
        <f t="shared" si="40"/>
        <v>227</v>
      </c>
      <c r="Z66" s="14">
        <f t="shared" si="41"/>
        <v>246</v>
      </c>
      <c r="AA66" s="14">
        <f t="shared" si="42"/>
        <v>279</v>
      </c>
      <c r="AB66" s="14">
        <f t="shared" si="43"/>
        <v>247</v>
      </c>
      <c r="AC66" s="14">
        <f t="shared" si="44"/>
        <v>245</v>
      </c>
      <c r="AD66" s="14" t="str">
        <f t="shared" si="45"/>
        <v>:</v>
      </c>
      <c r="AE66" s="14">
        <f t="shared" si="46"/>
        <v>227</v>
      </c>
      <c r="AF66" s="14">
        <f t="shared" si="47"/>
        <v>230</v>
      </c>
      <c r="AH66" s="14">
        <f t="shared" si="48"/>
        <v>1</v>
      </c>
      <c r="AI66" s="14">
        <f t="shared" si="31"/>
        <v>1</v>
      </c>
      <c r="AJ66" s="14">
        <f t="shared" si="32"/>
        <v>1</v>
      </c>
      <c r="AK66" s="14">
        <f t="shared" si="33"/>
        <v>1</v>
      </c>
      <c r="AL66" s="14">
        <f t="shared" si="34"/>
        <v>1</v>
      </c>
      <c r="AM66" s="14">
        <f t="shared" si="35"/>
        <v>1</v>
      </c>
      <c r="AN66" s="14">
        <f t="shared" si="36"/>
        <v>0</v>
      </c>
      <c r="AO66" s="14">
        <f t="shared" si="37"/>
        <v>1</v>
      </c>
      <c r="AP66" s="14">
        <f t="shared" si="38"/>
        <v>1</v>
      </c>
      <c r="AR66" s="14">
        <v>1</v>
      </c>
    </row>
    <row r="67" spans="1:44" ht="12">
      <c r="A67" s="13" t="s">
        <v>165</v>
      </c>
      <c r="B67" s="13" t="s">
        <v>162</v>
      </c>
      <c r="C67" s="13" t="s">
        <v>92</v>
      </c>
      <c r="D67" s="13" t="s">
        <v>93</v>
      </c>
      <c r="E67" s="14">
        <v>664</v>
      </c>
      <c r="F67" s="14" t="s">
        <v>20</v>
      </c>
      <c r="G67" s="14">
        <v>750</v>
      </c>
      <c r="H67" s="14" t="s">
        <v>20</v>
      </c>
      <c r="I67" s="14">
        <v>734</v>
      </c>
      <c r="J67" s="14" t="s">
        <v>20</v>
      </c>
      <c r="K67" s="14">
        <v>736</v>
      </c>
      <c r="L67" s="14" t="s">
        <v>20</v>
      </c>
      <c r="M67" s="14">
        <v>735</v>
      </c>
      <c r="N67" s="14" t="s">
        <v>20</v>
      </c>
      <c r="O67" s="14">
        <v>765</v>
      </c>
      <c r="P67" s="14" t="s">
        <v>20</v>
      </c>
      <c r="Q67" s="14">
        <v>745</v>
      </c>
      <c r="R67" s="14" t="s">
        <v>20</v>
      </c>
      <c r="S67" s="14">
        <v>703</v>
      </c>
      <c r="T67" s="14" t="s">
        <v>20</v>
      </c>
      <c r="U67" s="14">
        <v>682</v>
      </c>
      <c r="V67" s="14" t="s">
        <v>20</v>
      </c>
      <c r="X67" s="14">
        <f t="shared" si="39"/>
        <v>664</v>
      </c>
      <c r="Y67" s="14">
        <f t="shared" si="40"/>
        <v>750</v>
      </c>
      <c r="Z67" s="14">
        <f t="shared" si="41"/>
        <v>734</v>
      </c>
      <c r="AA67" s="14">
        <f t="shared" si="42"/>
        <v>736</v>
      </c>
      <c r="AB67" s="14">
        <f t="shared" si="43"/>
        <v>735</v>
      </c>
      <c r="AC67" s="14">
        <f t="shared" si="44"/>
        <v>765</v>
      </c>
      <c r="AD67" s="14">
        <f t="shared" si="45"/>
        <v>745</v>
      </c>
      <c r="AE67" s="14">
        <f t="shared" si="46"/>
        <v>703</v>
      </c>
      <c r="AF67" s="14">
        <f t="shared" si="47"/>
        <v>682</v>
      </c>
      <c r="AH67" s="14">
        <f t="shared" si="48"/>
        <v>1</v>
      </c>
      <c r="AI67" s="14">
        <f t="shared" si="31"/>
        <v>1</v>
      </c>
      <c r="AJ67" s="14">
        <f t="shared" si="32"/>
        <v>1</v>
      </c>
      <c r="AK67" s="14">
        <f t="shared" si="33"/>
        <v>1</v>
      </c>
      <c r="AL67" s="14">
        <f t="shared" si="34"/>
        <v>1</v>
      </c>
      <c r="AM67" s="14">
        <f t="shared" si="35"/>
        <v>1</v>
      </c>
      <c r="AN67" s="14">
        <f t="shared" si="36"/>
        <v>1</v>
      </c>
      <c r="AO67" s="14">
        <f t="shared" si="37"/>
        <v>1</v>
      </c>
      <c r="AP67" s="14">
        <f t="shared" si="38"/>
        <v>1</v>
      </c>
      <c r="AR67" s="14">
        <v>1</v>
      </c>
    </row>
    <row r="68" spans="1:44" ht="12">
      <c r="A68" s="13" t="s">
        <v>165</v>
      </c>
      <c r="B68" s="13" t="s">
        <v>162</v>
      </c>
      <c r="C68" s="13" t="s">
        <v>94</v>
      </c>
      <c r="D68" s="13" t="s">
        <v>95</v>
      </c>
      <c r="E68" s="17" t="s">
        <v>123</v>
      </c>
      <c r="F68" s="16" t="s">
        <v>20</v>
      </c>
      <c r="G68" s="17" t="s">
        <v>123</v>
      </c>
      <c r="H68" s="16" t="s">
        <v>20</v>
      </c>
      <c r="I68" s="17" t="s">
        <v>123</v>
      </c>
      <c r="J68" s="16" t="s">
        <v>20</v>
      </c>
      <c r="K68" s="17" t="s">
        <v>123</v>
      </c>
      <c r="L68" s="16" t="s">
        <v>20</v>
      </c>
      <c r="M68" s="17" t="s">
        <v>123</v>
      </c>
      <c r="N68" s="16" t="s">
        <v>20</v>
      </c>
      <c r="O68" s="17" t="s">
        <v>123</v>
      </c>
      <c r="P68" s="16" t="s">
        <v>20</v>
      </c>
      <c r="Q68" s="17" t="s">
        <v>123</v>
      </c>
      <c r="R68" s="16" t="s">
        <v>20</v>
      </c>
      <c r="S68" s="17" t="s">
        <v>123</v>
      </c>
      <c r="T68" s="16" t="s">
        <v>20</v>
      </c>
      <c r="U68" s="17" t="s">
        <v>123</v>
      </c>
      <c r="V68" s="16" t="s">
        <v>20</v>
      </c>
      <c r="X68" s="14" t="str">
        <f aca="true" t="shared" si="58" ref="X68:X69">E68</f>
        <v>:</v>
      </c>
      <c r="Y68" s="14" t="str">
        <f aca="true" t="shared" si="59" ref="Y68:Y69">G68</f>
        <v>:</v>
      </c>
      <c r="Z68" s="14" t="str">
        <f aca="true" t="shared" si="60" ref="Z68:Z69">I68</f>
        <v>:</v>
      </c>
      <c r="AA68" s="14" t="str">
        <f aca="true" t="shared" si="61" ref="AA68:AA69">K68</f>
        <v>:</v>
      </c>
      <c r="AB68" s="14" t="str">
        <f aca="true" t="shared" si="62" ref="AB68:AB69">M68</f>
        <v>:</v>
      </c>
      <c r="AC68" s="14" t="str">
        <f aca="true" t="shared" si="63" ref="AC68:AC69">O68</f>
        <v>:</v>
      </c>
      <c r="AD68" s="14" t="str">
        <f aca="true" t="shared" si="64" ref="AD68:AD69">Q68</f>
        <v>:</v>
      </c>
      <c r="AE68" s="14" t="str">
        <f aca="true" t="shared" si="65" ref="AE68:AE69">S68</f>
        <v>:</v>
      </c>
      <c r="AF68" s="14" t="str">
        <f aca="true" t="shared" si="66" ref="AF68:AF69">U68</f>
        <v>:</v>
      </c>
      <c r="AH68" s="14">
        <f t="shared" si="48"/>
        <v>0</v>
      </c>
      <c r="AI68" s="14">
        <f t="shared" si="31"/>
        <v>0</v>
      </c>
      <c r="AJ68" s="14">
        <f t="shared" si="32"/>
        <v>0</v>
      </c>
      <c r="AK68" s="14">
        <f t="shared" si="33"/>
        <v>0</v>
      </c>
      <c r="AL68" s="14">
        <f t="shared" si="34"/>
        <v>0</v>
      </c>
      <c r="AM68" s="14">
        <f t="shared" si="35"/>
        <v>0</v>
      </c>
      <c r="AN68" s="14">
        <f t="shared" si="36"/>
        <v>0</v>
      </c>
      <c r="AO68" s="14">
        <f t="shared" si="37"/>
        <v>0</v>
      </c>
      <c r="AP68" s="14">
        <f t="shared" si="38"/>
        <v>0</v>
      </c>
      <c r="AR68" s="14">
        <v>0</v>
      </c>
    </row>
    <row r="69" spans="1:44" ht="12">
      <c r="A69" s="13" t="s">
        <v>165</v>
      </c>
      <c r="B69" s="13" t="s">
        <v>162</v>
      </c>
      <c r="C69" s="13" t="s">
        <v>96</v>
      </c>
      <c r="D69" s="13" t="s">
        <v>97</v>
      </c>
      <c r="E69" s="14" t="s">
        <v>123</v>
      </c>
      <c r="F69" s="14" t="s">
        <v>20</v>
      </c>
      <c r="G69" s="14" t="s">
        <v>123</v>
      </c>
      <c r="H69" s="14" t="s">
        <v>20</v>
      </c>
      <c r="I69" s="14" t="s">
        <v>123</v>
      </c>
      <c r="J69" s="14" t="s">
        <v>20</v>
      </c>
      <c r="K69" s="14" t="s">
        <v>123</v>
      </c>
      <c r="L69" s="14" t="s">
        <v>20</v>
      </c>
      <c r="M69" s="14" t="s">
        <v>123</v>
      </c>
      <c r="N69" s="14" t="s">
        <v>20</v>
      </c>
      <c r="O69" s="14" t="s">
        <v>123</v>
      </c>
      <c r="P69" s="14" t="s">
        <v>20</v>
      </c>
      <c r="Q69" s="14" t="s">
        <v>123</v>
      </c>
      <c r="R69" s="14" t="s">
        <v>20</v>
      </c>
      <c r="S69" s="14" t="s">
        <v>123</v>
      </c>
      <c r="T69" s="14" t="s">
        <v>20</v>
      </c>
      <c r="U69" s="14" t="s">
        <v>123</v>
      </c>
      <c r="V69" s="14" t="s">
        <v>20</v>
      </c>
      <c r="X69" s="14" t="str">
        <f t="shared" si="58"/>
        <v>:</v>
      </c>
      <c r="Y69" s="14" t="str">
        <f t="shared" si="59"/>
        <v>:</v>
      </c>
      <c r="Z69" s="14" t="str">
        <f t="shared" si="60"/>
        <v>:</v>
      </c>
      <c r="AA69" s="14" t="str">
        <f t="shared" si="61"/>
        <v>:</v>
      </c>
      <c r="AB69" s="14" t="str">
        <f t="shared" si="62"/>
        <v>:</v>
      </c>
      <c r="AC69" s="14" t="str">
        <f t="shared" si="63"/>
        <v>:</v>
      </c>
      <c r="AD69" s="14" t="str">
        <f t="shared" si="64"/>
        <v>:</v>
      </c>
      <c r="AE69" s="14" t="str">
        <f t="shared" si="65"/>
        <v>:</v>
      </c>
      <c r="AF69" s="14" t="str">
        <f t="shared" si="66"/>
        <v>:</v>
      </c>
      <c r="AH69" s="14">
        <f t="shared" si="48"/>
        <v>0</v>
      </c>
      <c r="AI69" s="14">
        <f t="shared" si="31"/>
        <v>0</v>
      </c>
      <c r="AJ69" s="14">
        <f t="shared" si="32"/>
        <v>0</v>
      </c>
      <c r="AK69" s="14">
        <f t="shared" si="33"/>
        <v>0</v>
      </c>
      <c r="AL69" s="14">
        <f t="shared" si="34"/>
        <v>0</v>
      </c>
      <c r="AM69" s="14">
        <f t="shared" si="35"/>
        <v>0</v>
      </c>
      <c r="AN69" s="14">
        <f t="shared" si="36"/>
        <v>0</v>
      </c>
      <c r="AO69" s="14">
        <f t="shared" si="37"/>
        <v>0</v>
      </c>
      <c r="AP69" s="14">
        <f t="shared" si="38"/>
        <v>0</v>
      </c>
      <c r="AR69" s="14">
        <v>0</v>
      </c>
    </row>
    <row r="70" spans="1:44" ht="12">
      <c r="A70" s="20" t="s">
        <v>165</v>
      </c>
      <c r="B70" s="20" t="s">
        <v>162</v>
      </c>
      <c r="C70" s="20" t="s">
        <v>137</v>
      </c>
      <c r="D70" s="20" t="s">
        <v>138</v>
      </c>
      <c r="E70" s="14"/>
      <c r="F70" s="14"/>
      <c r="G70" s="15"/>
      <c r="H70" s="14"/>
      <c r="I70" s="15"/>
      <c r="J70" s="14"/>
      <c r="K70" s="15"/>
      <c r="L70" s="14"/>
      <c r="M70" s="15"/>
      <c r="N70" s="14"/>
      <c r="O70" s="15"/>
      <c r="P70" s="14"/>
      <c r="Q70" s="15"/>
      <c r="R70" s="14"/>
      <c r="S70" s="15"/>
      <c r="T70" s="14"/>
      <c r="U70" s="14"/>
      <c r="V70" s="14"/>
      <c r="X70" s="21">
        <f>$AE$70*SUMPRODUCT(AH47:AH69,X47:X69)/SUMPRODUCT(AH47:AH69,$AE$11:$AE$33)</f>
        <v>50771.09241117586</v>
      </c>
      <c r="Y70" s="21">
        <f aca="true" t="shared" si="67" ref="Y70:AD70">$AE$70*SUMPRODUCT(AI47:AI69,Y47:Y69)/SUMPRODUCT(AI47:AI69,$AE$11:$AE$33)</f>
        <v>53364.73113129719</v>
      </c>
      <c r="Z70" s="21">
        <f t="shared" si="67"/>
        <v>43923.30660091741</v>
      </c>
      <c r="AA70" s="21">
        <f t="shared" si="67"/>
        <v>52083.75848686511</v>
      </c>
      <c r="AB70" s="21">
        <f t="shared" si="67"/>
        <v>53903.183132053986</v>
      </c>
      <c r="AC70" s="21">
        <f t="shared" si="67"/>
        <v>54659.989837029694</v>
      </c>
      <c r="AD70" s="21">
        <f t="shared" si="67"/>
        <v>55517.55041379848</v>
      </c>
      <c r="AE70" s="1">
        <f>SUM(AE47:AE69)</f>
        <v>63202</v>
      </c>
      <c r="AF70" s="21">
        <f>$AE$70*SUMPRODUCT(AP47:AP69,AF47:AF69)/SUMPRODUCT(AP47:AP69,$AE$11:$AE$33)</f>
        <v>58089.31889358983</v>
      </c>
      <c r="AH70" s="14"/>
      <c r="AI70" s="14"/>
      <c r="AJ70" s="14"/>
      <c r="AK70" s="14"/>
      <c r="AL70" s="14"/>
      <c r="AM70" s="14"/>
      <c r="AN70" s="14"/>
      <c r="AO70" s="14"/>
      <c r="AP70" s="14"/>
      <c r="AR70" s="14"/>
    </row>
    <row r="72" ht="11.45" customHeight="1">
      <c r="W72" s="7" t="s">
        <v>167</v>
      </c>
    </row>
    <row r="73" spans="6:32" ht="11.45" customHeight="1">
      <c r="F73" s="82"/>
      <c r="H73" s="82"/>
      <c r="J73" s="82"/>
      <c r="L73" s="82"/>
      <c r="N73" s="82"/>
      <c r="P73" s="82"/>
      <c r="R73" s="82"/>
      <c r="T73" s="82"/>
      <c r="X73" s="7" t="str">
        <f>X9</f>
        <v>2013</v>
      </c>
      <c r="Y73" s="7" t="str">
        <f aca="true" t="shared" si="68" ref="Y73:AF73">Y9</f>
        <v>2014</v>
      </c>
      <c r="Z73" s="7" t="str">
        <f t="shared" si="68"/>
        <v>2015</v>
      </c>
      <c r="AA73" s="7" t="str">
        <f t="shared" si="68"/>
        <v>2016</v>
      </c>
      <c r="AB73" s="7" t="str">
        <f t="shared" si="68"/>
        <v>2017</v>
      </c>
      <c r="AC73" s="7" t="str">
        <f t="shared" si="68"/>
        <v>2018</v>
      </c>
      <c r="AD73" s="7" t="str">
        <f t="shared" si="68"/>
        <v>2019</v>
      </c>
      <c r="AE73" s="7" t="str">
        <f t="shared" si="68"/>
        <v>2020</v>
      </c>
      <c r="AF73" s="7" t="str">
        <f t="shared" si="68"/>
        <v>2021</v>
      </c>
    </row>
    <row r="74" spans="6:32" ht="11.45" customHeight="1">
      <c r="F74" s="82"/>
      <c r="H74" s="82"/>
      <c r="J74" s="82"/>
      <c r="L74" s="82"/>
      <c r="N74" s="82"/>
      <c r="P74" s="82"/>
      <c r="R74" s="82"/>
      <c r="T74" s="82"/>
      <c r="V74" s="82" t="s">
        <v>137</v>
      </c>
      <c r="W74" s="7" t="s">
        <v>166</v>
      </c>
      <c r="X74" s="82">
        <f>X34/1000</f>
        <v>63.04998819736354</v>
      </c>
      <c r="Y74" s="82">
        <f aca="true" t="shared" si="69" ref="Y74:AF74">Y34/1000</f>
        <v>69.08950593184092</v>
      </c>
      <c r="Z74" s="82">
        <f t="shared" si="69"/>
        <v>68.09594537783536</v>
      </c>
      <c r="AA74" s="82">
        <f t="shared" si="69"/>
        <v>70.65758930135195</v>
      </c>
      <c r="AB74" s="82">
        <f t="shared" si="69"/>
        <v>71.26445449660676</v>
      </c>
      <c r="AC74" s="82">
        <f t="shared" si="69"/>
        <v>71.31970398239244</v>
      </c>
      <c r="AD74" s="82">
        <f t="shared" si="69"/>
        <v>70.1671685156085</v>
      </c>
      <c r="AE74" s="82">
        <f t="shared" si="69"/>
        <v>74.012579</v>
      </c>
      <c r="AF74" s="82">
        <f t="shared" si="69"/>
        <v>74.39292139049026</v>
      </c>
    </row>
    <row r="75" spans="6:32" ht="11.45" customHeight="1">
      <c r="F75" s="82"/>
      <c r="H75" s="82"/>
      <c r="J75" s="82"/>
      <c r="L75" s="82"/>
      <c r="N75" s="82"/>
      <c r="P75" s="82"/>
      <c r="R75" s="82"/>
      <c r="T75" s="82"/>
      <c r="V75" s="82" t="s">
        <v>163</v>
      </c>
      <c r="W75" s="7" t="s">
        <v>142</v>
      </c>
      <c r="X75" s="82">
        <f>X35/1000</f>
        <v>58.91984863608364</v>
      </c>
      <c r="Y75" s="82">
        <f aca="true" t="shared" si="70" ref="Y75:AF75">Y35/1000</f>
        <v>65.05308379149265</v>
      </c>
      <c r="Z75" s="82">
        <f t="shared" si="70"/>
        <v>63.76312223271728</v>
      </c>
      <c r="AA75" s="82">
        <f t="shared" si="70"/>
        <v>66.034497151604</v>
      </c>
      <c r="AB75" s="82">
        <f t="shared" si="70"/>
        <v>66.57783542601742</v>
      </c>
      <c r="AC75" s="82">
        <f t="shared" si="70"/>
        <v>67.81301738799226</v>
      </c>
      <c r="AD75" s="82">
        <f t="shared" si="70"/>
        <v>66.72263219214554</v>
      </c>
      <c r="AE75" s="82">
        <f t="shared" si="70"/>
        <v>68.88373200000001</v>
      </c>
      <c r="AF75" s="82">
        <f t="shared" si="70"/>
        <v>69.20987923752185</v>
      </c>
    </row>
    <row r="76" spans="6:32" ht="11.45" customHeight="1">
      <c r="F76" s="82"/>
      <c r="H76" s="82"/>
      <c r="J76" s="82"/>
      <c r="L76" s="82"/>
      <c r="N76" s="82"/>
      <c r="P76" s="82"/>
      <c r="R76" s="82"/>
      <c r="T76" s="82"/>
      <c r="V76" s="82" t="s">
        <v>164</v>
      </c>
      <c r="W76" s="7" t="s">
        <v>168</v>
      </c>
      <c r="X76" s="82">
        <f>X70/1000</f>
        <v>50.77109241117586</v>
      </c>
      <c r="Y76" s="82">
        <f aca="true" t="shared" si="71" ref="Y76:AF76">Y70/1000</f>
        <v>53.364731131297184</v>
      </c>
      <c r="Z76" s="82">
        <f t="shared" si="71"/>
        <v>43.92330660091741</v>
      </c>
      <c r="AA76" s="82">
        <f t="shared" si="71"/>
        <v>52.08375848686511</v>
      </c>
      <c r="AB76" s="82">
        <f t="shared" si="71"/>
        <v>53.90318313205399</v>
      </c>
      <c r="AC76" s="82">
        <f t="shared" si="71"/>
        <v>54.65998983702969</v>
      </c>
      <c r="AD76" s="82">
        <f t="shared" si="71"/>
        <v>55.51755041379848</v>
      </c>
      <c r="AE76" s="82">
        <f t="shared" si="71"/>
        <v>63.202</v>
      </c>
      <c r="AF76" s="82">
        <f t="shared" si="71"/>
        <v>58.08931889358983</v>
      </c>
    </row>
    <row r="77" spans="6:22" ht="11.45" customHeight="1">
      <c r="F77" s="82"/>
      <c r="H77" s="82"/>
      <c r="J77" s="82"/>
      <c r="L77" s="82"/>
      <c r="N77" s="82"/>
      <c r="P77" s="82"/>
      <c r="R77" s="82"/>
      <c r="T77" s="82"/>
      <c r="V77" s="82"/>
    </row>
    <row r="78" spans="6:22" ht="11.45" customHeight="1">
      <c r="F78" s="82"/>
      <c r="H78" s="82"/>
      <c r="J78" s="82"/>
      <c r="L78" s="82"/>
      <c r="N78" s="82"/>
      <c r="P78" s="82"/>
      <c r="R78" s="82"/>
      <c r="T78" s="82"/>
      <c r="V78" s="82"/>
    </row>
    <row r="79" spans="6:22" ht="11.45" customHeight="1">
      <c r="F79" s="82"/>
      <c r="H79" s="82"/>
      <c r="J79" s="82"/>
      <c r="L79" s="82"/>
      <c r="N79" s="82"/>
      <c r="P79" s="82"/>
      <c r="R79" s="82"/>
      <c r="T79" s="82"/>
      <c r="V79" s="82"/>
    </row>
    <row r="80" spans="6:22" ht="11.45" customHeight="1">
      <c r="F80" s="82"/>
      <c r="H80" s="82"/>
      <c r="J80" s="82"/>
      <c r="L80" s="82"/>
      <c r="N80" s="82"/>
      <c r="P80" s="82"/>
      <c r="R80" s="82"/>
      <c r="T80" s="82"/>
      <c r="V80" s="82"/>
    </row>
    <row r="81" spans="6:22" ht="11.45" customHeight="1">
      <c r="F81" s="82"/>
      <c r="H81" s="82"/>
      <c r="J81" s="82"/>
      <c r="L81" s="82"/>
      <c r="N81" s="82"/>
      <c r="P81" s="82"/>
      <c r="R81" s="82"/>
      <c r="T81" s="82"/>
      <c r="V81" s="82"/>
    </row>
    <row r="82" spans="6:22" ht="11.45" customHeight="1">
      <c r="F82" s="82"/>
      <c r="H82" s="82"/>
      <c r="J82" s="82"/>
      <c r="L82" s="82"/>
      <c r="N82" s="82"/>
      <c r="P82" s="82"/>
      <c r="R82" s="82"/>
      <c r="T82" s="82"/>
      <c r="V82" s="82"/>
    </row>
    <row r="83" spans="6:22" ht="11.45" customHeight="1">
      <c r="F83" s="82"/>
      <c r="H83" s="82"/>
      <c r="J83" s="82"/>
      <c r="L83" s="82"/>
      <c r="N83" s="82"/>
      <c r="P83" s="82"/>
      <c r="R83" s="82"/>
      <c r="T83" s="82"/>
      <c r="V83" s="82"/>
    </row>
    <row r="84" spans="6:22" ht="11.45" customHeight="1">
      <c r="F84" s="82"/>
      <c r="H84" s="82"/>
      <c r="J84" s="82"/>
      <c r="L84" s="82"/>
      <c r="N84" s="82"/>
      <c r="P84" s="82"/>
      <c r="R84" s="82"/>
      <c r="T84" s="82"/>
      <c r="V84" s="82"/>
    </row>
    <row r="85" spans="6:22" ht="11.45" customHeight="1">
      <c r="F85" s="82"/>
      <c r="H85" s="82"/>
      <c r="J85" s="82"/>
      <c r="L85" s="82"/>
      <c r="N85" s="82"/>
      <c r="P85" s="82"/>
      <c r="R85" s="82"/>
      <c r="T85" s="82"/>
      <c r="V85" s="82"/>
    </row>
    <row r="86" spans="6:22" ht="11.45" customHeight="1">
      <c r="F86" s="82"/>
      <c r="H86" s="82"/>
      <c r="J86" s="82"/>
      <c r="L86" s="82"/>
      <c r="N86" s="82"/>
      <c r="P86" s="82"/>
      <c r="R86" s="82"/>
      <c r="T86" s="82"/>
      <c r="V86" s="82"/>
    </row>
    <row r="87" spans="6:22" ht="11.45" customHeight="1">
      <c r="F87" s="82"/>
      <c r="H87" s="82"/>
      <c r="J87" s="82"/>
      <c r="L87" s="82"/>
      <c r="N87" s="82"/>
      <c r="P87" s="82"/>
      <c r="R87" s="82"/>
      <c r="T87" s="82"/>
      <c r="V87" s="82"/>
    </row>
    <row r="88" spans="6:22" ht="11.45" customHeight="1">
      <c r="F88" s="82"/>
      <c r="H88" s="82"/>
      <c r="J88" s="82"/>
      <c r="L88" s="82"/>
      <c r="N88" s="82"/>
      <c r="P88" s="82"/>
      <c r="R88" s="82"/>
      <c r="T88" s="82"/>
      <c r="V88" s="82"/>
    </row>
    <row r="89" spans="6:22" ht="11.45" customHeight="1">
      <c r="F89" s="82"/>
      <c r="H89" s="82"/>
      <c r="J89" s="82"/>
      <c r="L89" s="82"/>
      <c r="N89" s="82"/>
      <c r="P89" s="82"/>
      <c r="R89" s="82"/>
      <c r="T89" s="82"/>
      <c r="V89" s="82"/>
    </row>
    <row r="90" spans="6:22" ht="11.45" customHeight="1">
      <c r="F90" s="82"/>
      <c r="H90" s="82"/>
      <c r="J90" s="82"/>
      <c r="L90" s="82"/>
      <c r="N90" s="82"/>
      <c r="P90" s="82"/>
      <c r="R90" s="82"/>
      <c r="T90" s="82"/>
      <c r="V90" s="82"/>
    </row>
    <row r="91" spans="6:22" ht="11.45" customHeight="1">
      <c r="F91" s="82"/>
      <c r="H91" s="82"/>
      <c r="J91" s="82"/>
      <c r="L91" s="82"/>
      <c r="N91" s="82"/>
      <c r="P91" s="82"/>
      <c r="R91" s="82"/>
      <c r="T91" s="82"/>
      <c r="V91" s="82"/>
    </row>
    <row r="92" spans="6:22" ht="11.45" customHeight="1">
      <c r="F92" s="82"/>
      <c r="H92" s="82"/>
      <c r="J92" s="82"/>
      <c r="L92" s="82"/>
      <c r="N92" s="82"/>
      <c r="P92" s="82"/>
      <c r="R92" s="82"/>
      <c r="T92" s="82"/>
      <c r="V92" s="82"/>
    </row>
    <row r="93" spans="6:22" ht="11.45" customHeight="1">
      <c r="F93" s="82"/>
      <c r="H93" s="82"/>
      <c r="J93" s="82"/>
      <c r="L93" s="82"/>
      <c r="N93" s="82"/>
      <c r="P93" s="82"/>
      <c r="R93" s="82"/>
      <c r="T93" s="82"/>
      <c r="V93" s="82"/>
    </row>
    <row r="94" spans="6:22" ht="11.45" customHeight="1">
      <c r="F94" s="82"/>
      <c r="H94" s="82"/>
      <c r="J94" s="82"/>
      <c r="L94" s="82"/>
      <c r="N94" s="82"/>
      <c r="P94" s="82"/>
      <c r="R94" s="82"/>
      <c r="T94" s="82"/>
      <c r="V94" s="82"/>
    </row>
    <row r="95" spans="6:22" ht="11.45" customHeight="1">
      <c r="F95" s="82"/>
      <c r="H95" s="82"/>
      <c r="J95" s="82"/>
      <c r="L95" s="82"/>
      <c r="N95" s="82"/>
      <c r="P95" s="82"/>
      <c r="R95" s="82"/>
      <c r="T95" s="82"/>
      <c r="V95" s="82"/>
    </row>
  </sheetData>
  <autoFilter ref="A10:V33"/>
  <mergeCells count="10">
    <mergeCell ref="O9:P9"/>
    <mergeCell ref="Q9:R9"/>
    <mergeCell ref="S9:T9"/>
    <mergeCell ref="U9:V9"/>
    <mergeCell ref="A9:D9"/>
    <mergeCell ref="E9:F9"/>
    <mergeCell ref="G9:H9"/>
    <mergeCell ref="I9:J9"/>
    <mergeCell ref="K9:L9"/>
    <mergeCell ref="M9:N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8"/>
  <sheetViews>
    <sheetView workbookViewId="0" topLeftCell="A1">
      <pane xSplit="4" ySplit="10" topLeftCell="L11" activePane="bottomRight" state="frozen"/>
      <selection pane="topRight" activeCell="A1" sqref="A1"/>
      <selection pane="bottomLeft" activeCell="A1" sqref="A1"/>
      <selection pane="bottomRight" activeCell="N9" sqref="N9:V43"/>
    </sheetView>
  </sheetViews>
  <sheetFormatPr defaultColWidth="9.140625" defaultRowHeight="11.25" customHeight="1"/>
  <cols>
    <col min="1" max="1" width="22.8515625" style="7" customWidth="1"/>
    <col min="2" max="2" width="29.8515625" style="7" customWidth="1"/>
    <col min="3" max="3" width="11.00390625" style="7" customWidth="1"/>
    <col min="4" max="4" width="29.8515625" style="7" customWidth="1"/>
    <col min="5" max="5" width="10.00390625" style="7" customWidth="1"/>
    <col min="6" max="6" width="5.00390625" style="7" customWidth="1"/>
    <col min="7" max="7" width="10.00390625" style="7" customWidth="1"/>
    <col min="8" max="9" width="5.00390625" style="7" customWidth="1"/>
    <col min="10" max="10" width="10.00390625" style="7" customWidth="1"/>
    <col min="11" max="11" width="5.00390625" style="7" customWidth="1"/>
    <col min="12" max="13" width="9.140625" style="7" customWidth="1"/>
    <col min="14" max="14" width="14.8515625" style="7" customWidth="1"/>
    <col min="15" max="15" width="11.28125" style="7" customWidth="1"/>
    <col min="16" max="16" width="2.7109375" style="7" customWidth="1"/>
    <col min="17" max="17" width="11.28125" style="7" customWidth="1"/>
    <col min="18" max="18" width="2.7109375" style="7" customWidth="1"/>
    <col min="19" max="19" width="11.28125" style="7" customWidth="1"/>
    <col min="20" max="20" width="2.7109375" style="7" customWidth="1"/>
    <col min="21" max="21" width="11.28125" style="7" customWidth="1"/>
    <col min="22" max="22" width="2.7109375" style="7" customWidth="1"/>
    <col min="23" max="16384" width="9.140625" style="7" customWidth="1"/>
  </cols>
  <sheetData>
    <row r="1" ht="11.45" customHeight="1">
      <c r="A1" s="8" t="s">
        <v>115</v>
      </c>
    </row>
    <row r="2" spans="1:22" ht="11.45" customHeight="1">
      <c r="A2" s="8" t="s">
        <v>116</v>
      </c>
      <c r="B2" s="4" t="s">
        <v>0</v>
      </c>
      <c r="O2" s="71" t="s">
        <v>38</v>
      </c>
      <c r="P2" s="72"/>
      <c r="Q2" s="71" t="s">
        <v>40</v>
      </c>
      <c r="R2" s="72"/>
      <c r="S2" s="22"/>
      <c r="T2" s="23"/>
      <c r="U2" s="71" t="s">
        <v>30</v>
      </c>
      <c r="V2" s="73"/>
    </row>
    <row r="3" spans="1:2" ht="11.45" customHeight="1">
      <c r="A3" s="8" t="s">
        <v>117</v>
      </c>
      <c r="B3" s="8" t="s">
        <v>6</v>
      </c>
    </row>
    <row r="4" spans="15:22" ht="11.45" customHeight="1">
      <c r="O4" s="71" t="s">
        <v>32</v>
      </c>
      <c r="P4" s="72"/>
      <c r="Q4" s="71" t="s">
        <v>34</v>
      </c>
      <c r="R4" s="72"/>
      <c r="S4" s="71" t="s">
        <v>36</v>
      </c>
      <c r="T4" s="72"/>
      <c r="U4" s="71" t="s">
        <v>30</v>
      </c>
      <c r="V4" s="73"/>
    </row>
    <row r="5" spans="1:3" ht="11.45" customHeight="1">
      <c r="A5" s="4" t="s">
        <v>11</v>
      </c>
      <c r="C5" s="8" t="s">
        <v>15</v>
      </c>
    </row>
    <row r="6" spans="1:3" ht="11.45" customHeight="1">
      <c r="A6" s="4" t="s">
        <v>12</v>
      </c>
      <c r="C6" s="8" t="s">
        <v>16</v>
      </c>
    </row>
    <row r="7" spans="1:3" ht="11.45" customHeight="1">
      <c r="A7" s="4" t="s">
        <v>13</v>
      </c>
      <c r="C7" s="8" t="s">
        <v>17</v>
      </c>
    </row>
    <row r="9" spans="1:22" ht="12">
      <c r="A9" s="58" t="s">
        <v>118</v>
      </c>
      <c r="B9" s="58" t="s">
        <v>118</v>
      </c>
      <c r="C9" s="58" t="s">
        <v>118</v>
      </c>
      <c r="D9" s="58" t="s">
        <v>118</v>
      </c>
      <c r="E9" s="59" t="s">
        <v>113</v>
      </c>
      <c r="F9" s="59" t="s">
        <v>20</v>
      </c>
      <c r="G9" s="59" t="s">
        <v>114</v>
      </c>
      <c r="H9" s="59" t="s">
        <v>20</v>
      </c>
      <c r="I9" s="2" t="s">
        <v>141</v>
      </c>
      <c r="J9" s="2" t="s">
        <v>144</v>
      </c>
      <c r="K9" s="2" t="s">
        <v>20</v>
      </c>
      <c r="M9" s="29"/>
      <c r="N9" s="29"/>
      <c r="O9" s="51" t="s">
        <v>143</v>
      </c>
      <c r="P9" s="29"/>
      <c r="Q9" s="29"/>
      <c r="R9" s="29"/>
      <c r="S9" s="29"/>
      <c r="T9" s="29"/>
      <c r="U9" s="29"/>
      <c r="V9" s="29"/>
    </row>
    <row r="10" spans="1:22" ht="11.45" customHeight="1">
      <c r="A10" s="12" t="s">
        <v>119</v>
      </c>
      <c r="B10" s="12" t="s">
        <v>120</v>
      </c>
      <c r="C10" s="12" t="s">
        <v>121</v>
      </c>
      <c r="D10" s="12" t="s">
        <v>122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8" t="s">
        <v>20</v>
      </c>
      <c r="K10" s="18" t="s">
        <v>20</v>
      </c>
      <c r="N10" s="35"/>
      <c r="O10" s="74" t="s">
        <v>152</v>
      </c>
      <c r="P10" s="76"/>
      <c r="Q10" s="77" t="s">
        <v>158</v>
      </c>
      <c r="R10" s="76"/>
      <c r="S10" s="49"/>
      <c r="T10" s="50"/>
      <c r="U10" s="74" t="s">
        <v>31</v>
      </c>
      <c r="V10" s="75"/>
    </row>
    <row r="11" spans="1:22" ht="11.45" customHeight="1">
      <c r="A11" s="3" t="s">
        <v>143</v>
      </c>
      <c r="B11" s="3"/>
      <c r="C11" s="3"/>
      <c r="D11" s="3"/>
      <c r="E11" s="24"/>
      <c r="F11" s="25"/>
      <c r="G11" s="24"/>
      <c r="H11" s="25"/>
      <c r="I11" s="26"/>
      <c r="J11" s="24"/>
      <c r="K11" s="25"/>
      <c r="M11" s="37" t="s">
        <v>58</v>
      </c>
      <c r="N11" s="52" t="s">
        <v>59</v>
      </c>
      <c r="O11" s="38">
        <f>J15</f>
        <v>1242</v>
      </c>
      <c r="P11" s="39" t="str">
        <f>K15</f>
        <v/>
      </c>
      <c r="Q11" s="39">
        <f>J18</f>
        <v>194</v>
      </c>
      <c r="R11" s="39" t="str">
        <f>K18</f>
        <v>e</v>
      </c>
      <c r="S11" s="39"/>
      <c r="T11" s="40"/>
      <c r="U11" s="38">
        <f>J12</f>
        <v>1436</v>
      </c>
      <c r="V11" s="40" t="str">
        <f>K12</f>
        <v/>
      </c>
    </row>
    <row r="12" spans="1:22" ht="11.45" customHeight="1">
      <c r="A12" s="13" t="s">
        <v>30</v>
      </c>
      <c r="B12" s="13" t="s">
        <v>31</v>
      </c>
      <c r="C12" s="13" t="s">
        <v>58</v>
      </c>
      <c r="D12" s="13" t="s">
        <v>59</v>
      </c>
      <c r="E12" s="16">
        <v>1436</v>
      </c>
      <c r="F12" s="16" t="s">
        <v>20</v>
      </c>
      <c r="G12" s="16" t="s">
        <v>123</v>
      </c>
      <c r="H12" s="16" t="s">
        <v>20</v>
      </c>
      <c r="I12" s="27">
        <v>2020</v>
      </c>
      <c r="J12" s="16">
        <f>IF($I12="",G12,E12)</f>
        <v>1436</v>
      </c>
      <c r="K12" s="16" t="str">
        <f>IF($I12="",H12,F12)</f>
        <v/>
      </c>
      <c r="M12" s="37" t="s">
        <v>94</v>
      </c>
      <c r="N12" s="52" t="s">
        <v>95</v>
      </c>
      <c r="O12" s="38">
        <f aca="true" t="shared" si="0" ref="O12:P13">J16</f>
        <v>1292.333</v>
      </c>
      <c r="P12" s="39" t="str">
        <f t="shared" si="0"/>
        <v/>
      </c>
      <c r="Q12" s="39" t="str">
        <f aca="true" t="shared" si="1" ref="Q12:R13">J19</f>
        <v>:</v>
      </c>
      <c r="R12" s="39" t="str">
        <f t="shared" si="1"/>
        <v/>
      </c>
      <c r="S12" s="39"/>
      <c r="T12" s="40"/>
      <c r="U12" s="38">
        <f aca="true" t="shared" si="2" ref="U12:U13">J13</f>
        <v>1292.333</v>
      </c>
      <c r="V12" s="40" t="str">
        <f aca="true" t="shared" si="3" ref="V12:V13">K13</f>
        <v>e</v>
      </c>
    </row>
    <row r="13" spans="1:22" ht="11.45" customHeight="1">
      <c r="A13" s="13" t="s">
        <v>30</v>
      </c>
      <c r="B13" s="13" t="s">
        <v>31</v>
      </c>
      <c r="C13" s="13" t="s">
        <v>94</v>
      </c>
      <c r="D13" s="13" t="s">
        <v>95</v>
      </c>
      <c r="E13" s="16">
        <v>1264</v>
      </c>
      <c r="F13" s="16" t="s">
        <v>20</v>
      </c>
      <c r="G13" s="17">
        <v>1292.333</v>
      </c>
      <c r="H13" s="16" t="s">
        <v>124</v>
      </c>
      <c r="I13" s="27" t="s">
        <v>20</v>
      </c>
      <c r="J13" s="16">
        <f aca="true" t="shared" si="4" ref="J13:J36">IF($I13="",G13,E13)</f>
        <v>1292.333</v>
      </c>
      <c r="K13" s="16" t="str">
        <f aca="true" t="shared" si="5" ref="K13:K36">IF($I13="",H13,F13)</f>
        <v>e</v>
      </c>
      <c r="M13" s="37" t="s">
        <v>96</v>
      </c>
      <c r="N13" s="52" t="s">
        <v>97</v>
      </c>
      <c r="O13" s="38">
        <f t="shared" si="0"/>
        <v>2085.876</v>
      </c>
      <c r="P13" s="39" t="str">
        <f t="shared" si="0"/>
        <v/>
      </c>
      <c r="Q13" s="39">
        <f t="shared" si="1"/>
        <v>342.971</v>
      </c>
      <c r="R13" s="39" t="str">
        <f t="shared" si="1"/>
        <v/>
      </c>
      <c r="S13" s="39"/>
      <c r="T13" s="40"/>
      <c r="U13" s="38">
        <f t="shared" si="2"/>
        <v>2428.847</v>
      </c>
      <c r="V13" s="40" t="str">
        <f t="shared" si="3"/>
        <v/>
      </c>
    </row>
    <row r="14" spans="1:23" ht="11.45" customHeight="1">
      <c r="A14" s="13" t="s">
        <v>30</v>
      </c>
      <c r="B14" s="13" t="s">
        <v>31</v>
      </c>
      <c r="C14" s="13" t="s">
        <v>96</v>
      </c>
      <c r="D14" s="13" t="s">
        <v>97</v>
      </c>
      <c r="E14" s="15">
        <v>2428.847</v>
      </c>
      <c r="F14" s="14" t="s">
        <v>20</v>
      </c>
      <c r="G14" s="14" t="s">
        <v>123</v>
      </c>
      <c r="H14" s="14" t="s">
        <v>20</v>
      </c>
      <c r="I14" s="27">
        <v>2020</v>
      </c>
      <c r="J14" s="16">
        <f t="shared" si="4"/>
        <v>2428.847</v>
      </c>
      <c r="K14" s="16" t="str">
        <f t="shared" si="5"/>
        <v/>
      </c>
      <c r="L14" s="29"/>
      <c r="M14" s="29"/>
      <c r="N14" s="53"/>
      <c r="O14" s="29"/>
      <c r="P14" s="25"/>
      <c r="Q14" s="29"/>
      <c r="R14" s="25"/>
      <c r="S14" s="29"/>
      <c r="T14" s="25"/>
      <c r="U14" s="29"/>
      <c r="V14" s="25"/>
      <c r="W14" s="29"/>
    </row>
    <row r="15" spans="1:23" ht="11.45" customHeight="1">
      <c r="A15" s="13" t="s">
        <v>38</v>
      </c>
      <c r="B15" s="13" t="s">
        <v>39</v>
      </c>
      <c r="C15" s="13" t="s">
        <v>58</v>
      </c>
      <c r="D15" s="13" t="s">
        <v>59</v>
      </c>
      <c r="E15" s="15">
        <v>1242</v>
      </c>
      <c r="F15" s="14" t="s">
        <v>20</v>
      </c>
      <c r="G15" s="14" t="s">
        <v>123</v>
      </c>
      <c r="H15" s="14" t="s">
        <v>20</v>
      </c>
      <c r="I15" s="27">
        <f>INDEX($I$12:$I$14,MATCH(C15,$C$12:$C$14,0))</f>
        <v>2020</v>
      </c>
      <c r="J15" s="16">
        <f t="shared" si="4"/>
        <v>1242</v>
      </c>
      <c r="K15" s="16" t="str">
        <f t="shared" si="5"/>
        <v/>
      </c>
      <c r="L15" s="29"/>
      <c r="M15" s="29"/>
      <c r="N15" s="53"/>
      <c r="O15" s="41" t="s">
        <v>142</v>
      </c>
      <c r="P15" s="25"/>
      <c r="Q15" s="29"/>
      <c r="R15" s="25"/>
      <c r="S15" s="29"/>
      <c r="T15" s="25"/>
      <c r="U15" s="29"/>
      <c r="V15" s="25"/>
      <c r="W15" s="29"/>
    </row>
    <row r="16" spans="1:23" ht="11.45" customHeight="1">
      <c r="A16" s="13" t="s">
        <v>38</v>
      </c>
      <c r="B16" s="13" t="s">
        <v>39</v>
      </c>
      <c r="C16" s="13" t="s">
        <v>94</v>
      </c>
      <c r="D16" s="13" t="s">
        <v>95</v>
      </c>
      <c r="E16" s="15">
        <v>1264</v>
      </c>
      <c r="F16" s="14" t="s">
        <v>20</v>
      </c>
      <c r="G16" s="14">
        <v>1292.333</v>
      </c>
      <c r="H16" s="14" t="s">
        <v>20</v>
      </c>
      <c r="I16" s="27" t="str">
        <f aca="true" t="shared" si="6" ref="I16:I20">INDEX($I$12:$I$14,MATCH(C16,$C$12:$C$14,0))</f>
        <v/>
      </c>
      <c r="J16" s="16">
        <f t="shared" si="4"/>
        <v>1292.333</v>
      </c>
      <c r="K16" s="16" t="str">
        <f t="shared" si="5"/>
        <v/>
      </c>
      <c r="N16" s="54"/>
      <c r="O16" s="60" t="s">
        <v>156</v>
      </c>
      <c r="P16" s="61"/>
      <c r="Q16" s="61"/>
      <c r="R16" s="61"/>
      <c r="S16" s="61"/>
      <c r="T16" s="61"/>
      <c r="U16" s="65" t="s">
        <v>31</v>
      </c>
      <c r="V16" s="66"/>
      <c r="W16" s="34"/>
    </row>
    <row r="17" spans="1:22" ht="11.45" customHeight="1">
      <c r="A17" s="13" t="s">
        <v>38</v>
      </c>
      <c r="B17" s="13" t="s">
        <v>39</v>
      </c>
      <c r="C17" s="13" t="s">
        <v>96</v>
      </c>
      <c r="D17" s="13" t="s">
        <v>97</v>
      </c>
      <c r="E17" s="15">
        <v>2085.876</v>
      </c>
      <c r="F17" s="14" t="s">
        <v>20</v>
      </c>
      <c r="G17" s="14" t="s">
        <v>123</v>
      </c>
      <c r="H17" s="14" t="s">
        <v>20</v>
      </c>
      <c r="I17" s="27">
        <f t="shared" si="6"/>
        <v>2020</v>
      </c>
      <c r="J17" s="16">
        <f t="shared" si="4"/>
        <v>2085.876</v>
      </c>
      <c r="K17" s="16" t="str">
        <f t="shared" si="5"/>
        <v/>
      </c>
      <c r="N17" s="54"/>
      <c r="O17" s="78" t="s">
        <v>157</v>
      </c>
      <c r="P17" s="79"/>
      <c r="Q17" s="80" t="s">
        <v>153</v>
      </c>
      <c r="R17" s="79"/>
      <c r="S17" s="80" t="s">
        <v>154</v>
      </c>
      <c r="T17" s="79"/>
      <c r="U17" s="67"/>
      <c r="V17" s="68"/>
    </row>
    <row r="18" spans="1:22" ht="11.45" customHeight="1">
      <c r="A18" s="13" t="s">
        <v>40</v>
      </c>
      <c r="B18" s="13" t="s">
        <v>41</v>
      </c>
      <c r="C18" s="13" t="s">
        <v>58</v>
      </c>
      <c r="D18" s="13" t="s">
        <v>59</v>
      </c>
      <c r="E18" s="15">
        <v>194</v>
      </c>
      <c r="F18" s="14" t="s">
        <v>124</v>
      </c>
      <c r="G18" s="14" t="s">
        <v>123</v>
      </c>
      <c r="H18" s="14" t="s">
        <v>20</v>
      </c>
      <c r="I18" s="27">
        <f t="shared" si="6"/>
        <v>2020</v>
      </c>
      <c r="J18" s="16">
        <f t="shared" si="4"/>
        <v>194</v>
      </c>
      <c r="K18" s="16" t="str">
        <f t="shared" si="5"/>
        <v>e</v>
      </c>
      <c r="N18" s="54"/>
      <c r="O18" s="62" t="s">
        <v>155</v>
      </c>
      <c r="P18" s="63"/>
      <c r="Q18" s="63"/>
      <c r="R18" s="63"/>
      <c r="S18" s="63"/>
      <c r="T18" s="64"/>
      <c r="U18" s="69"/>
      <c r="V18" s="70"/>
    </row>
    <row r="19" spans="1:22" ht="11.45" customHeight="1">
      <c r="A19" s="13" t="s">
        <v>40</v>
      </c>
      <c r="B19" s="13" t="s">
        <v>41</v>
      </c>
      <c r="C19" s="13" t="s">
        <v>94</v>
      </c>
      <c r="D19" s="13" t="s">
        <v>95</v>
      </c>
      <c r="E19" s="15" t="s">
        <v>123</v>
      </c>
      <c r="F19" s="14" t="s">
        <v>20</v>
      </c>
      <c r="G19" s="14" t="s">
        <v>123</v>
      </c>
      <c r="H19" s="14" t="s">
        <v>20</v>
      </c>
      <c r="I19" s="27" t="str">
        <f t="shared" si="6"/>
        <v/>
      </c>
      <c r="J19" s="16" t="str">
        <f t="shared" si="4"/>
        <v>:</v>
      </c>
      <c r="K19" s="16" t="str">
        <f t="shared" si="5"/>
        <v/>
      </c>
      <c r="M19" s="36" t="s">
        <v>52</v>
      </c>
      <c r="N19" s="52" t="s">
        <v>53</v>
      </c>
      <c r="O19" s="38">
        <v>1604</v>
      </c>
      <c r="P19" s="39" t="str">
        <f aca="true" t="shared" si="7" ref="P19:P40">K44</f>
        <v>e</v>
      </c>
      <c r="Q19" s="39">
        <v>11</v>
      </c>
      <c r="R19" s="39" t="str">
        <f aca="true" t="shared" si="8" ref="R19:R40">K66</f>
        <v/>
      </c>
      <c r="S19" s="39">
        <v>3</v>
      </c>
      <c r="T19" s="39" t="str">
        <f aca="true" t="shared" si="9" ref="T19:T40">K88</f>
        <v>e</v>
      </c>
      <c r="U19" s="39">
        <v>1618</v>
      </c>
      <c r="V19" s="40" t="str">
        <f aca="true" t="shared" si="10" ref="V19:V40">K22</f>
        <v>e</v>
      </c>
    </row>
    <row r="20" spans="1:22" ht="11.45" customHeight="1">
      <c r="A20" s="13" t="s">
        <v>40</v>
      </c>
      <c r="B20" s="13" t="s">
        <v>41</v>
      </c>
      <c r="C20" s="13" t="s">
        <v>96</v>
      </c>
      <c r="D20" s="13" t="s">
        <v>97</v>
      </c>
      <c r="E20" s="15">
        <v>342.971</v>
      </c>
      <c r="F20" s="14" t="s">
        <v>20</v>
      </c>
      <c r="G20" s="14" t="s">
        <v>123</v>
      </c>
      <c r="H20" s="14" t="s">
        <v>20</v>
      </c>
      <c r="I20" s="27">
        <f t="shared" si="6"/>
        <v>2020</v>
      </c>
      <c r="J20" s="16">
        <f t="shared" si="4"/>
        <v>342.971</v>
      </c>
      <c r="K20" s="16" t="str">
        <f t="shared" si="5"/>
        <v/>
      </c>
      <c r="M20" s="37" t="s">
        <v>54</v>
      </c>
      <c r="N20" s="52" t="s">
        <v>55</v>
      </c>
      <c r="O20" s="38">
        <v>1009</v>
      </c>
      <c r="P20" s="39" t="str">
        <f t="shared" si="7"/>
        <v/>
      </c>
      <c r="Q20" s="39">
        <v>12</v>
      </c>
      <c r="R20" s="39" t="str">
        <f t="shared" si="8"/>
        <v/>
      </c>
      <c r="S20" s="39">
        <v>3</v>
      </c>
      <c r="T20" s="39" t="str">
        <f t="shared" si="9"/>
        <v/>
      </c>
      <c r="U20" s="39">
        <v>1024</v>
      </c>
      <c r="V20" s="40" t="str">
        <f t="shared" si="10"/>
        <v/>
      </c>
    </row>
    <row r="21" spans="1:22" ht="11.45" customHeight="1">
      <c r="A21" s="3" t="s">
        <v>142</v>
      </c>
      <c r="B21" s="3"/>
      <c r="C21" s="3"/>
      <c r="D21" s="3"/>
      <c r="E21" s="24"/>
      <c r="F21" s="25"/>
      <c r="G21" s="24"/>
      <c r="H21" s="25"/>
      <c r="I21" s="25"/>
      <c r="J21" s="25"/>
      <c r="K21" s="25"/>
      <c r="L21" s="25"/>
      <c r="M21" s="37" t="s">
        <v>56</v>
      </c>
      <c r="N21" s="52" t="s">
        <v>57</v>
      </c>
      <c r="O21" s="38">
        <v>1702</v>
      </c>
      <c r="P21" s="39" t="str">
        <f t="shared" si="7"/>
        <v/>
      </c>
      <c r="Q21" s="39" t="s">
        <v>123</v>
      </c>
      <c r="R21" s="39" t="str">
        <f t="shared" si="8"/>
        <v/>
      </c>
      <c r="S21" s="39" t="s">
        <v>123</v>
      </c>
      <c r="T21" s="39" t="str">
        <f t="shared" si="9"/>
        <v/>
      </c>
      <c r="U21" s="39">
        <v>1702</v>
      </c>
      <c r="V21" s="40" t="str">
        <f t="shared" si="10"/>
        <v/>
      </c>
    </row>
    <row r="22" spans="1:22" ht="11.45" customHeight="1">
      <c r="A22" s="13" t="s">
        <v>30</v>
      </c>
      <c r="B22" s="13" t="s">
        <v>31</v>
      </c>
      <c r="C22" s="13" t="s">
        <v>52</v>
      </c>
      <c r="D22" s="13" t="s">
        <v>53</v>
      </c>
      <c r="E22" s="15">
        <v>1618.264</v>
      </c>
      <c r="F22" s="14" t="s">
        <v>124</v>
      </c>
      <c r="G22" s="14" t="s">
        <v>123</v>
      </c>
      <c r="H22" s="14" t="s">
        <v>20</v>
      </c>
      <c r="I22" s="27">
        <f>IF(G22=":",2020,"")</f>
        <v>2020</v>
      </c>
      <c r="J22" s="16">
        <f t="shared" si="4"/>
        <v>1618.264</v>
      </c>
      <c r="K22" s="16" t="str">
        <f t="shared" si="5"/>
        <v>e</v>
      </c>
      <c r="M22" s="37" t="s">
        <v>60</v>
      </c>
      <c r="N22" s="52" t="s">
        <v>160</v>
      </c>
      <c r="O22" s="38">
        <v>12615</v>
      </c>
      <c r="P22" s="39" t="str">
        <f t="shared" si="7"/>
        <v/>
      </c>
      <c r="Q22" s="39" t="s">
        <v>123</v>
      </c>
      <c r="R22" s="39" t="str">
        <f t="shared" si="8"/>
        <v/>
      </c>
      <c r="S22" s="39">
        <v>321</v>
      </c>
      <c r="T22" s="39" t="str">
        <f t="shared" si="9"/>
        <v/>
      </c>
      <c r="U22" s="39">
        <v>12936</v>
      </c>
      <c r="V22" s="40" t="str">
        <f t="shared" si="10"/>
        <v/>
      </c>
    </row>
    <row r="23" spans="1:22" ht="11.45" customHeight="1">
      <c r="A23" s="13" t="s">
        <v>30</v>
      </c>
      <c r="B23" s="13" t="s">
        <v>31</v>
      </c>
      <c r="C23" s="13" t="s">
        <v>54</v>
      </c>
      <c r="D23" s="13" t="s">
        <v>55</v>
      </c>
      <c r="E23" s="16">
        <v>1064</v>
      </c>
      <c r="F23" s="16" t="s">
        <v>20</v>
      </c>
      <c r="G23" s="16">
        <v>1024</v>
      </c>
      <c r="H23" s="16" t="s">
        <v>20</v>
      </c>
      <c r="I23" s="27" t="str">
        <f aca="true" t="shared" si="11" ref="I23:I43">IF(G23=":",2020,"")</f>
        <v/>
      </c>
      <c r="J23" s="16">
        <f t="shared" si="4"/>
        <v>1024</v>
      </c>
      <c r="K23" s="16" t="str">
        <f t="shared" si="5"/>
        <v/>
      </c>
      <c r="M23" s="37" t="s">
        <v>62</v>
      </c>
      <c r="N23" s="52" t="s">
        <v>63</v>
      </c>
      <c r="O23" s="38">
        <v>144</v>
      </c>
      <c r="P23" s="39" t="str">
        <f t="shared" si="7"/>
        <v/>
      </c>
      <c r="Q23" s="39" t="s">
        <v>123</v>
      </c>
      <c r="R23" s="39" t="str">
        <f t="shared" si="8"/>
        <v/>
      </c>
      <c r="S23" s="39" t="s">
        <v>123</v>
      </c>
      <c r="T23" s="39" t="str">
        <f t="shared" si="9"/>
        <v/>
      </c>
      <c r="U23" s="39">
        <v>144</v>
      </c>
      <c r="V23" s="40" t="str">
        <f t="shared" si="10"/>
        <v/>
      </c>
    </row>
    <row r="24" spans="1:22" ht="11.45" customHeight="1">
      <c r="A24" s="13" t="s">
        <v>30</v>
      </c>
      <c r="B24" s="13" t="s">
        <v>31</v>
      </c>
      <c r="C24" s="13" t="s">
        <v>56</v>
      </c>
      <c r="D24" s="13" t="s">
        <v>57</v>
      </c>
      <c r="E24" s="15">
        <v>1573.85</v>
      </c>
      <c r="F24" s="14" t="s">
        <v>20</v>
      </c>
      <c r="G24" s="15">
        <v>1702.009</v>
      </c>
      <c r="H24" s="14" t="s">
        <v>20</v>
      </c>
      <c r="I24" s="27" t="str">
        <f t="shared" si="11"/>
        <v/>
      </c>
      <c r="J24" s="16">
        <f t="shared" si="4"/>
        <v>1702.009</v>
      </c>
      <c r="K24" s="16" t="str">
        <f t="shared" si="5"/>
        <v/>
      </c>
      <c r="M24" s="37" t="s">
        <v>64</v>
      </c>
      <c r="N24" s="52" t="s">
        <v>65</v>
      </c>
      <c r="O24" s="38">
        <v>977</v>
      </c>
      <c r="P24" s="39" t="str">
        <f t="shared" si="7"/>
        <v>e</v>
      </c>
      <c r="Q24" s="39">
        <v>39</v>
      </c>
      <c r="R24" s="39" t="str">
        <f t="shared" si="8"/>
        <v/>
      </c>
      <c r="S24" s="39">
        <v>5</v>
      </c>
      <c r="T24" s="39" t="str">
        <f t="shared" si="9"/>
        <v>e</v>
      </c>
      <c r="U24" s="39">
        <v>1020</v>
      </c>
      <c r="V24" s="40" t="str">
        <f t="shared" si="10"/>
        <v/>
      </c>
    </row>
    <row r="25" spans="1:22" ht="11.45" customHeight="1">
      <c r="A25" s="13" t="s">
        <v>30</v>
      </c>
      <c r="B25" s="13" t="s">
        <v>31</v>
      </c>
      <c r="C25" s="13" t="s">
        <v>60</v>
      </c>
      <c r="D25" s="13" t="s">
        <v>61</v>
      </c>
      <c r="E25" s="14">
        <v>12936</v>
      </c>
      <c r="F25" s="14" t="s">
        <v>20</v>
      </c>
      <c r="G25" s="14" t="s">
        <v>123</v>
      </c>
      <c r="H25" s="14" t="s">
        <v>20</v>
      </c>
      <c r="I25" s="27">
        <f t="shared" si="11"/>
        <v>2020</v>
      </c>
      <c r="J25" s="16">
        <f t="shared" si="4"/>
        <v>12936</v>
      </c>
      <c r="K25" s="16" t="str">
        <f t="shared" si="5"/>
        <v/>
      </c>
      <c r="M25" s="37" t="s">
        <v>66</v>
      </c>
      <c r="N25" s="52" t="s">
        <v>67</v>
      </c>
      <c r="O25" s="38">
        <v>13165</v>
      </c>
      <c r="P25" s="39" t="str">
        <f t="shared" si="7"/>
        <v>p</v>
      </c>
      <c r="Q25" s="39">
        <v>176</v>
      </c>
      <c r="R25" s="39" t="str">
        <f t="shared" si="8"/>
        <v/>
      </c>
      <c r="S25" s="39" t="s">
        <v>123</v>
      </c>
      <c r="T25" s="39" t="str">
        <f t="shared" si="9"/>
        <v>ep</v>
      </c>
      <c r="U25" s="39">
        <v>13341</v>
      </c>
      <c r="V25" s="40" t="str">
        <f t="shared" si="10"/>
        <v>e</v>
      </c>
    </row>
    <row r="26" spans="1:22" ht="11.45" customHeight="1">
      <c r="A26" s="13" t="s">
        <v>30</v>
      </c>
      <c r="B26" s="13" t="s">
        <v>31</v>
      </c>
      <c r="C26" s="13" t="s">
        <v>62</v>
      </c>
      <c r="D26" s="13" t="s">
        <v>63</v>
      </c>
      <c r="E26" s="17">
        <v>144.2</v>
      </c>
      <c r="F26" s="16" t="s">
        <v>20</v>
      </c>
      <c r="G26" s="16" t="s">
        <v>123</v>
      </c>
      <c r="H26" s="16" t="s">
        <v>20</v>
      </c>
      <c r="I26" s="27">
        <f t="shared" si="11"/>
        <v>2020</v>
      </c>
      <c r="J26" s="16">
        <f t="shared" si="4"/>
        <v>144.2</v>
      </c>
      <c r="K26" s="16" t="str">
        <f t="shared" si="5"/>
        <v/>
      </c>
      <c r="M26" s="37" t="s">
        <v>68</v>
      </c>
      <c r="N26" s="52" t="s">
        <v>69</v>
      </c>
      <c r="O26" s="38">
        <v>15000</v>
      </c>
      <c r="P26" s="39" t="str">
        <f t="shared" si="7"/>
        <v/>
      </c>
      <c r="Q26" s="39" t="s">
        <v>123</v>
      </c>
      <c r="R26" s="39" t="str">
        <f t="shared" si="8"/>
        <v/>
      </c>
      <c r="S26" s="39">
        <v>700</v>
      </c>
      <c r="T26" s="39" t="str">
        <f t="shared" si="9"/>
        <v/>
      </c>
      <c r="U26" s="39">
        <v>15700</v>
      </c>
      <c r="V26" s="40" t="str">
        <f t="shared" si="10"/>
        <v/>
      </c>
    </row>
    <row r="27" spans="1:22" ht="11.45" customHeight="1">
      <c r="A27" s="13" t="s">
        <v>30</v>
      </c>
      <c r="B27" s="13" t="s">
        <v>31</v>
      </c>
      <c r="C27" s="13" t="s">
        <v>64</v>
      </c>
      <c r="D27" s="13" t="s">
        <v>65</v>
      </c>
      <c r="E27" s="15">
        <v>995.2</v>
      </c>
      <c r="F27" s="14" t="s">
        <v>20</v>
      </c>
      <c r="G27" s="15">
        <v>1020.4</v>
      </c>
      <c r="H27" s="14" t="s">
        <v>20</v>
      </c>
      <c r="I27" s="27" t="str">
        <f t="shared" si="11"/>
        <v/>
      </c>
      <c r="J27" s="16">
        <f t="shared" si="4"/>
        <v>1020.4</v>
      </c>
      <c r="K27" s="16" t="str">
        <f t="shared" si="5"/>
        <v/>
      </c>
      <c r="M27" s="37" t="s">
        <v>70</v>
      </c>
      <c r="N27" s="52" t="s">
        <v>71</v>
      </c>
      <c r="O27" s="38">
        <v>487</v>
      </c>
      <c r="P27" s="39" t="str">
        <f t="shared" si="7"/>
        <v/>
      </c>
      <c r="Q27" s="39">
        <v>11</v>
      </c>
      <c r="R27" s="39" t="str">
        <f t="shared" si="8"/>
        <v/>
      </c>
      <c r="S27" s="39">
        <v>181</v>
      </c>
      <c r="T27" s="39" t="str">
        <f t="shared" si="9"/>
        <v/>
      </c>
      <c r="U27" s="39">
        <v>679</v>
      </c>
      <c r="V27" s="40" t="str">
        <f t="shared" si="10"/>
        <v/>
      </c>
    </row>
    <row r="28" spans="1:22" ht="11.45" customHeight="1">
      <c r="A28" s="13" t="s">
        <v>30</v>
      </c>
      <c r="B28" s="13" t="s">
        <v>31</v>
      </c>
      <c r="C28" s="13" t="s">
        <v>66</v>
      </c>
      <c r="D28" s="13" t="s">
        <v>67</v>
      </c>
      <c r="E28" s="17">
        <v>13647.441</v>
      </c>
      <c r="F28" s="16" t="s">
        <v>20</v>
      </c>
      <c r="G28" s="17">
        <v>13341.311</v>
      </c>
      <c r="H28" s="16" t="s">
        <v>124</v>
      </c>
      <c r="I28" s="27" t="str">
        <f t="shared" si="11"/>
        <v/>
      </c>
      <c r="J28" s="16">
        <f t="shared" si="4"/>
        <v>13341.311</v>
      </c>
      <c r="K28" s="16" t="str">
        <f t="shared" si="5"/>
        <v>e</v>
      </c>
      <c r="M28" s="37" t="s">
        <v>72</v>
      </c>
      <c r="N28" s="52" t="s">
        <v>73</v>
      </c>
      <c r="O28" s="38">
        <v>131</v>
      </c>
      <c r="P28" s="39" t="str">
        <f t="shared" si="7"/>
        <v/>
      </c>
      <c r="Q28" s="39">
        <v>20</v>
      </c>
      <c r="R28" s="39" t="str">
        <f t="shared" si="8"/>
        <v/>
      </c>
      <c r="S28" s="39" t="s">
        <v>123</v>
      </c>
      <c r="T28" s="39" t="str">
        <f t="shared" si="9"/>
        <v/>
      </c>
      <c r="U28" s="39">
        <v>151</v>
      </c>
      <c r="V28" s="40" t="str">
        <f t="shared" si="10"/>
        <v/>
      </c>
    </row>
    <row r="29" spans="1:22" ht="11.45" customHeight="1">
      <c r="A29" s="13" t="s">
        <v>30</v>
      </c>
      <c r="B29" s="13" t="s">
        <v>31</v>
      </c>
      <c r="C29" s="13" t="s">
        <v>68</v>
      </c>
      <c r="D29" s="13" t="s">
        <v>69</v>
      </c>
      <c r="E29" s="14">
        <v>15200</v>
      </c>
      <c r="F29" s="14" t="s">
        <v>124</v>
      </c>
      <c r="G29" s="14">
        <v>15700</v>
      </c>
      <c r="H29" s="14" t="s">
        <v>20</v>
      </c>
      <c r="I29" s="27" t="str">
        <f t="shared" si="11"/>
        <v/>
      </c>
      <c r="J29" s="16">
        <f t="shared" si="4"/>
        <v>15700</v>
      </c>
      <c r="K29" s="16" t="str">
        <f t="shared" si="5"/>
        <v/>
      </c>
      <c r="M29" s="37" t="s">
        <v>74</v>
      </c>
      <c r="N29" s="52" t="s">
        <v>75</v>
      </c>
      <c r="O29" s="38">
        <v>759</v>
      </c>
      <c r="P29" s="39" t="str">
        <f t="shared" si="7"/>
        <v/>
      </c>
      <c r="Q29" s="39">
        <v>7</v>
      </c>
      <c r="R29" s="39" t="str">
        <f t="shared" si="8"/>
        <v/>
      </c>
      <c r="S29" s="39">
        <v>1</v>
      </c>
      <c r="T29" s="39" t="str">
        <f t="shared" si="9"/>
        <v/>
      </c>
      <c r="U29" s="39">
        <v>766</v>
      </c>
      <c r="V29" s="40" t="str">
        <f t="shared" si="10"/>
        <v/>
      </c>
    </row>
    <row r="30" spans="1:22" ht="11.45" customHeight="1">
      <c r="A30" s="13" t="s">
        <v>30</v>
      </c>
      <c r="B30" s="13" t="s">
        <v>31</v>
      </c>
      <c r="C30" s="13" t="s">
        <v>70</v>
      </c>
      <c r="D30" s="13" t="s">
        <v>71</v>
      </c>
      <c r="E30" s="17">
        <v>615.2</v>
      </c>
      <c r="F30" s="16" t="s">
        <v>20</v>
      </c>
      <c r="G30" s="16">
        <v>679</v>
      </c>
      <c r="H30" s="16" t="s">
        <v>20</v>
      </c>
      <c r="I30" s="27" t="str">
        <f t="shared" si="11"/>
        <v/>
      </c>
      <c r="J30" s="16">
        <f t="shared" si="4"/>
        <v>679</v>
      </c>
      <c r="K30" s="16" t="str">
        <f t="shared" si="5"/>
        <v/>
      </c>
      <c r="M30" s="37" t="s">
        <v>76</v>
      </c>
      <c r="N30" s="52" t="s">
        <v>77</v>
      </c>
      <c r="O30" s="38">
        <v>849</v>
      </c>
      <c r="P30" s="39" t="str">
        <f t="shared" si="7"/>
        <v/>
      </c>
      <c r="Q30" s="39">
        <v>3</v>
      </c>
      <c r="R30" s="39" t="str">
        <f t="shared" si="8"/>
        <v/>
      </c>
      <c r="S30" s="39" t="s">
        <v>123</v>
      </c>
      <c r="T30" s="39" t="str">
        <f t="shared" si="9"/>
        <v>e</v>
      </c>
      <c r="U30" s="39">
        <v>852</v>
      </c>
      <c r="V30" s="40" t="str">
        <f t="shared" si="10"/>
        <v>e</v>
      </c>
    </row>
    <row r="31" spans="1:22" ht="11.45" customHeight="1">
      <c r="A31" s="13" t="s">
        <v>30</v>
      </c>
      <c r="B31" s="13" t="s">
        <v>31</v>
      </c>
      <c r="C31" s="13" t="s">
        <v>72</v>
      </c>
      <c r="D31" s="13" t="s">
        <v>73</v>
      </c>
      <c r="E31" s="15">
        <v>150.734</v>
      </c>
      <c r="F31" s="14" t="s">
        <v>20</v>
      </c>
      <c r="G31" s="14" t="s">
        <v>123</v>
      </c>
      <c r="H31" s="14" t="s">
        <v>20</v>
      </c>
      <c r="I31" s="27">
        <f t="shared" si="11"/>
        <v>2020</v>
      </c>
      <c r="J31" s="16">
        <f t="shared" si="4"/>
        <v>150.734</v>
      </c>
      <c r="K31" s="16" t="str">
        <f t="shared" si="5"/>
        <v/>
      </c>
      <c r="M31" s="37" t="s">
        <v>78</v>
      </c>
      <c r="N31" s="52" t="s">
        <v>79</v>
      </c>
      <c r="O31" s="38">
        <v>22</v>
      </c>
      <c r="P31" s="39" t="str">
        <f t="shared" si="7"/>
        <v/>
      </c>
      <c r="Q31" s="39">
        <v>10</v>
      </c>
      <c r="R31" s="39" t="str">
        <f t="shared" si="8"/>
        <v/>
      </c>
      <c r="S31" s="39">
        <v>3</v>
      </c>
      <c r="T31" s="39" t="str">
        <f t="shared" si="9"/>
        <v/>
      </c>
      <c r="U31" s="39">
        <v>35</v>
      </c>
      <c r="V31" s="40" t="str">
        <f t="shared" si="10"/>
        <v/>
      </c>
    </row>
    <row r="32" spans="1:22" ht="11.45" customHeight="1">
      <c r="A32" s="13" t="s">
        <v>30</v>
      </c>
      <c r="B32" s="13" t="s">
        <v>31</v>
      </c>
      <c r="C32" s="13" t="s">
        <v>74</v>
      </c>
      <c r="D32" s="13" t="s">
        <v>75</v>
      </c>
      <c r="E32" s="17">
        <v>758.6</v>
      </c>
      <c r="F32" s="16" t="s">
        <v>20</v>
      </c>
      <c r="G32" s="17">
        <v>766.3</v>
      </c>
      <c r="H32" s="16" t="s">
        <v>20</v>
      </c>
      <c r="I32" s="27" t="str">
        <f t="shared" si="11"/>
        <v/>
      </c>
      <c r="J32" s="16">
        <f t="shared" si="4"/>
        <v>766.3</v>
      </c>
      <c r="K32" s="16" t="str">
        <f t="shared" si="5"/>
        <v/>
      </c>
      <c r="M32" s="37" t="s">
        <v>80</v>
      </c>
      <c r="N32" s="52" t="s">
        <v>81</v>
      </c>
      <c r="O32" s="38">
        <v>1335</v>
      </c>
      <c r="P32" s="39" t="str">
        <f t="shared" si="7"/>
        <v/>
      </c>
      <c r="Q32" s="39">
        <v>50</v>
      </c>
      <c r="R32" s="39" t="str">
        <f t="shared" si="8"/>
        <v/>
      </c>
      <c r="S32" s="39">
        <v>147</v>
      </c>
      <c r="T32" s="39" t="str">
        <f t="shared" si="9"/>
        <v/>
      </c>
      <c r="U32" s="39">
        <v>1532</v>
      </c>
      <c r="V32" s="40" t="str">
        <f t="shared" si="10"/>
        <v/>
      </c>
    </row>
    <row r="33" spans="1:22" ht="11.45" customHeight="1">
      <c r="A33" s="13" t="s">
        <v>30</v>
      </c>
      <c r="B33" s="13" t="s">
        <v>31</v>
      </c>
      <c r="C33" s="13" t="s">
        <v>76</v>
      </c>
      <c r="D33" s="13" t="s">
        <v>77</v>
      </c>
      <c r="E33" s="15">
        <v>725.247</v>
      </c>
      <c r="F33" s="14" t="s">
        <v>20</v>
      </c>
      <c r="G33" s="15">
        <v>851.663</v>
      </c>
      <c r="H33" s="14" t="s">
        <v>124</v>
      </c>
      <c r="I33" s="27" t="str">
        <f t="shared" si="11"/>
        <v/>
      </c>
      <c r="J33" s="16">
        <f t="shared" si="4"/>
        <v>851.663</v>
      </c>
      <c r="K33" s="16" t="str">
        <f t="shared" si="5"/>
        <v>e</v>
      </c>
      <c r="M33" s="37" t="s">
        <v>82</v>
      </c>
      <c r="N33" s="52" t="s">
        <v>83</v>
      </c>
      <c r="O33" s="38">
        <v>96</v>
      </c>
      <c r="P33" s="39" t="str">
        <f t="shared" si="7"/>
        <v/>
      </c>
      <c r="Q33" s="39" t="s">
        <v>123</v>
      </c>
      <c r="R33" s="39" t="str">
        <f t="shared" si="8"/>
        <v/>
      </c>
      <c r="S33" s="39" t="s">
        <v>123</v>
      </c>
      <c r="T33" s="39" t="str">
        <f t="shared" si="9"/>
        <v>e</v>
      </c>
      <c r="U33" s="39">
        <v>96</v>
      </c>
      <c r="V33" s="40" t="str">
        <f t="shared" si="10"/>
        <v>e</v>
      </c>
    </row>
    <row r="34" spans="1:22" ht="11.45" customHeight="1">
      <c r="A34" s="13" t="s">
        <v>30</v>
      </c>
      <c r="B34" s="13" t="s">
        <v>31</v>
      </c>
      <c r="C34" s="13" t="s">
        <v>78</v>
      </c>
      <c r="D34" s="13" t="s">
        <v>79</v>
      </c>
      <c r="E34" s="17">
        <v>33.851</v>
      </c>
      <c r="F34" s="16" t="s">
        <v>20</v>
      </c>
      <c r="G34" s="17">
        <v>35.208</v>
      </c>
      <c r="H34" s="16" t="s">
        <v>20</v>
      </c>
      <c r="I34" s="27" t="str">
        <f t="shared" si="11"/>
        <v/>
      </c>
      <c r="J34" s="16">
        <f t="shared" si="4"/>
        <v>35.208</v>
      </c>
      <c r="K34" s="16" t="str">
        <f t="shared" si="5"/>
        <v/>
      </c>
      <c r="M34" s="37" t="s">
        <v>84</v>
      </c>
      <c r="N34" s="52" t="s">
        <v>85</v>
      </c>
      <c r="O34" s="38">
        <v>8028</v>
      </c>
      <c r="P34" s="39" t="str">
        <f t="shared" si="7"/>
        <v/>
      </c>
      <c r="Q34" s="39">
        <v>195</v>
      </c>
      <c r="R34" s="39" t="str">
        <f t="shared" si="8"/>
        <v/>
      </c>
      <c r="S34" s="39">
        <v>1047</v>
      </c>
      <c r="T34" s="39" t="str">
        <f t="shared" si="9"/>
        <v/>
      </c>
      <c r="U34" s="39">
        <v>9270</v>
      </c>
      <c r="V34" s="40" t="str">
        <f t="shared" si="10"/>
        <v/>
      </c>
    </row>
    <row r="35" spans="1:22" ht="11.45" customHeight="1">
      <c r="A35" s="13" t="s">
        <v>30</v>
      </c>
      <c r="B35" s="13" t="s">
        <v>31</v>
      </c>
      <c r="C35" s="13" t="s">
        <v>80</v>
      </c>
      <c r="D35" s="13" t="s">
        <v>81</v>
      </c>
      <c r="E35" s="14">
        <v>1496</v>
      </c>
      <c r="F35" s="14" t="s">
        <v>20</v>
      </c>
      <c r="G35" s="15">
        <v>1532.3</v>
      </c>
      <c r="H35" s="14" t="s">
        <v>20</v>
      </c>
      <c r="I35" s="27" t="str">
        <f t="shared" si="11"/>
        <v/>
      </c>
      <c r="J35" s="16">
        <f t="shared" si="4"/>
        <v>1532.3</v>
      </c>
      <c r="K35" s="16" t="str">
        <f t="shared" si="5"/>
        <v/>
      </c>
      <c r="M35" s="37" t="s">
        <v>86</v>
      </c>
      <c r="N35" s="52" t="s">
        <v>87</v>
      </c>
      <c r="O35" s="38">
        <v>1803</v>
      </c>
      <c r="P35" s="39" t="str">
        <f t="shared" si="7"/>
        <v/>
      </c>
      <c r="Q35" s="39">
        <v>3</v>
      </c>
      <c r="R35" s="39" t="str">
        <f t="shared" si="8"/>
        <v/>
      </c>
      <c r="S35" s="39" t="s">
        <v>123</v>
      </c>
      <c r="T35" s="39" t="str">
        <f t="shared" si="9"/>
        <v>e</v>
      </c>
      <c r="U35" s="39">
        <v>1806</v>
      </c>
      <c r="V35" s="40" t="str">
        <f t="shared" si="10"/>
        <v>e</v>
      </c>
    </row>
    <row r="36" spans="1:22" ht="11.45" customHeight="1">
      <c r="A36" s="13" t="s">
        <v>30</v>
      </c>
      <c r="B36" s="13" t="s">
        <v>31</v>
      </c>
      <c r="C36" s="13" t="s">
        <v>82</v>
      </c>
      <c r="D36" s="13" t="s">
        <v>83</v>
      </c>
      <c r="E36" s="17">
        <v>92.22</v>
      </c>
      <c r="F36" s="16" t="s">
        <v>20</v>
      </c>
      <c r="G36" s="17">
        <v>95.886</v>
      </c>
      <c r="H36" s="16" t="s">
        <v>124</v>
      </c>
      <c r="I36" s="27" t="str">
        <f t="shared" si="11"/>
        <v/>
      </c>
      <c r="J36" s="16">
        <f t="shared" si="4"/>
        <v>95.886</v>
      </c>
      <c r="K36" s="16" t="str">
        <f t="shared" si="5"/>
        <v>e</v>
      </c>
      <c r="M36" s="37" t="s">
        <v>88</v>
      </c>
      <c r="N36" s="52" t="s">
        <v>89</v>
      </c>
      <c r="O36" s="38">
        <v>2634</v>
      </c>
      <c r="P36" s="39" t="str">
        <f t="shared" si="7"/>
        <v/>
      </c>
      <c r="Q36" s="39">
        <v>27</v>
      </c>
      <c r="R36" s="39" t="str">
        <f t="shared" si="8"/>
        <v/>
      </c>
      <c r="S36" s="39">
        <v>2778</v>
      </c>
      <c r="T36" s="39" t="str">
        <f t="shared" si="9"/>
        <v/>
      </c>
      <c r="U36" s="39">
        <v>5439</v>
      </c>
      <c r="V36" s="40" t="str">
        <f t="shared" si="10"/>
        <v/>
      </c>
    </row>
    <row r="37" spans="1:22" ht="11.45" customHeight="1">
      <c r="A37" s="13" t="s">
        <v>30</v>
      </c>
      <c r="B37" s="13" t="s">
        <v>31</v>
      </c>
      <c r="C37" s="13" t="s">
        <v>84</v>
      </c>
      <c r="D37" s="13" t="s">
        <v>85</v>
      </c>
      <c r="E37" s="14">
        <v>9968</v>
      </c>
      <c r="F37" s="14" t="s">
        <v>20</v>
      </c>
      <c r="G37" s="14">
        <v>9270</v>
      </c>
      <c r="H37" s="14" t="s">
        <v>20</v>
      </c>
      <c r="I37" s="27" t="str">
        <f t="shared" si="11"/>
        <v/>
      </c>
      <c r="J37" s="16">
        <f aca="true" t="shared" si="12" ref="J37:J100">IF($I37="",G37,E37)</f>
        <v>9270</v>
      </c>
      <c r="K37" s="16" t="str">
        <f aca="true" t="shared" si="13" ref="K37:K100">IF($I37="",H37,F37)</f>
        <v/>
      </c>
      <c r="M37" s="37" t="s">
        <v>90</v>
      </c>
      <c r="N37" s="52" t="s">
        <v>91</v>
      </c>
      <c r="O37" s="38">
        <v>230</v>
      </c>
      <c r="P37" s="39" t="str">
        <f t="shared" si="7"/>
        <v/>
      </c>
      <c r="Q37" s="39">
        <v>29</v>
      </c>
      <c r="R37" s="39" t="str">
        <f t="shared" si="8"/>
        <v/>
      </c>
      <c r="S37" s="39">
        <v>82</v>
      </c>
      <c r="T37" s="39" t="str">
        <f t="shared" si="9"/>
        <v/>
      </c>
      <c r="U37" s="39">
        <v>340</v>
      </c>
      <c r="V37" s="40" t="str">
        <f t="shared" si="10"/>
        <v/>
      </c>
    </row>
    <row r="38" spans="1:22" ht="11.45" customHeight="1">
      <c r="A38" s="13" t="s">
        <v>30</v>
      </c>
      <c r="B38" s="13" t="s">
        <v>31</v>
      </c>
      <c r="C38" s="13" t="s">
        <v>86</v>
      </c>
      <c r="D38" s="13" t="s">
        <v>87</v>
      </c>
      <c r="E38" s="16">
        <v>1876</v>
      </c>
      <c r="F38" s="16" t="s">
        <v>20</v>
      </c>
      <c r="G38" s="17">
        <v>1805.535</v>
      </c>
      <c r="H38" s="16" t="s">
        <v>124</v>
      </c>
      <c r="I38" s="27" t="str">
        <f t="shared" si="11"/>
        <v/>
      </c>
      <c r="J38" s="16">
        <f t="shared" si="12"/>
        <v>1805.535</v>
      </c>
      <c r="K38" s="16" t="str">
        <f t="shared" si="13"/>
        <v>e</v>
      </c>
      <c r="M38" s="37" t="s">
        <v>92</v>
      </c>
      <c r="N38" s="52" t="s">
        <v>93</v>
      </c>
      <c r="O38" s="38">
        <v>682</v>
      </c>
      <c r="P38" s="39" t="str">
        <f t="shared" si="7"/>
        <v/>
      </c>
      <c r="Q38" s="39">
        <v>5</v>
      </c>
      <c r="R38" s="39" t="str">
        <f t="shared" si="8"/>
        <v/>
      </c>
      <c r="S38" s="39" t="s">
        <v>123</v>
      </c>
      <c r="T38" s="39" t="str">
        <f t="shared" si="9"/>
        <v/>
      </c>
      <c r="U38" s="39">
        <v>687</v>
      </c>
      <c r="V38" s="40" t="str">
        <f t="shared" si="10"/>
        <v/>
      </c>
    </row>
    <row r="39" spans="1:22" ht="18.75" customHeight="1">
      <c r="A39" s="13" t="s">
        <v>30</v>
      </c>
      <c r="B39" s="13" t="s">
        <v>31</v>
      </c>
      <c r="C39" s="13" t="s">
        <v>88</v>
      </c>
      <c r="D39" s="13" t="s">
        <v>89</v>
      </c>
      <c r="E39" s="15">
        <v>4957.6</v>
      </c>
      <c r="F39" s="14" t="s">
        <v>20</v>
      </c>
      <c r="G39" s="15">
        <v>5438.887</v>
      </c>
      <c r="H39" s="14" t="s">
        <v>20</v>
      </c>
      <c r="I39" s="27" t="str">
        <f t="shared" si="11"/>
        <v/>
      </c>
      <c r="J39" s="16">
        <f t="shared" si="12"/>
        <v>5438.887</v>
      </c>
      <c r="K39" s="16" t="str">
        <f t="shared" si="13"/>
        <v/>
      </c>
      <c r="M39" s="45" t="s">
        <v>100</v>
      </c>
      <c r="N39" s="55" t="s">
        <v>101</v>
      </c>
      <c r="O39" s="46">
        <v>886</v>
      </c>
      <c r="P39" s="47" t="str">
        <f t="shared" si="7"/>
        <v/>
      </c>
      <c r="Q39" s="47">
        <v>90</v>
      </c>
      <c r="R39" s="47" t="str">
        <f t="shared" si="8"/>
        <v/>
      </c>
      <c r="S39" s="47">
        <v>648</v>
      </c>
      <c r="T39" s="47" t="str">
        <f t="shared" si="9"/>
        <v/>
      </c>
      <c r="U39" s="47">
        <v>1624</v>
      </c>
      <c r="V39" s="48" t="str">
        <f t="shared" si="10"/>
        <v/>
      </c>
    </row>
    <row r="40" spans="1:22" ht="11.45" customHeight="1">
      <c r="A40" s="13" t="s">
        <v>30</v>
      </c>
      <c r="B40" s="13" t="s">
        <v>31</v>
      </c>
      <c r="C40" s="13" t="s">
        <v>90</v>
      </c>
      <c r="D40" s="13" t="s">
        <v>91</v>
      </c>
      <c r="E40" s="17">
        <v>325.19</v>
      </c>
      <c r="F40" s="16" t="s">
        <v>20</v>
      </c>
      <c r="G40" s="17">
        <v>340.479</v>
      </c>
      <c r="H40" s="16" t="s">
        <v>20</v>
      </c>
      <c r="I40" s="27" t="str">
        <f t="shared" si="11"/>
        <v/>
      </c>
      <c r="J40" s="16">
        <f t="shared" si="12"/>
        <v>340.479</v>
      </c>
      <c r="K40" s="16" t="str">
        <f t="shared" si="13"/>
        <v/>
      </c>
      <c r="M40" s="37" t="s">
        <v>102</v>
      </c>
      <c r="N40" s="52" t="s">
        <v>103</v>
      </c>
      <c r="O40" s="42">
        <v>18846</v>
      </c>
      <c r="P40" s="43" t="str">
        <f t="shared" si="7"/>
        <v/>
      </c>
      <c r="Q40" s="43" t="s">
        <v>123</v>
      </c>
      <c r="R40" s="43" t="str">
        <f t="shared" si="8"/>
        <v/>
      </c>
      <c r="S40" s="43">
        <v>452</v>
      </c>
      <c r="T40" s="43" t="str">
        <f t="shared" si="9"/>
        <v/>
      </c>
      <c r="U40" s="43">
        <v>19298</v>
      </c>
      <c r="V40" s="44" t="str">
        <f t="shared" si="10"/>
        <v/>
      </c>
    </row>
    <row r="41" spans="1:14" ht="11.45" customHeight="1">
      <c r="A41" s="13" t="s">
        <v>30</v>
      </c>
      <c r="B41" s="13" t="s">
        <v>31</v>
      </c>
      <c r="C41" s="13" t="s">
        <v>92</v>
      </c>
      <c r="D41" s="13" t="s">
        <v>93</v>
      </c>
      <c r="E41" s="15">
        <v>706.135</v>
      </c>
      <c r="F41" s="14" t="s">
        <v>20</v>
      </c>
      <c r="G41" s="15">
        <v>687.396</v>
      </c>
      <c r="H41" s="14" t="s">
        <v>20</v>
      </c>
      <c r="I41" s="27" t="str">
        <f t="shared" si="11"/>
        <v/>
      </c>
      <c r="J41" s="16">
        <f t="shared" si="12"/>
        <v>687.396</v>
      </c>
      <c r="K41" s="16" t="str">
        <f t="shared" si="13"/>
        <v/>
      </c>
      <c r="N41" s="35"/>
    </row>
    <row r="42" spans="1:22" ht="11.45" customHeight="1">
      <c r="A42" s="13" t="s">
        <v>30</v>
      </c>
      <c r="B42" s="13" t="s">
        <v>31</v>
      </c>
      <c r="C42" s="13" t="s">
        <v>100</v>
      </c>
      <c r="D42" s="13" t="s">
        <v>101</v>
      </c>
      <c r="E42" s="14">
        <v>1612</v>
      </c>
      <c r="F42" s="14" t="s">
        <v>20</v>
      </c>
      <c r="G42" s="14">
        <v>1624</v>
      </c>
      <c r="H42" s="14" t="s">
        <v>20</v>
      </c>
      <c r="I42" s="27" t="str">
        <f t="shared" si="11"/>
        <v/>
      </c>
      <c r="J42" s="16">
        <f t="shared" si="12"/>
        <v>1624</v>
      </c>
      <c r="K42" s="16" t="str">
        <f t="shared" si="13"/>
        <v/>
      </c>
      <c r="M42" s="30" t="s">
        <v>137</v>
      </c>
      <c r="N42" s="30" t="s">
        <v>138</v>
      </c>
      <c r="O42" s="28"/>
      <c r="P42" s="28"/>
      <c r="Q42" s="28"/>
      <c r="R42" s="28"/>
      <c r="S42" s="28"/>
      <c r="T42" s="28"/>
      <c r="U42" s="31">
        <f>SUM(U19:U38,U11:U13)</f>
        <v>74295.18</v>
      </c>
      <c r="V42" s="28" t="s">
        <v>124</v>
      </c>
    </row>
    <row r="43" spans="1:22" ht="20.25" customHeight="1">
      <c r="A43" s="13" t="s">
        <v>30</v>
      </c>
      <c r="B43" s="13" t="s">
        <v>31</v>
      </c>
      <c r="C43" s="13" t="s">
        <v>102</v>
      </c>
      <c r="D43" s="13" t="s">
        <v>103</v>
      </c>
      <c r="E43" s="17">
        <v>19788.063</v>
      </c>
      <c r="F43" s="16" t="s">
        <v>20</v>
      </c>
      <c r="G43" s="17">
        <v>19297.592</v>
      </c>
      <c r="H43" s="16" t="s">
        <v>20</v>
      </c>
      <c r="I43" s="27" t="str">
        <f t="shared" si="11"/>
        <v/>
      </c>
      <c r="J43" s="16">
        <f t="shared" si="12"/>
        <v>19297.592</v>
      </c>
      <c r="K43" s="16" t="str">
        <f t="shared" si="13"/>
        <v/>
      </c>
      <c r="N43" s="85" t="s">
        <v>159</v>
      </c>
      <c r="O43" s="85"/>
      <c r="P43" s="85"/>
      <c r="Q43" s="85"/>
      <c r="R43" s="85"/>
      <c r="S43" s="85"/>
      <c r="T43" s="85"/>
      <c r="U43" s="85"/>
      <c r="V43" s="85"/>
    </row>
    <row r="44" spans="1:11" ht="11.45" customHeight="1">
      <c r="A44" s="13" t="s">
        <v>32</v>
      </c>
      <c r="B44" s="13" t="s">
        <v>33</v>
      </c>
      <c r="C44" s="13" t="s">
        <v>52</v>
      </c>
      <c r="D44" s="13" t="s">
        <v>53</v>
      </c>
      <c r="E44" s="15">
        <v>1603.699</v>
      </c>
      <c r="F44" s="14" t="s">
        <v>124</v>
      </c>
      <c r="G44" s="14" t="s">
        <v>123</v>
      </c>
      <c r="H44" s="14" t="s">
        <v>20</v>
      </c>
      <c r="I44" s="27">
        <f>INDEX($I$22:$I$43,MATCH(C44,$C$22:$C$43,0))</f>
        <v>2020</v>
      </c>
      <c r="J44" s="16">
        <f t="shared" si="12"/>
        <v>1603.699</v>
      </c>
      <c r="K44" s="16" t="str">
        <f t="shared" si="13"/>
        <v>e</v>
      </c>
    </row>
    <row r="45" spans="1:22" ht="11.45" customHeight="1">
      <c r="A45" s="13" t="s">
        <v>32</v>
      </c>
      <c r="B45" s="13" t="s">
        <v>33</v>
      </c>
      <c r="C45" s="13" t="s">
        <v>54</v>
      </c>
      <c r="D45" s="13" t="s">
        <v>55</v>
      </c>
      <c r="E45" s="16">
        <v>1048</v>
      </c>
      <c r="F45" s="16" t="s">
        <v>20</v>
      </c>
      <c r="G45" s="16">
        <v>1009</v>
      </c>
      <c r="H45" s="16" t="s">
        <v>20</v>
      </c>
      <c r="I45" s="27" t="str">
        <f aca="true" t="shared" si="14" ref="I45:I108">INDEX($I$22:$I$43,MATCH(C45,$C$22:$C$43,0))</f>
        <v/>
      </c>
      <c r="J45" s="16">
        <f t="shared" si="12"/>
        <v>1009</v>
      </c>
      <c r="K45" s="16" t="str">
        <f t="shared" si="13"/>
        <v/>
      </c>
      <c r="M45" s="7" t="s">
        <v>151</v>
      </c>
      <c r="P45" s="16"/>
      <c r="R45" s="16"/>
      <c r="T45" s="16"/>
      <c r="V45" s="16"/>
    </row>
    <row r="46" spans="1:22" ht="11.45" customHeight="1">
      <c r="A46" s="13" t="s">
        <v>32</v>
      </c>
      <c r="B46" s="13" t="s">
        <v>33</v>
      </c>
      <c r="C46" s="13" t="s">
        <v>56</v>
      </c>
      <c r="D46" s="13" t="s">
        <v>57</v>
      </c>
      <c r="E46" s="15">
        <v>1573.85</v>
      </c>
      <c r="F46" s="14" t="s">
        <v>20</v>
      </c>
      <c r="G46" s="15">
        <v>1702.009</v>
      </c>
      <c r="H46" s="14" t="s">
        <v>20</v>
      </c>
      <c r="I46" s="27" t="str">
        <f t="shared" si="14"/>
        <v/>
      </c>
      <c r="J46" s="16">
        <f t="shared" si="12"/>
        <v>1702.009</v>
      </c>
      <c r="K46" s="16" t="str">
        <f t="shared" si="13"/>
        <v/>
      </c>
      <c r="N46" s="7" t="s">
        <v>145</v>
      </c>
      <c r="O46" s="83">
        <v>375995806</v>
      </c>
      <c r="P46" s="16"/>
      <c r="R46" s="16"/>
      <c r="S46" s="32" t="s">
        <v>145</v>
      </c>
      <c r="T46" s="16"/>
      <c r="U46" s="33">
        <f>ROUND(U42*O46/O51,0)</f>
        <v>95687</v>
      </c>
      <c r="V46" s="21" t="s">
        <v>124</v>
      </c>
    </row>
    <row r="47" spans="1:22" ht="11.45" customHeight="1">
      <c r="A47" s="13" t="s">
        <v>32</v>
      </c>
      <c r="B47" s="13" t="s">
        <v>33</v>
      </c>
      <c r="C47" s="13" t="s">
        <v>60</v>
      </c>
      <c r="D47" s="13" t="s">
        <v>61</v>
      </c>
      <c r="E47" s="14">
        <v>12615</v>
      </c>
      <c r="F47" s="14" t="s">
        <v>20</v>
      </c>
      <c r="G47" s="14" t="s">
        <v>123</v>
      </c>
      <c r="H47" s="14" t="s">
        <v>20</v>
      </c>
      <c r="I47" s="27">
        <f t="shared" si="14"/>
        <v>2020</v>
      </c>
      <c r="J47" s="16">
        <f t="shared" si="12"/>
        <v>12615</v>
      </c>
      <c r="K47" s="16" t="str">
        <f t="shared" si="13"/>
        <v/>
      </c>
      <c r="N47" s="7" t="s">
        <v>149</v>
      </c>
      <c r="O47" s="83">
        <v>4649598</v>
      </c>
      <c r="P47" s="16"/>
      <c r="R47" s="16"/>
      <c r="T47" s="16"/>
      <c r="V47" s="16"/>
    </row>
    <row r="48" spans="1:22" ht="11.45" customHeight="1">
      <c r="A48" s="13" t="s">
        <v>32</v>
      </c>
      <c r="B48" s="13" t="s">
        <v>33</v>
      </c>
      <c r="C48" s="13" t="s">
        <v>62</v>
      </c>
      <c r="D48" s="13" t="s">
        <v>63</v>
      </c>
      <c r="E48" s="17">
        <v>144.2</v>
      </c>
      <c r="F48" s="16" t="s">
        <v>20</v>
      </c>
      <c r="G48" s="16" t="s">
        <v>123</v>
      </c>
      <c r="H48" s="16" t="s">
        <v>20</v>
      </c>
      <c r="I48" s="27">
        <f t="shared" si="14"/>
        <v>2020</v>
      </c>
      <c r="J48" s="16">
        <f t="shared" si="12"/>
        <v>144.2</v>
      </c>
      <c r="K48" s="16" t="str">
        <f t="shared" si="13"/>
        <v/>
      </c>
      <c r="N48" s="7" t="s">
        <v>146</v>
      </c>
      <c r="O48" s="83">
        <v>40519407</v>
      </c>
      <c r="P48" s="16"/>
      <c r="R48" s="16"/>
      <c r="T48" s="16"/>
      <c r="V48" s="16"/>
    </row>
    <row r="49" spans="1:22" ht="11.45" customHeight="1">
      <c r="A49" s="13" t="s">
        <v>32</v>
      </c>
      <c r="B49" s="13" t="s">
        <v>33</v>
      </c>
      <c r="C49" s="13" t="s">
        <v>64</v>
      </c>
      <c r="D49" s="13" t="s">
        <v>65</v>
      </c>
      <c r="E49" s="15">
        <v>952.5</v>
      </c>
      <c r="F49" s="14" t="s">
        <v>124</v>
      </c>
      <c r="G49" s="15">
        <v>976.6</v>
      </c>
      <c r="H49" s="14" t="s">
        <v>124</v>
      </c>
      <c r="I49" s="27" t="str">
        <f t="shared" si="14"/>
        <v/>
      </c>
      <c r="J49" s="16">
        <f t="shared" si="12"/>
        <v>976.6</v>
      </c>
      <c r="K49" s="16" t="str">
        <f t="shared" si="13"/>
        <v>e</v>
      </c>
      <c r="N49" s="7" t="s">
        <v>147</v>
      </c>
      <c r="O49" s="83">
        <v>7406040</v>
      </c>
      <c r="P49" s="16"/>
      <c r="R49" s="16"/>
      <c r="T49" s="16"/>
      <c r="V49" s="16"/>
    </row>
    <row r="50" spans="1:22" ht="11.45" customHeight="1">
      <c r="A50" s="13" t="s">
        <v>32</v>
      </c>
      <c r="B50" s="13" t="s">
        <v>33</v>
      </c>
      <c r="C50" s="13" t="s">
        <v>66</v>
      </c>
      <c r="D50" s="13" t="s">
        <v>67</v>
      </c>
      <c r="E50" s="17">
        <v>13480.327</v>
      </c>
      <c r="F50" s="16" t="s">
        <v>125</v>
      </c>
      <c r="G50" s="17">
        <v>13165.152</v>
      </c>
      <c r="H50" s="16" t="s">
        <v>125</v>
      </c>
      <c r="I50" s="27" t="str">
        <f t="shared" si="14"/>
        <v/>
      </c>
      <c r="J50" s="16">
        <f t="shared" si="12"/>
        <v>13165.152</v>
      </c>
      <c r="K50" s="16" t="str">
        <f t="shared" si="13"/>
        <v>p</v>
      </c>
      <c r="N50" s="7" t="s">
        <v>148</v>
      </c>
      <c r="O50" s="83">
        <v>31483393</v>
      </c>
      <c r="P50" s="16"/>
      <c r="R50" s="16"/>
      <c r="T50" s="16"/>
      <c r="V50" s="16"/>
    </row>
    <row r="51" spans="1:22" ht="11.45" customHeight="1">
      <c r="A51" s="13" t="s">
        <v>32</v>
      </c>
      <c r="B51" s="13" t="s">
        <v>33</v>
      </c>
      <c r="C51" s="13" t="s">
        <v>68</v>
      </c>
      <c r="D51" s="13" t="s">
        <v>69</v>
      </c>
      <c r="E51" s="14">
        <v>14800</v>
      </c>
      <c r="F51" s="14" t="s">
        <v>124</v>
      </c>
      <c r="G51" s="14">
        <v>15000</v>
      </c>
      <c r="H51" s="14" t="s">
        <v>20</v>
      </c>
      <c r="I51" s="27" t="str">
        <f t="shared" si="14"/>
        <v/>
      </c>
      <c r="J51" s="16">
        <f t="shared" si="12"/>
        <v>15000</v>
      </c>
      <c r="K51" s="16" t="str">
        <f t="shared" si="13"/>
        <v/>
      </c>
      <c r="N51" s="7" t="s">
        <v>150</v>
      </c>
      <c r="O51" s="84">
        <f>O46-SUM(O47:O50)</f>
        <v>291937368</v>
      </c>
      <c r="P51" s="16"/>
      <c r="R51" s="16"/>
      <c r="T51" s="16"/>
      <c r="V51" s="16"/>
    </row>
    <row r="52" spans="1:22" ht="11.45" customHeight="1">
      <c r="A52" s="13" t="s">
        <v>32</v>
      </c>
      <c r="B52" s="13" t="s">
        <v>33</v>
      </c>
      <c r="C52" s="13" t="s">
        <v>70</v>
      </c>
      <c r="D52" s="13" t="s">
        <v>71</v>
      </c>
      <c r="E52" s="17">
        <v>461.8</v>
      </c>
      <c r="F52" s="16" t="s">
        <v>20</v>
      </c>
      <c r="G52" s="17">
        <v>497.8</v>
      </c>
      <c r="H52" s="16" t="s">
        <v>20</v>
      </c>
      <c r="I52" s="27" t="str">
        <f t="shared" si="14"/>
        <v/>
      </c>
      <c r="J52" s="16">
        <f t="shared" si="12"/>
        <v>497.8</v>
      </c>
      <c r="K52" s="16" t="str">
        <f t="shared" si="13"/>
        <v/>
      </c>
      <c r="P52" s="16"/>
      <c r="R52" s="16"/>
      <c r="T52" s="16"/>
      <c r="V52" s="16"/>
    </row>
    <row r="53" spans="1:22" ht="11.45" customHeight="1">
      <c r="A53" s="13" t="s">
        <v>32</v>
      </c>
      <c r="B53" s="13" t="s">
        <v>33</v>
      </c>
      <c r="C53" s="13" t="s">
        <v>72</v>
      </c>
      <c r="D53" s="13" t="s">
        <v>73</v>
      </c>
      <c r="E53" s="15">
        <v>130.734</v>
      </c>
      <c r="F53" s="14" t="s">
        <v>20</v>
      </c>
      <c r="G53" s="14" t="s">
        <v>123</v>
      </c>
      <c r="H53" s="14" t="s">
        <v>20</v>
      </c>
      <c r="I53" s="27">
        <f t="shared" si="14"/>
        <v>2020</v>
      </c>
      <c r="J53" s="16">
        <f t="shared" si="12"/>
        <v>130.734</v>
      </c>
      <c r="K53" s="16" t="str">
        <f t="shared" si="13"/>
        <v/>
      </c>
      <c r="P53" s="16"/>
      <c r="R53" s="16"/>
      <c r="T53" s="16"/>
      <c r="V53" s="16"/>
    </row>
    <row r="54" spans="1:22" ht="11.45" customHeight="1">
      <c r="A54" s="13" t="s">
        <v>32</v>
      </c>
      <c r="B54" s="13" t="s">
        <v>33</v>
      </c>
      <c r="C54" s="13" t="s">
        <v>74</v>
      </c>
      <c r="D54" s="13" t="s">
        <v>75</v>
      </c>
      <c r="E54" s="17">
        <v>747.5</v>
      </c>
      <c r="F54" s="16" t="s">
        <v>20</v>
      </c>
      <c r="G54" s="17">
        <v>758.7</v>
      </c>
      <c r="H54" s="16" t="s">
        <v>20</v>
      </c>
      <c r="I54" s="27" t="str">
        <f t="shared" si="14"/>
        <v/>
      </c>
      <c r="J54" s="16">
        <f t="shared" si="12"/>
        <v>758.7</v>
      </c>
      <c r="K54" s="16" t="str">
        <f t="shared" si="13"/>
        <v/>
      </c>
      <c r="P54" s="16"/>
      <c r="R54" s="16"/>
      <c r="T54" s="16"/>
      <c r="V54" s="16"/>
    </row>
    <row r="55" spans="1:22" ht="11.45" customHeight="1">
      <c r="A55" s="13" t="s">
        <v>32</v>
      </c>
      <c r="B55" s="13" t="s">
        <v>33</v>
      </c>
      <c r="C55" s="13" t="s">
        <v>76</v>
      </c>
      <c r="D55" s="13" t="s">
        <v>77</v>
      </c>
      <c r="E55" s="15">
        <v>722.95</v>
      </c>
      <c r="F55" s="14" t="s">
        <v>20</v>
      </c>
      <c r="G55" s="15">
        <v>848.979</v>
      </c>
      <c r="H55" s="14" t="s">
        <v>20</v>
      </c>
      <c r="I55" s="27" t="str">
        <f t="shared" si="14"/>
        <v/>
      </c>
      <c r="J55" s="16">
        <f t="shared" si="12"/>
        <v>848.979</v>
      </c>
      <c r="K55" s="16" t="str">
        <f t="shared" si="13"/>
        <v/>
      </c>
      <c r="P55" s="16"/>
      <c r="R55" s="16"/>
      <c r="T55" s="16"/>
      <c r="V55" s="16"/>
    </row>
    <row r="56" spans="1:22" ht="11.45" customHeight="1">
      <c r="A56" s="13" t="s">
        <v>32</v>
      </c>
      <c r="B56" s="13" t="s">
        <v>33</v>
      </c>
      <c r="C56" s="13" t="s">
        <v>78</v>
      </c>
      <c r="D56" s="13" t="s">
        <v>79</v>
      </c>
      <c r="E56" s="17">
        <v>30.837</v>
      </c>
      <c r="F56" s="16" t="s">
        <v>20</v>
      </c>
      <c r="G56" s="17">
        <v>31.888</v>
      </c>
      <c r="H56" s="16" t="s">
        <v>20</v>
      </c>
      <c r="I56" s="27" t="str">
        <f t="shared" si="14"/>
        <v/>
      </c>
      <c r="J56" s="16">
        <f t="shared" si="12"/>
        <v>31.888</v>
      </c>
      <c r="K56" s="16" t="str">
        <f t="shared" si="13"/>
        <v/>
      </c>
      <c r="P56" s="16"/>
      <c r="R56" s="16"/>
      <c r="T56" s="16"/>
      <c r="V56" s="16"/>
    </row>
    <row r="57" spans="1:22" ht="11.45" customHeight="1">
      <c r="A57" s="13" t="s">
        <v>32</v>
      </c>
      <c r="B57" s="13" t="s">
        <v>33</v>
      </c>
      <c r="C57" s="13" t="s">
        <v>80</v>
      </c>
      <c r="D57" s="13" t="s">
        <v>81</v>
      </c>
      <c r="E57" s="14">
        <v>1257</v>
      </c>
      <c r="F57" s="14" t="s">
        <v>20</v>
      </c>
      <c r="G57" s="15">
        <v>1335.3</v>
      </c>
      <c r="H57" s="14" t="s">
        <v>20</v>
      </c>
      <c r="I57" s="27" t="str">
        <f t="shared" si="14"/>
        <v/>
      </c>
      <c r="J57" s="16">
        <f t="shared" si="12"/>
        <v>1335.3</v>
      </c>
      <c r="K57" s="16" t="str">
        <f t="shared" si="13"/>
        <v/>
      </c>
      <c r="P57" s="16"/>
      <c r="R57" s="16"/>
      <c r="T57" s="16"/>
      <c r="V57" s="16"/>
    </row>
    <row r="58" spans="1:22" ht="11.45" customHeight="1">
      <c r="A58" s="13" t="s">
        <v>32</v>
      </c>
      <c r="B58" s="13" t="s">
        <v>33</v>
      </c>
      <c r="C58" s="13" t="s">
        <v>82</v>
      </c>
      <c r="D58" s="13" t="s">
        <v>83</v>
      </c>
      <c r="E58" s="17">
        <v>92.22</v>
      </c>
      <c r="F58" s="16" t="s">
        <v>20</v>
      </c>
      <c r="G58" s="17">
        <v>95.886</v>
      </c>
      <c r="H58" s="16" t="s">
        <v>20</v>
      </c>
      <c r="I58" s="27" t="str">
        <f t="shared" si="14"/>
        <v/>
      </c>
      <c r="J58" s="16">
        <f t="shared" si="12"/>
        <v>95.886</v>
      </c>
      <c r="K58" s="16" t="str">
        <f t="shared" si="13"/>
        <v/>
      </c>
      <c r="P58" s="16"/>
      <c r="R58" s="16"/>
      <c r="T58" s="16"/>
      <c r="V58" s="16"/>
    </row>
    <row r="59" spans="1:22" ht="11.45" customHeight="1">
      <c r="A59" s="13" t="s">
        <v>32</v>
      </c>
      <c r="B59" s="13" t="s">
        <v>33</v>
      </c>
      <c r="C59" s="13" t="s">
        <v>84</v>
      </c>
      <c r="D59" s="13" t="s">
        <v>85</v>
      </c>
      <c r="E59" s="14">
        <v>8513</v>
      </c>
      <c r="F59" s="14" t="s">
        <v>20</v>
      </c>
      <c r="G59" s="14">
        <v>8028</v>
      </c>
      <c r="H59" s="14" t="s">
        <v>20</v>
      </c>
      <c r="I59" s="27" t="str">
        <f t="shared" si="14"/>
        <v/>
      </c>
      <c r="J59" s="16">
        <f t="shared" si="12"/>
        <v>8028</v>
      </c>
      <c r="K59" s="16" t="str">
        <f t="shared" si="13"/>
        <v/>
      </c>
      <c r="P59" s="16"/>
      <c r="R59" s="16"/>
      <c r="T59" s="16"/>
      <c r="V59" s="16"/>
    </row>
    <row r="60" spans="1:22" ht="11.45" customHeight="1">
      <c r="A60" s="13" t="s">
        <v>32</v>
      </c>
      <c r="B60" s="13" t="s">
        <v>33</v>
      </c>
      <c r="C60" s="13" t="s">
        <v>86</v>
      </c>
      <c r="D60" s="13" t="s">
        <v>87</v>
      </c>
      <c r="E60" s="16">
        <v>1871</v>
      </c>
      <c r="F60" s="16" t="s">
        <v>20</v>
      </c>
      <c r="G60" s="17">
        <v>1802.832</v>
      </c>
      <c r="H60" s="16" t="s">
        <v>20</v>
      </c>
      <c r="I60" s="27" t="str">
        <f t="shared" si="14"/>
        <v/>
      </c>
      <c r="J60" s="16">
        <f t="shared" si="12"/>
        <v>1802.832</v>
      </c>
      <c r="K60" s="16" t="str">
        <f t="shared" si="13"/>
        <v/>
      </c>
      <c r="P60" s="16"/>
      <c r="R60" s="16"/>
      <c r="T60" s="16"/>
      <c r="V60" s="16"/>
    </row>
    <row r="61" spans="1:22" ht="11.45" customHeight="1">
      <c r="A61" s="13" t="s">
        <v>32</v>
      </c>
      <c r="B61" s="13" t="s">
        <v>33</v>
      </c>
      <c r="C61" s="13" t="s">
        <v>88</v>
      </c>
      <c r="D61" s="13" t="s">
        <v>89</v>
      </c>
      <c r="E61" s="15">
        <v>2261.22</v>
      </c>
      <c r="F61" s="14" t="s">
        <v>20</v>
      </c>
      <c r="G61" s="15">
        <v>2661.274</v>
      </c>
      <c r="H61" s="14" t="s">
        <v>20</v>
      </c>
      <c r="I61" s="27" t="str">
        <f t="shared" si="14"/>
        <v/>
      </c>
      <c r="J61" s="16">
        <f t="shared" si="12"/>
        <v>2661.274</v>
      </c>
      <c r="K61" s="16" t="str">
        <f t="shared" si="13"/>
        <v/>
      </c>
      <c r="P61" s="16"/>
      <c r="R61" s="16"/>
      <c r="T61" s="16"/>
      <c r="V61" s="16"/>
    </row>
    <row r="62" spans="1:22" ht="11.45" customHeight="1">
      <c r="A62" s="13" t="s">
        <v>32</v>
      </c>
      <c r="B62" s="13" t="s">
        <v>33</v>
      </c>
      <c r="C62" s="13" t="s">
        <v>90</v>
      </c>
      <c r="D62" s="13" t="s">
        <v>91</v>
      </c>
      <c r="E62" s="17">
        <v>250.709</v>
      </c>
      <c r="F62" s="16" t="s">
        <v>20</v>
      </c>
      <c r="G62" s="17">
        <v>258.954</v>
      </c>
      <c r="H62" s="16" t="s">
        <v>20</v>
      </c>
      <c r="I62" s="27" t="str">
        <f t="shared" si="14"/>
        <v/>
      </c>
      <c r="J62" s="16">
        <f t="shared" si="12"/>
        <v>258.954</v>
      </c>
      <c r="K62" s="16" t="str">
        <f t="shared" si="13"/>
        <v/>
      </c>
      <c r="P62" s="16"/>
      <c r="R62" s="16"/>
      <c r="T62" s="16"/>
      <c r="V62" s="16"/>
    </row>
    <row r="63" spans="1:22" ht="11.45" customHeight="1">
      <c r="A63" s="13" t="s">
        <v>32</v>
      </c>
      <c r="B63" s="13" t="s">
        <v>33</v>
      </c>
      <c r="C63" s="13" t="s">
        <v>92</v>
      </c>
      <c r="D63" s="13" t="s">
        <v>93</v>
      </c>
      <c r="E63" s="15">
        <v>702.883</v>
      </c>
      <c r="F63" s="14" t="s">
        <v>20</v>
      </c>
      <c r="G63" s="15">
        <v>681.913</v>
      </c>
      <c r="H63" s="14" t="s">
        <v>20</v>
      </c>
      <c r="I63" s="27" t="str">
        <f t="shared" si="14"/>
        <v/>
      </c>
      <c r="J63" s="16">
        <f t="shared" si="12"/>
        <v>681.913</v>
      </c>
      <c r="K63" s="16" t="str">
        <f t="shared" si="13"/>
        <v/>
      </c>
      <c r="P63" s="16"/>
      <c r="R63" s="16"/>
      <c r="T63" s="16"/>
      <c r="V63" s="16"/>
    </row>
    <row r="64" spans="1:22" ht="11.45" customHeight="1">
      <c r="A64" s="13" t="s">
        <v>32</v>
      </c>
      <c r="B64" s="13" t="s">
        <v>33</v>
      </c>
      <c r="C64" s="13" t="s">
        <v>100</v>
      </c>
      <c r="D64" s="13" t="s">
        <v>101</v>
      </c>
      <c r="E64" s="14">
        <v>799</v>
      </c>
      <c r="F64" s="14" t="s">
        <v>20</v>
      </c>
      <c r="G64" s="14">
        <v>976</v>
      </c>
      <c r="H64" s="14" t="s">
        <v>20</v>
      </c>
      <c r="I64" s="27" t="str">
        <f t="shared" si="14"/>
        <v/>
      </c>
      <c r="J64" s="16">
        <f t="shared" si="12"/>
        <v>976</v>
      </c>
      <c r="K64" s="16" t="str">
        <f t="shared" si="13"/>
        <v/>
      </c>
      <c r="P64" s="16"/>
      <c r="R64" s="16"/>
      <c r="T64" s="16"/>
      <c r="V64" s="16"/>
    </row>
    <row r="65" spans="1:22" ht="11.45" customHeight="1">
      <c r="A65" s="13" t="s">
        <v>32</v>
      </c>
      <c r="B65" s="13" t="s">
        <v>33</v>
      </c>
      <c r="C65" s="13" t="s">
        <v>102</v>
      </c>
      <c r="D65" s="13" t="s">
        <v>103</v>
      </c>
      <c r="E65" s="17">
        <v>18778.221</v>
      </c>
      <c r="F65" s="16" t="s">
        <v>20</v>
      </c>
      <c r="G65" s="17">
        <v>18845.78</v>
      </c>
      <c r="H65" s="16" t="s">
        <v>20</v>
      </c>
      <c r="I65" s="27" t="str">
        <f t="shared" si="14"/>
        <v/>
      </c>
      <c r="J65" s="16">
        <f t="shared" si="12"/>
        <v>18845.78</v>
      </c>
      <c r="K65" s="16" t="str">
        <f t="shared" si="13"/>
        <v/>
      </c>
      <c r="P65" s="16"/>
      <c r="R65" s="16"/>
      <c r="T65" s="16"/>
      <c r="V65" s="16"/>
    </row>
    <row r="66" spans="1:22" ht="11.45" customHeight="1">
      <c r="A66" s="13" t="s">
        <v>34</v>
      </c>
      <c r="B66" s="13" t="s">
        <v>35</v>
      </c>
      <c r="C66" s="13" t="s">
        <v>52</v>
      </c>
      <c r="D66" s="13" t="s">
        <v>53</v>
      </c>
      <c r="E66" s="14" t="s">
        <v>123</v>
      </c>
      <c r="F66" s="14" t="s">
        <v>20</v>
      </c>
      <c r="G66" s="14" t="s">
        <v>123</v>
      </c>
      <c r="H66" s="14" t="s">
        <v>20</v>
      </c>
      <c r="I66" s="27">
        <f t="shared" si="14"/>
        <v>2020</v>
      </c>
      <c r="J66" s="16" t="str">
        <f t="shared" si="12"/>
        <v>:</v>
      </c>
      <c r="K66" s="16" t="str">
        <f t="shared" si="13"/>
        <v/>
      </c>
      <c r="P66" s="16"/>
      <c r="R66" s="16"/>
      <c r="T66" s="16"/>
      <c r="V66" s="16"/>
    </row>
    <row r="67" spans="1:22" ht="11.45" customHeight="1">
      <c r="A67" s="13" t="s">
        <v>34</v>
      </c>
      <c r="B67" s="13" t="s">
        <v>35</v>
      </c>
      <c r="C67" s="13" t="s">
        <v>54</v>
      </c>
      <c r="D67" s="13" t="s">
        <v>55</v>
      </c>
      <c r="E67" s="16" t="s">
        <v>123</v>
      </c>
      <c r="F67" s="16" t="s">
        <v>20</v>
      </c>
      <c r="G67" s="16" t="s">
        <v>123</v>
      </c>
      <c r="H67" s="16" t="s">
        <v>20</v>
      </c>
      <c r="I67" s="27" t="str">
        <f t="shared" si="14"/>
        <v/>
      </c>
      <c r="J67" s="16" t="str">
        <f t="shared" si="12"/>
        <v>:</v>
      </c>
      <c r="K67" s="16" t="str">
        <f t="shared" si="13"/>
        <v/>
      </c>
      <c r="P67" s="16"/>
      <c r="R67" s="16"/>
      <c r="T67" s="16"/>
      <c r="V67" s="16"/>
    </row>
    <row r="68" spans="1:22" ht="11.45" customHeight="1">
      <c r="A68" s="13" t="s">
        <v>34</v>
      </c>
      <c r="B68" s="13" t="s">
        <v>35</v>
      </c>
      <c r="C68" s="13" t="s">
        <v>56</v>
      </c>
      <c r="D68" s="13" t="s">
        <v>57</v>
      </c>
      <c r="E68" s="14" t="s">
        <v>123</v>
      </c>
      <c r="F68" s="14" t="s">
        <v>20</v>
      </c>
      <c r="G68" s="14" t="s">
        <v>123</v>
      </c>
      <c r="H68" s="14" t="s">
        <v>20</v>
      </c>
      <c r="I68" s="27" t="str">
        <f t="shared" si="14"/>
        <v/>
      </c>
      <c r="J68" s="16" t="str">
        <f t="shared" si="12"/>
        <v>:</v>
      </c>
      <c r="K68" s="16" t="str">
        <f t="shared" si="13"/>
        <v/>
      </c>
      <c r="P68" s="16"/>
      <c r="R68" s="16"/>
      <c r="T68" s="16"/>
      <c r="V68" s="16"/>
    </row>
    <row r="69" spans="1:22" ht="11.45" customHeight="1">
      <c r="A69" s="13" t="s">
        <v>34</v>
      </c>
      <c r="B69" s="13" t="s">
        <v>35</v>
      </c>
      <c r="C69" s="13" t="s">
        <v>60</v>
      </c>
      <c r="D69" s="13" t="s">
        <v>61</v>
      </c>
      <c r="E69" s="14" t="s">
        <v>123</v>
      </c>
      <c r="F69" s="14" t="s">
        <v>20</v>
      </c>
      <c r="G69" s="14" t="s">
        <v>123</v>
      </c>
      <c r="H69" s="14" t="s">
        <v>20</v>
      </c>
      <c r="I69" s="27">
        <f t="shared" si="14"/>
        <v>2020</v>
      </c>
      <c r="J69" s="16" t="str">
        <f t="shared" si="12"/>
        <v>:</v>
      </c>
      <c r="K69" s="16" t="str">
        <f t="shared" si="13"/>
        <v/>
      </c>
      <c r="P69" s="16"/>
      <c r="R69" s="16"/>
      <c r="T69" s="16"/>
      <c r="V69" s="16"/>
    </row>
    <row r="70" spans="1:22" ht="11.45" customHeight="1">
      <c r="A70" s="13" t="s">
        <v>34</v>
      </c>
      <c r="B70" s="13" t="s">
        <v>35</v>
      </c>
      <c r="C70" s="13" t="s">
        <v>62</v>
      </c>
      <c r="D70" s="13" t="s">
        <v>63</v>
      </c>
      <c r="E70" s="16" t="s">
        <v>123</v>
      </c>
      <c r="F70" s="16" t="s">
        <v>20</v>
      </c>
      <c r="G70" s="16" t="s">
        <v>123</v>
      </c>
      <c r="H70" s="16" t="s">
        <v>20</v>
      </c>
      <c r="I70" s="27">
        <f t="shared" si="14"/>
        <v>2020</v>
      </c>
      <c r="J70" s="16" t="str">
        <f t="shared" si="12"/>
        <v>:</v>
      </c>
      <c r="K70" s="16" t="str">
        <f t="shared" si="13"/>
        <v/>
      </c>
      <c r="P70" s="16"/>
      <c r="R70" s="16"/>
      <c r="T70" s="16"/>
      <c r="V70" s="16"/>
    </row>
    <row r="71" spans="1:22" ht="11.45" customHeight="1">
      <c r="A71" s="13" t="s">
        <v>34</v>
      </c>
      <c r="B71" s="13" t="s">
        <v>35</v>
      </c>
      <c r="C71" s="13" t="s">
        <v>64</v>
      </c>
      <c r="D71" s="13" t="s">
        <v>65</v>
      </c>
      <c r="E71" s="14" t="s">
        <v>123</v>
      </c>
      <c r="F71" s="14" t="s">
        <v>20</v>
      </c>
      <c r="G71" s="14" t="s">
        <v>123</v>
      </c>
      <c r="H71" s="14" t="s">
        <v>20</v>
      </c>
      <c r="I71" s="27" t="str">
        <f t="shared" si="14"/>
        <v/>
      </c>
      <c r="J71" s="16" t="str">
        <f t="shared" si="12"/>
        <v>:</v>
      </c>
      <c r="K71" s="16" t="str">
        <f t="shared" si="13"/>
        <v/>
      </c>
      <c r="P71" s="16"/>
      <c r="R71" s="16"/>
      <c r="T71" s="16"/>
      <c r="V71" s="16"/>
    </row>
    <row r="72" spans="1:22" ht="11.45" customHeight="1">
      <c r="A72" s="13" t="s">
        <v>34</v>
      </c>
      <c r="B72" s="13" t="s">
        <v>35</v>
      </c>
      <c r="C72" s="13" t="s">
        <v>66</v>
      </c>
      <c r="D72" s="13" t="s">
        <v>67</v>
      </c>
      <c r="E72" s="16" t="s">
        <v>123</v>
      </c>
      <c r="F72" s="16" t="s">
        <v>20</v>
      </c>
      <c r="G72" s="16" t="s">
        <v>123</v>
      </c>
      <c r="H72" s="16" t="s">
        <v>20</v>
      </c>
      <c r="I72" s="27" t="str">
        <f t="shared" si="14"/>
        <v/>
      </c>
      <c r="J72" s="16" t="str">
        <f t="shared" si="12"/>
        <v>:</v>
      </c>
      <c r="K72" s="16" t="str">
        <f t="shared" si="13"/>
        <v/>
      </c>
      <c r="P72" s="16"/>
      <c r="R72" s="16"/>
      <c r="T72" s="16"/>
      <c r="V72" s="16"/>
    </row>
    <row r="73" spans="1:22" ht="11.45" customHeight="1">
      <c r="A73" s="13" t="s">
        <v>34</v>
      </c>
      <c r="B73" s="13" t="s">
        <v>35</v>
      </c>
      <c r="C73" s="13" t="s">
        <v>68</v>
      </c>
      <c r="D73" s="13" t="s">
        <v>69</v>
      </c>
      <c r="E73" s="14" t="s">
        <v>123</v>
      </c>
      <c r="F73" s="14" t="s">
        <v>20</v>
      </c>
      <c r="G73" s="14" t="s">
        <v>123</v>
      </c>
      <c r="H73" s="14" t="s">
        <v>20</v>
      </c>
      <c r="I73" s="27" t="str">
        <f t="shared" si="14"/>
        <v/>
      </c>
      <c r="J73" s="16" t="str">
        <f t="shared" si="12"/>
        <v>:</v>
      </c>
      <c r="K73" s="16" t="str">
        <f t="shared" si="13"/>
        <v/>
      </c>
      <c r="P73" s="16"/>
      <c r="R73" s="16"/>
      <c r="T73" s="16"/>
      <c r="V73" s="16"/>
    </row>
    <row r="74" spans="1:22" ht="11.45" customHeight="1">
      <c r="A74" s="13" t="s">
        <v>34</v>
      </c>
      <c r="B74" s="13" t="s">
        <v>35</v>
      </c>
      <c r="C74" s="13" t="s">
        <v>70</v>
      </c>
      <c r="D74" s="13" t="s">
        <v>71</v>
      </c>
      <c r="E74" s="16" t="s">
        <v>123</v>
      </c>
      <c r="F74" s="16" t="s">
        <v>20</v>
      </c>
      <c r="G74" s="17">
        <v>11.2</v>
      </c>
      <c r="H74" s="16" t="s">
        <v>20</v>
      </c>
      <c r="I74" s="27" t="str">
        <f t="shared" si="14"/>
        <v/>
      </c>
      <c r="J74" s="16">
        <f t="shared" si="12"/>
        <v>11.2</v>
      </c>
      <c r="K74" s="16" t="str">
        <f t="shared" si="13"/>
        <v/>
      </c>
      <c r="P74" s="16"/>
      <c r="R74" s="16"/>
      <c r="T74" s="16"/>
      <c r="V74" s="16"/>
    </row>
    <row r="75" spans="1:22" ht="11.45" customHeight="1">
      <c r="A75" s="13" t="s">
        <v>34</v>
      </c>
      <c r="B75" s="13" t="s">
        <v>35</v>
      </c>
      <c r="C75" s="13" t="s">
        <v>72</v>
      </c>
      <c r="D75" s="13" t="s">
        <v>73</v>
      </c>
      <c r="E75" s="14" t="s">
        <v>123</v>
      </c>
      <c r="F75" s="14" t="s">
        <v>20</v>
      </c>
      <c r="G75" s="14" t="s">
        <v>123</v>
      </c>
      <c r="H75" s="14" t="s">
        <v>20</v>
      </c>
      <c r="I75" s="27">
        <f t="shared" si="14"/>
        <v>2020</v>
      </c>
      <c r="J75" s="16" t="str">
        <f t="shared" si="12"/>
        <v>:</v>
      </c>
      <c r="K75" s="16" t="str">
        <f t="shared" si="13"/>
        <v/>
      </c>
      <c r="P75" s="16"/>
      <c r="R75" s="16"/>
      <c r="T75" s="16"/>
      <c r="V75" s="16"/>
    </row>
    <row r="76" spans="1:22" ht="11.45" customHeight="1">
      <c r="A76" s="13" t="s">
        <v>34</v>
      </c>
      <c r="B76" s="13" t="s">
        <v>35</v>
      </c>
      <c r="C76" s="13" t="s">
        <v>74</v>
      </c>
      <c r="D76" s="13" t="s">
        <v>75</v>
      </c>
      <c r="E76" s="16" t="s">
        <v>123</v>
      </c>
      <c r="F76" s="16" t="s">
        <v>20</v>
      </c>
      <c r="G76" s="16" t="s">
        <v>123</v>
      </c>
      <c r="H76" s="16" t="s">
        <v>20</v>
      </c>
      <c r="I76" s="27" t="str">
        <f t="shared" si="14"/>
        <v/>
      </c>
      <c r="J76" s="16" t="str">
        <f t="shared" si="12"/>
        <v>:</v>
      </c>
      <c r="K76" s="16" t="str">
        <f t="shared" si="13"/>
        <v/>
      </c>
      <c r="P76" s="16"/>
      <c r="R76" s="16"/>
      <c r="T76" s="16"/>
      <c r="V76" s="16"/>
    </row>
    <row r="77" spans="1:22" ht="11.45" customHeight="1">
      <c r="A77" s="13" t="s">
        <v>34</v>
      </c>
      <c r="B77" s="13" t="s">
        <v>35</v>
      </c>
      <c r="C77" s="13" t="s">
        <v>76</v>
      </c>
      <c r="D77" s="13" t="s">
        <v>77</v>
      </c>
      <c r="E77" s="14" t="s">
        <v>123</v>
      </c>
      <c r="F77" s="14" t="s">
        <v>20</v>
      </c>
      <c r="G77" s="14" t="s">
        <v>123</v>
      </c>
      <c r="H77" s="14" t="s">
        <v>20</v>
      </c>
      <c r="I77" s="27" t="str">
        <f t="shared" si="14"/>
        <v/>
      </c>
      <c r="J77" s="16" t="str">
        <f t="shared" si="12"/>
        <v>:</v>
      </c>
      <c r="K77" s="16" t="str">
        <f t="shared" si="13"/>
        <v/>
      </c>
      <c r="P77" s="16"/>
      <c r="R77" s="16"/>
      <c r="T77" s="16"/>
      <c r="V77" s="16"/>
    </row>
    <row r="78" spans="1:22" ht="11.45" customHeight="1">
      <c r="A78" s="13" t="s">
        <v>34</v>
      </c>
      <c r="B78" s="13" t="s">
        <v>35</v>
      </c>
      <c r="C78" s="13" t="s">
        <v>78</v>
      </c>
      <c r="D78" s="13" t="s">
        <v>79</v>
      </c>
      <c r="E78" s="17">
        <v>9.631</v>
      </c>
      <c r="F78" s="16" t="s">
        <v>20</v>
      </c>
      <c r="G78" s="17">
        <v>9.878</v>
      </c>
      <c r="H78" s="16" t="s">
        <v>20</v>
      </c>
      <c r="I78" s="27" t="str">
        <f t="shared" si="14"/>
        <v/>
      </c>
      <c r="J78" s="16">
        <f t="shared" si="12"/>
        <v>9.878</v>
      </c>
      <c r="K78" s="16" t="str">
        <f t="shared" si="13"/>
        <v/>
      </c>
      <c r="P78" s="16"/>
      <c r="R78" s="16"/>
      <c r="T78" s="16"/>
      <c r="V78" s="16"/>
    </row>
    <row r="79" spans="1:22" ht="11.45" customHeight="1">
      <c r="A79" s="13" t="s">
        <v>34</v>
      </c>
      <c r="B79" s="13" t="s">
        <v>35</v>
      </c>
      <c r="C79" s="13" t="s">
        <v>80</v>
      </c>
      <c r="D79" s="13" t="s">
        <v>81</v>
      </c>
      <c r="E79" s="14" t="s">
        <v>123</v>
      </c>
      <c r="F79" s="14" t="s">
        <v>20</v>
      </c>
      <c r="G79" s="14" t="s">
        <v>123</v>
      </c>
      <c r="H79" s="14" t="s">
        <v>20</v>
      </c>
      <c r="I79" s="27" t="str">
        <f t="shared" si="14"/>
        <v/>
      </c>
      <c r="J79" s="16" t="str">
        <f t="shared" si="12"/>
        <v>:</v>
      </c>
      <c r="K79" s="16" t="str">
        <f t="shared" si="13"/>
        <v/>
      </c>
      <c r="P79" s="16"/>
      <c r="R79" s="16"/>
      <c r="T79" s="16"/>
      <c r="V79" s="16"/>
    </row>
    <row r="80" spans="1:22" ht="11.45" customHeight="1">
      <c r="A80" s="13" t="s">
        <v>34</v>
      </c>
      <c r="B80" s="13" t="s">
        <v>35</v>
      </c>
      <c r="C80" s="13" t="s">
        <v>82</v>
      </c>
      <c r="D80" s="13" t="s">
        <v>83</v>
      </c>
      <c r="E80" s="16" t="s">
        <v>123</v>
      </c>
      <c r="F80" s="16" t="s">
        <v>20</v>
      </c>
      <c r="G80" s="16" t="s">
        <v>123</v>
      </c>
      <c r="H80" s="16" t="s">
        <v>20</v>
      </c>
      <c r="I80" s="27" t="str">
        <f t="shared" si="14"/>
        <v/>
      </c>
      <c r="J80" s="16" t="str">
        <f t="shared" si="12"/>
        <v>:</v>
      </c>
      <c r="K80" s="16" t="str">
        <f t="shared" si="13"/>
        <v/>
      </c>
      <c r="P80" s="16"/>
      <c r="R80" s="16"/>
      <c r="T80" s="16"/>
      <c r="V80" s="16"/>
    </row>
    <row r="81" spans="1:22" ht="11.45" customHeight="1">
      <c r="A81" s="13" t="s">
        <v>34</v>
      </c>
      <c r="B81" s="13" t="s">
        <v>35</v>
      </c>
      <c r="C81" s="13" t="s">
        <v>84</v>
      </c>
      <c r="D81" s="13" t="s">
        <v>85</v>
      </c>
      <c r="E81" s="14" t="s">
        <v>123</v>
      </c>
      <c r="F81" s="14" t="s">
        <v>20</v>
      </c>
      <c r="G81" s="14" t="s">
        <v>123</v>
      </c>
      <c r="H81" s="14" t="s">
        <v>20</v>
      </c>
      <c r="I81" s="27" t="str">
        <f t="shared" si="14"/>
        <v/>
      </c>
      <c r="J81" s="16" t="str">
        <f t="shared" si="12"/>
        <v>:</v>
      </c>
      <c r="K81" s="16" t="str">
        <f t="shared" si="13"/>
        <v/>
      </c>
      <c r="P81" s="16"/>
      <c r="R81" s="16"/>
      <c r="T81" s="16"/>
      <c r="V81" s="16"/>
    </row>
    <row r="82" spans="1:22" ht="11.45" customHeight="1">
      <c r="A82" s="13" t="s">
        <v>34</v>
      </c>
      <c r="B82" s="13" t="s">
        <v>35</v>
      </c>
      <c r="C82" s="13" t="s">
        <v>86</v>
      </c>
      <c r="D82" s="13" t="s">
        <v>87</v>
      </c>
      <c r="E82" s="16" t="s">
        <v>123</v>
      </c>
      <c r="F82" s="16" t="s">
        <v>20</v>
      </c>
      <c r="G82" s="16" t="s">
        <v>123</v>
      </c>
      <c r="H82" s="16" t="s">
        <v>20</v>
      </c>
      <c r="I82" s="27" t="str">
        <f t="shared" si="14"/>
        <v/>
      </c>
      <c r="J82" s="16" t="str">
        <f t="shared" si="12"/>
        <v>:</v>
      </c>
      <c r="K82" s="16" t="str">
        <f t="shared" si="13"/>
        <v/>
      </c>
      <c r="P82" s="16"/>
      <c r="R82" s="16"/>
      <c r="T82" s="16"/>
      <c r="V82" s="16"/>
    </row>
    <row r="83" spans="1:22" ht="11.45" customHeight="1">
      <c r="A83" s="13" t="s">
        <v>34</v>
      </c>
      <c r="B83" s="13" t="s">
        <v>35</v>
      </c>
      <c r="C83" s="13" t="s">
        <v>88</v>
      </c>
      <c r="D83" s="13" t="s">
        <v>89</v>
      </c>
      <c r="E83" s="15">
        <v>25.061</v>
      </c>
      <c r="F83" s="14" t="s">
        <v>20</v>
      </c>
      <c r="G83" s="15">
        <v>26.838</v>
      </c>
      <c r="H83" s="14" t="s">
        <v>20</v>
      </c>
      <c r="I83" s="27" t="str">
        <f t="shared" si="14"/>
        <v/>
      </c>
      <c r="J83" s="16">
        <f t="shared" si="12"/>
        <v>26.838</v>
      </c>
      <c r="K83" s="16" t="str">
        <f t="shared" si="13"/>
        <v/>
      </c>
      <c r="P83" s="16"/>
      <c r="R83" s="16"/>
      <c r="T83" s="16"/>
      <c r="V83" s="16"/>
    </row>
    <row r="84" spans="1:22" ht="11.45" customHeight="1">
      <c r="A84" s="13" t="s">
        <v>34</v>
      </c>
      <c r="B84" s="13" t="s">
        <v>35</v>
      </c>
      <c r="C84" s="13" t="s">
        <v>90</v>
      </c>
      <c r="D84" s="13" t="s">
        <v>91</v>
      </c>
      <c r="E84" s="17">
        <v>23.924</v>
      </c>
      <c r="F84" s="16" t="s">
        <v>20</v>
      </c>
      <c r="G84" s="17">
        <v>28.83</v>
      </c>
      <c r="H84" s="16" t="s">
        <v>20</v>
      </c>
      <c r="I84" s="27" t="str">
        <f t="shared" si="14"/>
        <v/>
      </c>
      <c r="J84" s="16">
        <f t="shared" si="12"/>
        <v>28.83</v>
      </c>
      <c r="K84" s="16" t="str">
        <f t="shared" si="13"/>
        <v/>
      </c>
      <c r="P84" s="16"/>
      <c r="R84" s="16"/>
      <c r="T84" s="16"/>
      <c r="V84" s="16"/>
    </row>
    <row r="85" spans="1:22" ht="11.45" customHeight="1">
      <c r="A85" s="13" t="s">
        <v>34</v>
      </c>
      <c r="B85" s="13" t="s">
        <v>35</v>
      </c>
      <c r="C85" s="13" t="s">
        <v>92</v>
      </c>
      <c r="D85" s="13" t="s">
        <v>93</v>
      </c>
      <c r="E85" s="14" t="s">
        <v>123</v>
      </c>
      <c r="F85" s="14" t="s">
        <v>20</v>
      </c>
      <c r="G85" s="14" t="s">
        <v>123</v>
      </c>
      <c r="H85" s="14" t="s">
        <v>20</v>
      </c>
      <c r="I85" s="27" t="str">
        <f t="shared" si="14"/>
        <v/>
      </c>
      <c r="J85" s="16" t="str">
        <f t="shared" si="12"/>
        <v>:</v>
      </c>
      <c r="K85" s="16" t="str">
        <f t="shared" si="13"/>
        <v/>
      </c>
      <c r="P85" s="16"/>
      <c r="R85" s="16"/>
      <c r="T85" s="16"/>
      <c r="V85" s="16"/>
    </row>
    <row r="86" spans="1:22" ht="11.45" customHeight="1">
      <c r="A86" s="13" t="s">
        <v>34</v>
      </c>
      <c r="B86" s="13" t="s">
        <v>35</v>
      </c>
      <c r="C86" s="13" t="s">
        <v>100</v>
      </c>
      <c r="D86" s="13" t="s">
        <v>101</v>
      </c>
      <c r="E86" s="14">
        <v>76</v>
      </c>
      <c r="F86" s="14" t="s">
        <v>20</v>
      </c>
      <c r="G86" s="14">
        <v>90</v>
      </c>
      <c r="H86" s="14" t="s">
        <v>20</v>
      </c>
      <c r="I86" s="27" t="str">
        <f t="shared" si="14"/>
        <v/>
      </c>
      <c r="J86" s="16">
        <f t="shared" si="12"/>
        <v>90</v>
      </c>
      <c r="K86" s="16" t="str">
        <f t="shared" si="13"/>
        <v/>
      </c>
      <c r="P86" s="16"/>
      <c r="R86" s="16"/>
      <c r="T86" s="16"/>
      <c r="V86" s="16"/>
    </row>
    <row r="87" spans="1:22" ht="11.45" customHeight="1">
      <c r="A87" s="13" t="s">
        <v>34</v>
      </c>
      <c r="B87" s="13" t="s">
        <v>35</v>
      </c>
      <c r="C87" s="13" t="s">
        <v>102</v>
      </c>
      <c r="D87" s="13" t="s">
        <v>103</v>
      </c>
      <c r="E87" s="16" t="s">
        <v>123</v>
      </c>
      <c r="F87" s="16" t="s">
        <v>20</v>
      </c>
      <c r="G87" s="16" t="s">
        <v>123</v>
      </c>
      <c r="H87" s="16" t="s">
        <v>20</v>
      </c>
      <c r="I87" s="27" t="str">
        <f t="shared" si="14"/>
        <v/>
      </c>
      <c r="J87" s="16" t="str">
        <f t="shared" si="12"/>
        <v>:</v>
      </c>
      <c r="K87" s="16" t="str">
        <f t="shared" si="13"/>
        <v/>
      </c>
      <c r="P87" s="16"/>
      <c r="R87" s="16"/>
      <c r="T87" s="16"/>
      <c r="V87" s="16"/>
    </row>
    <row r="88" spans="1:22" ht="11.45" customHeight="1">
      <c r="A88" s="13" t="s">
        <v>36</v>
      </c>
      <c r="B88" s="13" t="s">
        <v>37</v>
      </c>
      <c r="C88" s="13" t="s">
        <v>52</v>
      </c>
      <c r="D88" s="13" t="s">
        <v>53</v>
      </c>
      <c r="E88" s="15">
        <v>14.565</v>
      </c>
      <c r="F88" s="14" t="s">
        <v>124</v>
      </c>
      <c r="G88" s="14" t="s">
        <v>123</v>
      </c>
      <c r="H88" s="14" t="s">
        <v>20</v>
      </c>
      <c r="I88" s="27">
        <f t="shared" si="14"/>
        <v>2020</v>
      </c>
      <c r="J88" s="16">
        <f t="shared" si="12"/>
        <v>14.565</v>
      </c>
      <c r="K88" s="16" t="str">
        <f t="shared" si="13"/>
        <v>e</v>
      </c>
      <c r="P88" s="16"/>
      <c r="R88" s="16"/>
      <c r="T88" s="16"/>
      <c r="V88" s="16"/>
    </row>
    <row r="89" spans="1:22" ht="11.45" customHeight="1">
      <c r="A89" s="13" t="s">
        <v>36</v>
      </c>
      <c r="B89" s="13" t="s">
        <v>37</v>
      </c>
      <c r="C89" s="13" t="s">
        <v>54</v>
      </c>
      <c r="D89" s="13" t="s">
        <v>55</v>
      </c>
      <c r="E89" s="16">
        <v>16</v>
      </c>
      <c r="F89" s="16" t="s">
        <v>20</v>
      </c>
      <c r="G89" s="16">
        <v>15</v>
      </c>
      <c r="H89" s="16" t="s">
        <v>20</v>
      </c>
      <c r="I89" s="27" t="str">
        <f t="shared" si="14"/>
        <v/>
      </c>
      <c r="J89" s="16">
        <f t="shared" si="12"/>
        <v>15</v>
      </c>
      <c r="K89" s="16" t="str">
        <f t="shared" si="13"/>
        <v/>
      </c>
      <c r="P89" s="16"/>
      <c r="R89" s="16"/>
      <c r="T89" s="16"/>
      <c r="V89" s="16"/>
    </row>
    <row r="90" spans="1:22" ht="11.45" customHeight="1">
      <c r="A90" s="13" t="s">
        <v>36</v>
      </c>
      <c r="B90" s="13" t="s">
        <v>37</v>
      </c>
      <c r="C90" s="13" t="s">
        <v>56</v>
      </c>
      <c r="D90" s="13" t="s">
        <v>57</v>
      </c>
      <c r="E90" s="14">
        <v>0</v>
      </c>
      <c r="F90" s="14" t="s">
        <v>20</v>
      </c>
      <c r="G90" s="14">
        <v>0</v>
      </c>
      <c r="H90" s="14" t="s">
        <v>20</v>
      </c>
      <c r="I90" s="27" t="str">
        <f t="shared" si="14"/>
        <v/>
      </c>
      <c r="J90" s="16">
        <f t="shared" si="12"/>
        <v>0</v>
      </c>
      <c r="K90" s="16" t="str">
        <f t="shared" si="13"/>
        <v/>
      </c>
      <c r="P90" s="16"/>
      <c r="R90" s="16"/>
      <c r="T90" s="16"/>
      <c r="V90" s="16"/>
    </row>
    <row r="91" spans="1:22" ht="11.45" customHeight="1">
      <c r="A91" s="13" t="s">
        <v>36</v>
      </c>
      <c r="B91" s="13" t="s">
        <v>37</v>
      </c>
      <c r="C91" s="13" t="s">
        <v>60</v>
      </c>
      <c r="D91" s="13" t="s">
        <v>61</v>
      </c>
      <c r="E91" s="14">
        <v>321</v>
      </c>
      <c r="F91" s="14" t="s">
        <v>20</v>
      </c>
      <c r="G91" s="14" t="s">
        <v>123</v>
      </c>
      <c r="H91" s="14" t="s">
        <v>20</v>
      </c>
      <c r="I91" s="27">
        <f t="shared" si="14"/>
        <v>2020</v>
      </c>
      <c r="J91" s="16">
        <f t="shared" si="12"/>
        <v>321</v>
      </c>
      <c r="K91" s="16" t="str">
        <f t="shared" si="13"/>
        <v/>
      </c>
      <c r="P91" s="16"/>
      <c r="R91" s="16"/>
      <c r="T91" s="16"/>
      <c r="V91" s="16"/>
    </row>
    <row r="92" spans="1:22" ht="11.45" customHeight="1">
      <c r="A92" s="13" t="s">
        <v>36</v>
      </c>
      <c r="B92" s="13" t="s">
        <v>37</v>
      </c>
      <c r="C92" s="13" t="s">
        <v>62</v>
      </c>
      <c r="D92" s="13" t="s">
        <v>63</v>
      </c>
      <c r="E92" s="16">
        <v>0</v>
      </c>
      <c r="F92" s="16" t="s">
        <v>20</v>
      </c>
      <c r="G92" s="16" t="s">
        <v>123</v>
      </c>
      <c r="H92" s="16" t="s">
        <v>20</v>
      </c>
      <c r="I92" s="27">
        <f t="shared" si="14"/>
        <v>2020</v>
      </c>
      <c r="J92" s="16">
        <f t="shared" si="12"/>
        <v>0</v>
      </c>
      <c r="K92" s="16" t="str">
        <f t="shared" si="13"/>
        <v/>
      </c>
      <c r="P92" s="16"/>
      <c r="R92" s="16"/>
      <c r="T92" s="16"/>
      <c r="V92" s="16"/>
    </row>
    <row r="93" spans="1:22" ht="11.45" customHeight="1">
      <c r="A93" s="13" t="s">
        <v>36</v>
      </c>
      <c r="B93" s="13" t="s">
        <v>37</v>
      </c>
      <c r="C93" s="13" t="s">
        <v>64</v>
      </c>
      <c r="D93" s="13" t="s">
        <v>65</v>
      </c>
      <c r="E93" s="15">
        <v>42.7</v>
      </c>
      <c r="F93" s="14" t="s">
        <v>124</v>
      </c>
      <c r="G93" s="15">
        <v>43.8</v>
      </c>
      <c r="H93" s="14" t="s">
        <v>124</v>
      </c>
      <c r="I93" s="27" t="str">
        <f t="shared" si="14"/>
        <v/>
      </c>
      <c r="J93" s="16">
        <f t="shared" si="12"/>
        <v>43.8</v>
      </c>
      <c r="K93" s="16" t="str">
        <f t="shared" si="13"/>
        <v>e</v>
      </c>
      <c r="P93" s="16"/>
      <c r="R93" s="16"/>
      <c r="T93" s="16"/>
      <c r="V93" s="16"/>
    </row>
    <row r="94" spans="1:22" ht="11.45" customHeight="1">
      <c r="A94" s="13" t="s">
        <v>36</v>
      </c>
      <c r="B94" s="13" t="s">
        <v>37</v>
      </c>
      <c r="C94" s="13" t="s">
        <v>66</v>
      </c>
      <c r="D94" s="13" t="s">
        <v>67</v>
      </c>
      <c r="E94" s="17">
        <v>167.114</v>
      </c>
      <c r="F94" s="16" t="s">
        <v>125</v>
      </c>
      <c r="G94" s="17">
        <v>176.159</v>
      </c>
      <c r="H94" s="16" t="s">
        <v>128</v>
      </c>
      <c r="I94" s="27" t="str">
        <f t="shared" si="14"/>
        <v/>
      </c>
      <c r="J94" s="16">
        <f t="shared" si="12"/>
        <v>176.159</v>
      </c>
      <c r="K94" s="16" t="str">
        <f t="shared" si="13"/>
        <v>ep</v>
      </c>
      <c r="P94" s="16"/>
      <c r="R94" s="16"/>
      <c r="T94" s="16"/>
      <c r="V94" s="16"/>
    </row>
    <row r="95" spans="1:22" ht="11.45" customHeight="1">
      <c r="A95" s="13" t="s">
        <v>36</v>
      </c>
      <c r="B95" s="13" t="s">
        <v>37</v>
      </c>
      <c r="C95" s="13" t="s">
        <v>68</v>
      </c>
      <c r="D95" s="13" t="s">
        <v>69</v>
      </c>
      <c r="E95" s="14">
        <v>400</v>
      </c>
      <c r="F95" s="14" t="s">
        <v>124</v>
      </c>
      <c r="G95" s="14">
        <v>700</v>
      </c>
      <c r="H95" s="14" t="s">
        <v>20</v>
      </c>
      <c r="I95" s="27" t="str">
        <f t="shared" si="14"/>
        <v/>
      </c>
      <c r="J95" s="16">
        <f t="shared" si="12"/>
        <v>700</v>
      </c>
      <c r="K95" s="16" t="str">
        <f t="shared" si="13"/>
        <v/>
      </c>
      <c r="P95" s="16"/>
      <c r="R95" s="16"/>
      <c r="T95" s="16"/>
      <c r="V95" s="16"/>
    </row>
    <row r="96" spans="1:22" ht="11.45" customHeight="1">
      <c r="A96" s="13" t="s">
        <v>36</v>
      </c>
      <c r="B96" s="13" t="s">
        <v>37</v>
      </c>
      <c r="C96" s="13" t="s">
        <v>70</v>
      </c>
      <c r="D96" s="13" t="s">
        <v>71</v>
      </c>
      <c r="E96" s="17">
        <v>153.4</v>
      </c>
      <c r="F96" s="16" t="s">
        <v>20</v>
      </c>
      <c r="G96" s="17">
        <v>181.2</v>
      </c>
      <c r="H96" s="16" t="s">
        <v>20</v>
      </c>
      <c r="I96" s="27" t="str">
        <f t="shared" si="14"/>
        <v/>
      </c>
      <c r="J96" s="16">
        <f t="shared" si="12"/>
        <v>181.2</v>
      </c>
      <c r="K96" s="16" t="str">
        <f t="shared" si="13"/>
        <v/>
      </c>
      <c r="P96" s="16"/>
      <c r="R96" s="16"/>
      <c r="T96" s="16"/>
      <c r="V96" s="16"/>
    </row>
    <row r="97" spans="1:22" ht="11.45" customHeight="1">
      <c r="A97" s="13" t="s">
        <v>36</v>
      </c>
      <c r="B97" s="13" t="s">
        <v>37</v>
      </c>
      <c r="C97" s="13" t="s">
        <v>72</v>
      </c>
      <c r="D97" s="13" t="s">
        <v>73</v>
      </c>
      <c r="E97" s="14">
        <v>20</v>
      </c>
      <c r="F97" s="14" t="s">
        <v>20</v>
      </c>
      <c r="G97" s="14" t="s">
        <v>123</v>
      </c>
      <c r="H97" s="14" t="s">
        <v>20</v>
      </c>
      <c r="I97" s="27">
        <f t="shared" si="14"/>
        <v>2020</v>
      </c>
      <c r="J97" s="16">
        <f t="shared" si="12"/>
        <v>20</v>
      </c>
      <c r="K97" s="16" t="str">
        <f t="shared" si="13"/>
        <v/>
      </c>
      <c r="P97" s="16"/>
      <c r="R97" s="16"/>
      <c r="T97" s="16"/>
      <c r="V97" s="16"/>
    </row>
    <row r="98" spans="1:22" ht="11.45" customHeight="1">
      <c r="A98" s="13" t="s">
        <v>36</v>
      </c>
      <c r="B98" s="13" t="s">
        <v>37</v>
      </c>
      <c r="C98" s="13" t="s">
        <v>74</v>
      </c>
      <c r="D98" s="13" t="s">
        <v>75</v>
      </c>
      <c r="E98" s="17">
        <v>11.1</v>
      </c>
      <c r="F98" s="16" t="s">
        <v>20</v>
      </c>
      <c r="G98" s="17">
        <v>7.6</v>
      </c>
      <c r="H98" s="16" t="s">
        <v>20</v>
      </c>
      <c r="I98" s="27" t="str">
        <f t="shared" si="14"/>
        <v/>
      </c>
      <c r="J98" s="16">
        <f t="shared" si="12"/>
        <v>7.6</v>
      </c>
      <c r="K98" s="16" t="str">
        <f t="shared" si="13"/>
        <v/>
      </c>
      <c r="P98" s="16"/>
      <c r="R98" s="16"/>
      <c r="T98" s="16"/>
      <c r="V98" s="16"/>
    </row>
    <row r="99" spans="1:22" ht="11.45" customHeight="1">
      <c r="A99" s="13" t="s">
        <v>36</v>
      </c>
      <c r="B99" s="13" t="s">
        <v>37</v>
      </c>
      <c r="C99" s="13" t="s">
        <v>76</v>
      </c>
      <c r="D99" s="13" t="s">
        <v>77</v>
      </c>
      <c r="E99" s="15">
        <v>2.297</v>
      </c>
      <c r="F99" s="14" t="s">
        <v>20</v>
      </c>
      <c r="G99" s="15">
        <v>2.684</v>
      </c>
      <c r="H99" s="14" t="s">
        <v>124</v>
      </c>
      <c r="I99" s="27" t="str">
        <f t="shared" si="14"/>
        <v/>
      </c>
      <c r="J99" s="16">
        <f t="shared" si="12"/>
        <v>2.684</v>
      </c>
      <c r="K99" s="16" t="str">
        <f t="shared" si="13"/>
        <v>e</v>
      </c>
      <c r="P99" s="16"/>
      <c r="R99" s="16"/>
      <c r="T99" s="16"/>
      <c r="V99" s="16"/>
    </row>
    <row r="100" spans="1:22" ht="11.45" customHeight="1">
      <c r="A100" s="13" t="s">
        <v>36</v>
      </c>
      <c r="B100" s="13" t="s">
        <v>37</v>
      </c>
      <c r="C100" s="13" t="s">
        <v>78</v>
      </c>
      <c r="D100" s="13" t="s">
        <v>79</v>
      </c>
      <c r="E100" s="17">
        <v>3.014</v>
      </c>
      <c r="F100" s="16" t="s">
        <v>20</v>
      </c>
      <c r="G100" s="17">
        <v>3.32</v>
      </c>
      <c r="H100" s="16" t="s">
        <v>20</v>
      </c>
      <c r="I100" s="27" t="str">
        <f t="shared" si="14"/>
        <v/>
      </c>
      <c r="J100" s="16">
        <f t="shared" si="12"/>
        <v>3.32</v>
      </c>
      <c r="K100" s="16" t="str">
        <f t="shared" si="13"/>
        <v/>
      </c>
      <c r="P100" s="16"/>
      <c r="R100" s="16"/>
      <c r="T100" s="16"/>
      <c r="V100" s="16"/>
    </row>
    <row r="101" spans="1:22" ht="11.45" customHeight="1">
      <c r="A101" s="13" t="s">
        <v>36</v>
      </c>
      <c r="B101" s="13" t="s">
        <v>37</v>
      </c>
      <c r="C101" s="13" t="s">
        <v>80</v>
      </c>
      <c r="D101" s="13" t="s">
        <v>81</v>
      </c>
      <c r="E101" s="14">
        <v>239</v>
      </c>
      <c r="F101" s="14" t="s">
        <v>20</v>
      </c>
      <c r="G101" s="14">
        <v>197</v>
      </c>
      <c r="H101" s="14" t="s">
        <v>20</v>
      </c>
      <c r="I101" s="27" t="str">
        <f t="shared" si="14"/>
        <v/>
      </c>
      <c r="J101" s="16">
        <f aca="true" t="shared" si="15" ref="J101:J109">IF($I101="",G101,E101)</f>
        <v>197</v>
      </c>
      <c r="K101" s="16" t="str">
        <f aca="true" t="shared" si="16" ref="K101:K109">IF($I101="",H101,F101)</f>
        <v/>
      </c>
      <c r="P101" s="16"/>
      <c r="R101" s="16"/>
      <c r="T101" s="16"/>
      <c r="V101" s="16"/>
    </row>
    <row r="102" spans="1:22" ht="11.45" customHeight="1">
      <c r="A102" s="13" t="s">
        <v>36</v>
      </c>
      <c r="B102" s="13" t="s">
        <v>37</v>
      </c>
      <c r="C102" s="13" t="s">
        <v>82</v>
      </c>
      <c r="D102" s="13" t="s">
        <v>83</v>
      </c>
      <c r="E102" s="16">
        <v>0</v>
      </c>
      <c r="F102" s="16" t="s">
        <v>20</v>
      </c>
      <c r="G102" s="16">
        <v>0</v>
      </c>
      <c r="H102" s="16" t="s">
        <v>124</v>
      </c>
      <c r="I102" s="27" t="str">
        <f t="shared" si="14"/>
        <v/>
      </c>
      <c r="J102" s="16">
        <f t="shared" si="15"/>
        <v>0</v>
      </c>
      <c r="K102" s="16" t="str">
        <f t="shared" si="16"/>
        <v>e</v>
      </c>
      <c r="P102" s="16"/>
      <c r="R102" s="16"/>
      <c r="T102" s="16"/>
      <c r="V102" s="16"/>
    </row>
    <row r="103" spans="1:22" ht="11.45" customHeight="1">
      <c r="A103" s="13" t="s">
        <v>36</v>
      </c>
      <c r="B103" s="13" t="s">
        <v>37</v>
      </c>
      <c r="C103" s="13" t="s">
        <v>84</v>
      </c>
      <c r="D103" s="13" t="s">
        <v>85</v>
      </c>
      <c r="E103" s="14">
        <v>1455</v>
      </c>
      <c r="F103" s="14" t="s">
        <v>20</v>
      </c>
      <c r="G103" s="14">
        <v>1242</v>
      </c>
      <c r="H103" s="14" t="s">
        <v>20</v>
      </c>
      <c r="I103" s="27" t="str">
        <f t="shared" si="14"/>
        <v/>
      </c>
      <c r="J103" s="16">
        <f t="shared" si="15"/>
        <v>1242</v>
      </c>
      <c r="K103" s="16" t="str">
        <f t="shared" si="16"/>
        <v/>
      </c>
      <c r="P103" s="16"/>
      <c r="R103" s="16"/>
      <c r="T103" s="16"/>
      <c r="V103" s="16"/>
    </row>
    <row r="104" spans="1:22" ht="11.45" customHeight="1">
      <c r="A104" s="13" t="s">
        <v>36</v>
      </c>
      <c r="B104" s="13" t="s">
        <v>37</v>
      </c>
      <c r="C104" s="13" t="s">
        <v>86</v>
      </c>
      <c r="D104" s="13" t="s">
        <v>87</v>
      </c>
      <c r="E104" s="16">
        <v>5</v>
      </c>
      <c r="F104" s="16" t="s">
        <v>20</v>
      </c>
      <c r="G104" s="17">
        <v>2.703</v>
      </c>
      <c r="H104" s="16" t="s">
        <v>124</v>
      </c>
      <c r="I104" s="27" t="str">
        <f t="shared" si="14"/>
        <v/>
      </c>
      <c r="J104" s="16">
        <f t="shared" si="15"/>
        <v>2.703</v>
      </c>
      <c r="K104" s="16" t="str">
        <f t="shared" si="16"/>
        <v>e</v>
      </c>
      <c r="P104" s="16"/>
      <c r="R104" s="16"/>
      <c r="T104" s="16"/>
      <c r="V104" s="16"/>
    </row>
    <row r="105" spans="1:22" ht="11.45" customHeight="1">
      <c r="A105" s="13" t="s">
        <v>36</v>
      </c>
      <c r="B105" s="13" t="s">
        <v>37</v>
      </c>
      <c r="C105" s="13" t="s">
        <v>88</v>
      </c>
      <c r="D105" s="13" t="s">
        <v>89</v>
      </c>
      <c r="E105" s="15">
        <v>2696.38</v>
      </c>
      <c r="F105" s="14" t="s">
        <v>20</v>
      </c>
      <c r="G105" s="15">
        <v>2777.613</v>
      </c>
      <c r="H105" s="14" t="s">
        <v>20</v>
      </c>
      <c r="I105" s="27" t="str">
        <f t="shared" si="14"/>
        <v/>
      </c>
      <c r="J105" s="16">
        <f t="shared" si="15"/>
        <v>2777.613</v>
      </c>
      <c r="K105" s="16" t="str">
        <f t="shared" si="16"/>
        <v/>
      </c>
      <c r="P105" s="16"/>
      <c r="R105" s="16"/>
      <c r="T105" s="16"/>
      <c r="V105" s="16"/>
    </row>
    <row r="106" spans="1:11" ht="11.45" customHeight="1">
      <c r="A106" s="13" t="s">
        <v>36</v>
      </c>
      <c r="B106" s="13" t="s">
        <v>37</v>
      </c>
      <c r="C106" s="13" t="s">
        <v>90</v>
      </c>
      <c r="D106" s="13" t="s">
        <v>91</v>
      </c>
      <c r="E106" s="17">
        <v>74.481</v>
      </c>
      <c r="F106" s="16" t="s">
        <v>20</v>
      </c>
      <c r="G106" s="17">
        <v>81.525</v>
      </c>
      <c r="H106" s="16" t="s">
        <v>20</v>
      </c>
      <c r="I106" s="27" t="str">
        <f t="shared" si="14"/>
        <v/>
      </c>
      <c r="J106" s="16">
        <f t="shared" si="15"/>
        <v>81.525</v>
      </c>
      <c r="K106" s="16" t="str">
        <f t="shared" si="16"/>
        <v/>
      </c>
    </row>
    <row r="107" spans="1:11" ht="11.45" customHeight="1">
      <c r="A107" s="13" t="s">
        <v>36</v>
      </c>
      <c r="B107" s="13" t="s">
        <v>37</v>
      </c>
      <c r="C107" s="13" t="s">
        <v>92</v>
      </c>
      <c r="D107" s="13" t="s">
        <v>93</v>
      </c>
      <c r="E107" s="15">
        <v>3.252</v>
      </c>
      <c r="F107" s="14" t="s">
        <v>20</v>
      </c>
      <c r="G107" s="15">
        <v>5.483</v>
      </c>
      <c r="H107" s="14" t="s">
        <v>20</v>
      </c>
      <c r="I107" s="27" t="str">
        <f t="shared" si="14"/>
        <v/>
      </c>
      <c r="J107" s="16">
        <f t="shared" si="15"/>
        <v>5.483</v>
      </c>
      <c r="K107" s="16" t="str">
        <f t="shared" si="16"/>
        <v/>
      </c>
    </row>
    <row r="108" spans="1:11" ht="11.45" customHeight="1">
      <c r="A108" s="13" t="s">
        <v>36</v>
      </c>
      <c r="B108" s="13" t="s">
        <v>37</v>
      </c>
      <c r="C108" s="13" t="s">
        <v>100</v>
      </c>
      <c r="D108" s="13" t="s">
        <v>101</v>
      </c>
      <c r="E108" s="14">
        <v>813</v>
      </c>
      <c r="F108" s="14" t="s">
        <v>20</v>
      </c>
      <c r="G108" s="14">
        <v>648</v>
      </c>
      <c r="H108" s="14" t="s">
        <v>20</v>
      </c>
      <c r="I108" s="27" t="str">
        <f t="shared" si="14"/>
        <v/>
      </c>
      <c r="J108" s="16">
        <f t="shared" si="15"/>
        <v>648</v>
      </c>
      <c r="K108" s="16" t="str">
        <f t="shared" si="16"/>
        <v/>
      </c>
    </row>
    <row r="109" spans="1:11" ht="11.45" customHeight="1">
      <c r="A109" s="13" t="s">
        <v>36</v>
      </c>
      <c r="B109" s="13" t="s">
        <v>37</v>
      </c>
      <c r="C109" s="13" t="s">
        <v>102</v>
      </c>
      <c r="D109" s="13" t="s">
        <v>103</v>
      </c>
      <c r="E109" s="17">
        <v>1009.842</v>
      </c>
      <c r="F109" s="16" t="s">
        <v>20</v>
      </c>
      <c r="G109" s="17">
        <v>451.811</v>
      </c>
      <c r="H109" s="16" t="s">
        <v>20</v>
      </c>
      <c r="I109" s="27" t="str">
        <f aca="true" t="shared" si="17" ref="I109">INDEX($I$22:$I$43,MATCH(C109,$C$22:$C$43,0))</f>
        <v/>
      </c>
      <c r="J109" s="16">
        <f t="shared" si="15"/>
        <v>451.811</v>
      </c>
      <c r="K109" s="16" t="str">
        <f t="shared" si="16"/>
        <v/>
      </c>
    </row>
    <row r="111" ht="11.45" customHeight="1">
      <c r="A111" s="4" t="s">
        <v>129</v>
      </c>
    </row>
    <row r="112" spans="1:2" ht="11.45" customHeight="1">
      <c r="A112" s="4" t="s">
        <v>123</v>
      </c>
      <c r="B112" s="8" t="s">
        <v>130</v>
      </c>
    </row>
    <row r="113" ht="11.45" customHeight="1">
      <c r="A113" s="4" t="s">
        <v>131</v>
      </c>
    </row>
    <row r="114" spans="1:2" ht="11.45" customHeight="1">
      <c r="A114" s="4" t="s">
        <v>128</v>
      </c>
      <c r="B114" s="8" t="s">
        <v>132</v>
      </c>
    </row>
    <row r="115" spans="1:2" ht="11.45" customHeight="1">
      <c r="A115" s="4" t="s">
        <v>126</v>
      </c>
      <c r="B115" s="8" t="s">
        <v>133</v>
      </c>
    </row>
    <row r="116" spans="1:2" ht="11.45" customHeight="1">
      <c r="A116" s="4" t="s">
        <v>124</v>
      </c>
      <c r="B116" s="8" t="s">
        <v>134</v>
      </c>
    </row>
    <row r="117" spans="1:2" ht="11.45" customHeight="1">
      <c r="A117" s="4" t="s">
        <v>127</v>
      </c>
      <c r="B117" s="8" t="s">
        <v>135</v>
      </c>
    </row>
    <row r="118" spans="1:2" ht="11.45" customHeight="1">
      <c r="A118" s="4" t="s">
        <v>125</v>
      </c>
      <c r="B118" s="8" t="s">
        <v>136</v>
      </c>
    </row>
  </sheetData>
  <mergeCells count="20">
    <mergeCell ref="A9:D9"/>
    <mergeCell ref="O2:P2"/>
    <mergeCell ref="Q2:R2"/>
    <mergeCell ref="U2:V2"/>
    <mergeCell ref="U10:V10"/>
    <mergeCell ref="O10:P10"/>
    <mergeCell ref="Q10:R10"/>
    <mergeCell ref="O4:P4"/>
    <mergeCell ref="Q4:R4"/>
    <mergeCell ref="U4:V4"/>
    <mergeCell ref="S4:T4"/>
    <mergeCell ref="O16:T16"/>
    <mergeCell ref="O18:T18"/>
    <mergeCell ref="U16:V18"/>
    <mergeCell ref="N43:V43"/>
    <mergeCell ref="E9:F9"/>
    <mergeCell ref="G9:H9"/>
    <mergeCell ref="O17:P17"/>
    <mergeCell ref="Q17:R17"/>
    <mergeCell ref="S17:T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MARQUER Pol (ESTAT)</cp:lastModifiedBy>
  <dcterms:created xsi:type="dcterms:W3CDTF">2022-12-09T06:47:33Z</dcterms:created>
  <dcterms:modified xsi:type="dcterms:W3CDTF">2022-12-16T10:46:23Z</dcterms:modified>
  <cp:category/>
  <cp:version/>
  <cp:contentType/>
  <cp:contentStatus/>
</cp:coreProperties>
</file>