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worksheets/sheet17.xml" ContentType="application/vnd.openxmlformats-officedocument.spreadsheetml.worksheet+xml"/>
  <Override PartName="/xl/drawings/drawing35.xml" ContentType="application/vnd.openxmlformats-officedocument.drawing+xml"/>
  <Override PartName="/xl/worksheets/sheet18.xml" ContentType="application/vnd.openxmlformats-officedocument.spreadsheetml.workshee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6075" tabRatio="912" firstSheet="16" activeTab="21"/>
  </bookViews>
  <sheets>
    <sheet name="Figure1" sheetId="22" r:id="rId1"/>
    <sheet name="Figure2" sheetId="64" r:id="rId2"/>
    <sheet name="Figure3" sheetId="65" r:id="rId3"/>
    <sheet name="Figure4" sheetId="23" r:id="rId4"/>
    <sheet name="Figure5" sheetId="1" r:id="rId5"/>
    <sheet name="Figure6" sheetId="24" r:id="rId6"/>
    <sheet name="Figure7" sheetId="88" r:id="rId7"/>
    <sheet name="Figure8" sheetId="66" r:id="rId8"/>
    <sheet name="Figure9" sheetId="67" r:id="rId9"/>
    <sheet name="Figure10" sheetId="21" r:id="rId10"/>
    <sheet name="Figure11" sheetId="91" r:id="rId11"/>
    <sheet name="Figure12" sheetId="68" r:id="rId12"/>
    <sheet name="Figure13" sheetId="20" r:id="rId13"/>
    <sheet name="Figure14" sheetId="26" r:id="rId14"/>
    <sheet name="Figure15" sheetId="71" r:id="rId15"/>
    <sheet name="Figure16" sheetId="27" r:id="rId16"/>
    <sheet name="Figure17" sheetId="28" r:id="rId17"/>
    <sheet name="Figure18" sheetId="70" r:id="rId18"/>
    <sheet name="Table A" sheetId="72" r:id="rId19"/>
    <sheet name="Table B" sheetId="73" r:id="rId20"/>
    <sheet name="Table C" sheetId="74" r:id="rId21"/>
    <sheet name="Table D" sheetId="75" r:id="rId22"/>
    <sheet name="Table E" sheetId="76" r:id="rId23"/>
    <sheet name="Table F" sheetId="19" r:id="rId24"/>
  </sheets>
  <definedNames/>
  <calcPr calcId="162913"/>
  <extLst/>
</workbook>
</file>

<file path=xl/sharedStrings.xml><?xml version="1.0" encoding="utf-8"?>
<sst xmlns="http://schemas.openxmlformats.org/spreadsheetml/2006/main" count="846" uniqueCount="234">
  <si>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</si>
  <si>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</si>
  <si>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</si>
  <si>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</si>
  <si>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</si>
  <si>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</si>
  <si>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</si>
  <si>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</si>
  <si>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Raw materials</t>
  </si>
  <si>
    <t>(% share of world exports)</t>
  </si>
  <si>
    <t>(% share of world imports)</t>
  </si>
  <si>
    <t>Turkey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</si>
  <si>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</si>
  <si>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</si>
  <si>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</si>
  <si>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</si>
  <si>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</si>
  <si>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</si>
  <si>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</si>
  <si>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</si>
  <si>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</si>
  <si>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</si>
  <si>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</si>
  <si>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</si>
  <si>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</si>
  <si>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</si>
  <si>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</si>
  <si>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</si>
  <si>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</si>
  <si>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</si>
  <si>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</si>
  <si>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</si>
  <si>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</si>
  <si>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</si>
  <si>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</si>
  <si>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</si>
  <si>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</si>
  <si>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</si>
  <si>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Trade balance</t>
  </si>
  <si>
    <t>EXPORTS</t>
  </si>
  <si>
    <t>India</t>
  </si>
  <si>
    <t>Brazil</t>
  </si>
  <si>
    <t>IMPORTS</t>
  </si>
  <si>
    <t>(%)</t>
  </si>
  <si>
    <t>Total</t>
  </si>
  <si>
    <t>Mineral fuels, lubricants</t>
  </si>
  <si>
    <t>Chemicals &amp; related prod.</t>
  </si>
  <si>
    <t>Machinery &amp; transport equip.</t>
  </si>
  <si>
    <t xml:space="preserve">Food, drinks &amp; tobacco </t>
  </si>
  <si>
    <t>Other manufactured goods</t>
  </si>
  <si>
    <t>International trade in goods</t>
  </si>
  <si>
    <t>International trade</t>
  </si>
  <si>
    <t>Russia</t>
  </si>
  <si>
    <t>Bookmark:</t>
  </si>
  <si>
    <t>(imports plus exports, % share of total trade)</t>
  </si>
  <si>
    <t>South Korea</t>
  </si>
  <si>
    <t>Singapore</t>
  </si>
  <si>
    <t>Mexico</t>
  </si>
  <si>
    <t>Bookmarks:</t>
  </si>
  <si>
    <t>Iceland</t>
  </si>
  <si>
    <t>Croatia</t>
  </si>
  <si>
    <t>United
States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</si>
  <si>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</si>
  <si>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(% share of extra EU-28 exports)</t>
  </si>
  <si>
    <t>(% share of extra EU-28 imports)</t>
  </si>
  <si>
    <t>(billion EUR)</t>
  </si>
  <si>
    <r>
      <t>Source:</t>
    </r>
    <r>
      <rPr>
        <sz val="9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</si>
  <si>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9"/>
        <color indexed="62"/>
        <rFont val="Arial"/>
        <family val="2"/>
      </rPr>
      <t xml:space="preserve"> Eurostat (online data code: ext_lt_intratrd)</t>
    </r>
  </si>
  <si>
    <r>
      <t>Source:</t>
    </r>
    <r>
      <rPr>
        <sz val="9"/>
        <color indexed="62"/>
        <rFont val="Arial"/>
        <family val="2"/>
      </rPr>
      <t xml:space="preserve"> Eurostat (online data code: ext_lt_maineu)</t>
    </r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</si>
  <si>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</si>
  <si>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</si>
  <si>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</si>
  <si>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</si>
  <si>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</si>
  <si>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</si>
  <si>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codes: ext_lt_intertrd, ext_lt_intercc and ext_lt_introle)</t>
    </r>
  </si>
  <si>
    <t>(¹) External trade flows with extra EU-28.</t>
  </si>
  <si>
    <t>China (²)</t>
  </si>
  <si>
    <t>Switzer-
land (³)</t>
  </si>
  <si>
    <t>(³) Including Liechtenstein.</t>
  </si>
  <si>
    <t>(²) Including Liechtenstein.</t>
  </si>
  <si>
    <t>China (¹)</t>
  </si>
  <si>
    <t>(¹) Excluding Hong Kong.</t>
  </si>
  <si>
    <t xml:space="preserve">– </t>
  </si>
  <si>
    <t>(% share of extra EU-28 exports/imports)</t>
  </si>
  <si>
    <t>Other EU Member States</t>
  </si>
  <si>
    <t>(% share of EU-28 exports/imports)</t>
  </si>
  <si>
    <t>Other</t>
  </si>
  <si>
    <t>Table 1: International trade, 2014–15</t>
  </si>
  <si>
    <t>Figure 7: Extra EU-28 trade, 2015</t>
  </si>
  <si>
    <t>Figure 8: Intra EU-28 trade, 2015</t>
  </si>
  <si>
    <t>Figure 9: Intra and extra EU-28 trade, 2015</t>
  </si>
  <si>
    <t>Figure 10: Extra EU-28 trade by main trading partners, EU-28, 2005 and 2015 (¹)</t>
  </si>
  <si>
    <t>Figure 11: Main trading partners for exports, EU-28, 2015</t>
  </si>
  <si>
    <t>Figure 12: Main trading partners for imports, EU-28, 2015</t>
  </si>
  <si>
    <t>Figure 13: Extra EU-28 trade by main products, EU-28, 2010 and 2015</t>
  </si>
  <si>
    <t>Figure 14: Main exports, EU-28, 2010 and 2015</t>
  </si>
  <si>
    <t>Figure 15: Main imports, EU-28, 2010 and 2015</t>
  </si>
  <si>
    <t>Figure 16: Main exports and imports, EU-28, 2015</t>
  </si>
  <si>
    <t>Trade balance
(billion EUR)</t>
  </si>
  <si>
    <t>TRADE BALANCE</t>
  </si>
  <si>
    <t>Note: ranked on the sum of exports and imports.</t>
  </si>
  <si>
    <t>(¹) Weighted average.</t>
  </si>
  <si>
    <t>:</t>
  </si>
  <si>
    <t>http://appsso.eurostat.ec.europa.eu/nui/show.do?query=BOOKMARK_DS-063319_QID_87BCB26_UID_-3F171EB0&amp;layout=INDIC_ET,L,X,0;GEO,L,Y,0;TIME,C,Z,0;SITC06,L,Z,1;PARTNER,L,Z,2;INDICATORS,C,Z,3;&amp;zSelection=DS-063319PARTNER,EXT_EU28;DS-063319SITC06,TOTAL;DS-063319TIME,2017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</si>
  <si>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-063315_QID_14EB2472_UID_-3F171EB0&amp;layout=TIME,C,X,0;INDIC_ET,L,X,1;GEO,L,Y,0;SITC06,L,Z,0;PARTNER,L,Z,1;INDICATORS,C,Z,2;&amp;zSelection=DS-063315SITC06,TOTAL;DS-063315INDICATORS,OBS_FLAG;DS-063315PARTNER,WORLD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</si>
  <si>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Exports, 2012 (upper right-hand axis)</t>
  </si>
  <si>
    <t>Exports, 2017 (upper right-hand axis)</t>
  </si>
  <si>
    <t>http://appsso.eurostat.ec.europa.eu/nui/show.do?query=BOOKMARK_DS-063319_QID_2EF53514_UID_-3F171EB0&amp;layout=INDIC_ET,L,X,0;GEO,L,Y,0;TIME,C,Z,0;SITC06,L,Z,1;PARTNER,L,Z,2;INDICATORS,C,Z,3;&amp;zSelection=DS-063319PARTNER,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</si>
  <si>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FR</t>
  </si>
  <si>
    <t>NL</t>
  </si>
  <si>
    <t>DE</t>
  </si>
  <si>
    <t>IT</t>
  </si>
  <si>
    <t>IE</t>
  </si>
  <si>
    <t>DK</t>
  </si>
  <si>
    <t>PT</t>
  </si>
  <si>
    <t>ES</t>
  </si>
  <si>
    <t>BE</t>
  </si>
  <si>
    <t>LU</t>
  </si>
  <si>
    <t>SE</t>
  </si>
  <si>
    <t>FI</t>
  </si>
  <si>
    <t>Liechtenstein</t>
  </si>
  <si>
    <t>AT</t>
  </si>
  <si>
    <t>MT</t>
  </si>
  <si>
    <t>EE</t>
  </si>
  <si>
    <t>LV</t>
  </si>
  <si>
    <t>LT</t>
  </si>
  <si>
    <t>PL</t>
  </si>
  <si>
    <t>CZ</t>
  </si>
  <si>
    <t>SK</t>
  </si>
  <si>
    <t>HU</t>
  </si>
  <si>
    <t>RO</t>
  </si>
  <si>
    <t>BG</t>
  </si>
  <si>
    <t>SI</t>
  </si>
  <si>
    <t>HR</t>
  </si>
  <si>
    <t>CY</t>
  </si>
  <si>
    <t>Czechia</t>
  </si>
  <si>
    <t>Machinery &amp; vehicles</t>
  </si>
  <si>
    <t>Chemicals</t>
  </si>
  <si>
    <t>Energy</t>
  </si>
  <si>
    <t>Food &amp; drink</t>
  </si>
  <si>
    <t>Imp growth</t>
  </si>
  <si>
    <t>Exp growth</t>
  </si>
  <si>
    <r>
      <t>Source:</t>
    </r>
    <r>
      <rPr>
        <sz val="9"/>
        <color indexed="62"/>
        <rFont val="Arial"/>
        <family val="2"/>
      </rPr>
      <t xml:space="preserve"> Eurostat (online data code: ext_lt_introle, Comtrade and UNCTAD)</t>
    </r>
  </si>
  <si>
    <r>
      <t>Source:</t>
    </r>
    <r>
      <rPr>
        <sz val="9"/>
        <color indexed="62"/>
        <rFont val="Arial"/>
        <family val="2"/>
      </rPr>
      <t xml:space="preserve"> Eurostat (online data codes: ext_lt_introle and UN Comtrade)</t>
    </r>
  </si>
  <si>
    <t>(²) Excluding Hong Kong. 2018 estimated data.</t>
  </si>
  <si>
    <t>EU27</t>
  </si>
  <si>
    <t>(²) Excluding Hong Kong</t>
  </si>
  <si>
    <t>(²) Excluding Hong Kong.</t>
  </si>
  <si>
    <t>United 
Kingdom</t>
  </si>
  <si>
    <t>South 
Korea</t>
  </si>
  <si>
    <r>
      <t>Source:</t>
    </r>
    <r>
      <rPr>
        <sz val="9"/>
        <color indexed="62"/>
        <rFont val="Arial"/>
        <family val="2"/>
      </rPr>
      <t xml:space="preserve"> Eurostat (online data code: ext_lt_introle and UNCTAD)</t>
    </r>
  </si>
  <si>
    <t>(³) Excluding Hong Kong.</t>
  </si>
  <si>
    <t>Switzerland (²)</t>
  </si>
  <si>
    <t>China (³)</t>
  </si>
  <si>
    <t>Other 
manufactured 
goods</t>
  </si>
  <si>
    <t>Machinery &amp; 
vehicles</t>
  </si>
  <si>
    <t>Table A: Main players for international trade in goods, 2010, 2019 and 2020</t>
  </si>
  <si>
    <t>Change</t>
  </si>
  <si>
    <t>Extra EU</t>
  </si>
  <si>
    <t>EU</t>
  </si>
  <si>
    <t>Intra EU</t>
  </si>
  <si>
    <t>EU (¹)</t>
  </si>
  <si>
    <t>(¹) External trade flows with extra EU.</t>
  </si>
  <si>
    <t>EU (²)</t>
  </si>
  <si>
    <t xml:space="preserve">(²) External trade flows with extra EU. </t>
  </si>
  <si>
    <t xml:space="preserve">(¹) External trade flows with extra EU. </t>
  </si>
  <si>
    <t>Note: external trade flows with extra EU.</t>
  </si>
  <si>
    <t>(% share of EU exports/imports)</t>
  </si>
  <si>
    <t>(% share of extra EU exports)</t>
  </si>
  <si>
    <t>(% share of extra EU imports)</t>
  </si>
  <si>
    <t>(% share of extra EU exports/imports)</t>
  </si>
  <si>
    <t>(¹) External trade flows with extra EU</t>
  </si>
  <si>
    <t>Share of EU
exports (%)</t>
  </si>
  <si>
    <t>Share of EU 
imports (%)</t>
  </si>
  <si>
    <t>Main players for international trade in goods, 2020</t>
  </si>
  <si>
    <t>Cover ratio for international trade in goods, 2010 and 2020</t>
  </si>
  <si>
    <t>Trade balance for international trade in goods, 2010 and 2020</t>
  </si>
  <si>
    <t>Shares in the world market for exports of goods, 2020</t>
  </si>
  <si>
    <t>Shares in the world market for imports of goods, 2020</t>
  </si>
  <si>
    <t>Development of international trade in goods, EU, 2011-2021</t>
  </si>
  <si>
    <t>Extra EU trade in goods, 2021</t>
  </si>
  <si>
    <t>Intra EU trade in goods, 2021</t>
  </si>
  <si>
    <t>Intra and extra EU trade in goods, 2021</t>
  </si>
  <si>
    <t>Extra EU trade in goods by main trading partners, EU, 2011 and 2021</t>
  </si>
  <si>
    <t>Note: partners are sorted according to the sum of imports and exports in 2021.</t>
  </si>
  <si>
    <t>Main trading partners for exports of goods, EU, 2021</t>
  </si>
  <si>
    <t>Main trading partners for imports of goods, EU, 2021</t>
  </si>
  <si>
    <t>Extra EU trade by main products, EU, 2016 and 2021</t>
  </si>
  <si>
    <t>Exports, 2016 (upper right-hand axis)</t>
  </si>
  <si>
    <t>Exports, 2021 (upper right-hand axis)</t>
  </si>
  <si>
    <t>Imports, 2016 (lower right-hand axis)</t>
  </si>
  <si>
    <t>Imports, 2021 (lower right-hand axis)</t>
  </si>
  <si>
    <t>Trade balance, 2016 (left-hand axis)</t>
  </si>
  <si>
    <t>Trade balance, 2021 (left-hand axis)</t>
  </si>
  <si>
    <t>Main exports by product, EU, 2016 and 2021</t>
  </si>
  <si>
    <t>Main imports by product, EU, 2016 and 2021</t>
  </si>
  <si>
    <t>Main exports and imports by product, EU, 2021</t>
  </si>
  <si>
    <t>Table B: Extra EU trade in goods, 2021</t>
  </si>
  <si>
    <t>Table C: Intra EU trade in goods, 2020 and 2021</t>
  </si>
  <si>
    <t>Table D: Extra EU trade in goods by main trading partners, EU, 2011–2021</t>
  </si>
  <si>
    <t>2020-2021
growth rate</t>
  </si>
  <si>
    <t>Table F: International trade in goods, 2020–2021</t>
  </si>
  <si>
    <t>(€ billion)</t>
  </si>
  <si>
    <t>Table E: Extra EU-27 trade by main products, EU, 2016, 2020 and 2021</t>
  </si>
  <si>
    <t>Switzerland (³)</t>
  </si>
  <si>
    <t>(²) Including Liechtenstein</t>
  </si>
  <si>
    <t>(¹) external trade flows with extra EU</t>
  </si>
  <si>
    <t>(³) Including Liechtenstein</t>
  </si>
  <si>
    <t>€ billion</t>
  </si>
  <si>
    <t>2020</t>
  </si>
  <si>
    <t>2021</t>
  </si>
  <si>
    <t>EL</t>
  </si>
  <si>
    <t>Share of intra-EU in total</t>
  </si>
  <si>
    <t>Short term development of international trade in goods, EU, 2021</t>
  </si>
  <si>
    <t>Trade in goods, inside and outside the EU, 2021</t>
  </si>
  <si>
    <t>%, based on trade value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</si>
  <si>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</si>
  <si>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</si>
  <si>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</si>
  <si>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</si>
  <si>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</si>
  <si>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</si>
  <si>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</si>
  <si>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</si>
  <si>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</si>
  <si>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monthly growth rate compared to the same month in 2020</t>
  </si>
  <si>
    <t>Exp intra</t>
  </si>
  <si>
    <t>Exp extra</t>
  </si>
  <si>
    <t>Imp intra</t>
  </si>
  <si>
    <t>Imp extra</t>
  </si>
  <si>
    <t>% change 2020-2021</t>
  </si>
  <si>
    <t>% share of EU exports/imports</t>
  </si>
  <si>
    <t>(billion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</si>
</sst>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_i"/>
    <numFmt numFmtId="170" formatCode="@_i"/>
    <numFmt numFmtId="171" formatCode="#,##0\ &quot;F&quot;;[Red]\-#,##0\ &quot;F&quot;"/>
    <numFmt numFmtId="172" formatCode="#,##0.00\ &quot;F&quot;;[Red]\-#,##0.00\ &quot;F&quot;"/>
    <numFmt numFmtId="173" formatCode="#,##0.0&quot; &quot;"/>
    <numFmt numFmtId="174" formatCode="#,##0.0000"/>
    <numFmt numFmtId="175" formatCode="0.0;0.0"/>
  </numFmts>
  <fonts count="7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62"/>
      <name val="Arial"/>
      <family val="2"/>
    </font>
    <font>
      <sz val="12"/>
      <color indexed="6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  <scheme val="minor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C0C0C0"/>
      </left>
      <right style="hair">
        <color rgb="FFC0C0C0"/>
      </right>
      <top style="thin"/>
      <bottom style="thin"/>
    </border>
    <border>
      <left style="hair">
        <color rgb="FFC0C0C0"/>
      </left>
      <right/>
      <top style="thin"/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54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1" applyNumberFormat="0" applyFont="0" applyAlignment="0" applyProtection="0"/>
    <xf numFmtId="0" fontId="23" fillId="29" borderId="2" applyNumberFormat="0" applyAlignment="0" applyProtection="0"/>
    <xf numFmtId="0" fontId="24" fillId="10" borderId="0" applyNumberFormat="0" applyBorder="0" applyAlignment="0" applyProtection="0"/>
    <xf numFmtId="0" fontId="26" fillId="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3" borderId="2" applyNumberFormat="0" applyAlignment="0" applyProtection="0"/>
    <xf numFmtId="0" fontId="29" fillId="34" borderId="3" applyNumberFormat="0" applyAlignment="0" applyProtection="0"/>
    <xf numFmtId="0" fontId="30" fillId="0" borderId="4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9" borderId="10" applyNumberFormat="0" applyAlignment="0" applyProtection="0"/>
    <xf numFmtId="0" fontId="37" fillId="0" borderId="0" applyNumberFormat="0" applyFill="0" applyBorder="0" applyAlignment="0" applyProtection="0"/>
    <xf numFmtId="0" fontId="20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39" borderId="14" applyNumberFormat="0" applyAlignment="0" applyProtection="0"/>
    <xf numFmtId="0" fontId="52" fillId="40" borderId="15" applyNumberFormat="0" applyAlignment="0" applyProtection="0"/>
    <xf numFmtId="0" fontId="53" fillId="40" borderId="14" applyNumberFormat="0" applyAlignment="0" applyProtection="0"/>
    <xf numFmtId="0" fontId="54" fillId="0" borderId="16" applyNumberFormat="0" applyFill="0" applyAlignment="0" applyProtection="0"/>
    <xf numFmtId="0" fontId="55" fillId="41" borderId="1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59" fillId="53" borderId="0" applyNumberFormat="0" applyBorder="0" applyAlignment="0" applyProtection="0"/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68" fontId="15" fillId="0" borderId="0" xfId="1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6" fontId="7" fillId="0" borderId="0" xfId="15" applyNumberFormat="1" applyFont="1" applyFill="1" applyBorder="1"/>
    <xf numFmtId="166" fontId="8" fillId="0" borderId="0" xfId="15" applyNumberFormat="1" applyFont="1" applyFill="1" applyBorder="1"/>
    <xf numFmtId="0" fontId="9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7" fillId="0" borderId="0" xfId="15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14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/>
    </xf>
    <xf numFmtId="167" fontId="7" fillId="0" borderId="0" xfId="15" applyNumberFormat="1" applyFont="1" applyFill="1" applyBorder="1"/>
    <xf numFmtId="1" fontId="9" fillId="2" borderId="21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1" fontId="9" fillId="2" borderId="2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vertical="center"/>
    </xf>
    <xf numFmtId="167" fontId="19" fillId="0" borderId="0" xfId="15" applyNumberFormat="1" applyFont="1" applyFill="1" applyBorder="1"/>
    <xf numFmtId="166" fontId="19" fillId="0" borderId="0" xfId="15" applyNumberFormat="1" applyFont="1" applyFill="1" applyBorder="1"/>
    <xf numFmtId="2" fontId="9" fillId="0" borderId="0" xfId="0" applyNumberFormat="1" applyFont="1" applyFill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" fontId="9" fillId="2" borderId="25" xfId="0" applyNumberFormat="1" applyFont="1" applyFill="1" applyBorder="1" applyAlignment="1">
      <alignment horizontal="center" wrapText="1"/>
    </xf>
    <xf numFmtId="1" fontId="9" fillId="2" borderId="26" xfId="0" applyNumberFormat="1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vertical="center"/>
    </xf>
    <xf numFmtId="0" fontId="9" fillId="14" borderId="28" xfId="0" applyFont="1" applyFill="1" applyBorder="1" applyAlignment="1">
      <alignment horizontal="left" vertical="center"/>
    </xf>
    <xf numFmtId="9" fontId="7" fillId="0" borderId="0" xfId="15" applyFont="1" applyFill="1" applyBorder="1"/>
    <xf numFmtId="0" fontId="7" fillId="0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168" fontId="15" fillId="14" borderId="28" xfId="18" applyNumberFormat="1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center" wrapText="1"/>
    </xf>
    <xf numFmtId="0" fontId="9" fillId="14" borderId="28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vertical="top"/>
    </xf>
    <xf numFmtId="167" fontId="7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6" fontId="39" fillId="0" borderId="0" xfId="15" applyNumberFormat="1" applyFont="1" applyFill="1" applyBorder="1"/>
    <xf numFmtId="167" fontId="39" fillId="0" borderId="0" xfId="15" applyNumberFormat="1" applyFont="1" applyFill="1" applyBorder="1"/>
    <xf numFmtId="165" fontId="7" fillId="0" borderId="0" xfId="0" applyNumberFormat="1" applyFont="1" applyFill="1" applyBorder="1" applyAlignment="1">
      <alignment vertical="center"/>
    </xf>
    <xf numFmtId="169" fontId="7" fillId="14" borderId="32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169" fontId="7" fillId="14" borderId="34" xfId="0" applyNumberFormat="1" applyFont="1" applyFill="1" applyBorder="1" applyAlignment="1">
      <alignment horizontal="right" vertical="center"/>
    </xf>
    <xf numFmtId="169" fontId="7" fillId="0" borderId="35" xfId="0" applyNumberFormat="1" applyFont="1" applyFill="1" applyBorder="1" applyAlignment="1">
      <alignment horizontal="right" vertical="center"/>
    </xf>
    <xf numFmtId="169" fontId="7" fillId="0" borderId="21" xfId="0" applyNumberFormat="1" applyFont="1" applyFill="1" applyBorder="1" applyAlignment="1">
      <alignment horizontal="right" vertical="center"/>
    </xf>
    <xf numFmtId="169" fontId="7" fillId="0" borderId="27" xfId="0" applyNumberFormat="1" applyFont="1" applyFill="1" applyBorder="1" applyAlignment="1">
      <alignment horizontal="right" vertical="center"/>
    </xf>
    <xf numFmtId="1" fontId="9" fillId="2" borderId="19" xfId="0" applyNumberFormat="1" applyFont="1" applyFill="1" applyBorder="1" applyAlignment="1">
      <alignment horizontal="right" wrapText="1"/>
    </xf>
    <xf numFmtId="0" fontId="15" fillId="0" borderId="22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1" fontId="9" fillId="14" borderId="28" xfId="0" applyNumberFormat="1" applyFont="1" applyFill="1" applyBorder="1" applyAlignment="1">
      <alignment horizontal="right" wrapText="1"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36" xfId="0" applyNumberFormat="1" applyFont="1" applyFill="1" applyBorder="1" applyAlignment="1">
      <alignment horizontal="right" vertical="center"/>
    </xf>
    <xf numFmtId="0" fontId="15" fillId="14" borderId="37" xfId="0" applyFont="1" applyFill="1" applyBorder="1" applyAlignment="1">
      <alignment horizontal="center" vertical="center"/>
    </xf>
    <xf numFmtId="169" fontId="7" fillId="0" borderId="32" xfId="0" applyNumberFormat="1" applyFont="1" applyFill="1" applyBorder="1" applyAlignment="1">
      <alignment horizontal="right" vertical="center"/>
    </xf>
    <xf numFmtId="169" fontId="7" fillId="0" borderId="29" xfId="0" applyNumberFormat="1" applyFont="1" applyFill="1" applyBorder="1" applyAlignment="1">
      <alignment horizontal="right" vertical="center"/>
    </xf>
    <xf numFmtId="169" fontId="9" fillId="14" borderId="37" xfId="0" applyNumberFormat="1" applyFont="1" applyFill="1" applyBorder="1" applyAlignment="1">
      <alignment horizontal="center" vertical="center"/>
    </xf>
    <xf numFmtId="170" fontId="7" fillId="0" borderId="33" xfId="0" applyNumberFormat="1" applyFont="1" applyFill="1" applyBorder="1" applyAlignment="1">
      <alignment horizontal="right" vertical="center"/>
    </xf>
    <xf numFmtId="170" fontId="7" fillId="0" borderId="22" xfId="0" applyNumberFormat="1" applyFont="1" applyFill="1" applyBorder="1" applyAlignment="1">
      <alignment horizontal="right" vertical="center"/>
    </xf>
    <xf numFmtId="170" fontId="7" fillId="0" borderId="27" xfId="0" applyNumberFormat="1" applyFont="1" applyFill="1" applyBorder="1" applyAlignment="1">
      <alignment horizontal="right" vertical="center"/>
    </xf>
    <xf numFmtId="169" fontId="7" fillId="14" borderId="0" xfId="0" applyNumberFormat="1" applyFont="1" applyFill="1" applyBorder="1" applyAlignment="1">
      <alignment horizontal="right" vertical="center"/>
    </xf>
    <xf numFmtId="169" fontId="7" fillId="0" borderId="22" xfId="0" applyNumberFormat="1" applyFont="1" applyFill="1" applyBorder="1" applyAlignment="1">
      <alignment horizontal="right" vertical="center"/>
    </xf>
    <xf numFmtId="169" fontId="7" fillId="0" borderId="30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169" fontId="0" fillId="0" borderId="33" xfId="0" applyNumberFormat="1" applyFont="1" applyFill="1" applyBorder="1" applyAlignment="1">
      <alignment horizontal="right" vertical="center"/>
    </xf>
    <xf numFmtId="173" fontId="7" fillId="0" borderId="38" xfId="0" applyNumberFormat="1" applyFont="1" applyFill="1" applyBorder="1" applyAlignment="1">
      <alignment horizontal="right" vertical="center"/>
    </xf>
    <xf numFmtId="173" fontId="7" fillId="0" borderId="23" xfId="0" applyNumberFormat="1" applyFont="1" applyFill="1" applyBorder="1" applyAlignment="1">
      <alignment horizontal="right" vertical="center"/>
    </xf>
    <xf numFmtId="173" fontId="7" fillId="14" borderId="0" xfId="0" applyNumberFormat="1" applyFont="1" applyFill="1" applyBorder="1" applyAlignment="1">
      <alignment horizontal="right" vertical="center"/>
    </xf>
    <xf numFmtId="173" fontId="7" fillId="0" borderId="20" xfId="0" applyNumberFormat="1" applyFont="1" applyFill="1" applyBorder="1" applyAlignment="1">
      <alignment horizontal="right" vertical="center"/>
    </xf>
    <xf numFmtId="173" fontId="7" fillId="0" borderId="21" xfId="0" applyNumberFormat="1" applyFont="1" applyFill="1" applyBorder="1" applyAlignment="1">
      <alignment horizontal="right" vertical="center"/>
    </xf>
    <xf numFmtId="173" fontId="7" fillId="0" borderId="22" xfId="0" applyNumberFormat="1" applyFont="1" applyFill="1" applyBorder="1" applyAlignment="1">
      <alignment horizontal="right" vertical="center"/>
    </xf>
    <xf numFmtId="173" fontId="7" fillId="0" borderId="29" xfId="0" applyNumberFormat="1" applyFont="1" applyFill="1" applyBorder="1" applyAlignment="1">
      <alignment horizontal="right" vertical="center"/>
    </xf>
    <xf numFmtId="173" fontId="7" fillId="0" borderId="3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0" xfId="569" applyFont="1" applyFill="1" applyBorder="1" applyAlignment="1">
      <alignment vertical="center"/>
    </xf>
    <xf numFmtId="0" fontId="0" fillId="0" borderId="0" xfId="569" applyFont="1" applyFill="1" applyBorder="1" applyAlignment="1">
      <alignment wrapText="1"/>
    </xf>
    <xf numFmtId="166" fontId="7" fillId="0" borderId="0" xfId="15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9" fontId="0" fillId="0" borderId="0" xfId="15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0" fontId="0" fillId="54" borderId="0" xfId="0" applyFont="1" applyFill="1" applyBorder="1" applyAlignment="1">
      <alignment vertical="center"/>
    </xf>
    <xf numFmtId="0" fontId="7" fillId="54" borderId="0" xfId="0" applyFont="1" applyFill="1" applyBorder="1" applyAlignment="1">
      <alignment vertical="center"/>
    </xf>
    <xf numFmtId="173" fontId="7" fillId="0" borderId="39" xfId="0" applyNumberFormat="1" applyFont="1" applyFill="1" applyBorder="1" applyAlignment="1">
      <alignment horizontal="right" vertical="center"/>
    </xf>
    <xf numFmtId="173" fontId="7" fillId="14" borderId="40" xfId="0" applyNumberFormat="1" applyFont="1" applyFill="1" applyBorder="1" applyAlignment="1">
      <alignment horizontal="right" vertical="center"/>
    </xf>
    <xf numFmtId="166" fontId="20" fillId="0" borderId="0" xfId="15" applyNumberFormat="1" applyFont="1" applyFill="1" applyBorder="1"/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2" borderId="41" xfId="0" applyNumberFormat="1" applyFont="1" applyFill="1" applyBorder="1" applyAlignment="1">
      <alignment horizontal="center" vertical="center" wrapText="1"/>
    </xf>
    <xf numFmtId="1" fontId="9" fillId="2" borderId="26" xfId="0" applyNumberFormat="1" applyFont="1" applyFill="1" applyBorder="1" applyAlignment="1">
      <alignment horizontal="center" vertical="center" wrapText="1"/>
    </xf>
    <xf numFmtId="0" fontId="9" fillId="14" borderId="42" xfId="0" applyFont="1" applyFill="1" applyBorder="1" applyAlignment="1">
      <alignment vertical="center"/>
    </xf>
    <xf numFmtId="169" fontId="7" fillId="14" borderId="43" xfId="0" applyNumberFormat="1" applyFont="1" applyFill="1" applyBorder="1" applyAlignment="1">
      <alignment horizontal="right" vertical="center"/>
    </xf>
    <xf numFmtId="169" fontId="7" fillId="14" borderId="42" xfId="0" applyNumberFormat="1" applyFont="1" applyFill="1" applyBorder="1" applyAlignment="1">
      <alignment horizontal="right" vertical="center"/>
    </xf>
    <xf numFmtId="169" fontId="7" fillId="0" borderId="44" xfId="0" applyNumberFormat="1" applyFont="1" applyFill="1" applyBorder="1" applyAlignment="1">
      <alignment horizontal="right" vertical="center"/>
    </xf>
    <xf numFmtId="169" fontId="7" fillId="0" borderId="3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3" fontId="61" fillId="0" borderId="0" xfId="568" applyNumberFormat="1" applyFont="1">
      <alignment/>
      <protection/>
    </xf>
    <xf numFmtId="167" fontId="0" fillId="0" borderId="33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/>
    </xf>
    <xf numFmtId="2" fontId="63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175" fontId="7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 wrapText="1"/>
    </xf>
    <xf numFmtId="165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9" fillId="0" borderId="45" xfId="0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horizontal="left" vertical="center"/>
    </xf>
    <xf numFmtId="167" fontId="9" fillId="0" borderId="33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horizontal="right" vertical="center"/>
    </xf>
    <xf numFmtId="173" fontId="7" fillId="0" borderId="46" xfId="0" applyNumberFormat="1" applyFont="1" applyFill="1" applyBorder="1" applyAlignment="1">
      <alignment horizontal="right" vertical="center"/>
    </xf>
    <xf numFmtId="173" fontId="7" fillId="0" borderId="36" xfId="0" applyNumberFormat="1" applyFont="1" applyFill="1" applyBorder="1" applyAlignment="1">
      <alignment horizontal="right" vertical="center"/>
    </xf>
    <xf numFmtId="173" fontId="7" fillId="0" borderId="33" xfId="0" applyNumberFormat="1" applyFont="1" applyFill="1" applyBorder="1" applyAlignment="1">
      <alignment horizontal="right" vertical="center"/>
    </xf>
    <xf numFmtId="173" fontId="7" fillId="0" borderId="44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horizontal="right" vertical="center"/>
    </xf>
    <xf numFmtId="173" fontId="7" fillId="0" borderId="48" xfId="0" applyNumberFormat="1" applyFont="1" applyFill="1" applyBorder="1" applyAlignment="1">
      <alignment horizontal="right" vertical="center"/>
    </xf>
    <xf numFmtId="173" fontId="7" fillId="0" borderId="49" xfId="0" applyNumberFormat="1" applyFont="1" applyFill="1" applyBorder="1" applyAlignment="1">
      <alignment horizontal="right" vertical="center"/>
    </xf>
    <xf numFmtId="169" fontId="7" fillId="0" borderId="47" xfId="0" applyNumberFormat="1" applyFont="1" applyFill="1" applyBorder="1" applyAlignment="1">
      <alignment horizontal="right" vertical="center"/>
    </xf>
    <xf numFmtId="0" fontId="7" fillId="14" borderId="19" xfId="0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7" fontId="7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left" vertical="center" readingOrder="1"/>
    </xf>
    <xf numFmtId="0" fontId="69" fillId="0" borderId="0" xfId="0" applyFont="1" applyAlignment="1">
      <alignment horizontal="left" vertical="center" readingOrder="1"/>
    </xf>
    <xf numFmtId="9" fontId="7" fillId="0" borderId="0" xfId="15" applyFont="1" applyFill="1" applyBorder="1" applyAlignment="1">
      <alignment vertical="center"/>
    </xf>
    <xf numFmtId="9" fontId="7" fillId="0" borderId="0" xfId="15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5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2" borderId="35" xfId="0" applyNumberFormat="1" applyFont="1" applyFill="1" applyBorder="1" applyAlignment="1">
      <alignment horizontal="center" vertical="center"/>
    </xf>
    <xf numFmtId="1" fontId="9" fillId="2" borderId="20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wrapText="1"/>
    </xf>
    <xf numFmtId="1" fontId="9" fillId="2" borderId="19" xfId="0" applyNumberFormat="1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2" borderId="41" xfId="0" applyNumberFormat="1" applyFont="1" applyFill="1" applyBorder="1" applyAlignment="1">
      <alignment horizontal="center" vertical="center" wrapText="1"/>
    </xf>
    <xf numFmtId="1" fontId="9" fillId="2" borderId="26" xfId="0" applyNumberFormat="1" applyFont="1" applyFill="1" applyBorder="1" applyAlignment="1">
      <alignment horizontal="center" vertical="center" wrapText="1"/>
    </xf>
  </cellXfs>
  <cellStyles count="25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umma" xfId="547"/>
    <cellStyle name="Utdata" xfId="548"/>
    <cellStyle name="Varningstext" xfId="549"/>
    <cellStyle name="Normal 37" xfId="550"/>
    <cellStyle name="Normal 2 3" xfId="551"/>
    <cellStyle name="Normal 38" xfId="552"/>
    <cellStyle name="Percent 4" xfId="553"/>
    <cellStyle name="Normal 2 4" xfId="554"/>
    <cellStyle name="Normal 37 2" xfId="555"/>
    <cellStyle name="Normal 39" xfId="556"/>
    <cellStyle name="Normal 38 2" xfId="557"/>
    <cellStyle name="Normal 40" xfId="558"/>
    <cellStyle name="Normal 47" xfId="559"/>
    <cellStyle name="Normal 42" xfId="560"/>
    <cellStyle name="Normal 44" xfId="561"/>
    <cellStyle name="Normal 46" xfId="562"/>
    <cellStyle name="Normal 45" xfId="563"/>
    <cellStyle name="Normal 43" xfId="564"/>
    <cellStyle name="Normal 41" xfId="565"/>
    <cellStyle name="Percent 4 2" xfId="566"/>
    <cellStyle name="Normal 48" xfId="567"/>
    <cellStyle name="Normal 50" xfId="568"/>
    <cellStyle name="Normal 49" xfId="569"/>
    <cellStyle name="Comma 3" xfId="570"/>
    <cellStyle name="Percent 5" xfId="571"/>
    <cellStyle name="Hyperlink 2" xfId="572"/>
    <cellStyle name="Normal 34 2" xfId="573"/>
    <cellStyle name="Normal 30 2" xfId="574"/>
    <cellStyle name="Normal 2 2 2 2" xfId="575"/>
    <cellStyle name="Normal 24 2" xfId="576"/>
    <cellStyle name="Normal 11 2 2" xfId="577"/>
    <cellStyle name="20% - Accent1 10 2" xfId="578"/>
    <cellStyle name="20% - Accent1 11 2" xfId="579"/>
    <cellStyle name="20% - Accent1 12 2" xfId="580"/>
    <cellStyle name="20% - Accent1 13 2" xfId="581"/>
    <cellStyle name="20% - Accent1 14 2" xfId="582"/>
    <cellStyle name="20% - Accent1 15 2" xfId="583"/>
    <cellStyle name="20% - Accent1 16 2" xfId="584"/>
    <cellStyle name="20% - Accent1 17 2" xfId="585"/>
    <cellStyle name="20% - Accent1 18 2" xfId="586"/>
    <cellStyle name="20% - Accent1 19 2" xfId="587"/>
    <cellStyle name="20% - Accent1 2 2" xfId="588"/>
    <cellStyle name="20% - Accent1 20 2" xfId="589"/>
    <cellStyle name="20% - Accent1 21 2" xfId="590"/>
    <cellStyle name="20% - Accent1 22 2" xfId="591"/>
    <cellStyle name="20% - Accent1 23 2" xfId="592"/>
    <cellStyle name="20% - Accent1 24 2" xfId="593"/>
    <cellStyle name="20% - Accent1 25 2" xfId="594"/>
    <cellStyle name="20% - Accent1 26 2" xfId="595"/>
    <cellStyle name="20% - Accent1 27 2" xfId="596"/>
    <cellStyle name="20% - Accent1 28 2" xfId="597"/>
    <cellStyle name="20% - Accent1 29 2" xfId="598"/>
    <cellStyle name="20% - Accent1 3 2" xfId="599"/>
    <cellStyle name="20% - Accent1 30 2" xfId="600"/>
    <cellStyle name="20% - Accent1 31 2" xfId="601"/>
    <cellStyle name="20% - Accent1 32 2" xfId="602"/>
    <cellStyle name="20% - Accent1 33 2" xfId="603"/>
    <cellStyle name="20% - Accent1 34 2" xfId="604"/>
    <cellStyle name="20% - Accent1 35 2" xfId="605"/>
    <cellStyle name="20% - Accent1 4 2" xfId="606"/>
    <cellStyle name="20% - Accent1 5 2" xfId="607"/>
    <cellStyle name="20% - Accent1 6 2" xfId="608"/>
    <cellStyle name="20% - Accent1 7 2" xfId="609"/>
    <cellStyle name="20% - Accent1 8 2" xfId="610"/>
    <cellStyle name="20% - Accent1 9 2" xfId="611"/>
    <cellStyle name="20% - Accent2 10 2" xfId="612"/>
    <cellStyle name="20% - Accent2 11 2" xfId="613"/>
    <cellStyle name="20% - Accent2 12 2" xfId="614"/>
    <cellStyle name="20% - Accent2 13 2" xfId="615"/>
    <cellStyle name="20% - Accent2 14 2" xfId="616"/>
    <cellStyle name="20% - Accent2 15 2" xfId="617"/>
    <cellStyle name="20% - Accent2 16 2" xfId="618"/>
    <cellStyle name="20% - Accent2 17 2" xfId="619"/>
    <cellStyle name="20% - Accent2 18 2" xfId="620"/>
    <cellStyle name="20% - Accent2 19 2" xfId="621"/>
    <cellStyle name="20% - Accent2 2 2" xfId="622"/>
    <cellStyle name="20% - Accent2 20 2" xfId="623"/>
    <cellStyle name="20% - Accent2 21 2" xfId="624"/>
    <cellStyle name="20% - Accent2 22 2" xfId="625"/>
    <cellStyle name="20% - Accent2 23 2" xfId="626"/>
    <cellStyle name="20% - Accent2 24 2" xfId="627"/>
    <cellStyle name="20% - Accent2 25 2" xfId="628"/>
    <cellStyle name="20% - Accent2 26 2" xfId="629"/>
    <cellStyle name="20% - Accent2 27 2" xfId="630"/>
    <cellStyle name="20% - Accent2 28 2" xfId="631"/>
    <cellStyle name="20% - Accent2 29 2" xfId="632"/>
    <cellStyle name="20% - Accent2 3 2" xfId="633"/>
    <cellStyle name="20% - Accent2 30 2" xfId="634"/>
    <cellStyle name="20% - Accent2 31 2" xfId="635"/>
    <cellStyle name="20% - Accent2 32 2" xfId="636"/>
    <cellStyle name="20% - Accent2 33 2" xfId="637"/>
    <cellStyle name="20% - Accent2 34 2" xfId="638"/>
    <cellStyle name="20% - Accent2 35 2" xfId="639"/>
    <cellStyle name="20% - Accent2 4 2" xfId="640"/>
    <cellStyle name="20% - Accent2 5 2" xfId="641"/>
    <cellStyle name="20% - Accent2 6 2" xfId="642"/>
    <cellStyle name="20% - Accent2 7 2" xfId="643"/>
    <cellStyle name="20% - Accent2 8 2" xfId="644"/>
    <cellStyle name="20% - Accent2 9 2" xfId="645"/>
    <cellStyle name="20% - Accent3 10 2" xfId="646"/>
    <cellStyle name="20% - Accent3 11 2" xfId="647"/>
    <cellStyle name="20% - Accent3 12 2" xfId="648"/>
    <cellStyle name="20% - Accent3 13 2" xfId="649"/>
    <cellStyle name="20% - Accent3 14 2" xfId="650"/>
    <cellStyle name="20% - Accent3 15 2" xfId="651"/>
    <cellStyle name="20% - Accent3 16 2" xfId="652"/>
    <cellStyle name="20% - Accent3 17 2" xfId="653"/>
    <cellStyle name="20% - Accent3 18 2" xfId="654"/>
    <cellStyle name="20% - Accent3 19 2" xfId="655"/>
    <cellStyle name="20% - Accent3 2 2" xfId="656"/>
    <cellStyle name="20% - Accent3 20 2" xfId="657"/>
    <cellStyle name="20% - Accent3 21 2" xfId="658"/>
    <cellStyle name="20% - Accent3 22 2" xfId="659"/>
    <cellStyle name="20% - Accent3 23 2" xfId="660"/>
    <cellStyle name="20% - Accent3 24 2" xfId="661"/>
    <cellStyle name="20% - Accent3 25 2" xfId="662"/>
    <cellStyle name="20% - Accent3 26 2" xfId="663"/>
    <cellStyle name="20% - Accent3 27 2" xfId="664"/>
    <cellStyle name="20% - Accent3 28 2" xfId="665"/>
    <cellStyle name="20% - Accent3 29 2" xfId="666"/>
    <cellStyle name="20% - Accent3 3 2" xfId="667"/>
    <cellStyle name="20% - Accent3 30 2" xfId="668"/>
    <cellStyle name="20% - Accent3 31 2" xfId="669"/>
    <cellStyle name="20% - Accent3 32 2" xfId="670"/>
    <cellStyle name="20% - Accent3 33 2" xfId="671"/>
    <cellStyle name="20% - Accent3 34 2" xfId="672"/>
    <cellStyle name="20% - Accent3 35 2" xfId="673"/>
    <cellStyle name="20% - Accent3 4 2" xfId="674"/>
    <cellStyle name="20% - Accent3 5 2" xfId="675"/>
    <cellStyle name="20% - Accent3 6 2" xfId="676"/>
    <cellStyle name="20% - Accent3 7 2" xfId="677"/>
    <cellStyle name="20% - Accent3 8 2" xfId="678"/>
    <cellStyle name="20% - Accent3 9 2" xfId="679"/>
    <cellStyle name="20% - Accent4 10 2" xfId="680"/>
    <cellStyle name="20% - Accent4 11 2" xfId="681"/>
    <cellStyle name="20% - Accent4 12 2" xfId="682"/>
    <cellStyle name="20% - Accent4 13 2" xfId="683"/>
    <cellStyle name="20% - Accent4 14 2" xfId="684"/>
    <cellStyle name="20% - Accent4 15 2" xfId="685"/>
    <cellStyle name="20% - Accent4 16 2" xfId="686"/>
    <cellStyle name="20% - Accent4 17 2" xfId="687"/>
    <cellStyle name="20% - Accent4 18 2" xfId="688"/>
    <cellStyle name="20% - Accent4 19 2" xfId="689"/>
    <cellStyle name="20% - Accent4 2 2" xfId="690"/>
    <cellStyle name="20% - Accent4 20 2" xfId="691"/>
    <cellStyle name="20% - Accent4 21 2" xfId="692"/>
    <cellStyle name="20% - Accent4 22 2" xfId="693"/>
    <cellStyle name="20% - Accent4 23 2" xfId="694"/>
    <cellStyle name="20% - Accent4 24 2" xfId="695"/>
    <cellStyle name="20% - Accent4 25 2" xfId="696"/>
    <cellStyle name="20% - Accent4 26 2" xfId="697"/>
    <cellStyle name="20% - Accent4 27 2" xfId="698"/>
    <cellStyle name="20% - Accent4 28 2" xfId="699"/>
    <cellStyle name="20% - Accent4 29 2" xfId="700"/>
    <cellStyle name="20% - Accent4 3 2" xfId="701"/>
    <cellStyle name="20% - Accent4 30 2" xfId="702"/>
    <cellStyle name="20% - Accent4 31 2" xfId="703"/>
    <cellStyle name="20% - Accent4 32 2" xfId="704"/>
    <cellStyle name="20% - Accent4 33 2" xfId="705"/>
    <cellStyle name="20% - Accent4 34 2" xfId="706"/>
    <cellStyle name="20% - Accent4 35 2" xfId="707"/>
    <cellStyle name="20% - Accent4 4 2" xfId="708"/>
    <cellStyle name="20% - Accent4 5 2" xfId="709"/>
    <cellStyle name="20% - Accent4 6 2" xfId="710"/>
    <cellStyle name="20% - Accent4 7 2" xfId="711"/>
    <cellStyle name="20% - Accent4 8 2" xfId="712"/>
    <cellStyle name="20% - Accent4 9 2" xfId="713"/>
    <cellStyle name="20% - Accent5 10 2" xfId="714"/>
    <cellStyle name="20% - Accent5 11 2" xfId="715"/>
    <cellStyle name="20% - Accent5 12 2" xfId="716"/>
    <cellStyle name="20% - Accent5 13 2" xfId="717"/>
    <cellStyle name="20% - Accent5 14 2" xfId="718"/>
    <cellStyle name="20% - Accent5 15 2" xfId="719"/>
    <cellStyle name="20% - Accent5 16 2" xfId="720"/>
    <cellStyle name="20% - Accent5 17 2" xfId="721"/>
    <cellStyle name="20% - Accent5 18 2" xfId="722"/>
    <cellStyle name="20% - Accent5 19 2" xfId="723"/>
    <cellStyle name="20% - Accent5 2 2" xfId="724"/>
    <cellStyle name="20% - Accent5 20 2" xfId="725"/>
    <cellStyle name="20% - Accent5 21 2" xfId="726"/>
    <cellStyle name="20% - Accent5 22 2" xfId="727"/>
    <cellStyle name="20% - Accent5 23 2" xfId="728"/>
    <cellStyle name="20% - Accent5 24 2" xfId="729"/>
    <cellStyle name="20% - Accent5 25 2" xfId="730"/>
    <cellStyle name="20% - Accent5 26 2" xfId="731"/>
    <cellStyle name="20% - Accent5 27 2" xfId="732"/>
    <cellStyle name="20% - Accent5 28 2" xfId="733"/>
    <cellStyle name="20% - Accent5 29 2" xfId="734"/>
    <cellStyle name="20% - Accent5 3 2" xfId="735"/>
    <cellStyle name="20% - Accent5 30 2" xfId="736"/>
    <cellStyle name="20% - Accent5 31 2" xfId="737"/>
    <cellStyle name="20% - Accent5 32 2" xfId="738"/>
    <cellStyle name="20% - Accent5 33 2" xfId="739"/>
    <cellStyle name="20% - Accent5 34 2" xfId="740"/>
    <cellStyle name="20% - Accent5 35 2" xfId="741"/>
    <cellStyle name="20% - Accent5 4 2" xfId="742"/>
    <cellStyle name="20% - Accent5 5 2" xfId="743"/>
    <cellStyle name="20% - Accent5 6 2" xfId="744"/>
    <cellStyle name="20% - Accent5 7 2" xfId="745"/>
    <cellStyle name="20% - Accent5 8 2" xfId="746"/>
    <cellStyle name="20% - Accent5 9 2" xfId="747"/>
    <cellStyle name="20% - Accent6 10 2" xfId="748"/>
    <cellStyle name="20% - Accent6 11 2" xfId="749"/>
    <cellStyle name="20% - Accent6 12 2" xfId="750"/>
    <cellStyle name="20% - Accent6 13 2" xfId="751"/>
    <cellStyle name="20% - Accent6 14 2" xfId="752"/>
    <cellStyle name="20% - Accent6 15 2" xfId="753"/>
    <cellStyle name="20% - Accent6 16 2" xfId="754"/>
    <cellStyle name="20% - Accent6 17 2" xfId="755"/>
    <cellStyle name="20% - Accent6 18 2" xfId="756"/>
    <cellStyle name="20% - Accent6 19 2" xfId="757"/>
    <cellStyle name="20% - Accent6 2 2" xfId="758"/>
    <cellStyle name="20% - Accent6 20 2" xfId="759"/>
    <cellStyle name="20% - Accent6 21 2" xfId="760"/>
    <cellStyle name="20% - Accent6 22 2" xfId="761"/>
    <cellStyle name="20% - Accent6 23 2" xfId="762"/>
    <cellStyle name="20% - Accent6 24 2" xfId="763"/>
    <cellStyle name="20% - Accent6 25 2" xfId="764"/>
    <cellStyle name="20% - Accent6 26 2" xfId="765"/>
    <cellStyle name="20% - Accent6 27 2" xfId="766"/>
    <cellStyle name="20% - Accent6 28 2" xfId="767"/>
    <cellStyle name="20% - Accent6 29 2" xfId="768"/>
    <cellStyle name="20% - Accent6 3 2" xfId="769"/>
    <cellStyle name="20% - Accent6 30 2" xfId="770"/>
    <cellStyle name="20% - Accent6 31 2" xfId="771"/>
    <cellStyle name="20% - Accent6 32 2" xfId="772"/>
    <cellStyle name="20% - Accent6 33 2" xfId="773"/>
    <cellStyle name="20% - Accent6 34 2" xfId="774"/>
    <cellStyle name="20% - Accent6 35 2" xfId="775"/>
    <cellStyle name="20% - Accent6 4 2" xfId="776"/>
    <cellStyle name="20% - Accent6 5 2" xfId="777"/>
    <cellStyle name="20% - Accent6 6 2" xfId="778"/>
    <cellStyle name="20% - Accent6 7 2" xfId="779"/>
    <cellStyle name="20% - Accent6 8 2" xfId="780"/>
    <cellStyle name="20% - Accent6 9 2" xfId="781"/>
    <cellStyle name="40% - Accent1 10 2" xfId="782"/>
    <cellStyle name="40% - Accent1 11 2" xfId="783"/>
    <cellStyle name="40% - Accent1 12 2" xfId="784"/>
    <cellStyle name="40% - Accent1 13 2" xfId="785"/>
    <cellStyle name="40% - Accent1 14 2" xfId="786"/>
    <cellStyle name="40% - Accent1 15 2" xfId="787"/>
    <cellStyle name="40% - Accent1 16 2" xfId="788"/>
    <cellStyle name="40% - Accent1 17 2" xfId="789"/>
    <cellStyle name="40% - Accent1 18 2" xfId="790"/>
    <cellStyle name="40% - Accent1 19 2" xfId="791"/>
    <cellStyle name="40% - Accent1 2 2" xfId="792"/>
    <cellStyle name="40% - Accent1 20 2" xfId="793"/>
    <cellStyle name="40% - Accent1 21 2" xfId="794"/>
    <cellStyle name="40% - Accent1 22 2" xfId="795"/>
    <cellStyle name="40% - Accent1 23 2" xfId="796"/>
    <cellStyle name="40% - Accent1 24 2" xfId="797"/>
    <cellStyle name="40% - Accent1 25 2" xfId="798"/>
    <cellStyle name="40% - Accent1 26 2" xfId="799"/>
    <cellStyle name="40% - Accent1 27 2" xfId="800"/>
    <cellStyle name="40% - Accent1 28 2" xfId="801"/>
    <cellStyle name="40% - Accent1 29 2" xfId="802"/>
    <cellStyle name="40% - Accent1 3 2" xfId="803"/>
    <cellStyle name="40% - Accent1 30 2" xfId="804"/>
    <cellStyle name="40% - Accent1 31 2" xfId="805"/>
    <cellStyle name="40% - Accent1 32 2" xfId="806"/>
    <cellStyle name="40% - Accent1 33 2" xfId="807"/>
    <cellStyle name="40% - Accent1 34 2" xfId="808"/>
    <cellStyle name="40% - Accent1 35 2" xfId="809"/>
    <cellStyle name="40% - Accent1 4 2" xfId="810"/>
    <cellStyle name="40% - Accent1 5 2" xfId="811"/>
    <cellStyle name="40% - Accent1 6 2" xfId="812"/>
    <cellStyle name="40% - Accent1 7 2" xfId="813"/>
    <cellStyle name="40% - Accent1 8 2" xfId="814"/>
    <cellStyle name="40% - Accent1 9 2" xfId="815"/>
    <cellStyle name="40% - Accent2 10 2" xfId="816"/>
    <cellStyle name="40% - Accent2 11 2" xfId="817"/>
    <cellStyle name="40% - Accent2 12 2" xfId="818"/>
    <cellStyle name="40% - Accent2 13 2" xfId="819"/>
    <cellStyle name="40% - Accent2 14 2" xfId="820"/>
    <cellStyle name="40% - Accent2 15 2" xfId="821"/>
    <cellStyle name="40% - Accent2 16 2" xfId="822"/>
    <cellStyle name="40% - Accent2 17 2" xfId="823"/>
    <cellStyle name="40% - Accent2 18 2" xfId="824"/>
    <cellStyle name="40% - Accent2 19 2" xfId="825"/>
    <cellStyle name="40% - Accent2 2 2" xfId="826"/>
    <cellStyle name="40% - Accent2 20 2" xfId="827"/>
    <cellStyle name="40% - Accent2 21 2" xfId="828"/>
    <cellStyle name="40% - Accent2 22 2" xfId="829"/>
    <cellStyle name="40% - Accent2 23 2" xfId="830"/>
    <cellStyle name="40% - Accent2 24 2" xfId="831"/>
    <cellStyle name="40% - Accent2 25 2" xfId="832"/>
    <cellStyle name="40% - Accent2 26 2" xfId="833"/>
    <cellStyle name="40% - Accent2 27 2" xfId="834"/>
    <cellStyle name="40% - Accent2 28 2" xfId="835"/>
    <cellStyle name="40% - Accent2 29 2" xfId="836"/>
    <cellStyle name="40% - Accent2 3 2" xfId="837"/>
    <cellStyle name="40% - Accent2 30 2" xfId="838"/>
    <cellStyle name="40% - Accent2 31 2" xfId="839"/>
    <cellStyle name="40% - Accent2 32 2" xfId="840"/>
    <cellStyle name="40% - Accent2 33 2" xfId="841"/>
    <cellStyle name="40% - Accent2 34 2" xfId="842"/>
    <cellStyle name="40% - Accent2 35 2" xfId="843"/>
    <cellStyle name="40% - Accent2 4 2" xfId="844"/>
    <cellStyle name="40% - Accent2 5 2" xfId="845"/>
    <cellStyle name="40% - Accent2 6 2" xfId="846"/>
    <cellStyle name="40% - Accent2 7 2" xfId="847"/>
    <cellStyle name="40% - Accent2 8 2" xfId="848"/>
    <cellStyle name="40% - Accent2 9 2" xfId="849"/>
    <cellStyle name="40% - Accent3 10 2" xfId="850"/>
    <cellStyle name="40% - Accent3 11 2" xfId="851"/>
    <cellStyle name="40% - Accent3 12 2" xfId="852"/>
    <cellStyle name="40% - Accent3 13 2" xfId="853"/>
    <cellStyle name="40% - Accent3 14 2" xfId="854"/>
    <cellStyle name="40% - Accent3 15 2" xfId="855"/>
    <cellStyle name="40% - Accent3 16 2" xfId="856"/>
    <cellStyle name="40% - Accent3 17 2" xfId="857"/>
    <cellStyle name="40% - Accent3 18 2" xfId="858"/>
    <cellStyle name="40% - Accent3 19 2" xfId="859"/>
    <cellStyle name="40% - Accent3 2 2" xfId="860"/>
    <cellStyle name="40% - Accent3 20 2" xfId="861"/>
    <cellStyle name="40% - Accent3 21 2" xfId="862"/>
    <cellStyle name="40% - Accent3 22 2" xfId="863"/>
    <cellStyle name="40% - Accent3 23 2" xfId="864"/>
    <cellStyle name="40% - Accent3 24 2" xfId="865"/>
    <cellStyle name="40% - Accent3 25 2" xfId="866"/>
    <cellStyle name="40% - Accent3 26 2" xfId="867"/>
    <cellStyle name="40% - Accent3 27 2" xfId="868"/>
    <cellStyle name="40% - Accent3 28 2" xfId="869"/>
    <cellStyle name="40% - Accent3 29 2" xfId="870"/>
    <cellStyle name="40% - Accent3 3 2" xfId="871"/>
    <cellStyle name="40% - Accent3 30 2" xfId="872"/>
    <cellStyle name="40% - Accent3 31 2" xfId="873"/>
    <cellStyle name="40% - Accent3 32 2" xfId="874"/>
    <cellStyle name="40% - Accent3 33 2" xfId="875"/>
    <cellStyle name="40% - Accent3 34 2" xfId="876"/>
    <cellStyle name="40% - Accent3 35 2" xfId="877"/>
    <cellStyle name="40% - Accent3 4 2" xfId="878"/>
    <cellStyle name="40% - Accent3 5 2" xfId="879"/>
    <cellStyle name="40% - Accent3 6 2" xfId="880"/>
    <cellStyle name="40% - Accent3 7 2" xfId="881"/>
    <cellStyle name="40% - Accent3 8 2" xfId="882"/>
    <cellStyle name="40% - Accent3 9 2" xfId="883"/>
    <cellStyle name="40% - Accent4 10 2" xfId="884"/>
    <cellStyle name="40% - Accent4 11 2" xfId="885"/>
    <cellStyle name="40% - Accent4 12 2" xfId="886"/>
    <cellStyle name="40% - Accent4 13 2" xfId="887"/>
    <cellStyle name="40% - Accent4 14 2" xfId="888"/>
    <cellStyle name="40% - Accent4 15 2" xfId="889"/>
    <cellStyle name="40% - Accent4 16 2" xfId="890"/>
    <cellStyle name="40% - Accent4 17 2" xfId="891"/>
    <cellStyle name="40% - Accent4 18 2" xfId="892"/>
    <cellStyle name="40% - Accent4 19 2" xfId="893"/>
    <cellStyle name="40% - Accent4 2 2" xfId="894"/>
    <cellStyle name="40% - Accent4 20 2" xfId="895"/>
    <cellStyle name="40% - Accent4 21 2" xfId="896"/>
    <cellStyle name="40% - Accent4 22 2" xfId="897"/>
    <cellStyle name="40% - Accent4 23 2" xfId="898"/>
    <cellStyle name="40% - Accent4 24 2" xfId="899"/>
    <cellStyle name="40% - Accent4 25 2" xfId="900"/>
    <cellStyle name="40% - Accent4 26 2" xfId="901"/>
    <cellStyle name="40% - Accent4 27 2" xfId="902"/>
    <cellStyle name="40% - Accent4 28 2" xfId="903"/>
    <cellStyle name="40% - Accent4 29 2" xfId="904"/>
    <cellStyle name="40% - Accent4 3 2" xfId="905"/>
    <cellStyle name="40% - Accent4 30 2" xfId="906"/>
    <cellStyle name="40% - Accent4 31 2" xfId="907"/>
    <cellStyle name="40% - Accent4 32 2" xfId="908"/>
    <cellStyle name="40% - Accent4 33 2" xfId="909"/>
    <cellStyle name="40% - Accent4 34 2" xfId="910"/>
    <cellStyle name="40% - Accent4 35 2" xfId="911"/>
    <cellStyle name="40% - Accent4 4 2" xfId="912"/>
    <cellStyle name="40% - Accent4 5 2" xfId="913"/>
    <cellStyle name="40% - Accent4 6 2" xfId="914"/>
    <cellStyle name="40% - Accent4 7 2" xfId="915"/>
    <cellStyle name="40% - Accent4 8 2" xfId="916"/>
    <cellStyle name="40% - Accent4 9 2" xfId="917"/>
    <cellStyle name="40% - Accent5 10 2" xfId="918"/>
    <cellStyle name="40% - Accent5 11 2" xfId="919"/>
    <cellStyle name="40% - Accent5 12 2" xfId="920"/>
    <cellStyle name="40% - Accent5 13 2" xfId="921"/>
    <cellStyle name="40% - Accent5 14 2" xfId="922"/>
    <cellStyle name="40% - Accent5 15 2" xfId="923"/>
    <cellStyle name="40% - Accent5 16 2" xfId="924"/>
    <cellStyle name="40% - Accent5 17 2" xfId="925"/>
    <cellStyle name="40% - Accent5 18 2" xfId="926"/>
    <cellStyle name="40% - Accent5 19 2" xfId="927"/>
    <cellStyle name="40% - Accent5 2 2" xfId="928"/>
    <cellStyle name="40% - Accent5 20 2" xfId="929"/>
    <cellStyle name="40% - Accent5 21 2" xfId="930"/>
    <cellStyle name="40% - Accent5 22 2" xfId="931"/>
    <cellStyle name="40% - Accent5 23 2" xfId="932"/>
    <cellStyle name="40% - Accent5 24 2" xfId="933"/>
    <cellStyle name="40% - Accent5 25 2" xfId="934"/>
    <cellStyle name="40% - Accent5 26 2" xfId="935"/>
    <cellStyle name="40% - Accent5 27 2" xfId="936"/>
    <cellStyle name="40% - Accent5 28 2" xfId="937"/>
    <cellStyle name="40% - Accent5 29 2" xfId="938"/>
    <cellStyle name="40% - Accent5 3 2" xfId="939"/>
    <cellStyle name="40% - Accent5 30 2" xfId="940"/>
    <cellStyle name="40% - Accent5 31 2" xfId="941"/>
    <cellStyle name="40% - Accent5 32 2" xfId="942"/>
    <cellStyle name="40% - Accent5 33 2" xfId="943"/>
    <cellStyle name="40% - Accent5 34 2" xfId="944"/>
    <cellStyle name="40% - Accent5 35 2" xfId="945"/>
    <cellStyle name="40% - Accent5 4 2" xfId="946"/>
    <cellStyle name="40% - Accent5 5 2" xfId="947"/>
    <cellStyle name="40% - Accent5 6 2" xfId="948"/>
    <cellStyle name="40% - Accent5 7 2" xfId="949"/>
    <cellStyle name="40% - Accent5 8 2" xfId="950"/>
    <cellStyle name="40% - Accent5 9 2" xfId="951"/>
    <cellStyle name="40% - Accent6 10 2" xfId="952"/>
    <cellStyle name="40% - Accent6 11 2" xfId="953"/>
    <cellStyle name="40% - Accent6 12 2" xfId="954"/>
    <cellStyle name="40% - Accent6 13 2" xfId="955"/>
    <cellStyle name="40% - Accent6 14 2" xfId="956"/>
    <cellStyle name="40% - Accent6 15 2" xfId="957"/>
    <cellStyle name="40% - Accent6 16 2" xfId="958"/>
    <cellStyle name="40% - Accent6 17 2" xfId="959"/>
    <cellStyle name="40% - Accent6 18 2" xfId="960"/>
    <cellStyle name="40% - Accent6 19 2" xfId="961"/>
    <cellStyle name="40% - Accent6 2 2" xfId="962"/>
    <cellStyle name="40% - Accent6 20 2" xfId="963"/>
    <cellStyle name="40% - Accent6 21 2" xfId="964"/>
    <cellStyle name="40% - Accent6 22 2" xfId="965"/>
    <cellStyle name="40% - Accent6 23 2" xfId="966"/>
    <cellStyle name="40% - Accent6 24 2" xfId="967"/>
    <cellStyle name="40% - Accent6 25 2" xfId="968"/>
    <cellStyle name="40% - Accent6 26 2" xfId="969"/>
    <cellStyle name="40% - Accent6 27 2" xfId="970"/>
    <cellStyle name="40% - Accent6 28 2" xfId="971"/>
    <cellStyle name="40% - Accent6 29 2" xfId="972"/>
    <cellStyle name="40% - Accent6 3 2" xfId="973"/>
    <cellStyle name="40% - Accent6 30 2" xfId="974"/>
    <cellStyle name="40% - Accent6 31 2" xfId="975"/>
    <cellStyle name="40% - Accent6 32 2" xfId="976"/>
    <cellStyle name="40% - Accent6 33 2" xfId="977"/>
    <cellStyle name="40% - Accent6 34 2" xfId="978"/>
    <cellStyle name="40% - Accent6 35 2" xfId="979"/>
    <cellStyle name="40% - Accent6 4 2" xfId="980"/>
    <cellStyle name="40% - Accent6 5 2" xfId="981"/>
    <cellStyle name="40% - Accent6 6 2" xfId="982"/>
    <cellStyle name="40% - Accent6 7 2" xfId="983"/>
    <cellStyle name="40% - Accent6 8 2" xfId="984"/>
    <cellStyle name="40% - Accent6 9 2" xfId="985"/>
    <cellStyle name="Normal 10 2" xfId="986"/>
    <cellStyle name="Normal 11 3" xfId="987"/>
    <cellStyle name="Normal 12 2" xfId="988"/>
    <cellStyle name="Normal 13 2" xfId="989"/>
    <cellStyle name="Normal 14 2" xfId="990"/>
    <cellStyle name="Normal 15 2" xfId="991"/>
    <cellStyle name="Normal 16 2" xfId="992"/>
    <cellStyle name="Normal 17 2" xfId="993"/>
    <cellStyle name="Normal 18 2" xfId="994"/>
    <cellStyle name="Normal 19 2" xfId="995"/>
    <cellStyle name="Normal 20 2" xfId="996"/>
    <cellStyle name="Normal 21 2" xfId="997"/>
    <cellStyle name="Normal 22 2" xfId="998"/>
    <cellStyle name="Normal 23 2" xfId="999"/>
    <cellStyle name="Normal 25 2" xfId="1000"/>
    <cellStyle name="Normal 26 2" xfId="1001"/>
    <cellStyle name="Normal 27 2" xfId="1002"/>
    <cellStyle name="Normal 28 2" xfId="1003"/>
    <cellStyle name="Normal 29 2" xfId="1004"/>
    <cellStyle name="Normal 3 2" xfId="1005"/>
    <cellStyle name="Normal 31 2" xfId="1006"/>
    <cellStyle name="Normal 32 2" xfId="1007"/>
    <cellStyle name="Normal 33 2" xfId="1008"/>
    <cellStyle name="Normal 35 2" xfId="1009"/>
    <cellStyle name="Normal 36 2" xfId="1010"/>
    <cellStyle name="Normal 4 2" xfId="1011"/>
    <cellStyle name="Normal 5 2" xfId="1012"/>
    <cellStyle name="Normal 6 2" xfId="1013"/>
    <cellStyle name="Normal 7 2" xfId="1014"/>
    <cellStyle name="Normal 8 2" xfId="1015"/>
    <cellStyle name="Normal 9 2" xfId="1016"/>
    <cellStyle name="Note 10 2" xfId="1017"/>
    <cellStyle name="Note 11 2" xfId="1018"/>
    <cellStyle name="Note 12 2" xfId="1019"/>
    <cellStyle name="Note 13 2" xfId="1020"/>
    <cellStyle name="Note 14 2" xfId="1021"/>
    <cellStyle name="Note 15 2" xfId="1022"/>
    <cellStyle name="Note 16 2" xfId="1023"/>
    <cellStyle name="Note 17 2" xfId="1024"/>
    <cellStyle name="Note 18 2" xfId="1025"/>
    <cellStyle name="Note 19 2" xfId="1026"/>
    <cellStyle name="Note 2 2" xfId="1027"/>
    <cellStyle name="Note 20 2" xfId="1028"/>
    <cellStyle name="Note 21 2" xfId="1029"/>
    <cellStyle name="Note 22 2" xfId="1030"/>
    <cellStyle name="Note 23 2" xfId="1031"/>
    <cellStyle name="Note 24 2" xfId="1032"/>
    <cellStyle name="Note 25 2" xfId="1033"/>
    <cellStyle name="Note 26 2" xfId="1034"/>
    <cellStyle name="Note 27 2" xfId="1035"/>
    <cellStyle name="Note 28 2" xfId="1036"/>
    <cellStyle name="Note 29 2" xfId="1037"/>
    <cellStyle name="Note 3 2" xfId="1038"/>
    <cellStyle name="Note 30 2" xfId="1039"/>
    <cellStyle name="Note 31 2" xfId="1040"/>
    <cellStyle name="Note 32 2" xfId="1041"/>
    <cellStyle name="Note 33 2" xfId="1042"/>
    <cellStyle name="Note 34 2" xfId="1043"/>
    <cellStyle name="Note 35 2" xfId="1044"/>
    <cellStyle name="Note 36 2" xfId="1045"/>
    <cellStyle name="Note 4 2" xfId="1046"/>
    <cellStyle name="Note 5 2" xfId="1047"/>
    <cellStyle name="Note 6 2" xfId="1048"/>
    <cellStyle name="Note 7 2" xfId="1049"/>
    <cellStyle name="Note 8 2" xfId="1050"/>
    <cellStyle name="Note 9 2" xfId="1051"/>
    <cellStyle name="Percent 3 2" xfId="1052"/>
    <cellStyle name="Normal 34 4" xfId="1053"/>
    <cellStyle name="Normal 30 4" xfId="1054"/>
    <cellStyle name="Normal 2 2 2 4" xfId="1055"/>
    <cellStyle name="Normal 24 4" xfId="1056"/>
    <cellStyle name="Normal 11 2 4" xfId="1057"/>
    <cellStyle name="20% - Accent1 10 4" xfId="1058"/>
    <cellStyle name="20% - Accent1 11 4" xfId="1059"/>
    <cellStyle name="20% - Accent1 12 4" xfId="1060"/>
    <cellStyle name="20% - Accent1 13 4" xfId="1061"/>
    <cellStyle name="20% - Accent1 14 4" xfId="1062"/>
    <cellStyle name="20% - Accent1 15 4" xfId="1063"/>
    <cellStyle name="20% - Accent1 16 4" xfId="1064"/>
    <cellStyle name="20% - Accent1 17 4" xfId="1065"/>
    <cellStyle name="20% - Accent1 18 4" xfId="1066"/>
    <cellStyle name="20% - Accent1 19 4" xfId="1067"/>
    <cellStyle name="20% - Accent1 2 4" xfId="1068"/>
    <cellStyle name="20% - Accent1 20 4" xfId="1069"/>
    <cellStyle name="20% - Accent1 21 4" xfId="1070"/>
    <cellStyle name="20% - Accent1 22 4" xfId="1071"/>
    <cellStyle name="20% - Accent1 23 4" xfId="1072"/>
    <cellStyle name="20% - Accent1 24 4" xfId="1073"/>
    <cellStyle name="20% - Accent1 25 4" xfId="1074"/>
    <cellStyle name="20% - Accent1 26 4" xfId="1075"/>
    <cellStyle name="20% - Accent1 27 4" xfId="1076"/>
    <cellStyle name="20% - Accent1 28 4" xfId="1077"/>
    <cellStyle name="20% - Accent1 29 4" xfId="1078"/>
    <cellStyle name="20% - Accent1 3 4" xfId="1079"/>
    <cellStyle name="20% - Accent1 30 4" xfId="1080"/>
    <cellStyle name="20% - Accent1 31 4" xfId="1081"/>
    <cellStyle name="20% - Accent1 32 4" xfId="1082"/>
    <cellStyle name="20% - Accent1 33 4" xfId="1083"/>
    <cellStyle name="20% - Accent1 34 4" xfId="1084"/>
    <cellStyle name="20% - Accent1 35 4" xfId="1085"/>
    <cellStyle name="20% - Accent1 4 4" xfId="1086"/>
    <cellStyle name="20% - Accent1 5 4" xfId="1087"/>
    <cellStyle name="20% - Accent1 6 4" xfId="1088"/>
    <cellStyle name="20% - Accent1 7 4" xfId="1089"/>
    <cellStyle name="20% - Accent1 8 4" xfId="1090"/>
    <cellStyle name="20% - Accent1 9 4" xfId="1091"/>
    <cellStyle name="20% - Accent2 10 4" xfId="1092"/>
    <cellStyle name="20% - Accent2 11 4" xfId="1093"/>
    <cellStyle name="20% - Accent2 12 4" xfId="1094"/>
    <cellStyle name="20% - Accent2 13 4" xfId="1095"/>
    <cellStyle name="20% - Accent2 14 4" xfId="1096"/>
    <cellStyle name="20% - Accent2 15 4" xfId="1097"/>
    <cellStyle name="20% - Accent2 16 4" xfId="1098"/>
    <cellStyle name="20% - Accent2 17 4" xfId="1099"/>
    <cellStyle name="20% - Accent2 18 4" xfId="1100"/>
    <cellStyle name="20% - Accent2 19 4" xfId="1101"/>
    <cellStyle name="20% - Accent2 2 4" xfId="1102"/>
    <cellStyle name="20% - Accent2 20 4" xfId="1103"/>
    <cellStyle name="20% - Accent2 21 4" xfId="1104"/>
    <cellStyle name="20% - Accent2 22 4" xfId="1105"/>
    <cellStyle name="20% - Accent2 23 4" xfId="1106"/>
    <cellStyle name="20% - Accent2 24 4" xfId="1107"/>
    <cellStyle name="20% - Accent2 25 4" xfId="1108"/>
    <cellStyle name="20% - Accent2 26 4" xfId="1109"/>
    <cellStyle name="20% - Accent2 27 4" xfId="1110"/>
    <cellStyle name="20% - Accent2 28 4" xfId="1111"/>
    <cellStyle name="20% - Accent2 29 4" xfId="1112"/>
    <cellStyle name="20% - Accent2 3 4" xfId="1113"/>
    <cellStyle name="20% - Accent2 30 4" xfId="1114"/>
    <cellStyle name="20% - Accent2 31 4" xfId="1115"/>
    <cellStyle name="20% - Accent2 32 4" xfId="1116"/>
    <cellStyle name="20% - Accent2 33 4" xfId="1117"/>
    <cellStyle name="20% - Accent2 34 4" xfId="1118"/>
    <cellStyle name="20% - Accent2 35 4" xfId="1119"/>
    <cellStyle name="20% - Accent2 4 4" xfId="1120"/>
    <cellStyle name="20% - Accent2 5 4" xfId="1121"/>
    <cellStyle name="20% - Accent2 6 4" xfId="1122"/>
    <cellStyle name="20% - Accent2 7 4" xfId="1123"/>
    <cellStyle name="20% - Accent2 8 4" xfId="1124"/>
    <cellStyle name="20% - Accent2 9 4" xfId="1125"/>
    <cellStyle name="20% - Accent3 10 4" xfId="1126"/>
    <cellStyle name="20% - Accent3 11 4" xfId="1127"/>
    <cellStyle name="20% - Accent3 12 4" xfId="1128"/>
    <cellStyle name="20% - Accent3 13 4" xfId="1129"/>
    <cellStyle name="20% - Accent3 14 4" xfId="1130"/>
    <cellStyle name="20% - Accent3 15 4" xfId="1131"/>
    <cellStyle name="20% - Accent3 16 4" xfId="1132"/>
    <cellStyle name="20% - Accent3 17 4" xfId="1133"/>
    <cellStyle name="20% - Accent3 18 4" xfId="1134"/>
    <cellStyle name="20% - Accent3 19 4" xfId="1135"/>
    <cellStyle name="20% - Accent3 2 4" xfId="1136"/>
    <cellStyle name="20% - Accent3 20 4" xfId="1137"/>
    <cellStyle name="20% - Accent3 21 4" xfId="1138"/>
    <cellStyle name="20% - Accent3 22 4" xfId="1139"/>
    <cellStyle name="20% - Accent3 23 4" xfId="1140"/>
    <cellStyle name="20% - Accent3 24 4" xfId="1141"/>
    <cellStyle name="20% - Accent3 25 4" xfId="1142"/>
    <cellStyle name="20% - Accent3 26 4" xfId="1143"/>
    <cellStyle name="20% - Accent3 27 4" xfId="1144"/>
    <cellStyle name="20% - Accent3 28 4" xfId="1145"/>
    <cellStyle name="20% - Accent3 29 4" xfId="1146"/>
    <cellStyle name="20% - Accent3 3 4" xfId="1147"/>
    <cellStyle name="20% - Accent3 30 4" xfId="1148"/>
    <cellStyle name="20% - Accent3 31 4" xfId="1149"/>
    <cellStyle name="20% - Accent3 32 4" xfId="1150"/>
    <cellStyle name="20% - Accent3 33 4" xfId="1151"/>
    <cellStyle name="20% - Accent3 34 4" xfId="1152"/>
    <cellStyle name="20% - Accent3 35 4" xfId="1153"/>
    <cellStyle name="20% - Accent3 4 4" xfId="1154"/>
    <cellStyle name="20% - Accent3 5 4" xfId="1155"/>
    <cellStyle name="20% - Accent3 6 4" xfId="1156"/>
    <cellStyle name="20% - Accent3 7 4" xfId="1157"/>
    <cellStyle name="20% - Accent3 8 4" xfId="1158"/>
    <cellStyle name="20% - Accent3 9 4" xfId="1159"/>
    <cellStyle name="20% - Accent4 10 4" xfId="1160"/>
    <cellStyle name="20% - Accent4 11 4" xfId="1161"/>
    <cellStyle name="20% - Accent4 12 4" xfId="1162"/>
    <cellStyle name="20% - Accent4 13 4" xfId="1163"/>
    <cellStyle name="20% - Accent4 14 4" xfId="1164"/>
    <cellStyle name="20% - Accent4 15 4" xfId="1165"/>
    <cellStyle name="20% - Accent4 16 4" xfId="1166"/>
    <cellStyle name="20% - Accent4 17 4" xfId="1167"/>
    <cellStyle name="20% - Accent4 18 4" xfId="1168"/>
    <cellStyle name="20% - Accent4 19 4" xfId="1169"/>
    <cellStyle name="20% - Accent4 2 4" xfId="1170"/>
    <cellStyle name="20% - Accent4 20 4" xfId="1171"/>
    <cellStyle name="20% - Accent4 21 4" xfId="1172"/>
    <cellStyle name="20% - Accent4 22 4" xfId="1173"/>
    <cellStyle name="20% - Accent4 23 4" xfId="1174"/>
    <cellStyle name="20% - Accent4 24 4" xfId="1175"/>
    <cellStyle name="20% - Accent4 25 4" xfId="1176"/>
    <cellStyle name="20% - Accent4 26 4" xfId="1177"/>
    <cellStyle name="20% - Accent4 27 4" xfId="1178"/>
    <cellStyle name="20% - Accent4 28 4" xfId="1179"/>
    <cellStyle name="20% - Accent4 29 4" xfId="1180"/>
    <cellStyle name="20% - Accent4 3 4" xfId="1181"/>
    <cellStyle name="20% - Accent4 30 4" xfId="1182"/>
    <cellStyle name="20% - Accent4 31 4" xfId="1183"/>
    <cellStyle name="20% - Accent4 32 4" xfId="1184"/>
    <cellStyle name="20% - Accent4 33 4" xfId="1185"/>
    <cellStyle name="20% - Accent4 34 4" xfId="1186"/>
    <cellStyle name="20% - Accent4 35 4" xfId="1187"/>
    <cellStyle name="20% - Accent4 4 4" xfId="1188"/>
    <cellStyle name="20% - Accent4 5 4" xfId="1189"/>
    <cellStyle name="20% - Accent4 6 4" xfId="1190"/>
    <cellStyle name="20% - Accent4 7 4" xfId="1191"/>
    <cellStyle name="20% - Accent4 8 4" xfId="1192"/>
    <cellStyle name="20% - Accent4 9 4" xfId="1193"/>
    <cellStyle name="20% - Accent5 10 4" xfId="1194"/>
    <cellStyle name="20% - Accent5 11 4" xfId="1195"/>
    <cellStyle name="20% - Accent5 12 4" xfId="1196"/>
    <cellStyle name="20% - Accent5 13 4" xfId="1197"/>
    <cellStyle name="20% - Accent5 14 4" xfId="1198"/>
    <cellStyle name="20% - Accent5 15 4" xfId="1199"/>
    <cellStyle name="20% - Accent5 16 4" xfId="1200"/>
    <cellStyle name="20% - Accent5 17 4" xfId="1201"/>
    <cellStyle name="20% - Accent5 18 4" xfId="1202"/>
    <cellStyle name="20% - Accent5 19 4" xfId="1203"/>
    <cellStyle name="20% - Accent5 2 4" xfId="1204"/>
    <cellStyle name="20% - Accent5 20 4" xfId="1205"/>
    <cellStyle name="20% - Accent5 21 4" xfId="1206"/>
    <cellStyle name="20% - Accent5 22 4" xfId="1207"/>
    <cellStyle name="20% - Accent5 23 4" xfId="1208"/>
    <cellStyle name="20% - Accent5 24 4" xfId="1209"/>
    <cellStyle name="20% - Accent5 25 4" xfId="1210"/>
    <cellStyle name="20% - Accent5 26 4" xfId="1211"/>
    <cellStyle name="20% - Accent5 27 4" xfId="1212"/>
    <cellStyle name="20% - Accent5 28 4" xfId="1213"/>
    <cellStyle name="20% - Accent5 29 4" xfId="1214"/>
    <cellStyle name="20% - Accent5 3 4" xfId="1215"/>
    <cellStyle name="20% - Accent5 30 4" xfId="1216"/>
    <cellStyle name="20% - Accent5 31 4" xfId="1217"/>
    <cellStyle name="20% - Accent5 32 4" xfId="1218"/>
    <cellStyle name="20% - Accent5 33 4" xfId="1219"/>
    <cellStyle name="20% - Accent5 34 4" xfId="1220"/>
    <cellStyle name="20% - Accent5 35 4" xfId="1221"/>
    <cellStyle name="20% - Accent5 4 4" xfId="1222"/>
    <cellStyle name="20% - Accent5 5 4" xfId="1223"/>
    <cellStyle name="20% - Accent5 6 4" xfId="1224"/>
    <cellStyle name="20% - Accent5 7 4" xfId="1225"/>
    <cellStyle name="20% - Accent5 8 4" xfId="1226"/>
    <cellStyle name="20% - Accent5 9 4" xfId="1227"/>
    <cellStyle name="20% - Accent6 10 4" xfId="1228"/>
    <cellStyle name="20% - Accent6 11 4" xfId="1229"/>
    <cellStyle name="20% - Accent6 12 4" xfId="1230"/>
    <cellStyle name="20% - Accent6 13 4" xfId="1231"/>
    <cellStyle name="20% - Accent6 14 4" xfId="1232"/>
    <cellStyle name="20% - Accent6 15 4" xfId="1233"/>
    <cellStyle name="20% - Accent6 16 4" xfId="1234"/>
    <cellStyle name="20% - Accent6 17 4" xfId="1235"/>
    <cellStyle name="20% - Accent6 18 4" xfId="1236"/>
    <cellStyle name="20% - Accent6 19 4" xfId="1237"/>
    <cellStyle name="20% - Accent6 2 4" xfId="1238"/>
    <cellStyle name="20% - Accent6 20 4" xfId="1239"/>
    <cellStyle name="20% - Accent6 21 4" xfId="1240"/>
    <cellStyle name="20% - Accent6 22 4" xfId="1241"/>
    <cellStyle name="20% - Accent6 23 4" xfId="1242"/>
    <cellStyle name="20% - Accent6 24 4" xfId="1243"/>
    <cellStyle name="20% - Accent6 25 4" xfId="1244"/>
    <cellStyle name="20% - Accent6 26 4" xfId="1245"/>
    <cellStyle name="20% - Accent6 27 4" xfId="1246"/>
    <cellStyle name="20% - Accent6 28 4" xfId="1247"/>
    <cellStyle name="20% - Accent6 29 4" xfId="1248"/>
    <cellStyle name="20% - Accent6 3 4" xfId="1249"/>
    <cellStyle name="20% - Accent6 30 4" xfId="1250"/>
    <cellStyle name="20% - Accent6 31 4" xfId="1251"/>
    <cellStyle name="20% - Accent6 32 4" xfId="1252"/>
    <cellStyle name="20% - Accent6 33 4" xfId="1253"/>
    <cellStyle name="20% - Accent6 34 4" xfId="1254"/>
    <cellStyle name="20% - Accent6 35 4" xfId="1255"/>
    <cellStyle name="20% - Accent6 4 4" xfId="1256"/>
    <cellStyle name="20% - Accent6 5 4" xfId="1257"/>
    <cellStyle name="20% - Accent6 6 4" xfId="1258"/>
    <cellStyle name="20% - Accent6 7 4" xfId="1259"/>
    <cellStyle name="20% - Accent6 8 4" xfId="1260"/>
    <cellStyle name="20% - Accent6 9 4" xfId="1261"/>
    <cellStyle name="40% - Accent1 10 4" xfId="1262"/>
    <cellStyle name="40% - Accent1 11 4" xfId="1263"/>
    <cellStyle name="40% - Accent1 12 4" xfId="1264"/>
    <cellStyle name="40% - Accent1 13 4" xfId="1265"/>
    <cellStyle name="40% - Accent1 14 4" xfId="1266"/>
    <cellStyle name="40% - Accent1 15 4" xfId="1267"/>
    <cellStyle name="40% - Accent1 16 4" xfId="1268"/>
    <cellStyle name="40% - Accent1 17 4" xfId="1269"/>
    <cellStyle name="40% - Accent1 18 4" xfId="1270"/>
    <cellStyle name="40% - Accent1 19 4" xfId="1271"/>
    <cellStyle name="40% - Accent1 2 4" xfId="1272"/>
    <cellStyle name="40% - Accent1 20 4" xfId="1273"/>
    <cellStyle name="40% - Accent1 21 4" xfId="1274"/>
    <cellStyle name="40% - Accent1 22 4" xfId="1275"/>
    <cellStyle name="40% - Accent1 23 4" xfId="1276"/>
    <cellStyle name="40% - Accent1 24 4" xfId="1277"/>
    <cellStyle name="40% - Accent1 25 4" xfId="1278"/>
    <cellStyle name="40% - Accent1 26 4" xfId="1279"/>
    <cellStyle name="40% - Accent1 27 4" xfId="1280"/>
    <cellStyle name="40% - Accent1 28 4" xfId="1281"/>
    <cellStyle name="40% - Accent1 29 4" xfId="1282"/>
    <cellStyle name="40% - Accent1 3 4" xfId="1283"/>
    <cellStyle name="40% - Accent1 30 4" xfId="1284"/>
    <cellStyle name="40% - Accent1 31 4" xfId="1285"/>
    <cellStyle name="40% - Accent1 32 4" xfId="1286"/>
    <cellStyle name="40% - Accent1 33 4" xfId="1287"/>
    <cellStyle name="40% - Accent1 34 4" xfId="1288"/>
    <cellStyle name="40% - Accent1 35 4" xfId="1289"/>
    <cellStyle name="40% - Accent1 4 4" xfId="1290"/>
    <cellStyle name="40% - Accent1 5 4" xfId="1291"/>
    <cellStyle name="40% - Accent1 6 4" xfId="1292"/>
    <cellStyle name="40% - Accent1 7 4" xfId="1293"/>
    <cellStyle name="40% - Accent1 8 4" xfId="1294"/>
    <cellStyle name="40% - Accent1 9 4" xfId="1295"/>
    <cellStyle name="40% - Accent2 10 4" xfId="1296"/>
    <cellStyle name="40% - Accent2 11 4" xfId="1297"/>
    <cellStyle name="40% - Accent2 12 4" xfId="1298"/>
    <cellStyle name="40% - Accent2 13 4" xfId="1299"/>
    <cellStyle name="40% - Accent2 14 4" xfId="1300"/>
    <cellStyle name="40% - Accent2 15 4" xfId="1301"/>
    <cellStyle name="40% - Accent2 16 4" xfId="1302"/>
    <cellStyle name="40% - Accent2 17 4" xfId="1303"/>
    <cellStyle name="40% - Accent2 18 4" xfId="1304"/>
    <cellStyle name="40% - Accent2 19 4" xfId="1305"/>
    <cellStyle name="40% - Accent2 2 4" xfId="1306"/>
    <cellStyle name="40% - Accent2 20 4" xfId="1307"/>
    <cellStyle name="40% - Accent2 21 4" xfId="1308"/>
    <cellStyle name="40% - Accent2 22 4" xfId="1309"/>
    <cellStyle name="40% - Accent2 23 4" xfId="1310"/>
    <cellStyle name="40% - Accent2 24 4" xfId="1311"/>
    <cellStyle name="40% - Accent2 25 4" xfId="1312"/>
    <cellStyle name="40% - Accent2 26 4" xfId="1313"/>
    <cellStyle name="40% - Accent2 27 4" xfId="1314"/>
    <cellStyle name="40% - Accent2 28 4" xfId="1315"/>
    <cellStyle name="40% - Accent2 29 4" xfId="1316"/>
    <cellStyle name="40% - Accent2 3 4" xfId="1317"/>
    <cellStyle name="40% - Accent2 30 4" xfId="1318"/>
    <cellStyle name="40% - Accent2 31 4" xfId="1319"/>
    <cellStyle name="40% - Accent2 32 4" xfId="1320"/>
    <cellStyle name="40% - Accent2 33 4" xfId="1321"/>
    <cellStyle name="40% - Accent2 34 4" xfId="1322"/>
    <cellStyle name="40% - Accent2 35 4" xfId="1323"/>
    <cellStyle name="40% - Accent2 4 4" xfId="1324"/>
    <cellStyle name="40% - Accent2 5 4" xfId="1325"/>
    <cellStyle name="40% - Accent2 6 4" xfId="1326"/>
    <cellStyle name="40% - Accent2 7 4" xfId="1327"/>
    <cellStyle name="40% - Accent2 8 4" xfId="1328"/>
    <cellStyle name="40% - Accent2 9 4" xfId="1329"/>
    <cellStyle name="40% - Accent3 10 4" xfId="1330"/>
    <cellStyle name="40% - Accent3 11 4" xfId="1331"/>
    <cellStyle name="40% - Accent3 12 4" xfId="1332"/>
    <cellStyle name="40% - Accent3 13 4" xfId="1333"/>
    <cellStyle name="40% - Accent3 14 4" xfId="1334"/>
    <cellStyle name="40% - Accent3 15 4" xfId="1335"/>
    <cellStyle name="40% - Accent3 16 4" xfId="1336"/>
    <cellStyle name="40% - Accent3 17 4" xfId="1337"/>
    <cellStyle name="40% - Accent3 18 4" xfId="1338"/>
    <cellStyle name="40% - Accent3 19 4" xfId="1339"/>
    <cellStyle name="40% - Accent3 2 4" xfId="1340"/>
    <cellStyle name="40% - Accent3 20 4" xfId="1341"/>
    <cellStyle name="40% - Accent3 21 4" xfId="1342"/>
    <cellStyle name="40% - Accent3 22 4" xfId="1343"/>
    <cellStyle name="40% - Accent3 23 4" xfId="1344"/>
    <cellStyle name="40% - Accent3 24 4" xfId="1345"/>
    <cellStyle name="40% - Accent3 25 4" xfId="1346"/>
    <cellStyle name="40% - Accent3 26 4" xfId="1347"/>
    <cellStyle name="40% - Accent3 27 4" xfId="1348"/>
    <cellStyle name="40% - Accent3 28 4" xfId="1349"/>
    <cellStyle name="40% - Accent3 29 4" xfId="1350"/>
    <cellStyle name="40% - Accent3 3 4" xfId="1351"/>
    <cellStyle name="40% - Accent3 30 4" xfId="1352"/>
    <cellStyle name="40% - Accent3 31 4" xfId="1353"/>
    <cellStyle name="40% - Accent3 32 4" xfId="1354"/>
    <cellStyle name="40% - Accent3 33 4" xfId="1355"/>
    <cellStyle name="40% - Accent3 34 4" xfId="1356"/>
    <cellStyle name="40% - Accent3 35 4" xfId="1357"/>
    <cellStyle name="40% - Accent3 4 4" xfId="1358"/>
    <cellStyle name="40% - Accent3 5 4" xfId="1359"/>
    <cellStyle name="40% - Accent3 6 4" xfId="1360"/>
    <cellStyle name="40% - Accent3 7 4" xfId="1361"/>
    <cellStyle name="40% - Accent3 8 4" xfId="1362"/>
    <cellStyle name="40% - Accent3 9 4" xfId="1363"/>
    <cellStyle name="40% - Accent4 10 4" xfId="1364"/>
    <cellStyle name="40% - Accent4 11 4" xfId="1365"/>
    <cellStyle name="40% - Accent4 12 4" xfId="1366"/>
    <cellStyle name="40% - Accent4 13 4" xfId="1367"/>
    <cellStyle name="40% - Accent4 14 4" xfId="1368"/>
    <cellStyle name="40% - Accent4 15 4" xfId="1369"/>
    <cellStyle name="40% - Accent4 16 4" xfId="1370"/>
    <cellStyle name="40% - Accent4 17 4" xfId="1371"/>
    <cellStyle name="40% - Accent4 18 4" xfId="1372"/>
    <cellStyle name="40% - Accent4 19 4" xfId="1373"/>
    <cellStyle name="40% - Accent4 2 4" xfId="1374"/>
    <cellStyle name="40% - Accent4 20 4" xfId="1375"/>
    <cellStyle name="40% - Accent4 21 4" xfId="1376"/>
    <cellStyle name="40% - Accent4 22 4" xfId="1377"/>
    <cellStyle name="40% - Accent4 23 4" xfId="1378"/>
    <cellStyle name="40% - Accent4 24 4" xfId="1379"/>
    <cellStyle name="40% - Accent4 25 4" xfId="1380"/>
    <cellStyle name="40% - Accent4 26 4" xfId="1381"/>
    <cellStyle name="40% - Accent4 27 4" xfId="1382"/>
    <cellStyle name="40% - Accent4 28 4" xfId="1383"/>
    <cellStyle name="40% - Accent4 29 4" xfId="1384"/>
    <cellStyle name="40% - Accent4 3 4" xfId="1385"/>
    <cellStyle name="40% - Accent4 30 4" xfId="1386"/>
    <cellStyle name="40% - Accent4 31 4" xfId="1387"/>
    <cellStyle name="40% - Accent4 32 4" xfId="1388"/>
    <cellStyle name="40% - Accent4 33 4" xfId="1389"/>
    <cellStyle name="40% - Accent4 34 4" xfId="1390"/>
    <cellStyle name="40% - Accent4 35 4" xfId="1391"/>
    <cellStyle name="40% - Accent4 4 4" xfId="1392"/>
    <cellStyle name="40% - Accent4 5 4" xfId="1393"/>
    <cellStyle name="40% - Accent4 6 4" xfId="1394"/>
    <cellStyle name="40% - Accent4 7 4" xfId="1395"/>
    <cellStyle name="40% - Accent4 8 4" xfId="1396"/>
    <cellStyle name="40% - Accent4 9 4" xfId="1397"/>
    <cellStyle name="40% - Accent5 10 4" xfId="1398"/>
    <cellStyle name="40% - Accent5 11 4" xfId="1399"/>
    <cellStyle name="40% - Accent5 12 4" xfId="1400"/>
    <cellStyle name="40% - Accent5 13 4" xfId="1401"/>
    <cellStyle name="40% - Accent5 14 4" xfId="1402"/>
    <cellStyle name="40% - Accent5 15 4" xfId="1403"/>
    <cellStyle name="40% - Accent5 16 4" xfId="1404"/>
    <cellStyle name="40% - Accent5 17 4" xfId="1405"/>
    <cellStyle name="40% - Accent5 18 4" xfId="1406"/>
    <cellStyle name="40% - Accent5 19 4" xfId="1407"/>
    <cellStyle name="40% - Accent5 2 4" xfId="1408"/>
    <cellStyle name="40% - Accent5 20 4" xfId="1409"/>
    <cellStyle name="40% - Accent5 21 4" xfId="1410"/>
    <cellStyle name="40% - Accent5 22 4" xfId="1411"/>
    <cellStyle name="40% - Accent5 23 4" xfId="1412"/>
    <cellStyle name="40% - Accent5 24 4" xfId="1413"/>
    <cellStyle name="40% - Accent5 25 4" xfId="1414"/>
    <cellStyle name="40% - Accent5 26 4" xfId="1415"/>
    <cellStyle name="40% - Accent5 27 4" xfId="1416"/>
    <cellStyle name="40% - Accent5 28 4" xfId="1417"/>
    <cellStyle name="40% - Accent5 29 4" xfId="1418"/>
    <cellStyle name="40% - Accent5 3 4" xfId="1419"/>
    <cellStyle name="40% - Accent5 30 4" xfId="1420"/>
    <cellStyle name="40% - Accent5 31 4" xfId="1421"/>
    <cellStyle name="40% - Accent5 32 4" xfId="1422"/>
    <cellStyle name="40% - Accent5 33 4" xfId="1423"/>
    <cellStyle name="40% - Accent5 34 4" xfId="1424"/>
    <cellStyle name="40% - Accent5 35 4" xfId="1425"/>
    <cellStyle name="40% - Accent5 4 4" xfId="1426"/>
    <cellStyle name="40% - Accent5 5 4" xfId="1427"/>
    <cellStyle name="40% - Accent5 6 4" xfId="1428"/>
    <cellStyle name="40% - Accent5 7 4" xfId="1429"/>
    <cellStyle name="40% - Accent5 8 4" xfId="1430"/>
    <cellStyle name="40% - Accent5 9 4" xfId="1431"/>
    <cellStyle name="40% - Accent6 10 4" xfId="1432"/>
    <cellStyle name="40% - Accent6 11 4" xfId="1433"/>
    <cellStyle name="40% - Accent6 12 4" xfId="1434"/>
    <cellStyle name="40% - Accent6 13 4" xfId="1435"/>
    <cellStyle name="40% - Accent6 14 4" xfId="1436"/>
    <cellStyle name="40% - Accent6 15 4" xfId="1437"/>
    <cellStyle name="40% - Accent6 16 4" xfId="1438"/>
    <cellStyle name="40% - Accent6 17 4" xfId="1439"/>
    <cellStyle name="40% - Accent6 18 4" xfId="1440"/>
    <cellStyle name="40% - Accent6 19 4" xfId="1441"/>
    <cellStyle name="40% - Accent6 2 4" xfId="1442"/>
    <cellStyle name="40% - Accent6 20 4" xfId="1443"/>
    <cellStyle name="40% - Accent6 21 4" xfId="1444"/>
    <cellStyle name="40% - Accent6 22 4" xfId="1445"/>
    <cellStyle name="40% - Accent6 23 4" xfId="1446"/>
    <cellStyle name="40% - Accent6 24 4" xfId="1447"/>
    <cellStyle name="40% - Accent6 25 4" xfId="1448"/>
    <cellStyle name="40% - Accent6 26 4" xfId="1449"/>
    <cellStyle name="40% - Accent6 27 4" xfId="1450"/>
    <cellStyle name="40% - Accent6 28 4" xfId="1451"/>
    <cellStyle name="40% - Accent6 29 4" xfId="1452"/>
    <cellStyle name="40% - Accent6 3 4" xfId="1453"/>
    <cellStyle name="40% - Accent6 30 4" xfId="1454"/>
    <cellStyle name="40% - Accent6 31 4" xfId="1455"/>
    <cellStyle name="40% - Accent6 32 4" xfId="1456"/>
    <cellStyle name="40% - Accent6 33 4" xfId="1457"/>
    <cellStyle name="40% - Accent6 34 4" xfId="1458"/>
    <cellStyle name="40% - Accent6 35 4" xfId="1459"/>
    <cellStyle name="40% - Accent6 4 4" xfId="1460"/>
    <cellStyle name="40% - Accent6 5 4" xfId="1461"/>
    <cellStyle name="40% - Accent6 6 4" xfId="1462"/>
    <cellStyle name="40% - Accent6 7 4" xfId="1463"/>
    <cellStyle name="40% - Accent6 8 4" xfId="1464"/>
    <cellStyle name="40% - Accent6 9 4" xfId="1465"/>
    <cellStyle name="Normal 10 4" xfId="1466"/>
    <cellStyle name="Normal 11 5" xfId="1467"/>
    <cellStyle name="Normal 12 4" xfId="1468"/>
    <cellStyle name="Normal 13 4" xfId="1469"/>
    <cellStyle name="Normal 14 4" xfId="1470"/>
    <cellStyle name="Normal 15 4" xfId="1471"/>
    <cellStyle name="Normal 16 4" xfId="1472"/>
    <cellStyle name="Normal 17 4" xfId="1473"/>
    <cellStyle name="Normal 18 4" xfId="1474"/>
    <cellStyle name="Normal 19 4" xfId="1475"/>
    <cellStyle name="Normal 20 4" xfId="1476"/>
    <cellStyle name="Normal 21 4" xfId="1477"/>
    <cellStyle name="Normal 22 4" xfId="1478"/>
    <cellStyle name="Normal 23 4" xfId="1479"/>
    <cellStyle name="Normal 25 4" xfId="1480"/>
    <cellStyle name="Normal 26 4" xfId="1481"/>
    <cellStyle name="Normal 27 4" xfId="1482"/>
    <cellStyle name="Normal 28 4" xfId="1483"/>
    <cellStyle name="Normal 29 4" xfId="1484"/>
    <cellStyle name="Normal 3 4" xfId="1485"/>
    <cellStyle name="Normal 31 4" xfId="1486"/>
    <cellStyle name="Normal 32 4" xfId="1487"/>
    <cellStyle name="Normal 33 4" xfId="1488"/>
    <cellStyle name="Normal 35 4" xfId="1489"/>
    <cellStyle name="Normal 36 4" xfId="1490"/>
    <cellStyle name="Normal 4 4" xfId="1491"/>
    <cellStyle name="Normal 5 4" xfId="1492"/>
    <cellStyle name="Normal 6 4" xfId="1493"/>
    <cellStyle name="Normal 7 4" xfId="1494"/>
    <cellStyle name="Normal 8 4" xfId="1495"/>
    <cellStyle name="Normal 9 4" xfId="1496"/>
    <cellStyle name="Note 10 4" xfId="1497"/>
    <cellStyle name="Note 11 4" xfId="1498"/>
    <cellStyle name="Note 12 4" xfId="1499"/>
    <cellStyle name="Note 13 4" xfId="1500"/>
    <cellStyle name="Note 14 4" xfId="1501"/>
    <cellStyle name="Note 15 4" xfId="1502"/>
    <cellStyle name="Note 16 4" xfId="1503"/>
    <cellStyle name="Note 17 4" xfId="1504"/>
    <cellStyle name="Note 18 4" xfId="1505"/>
    <cellStyle name="Note 19 4" xfId="1506"/>
    <cellStyle name="Note 2 4" xfId="1507"/>
    <cellStyle name="Note 20 4" xfId="1508"/>
    <cellStyle name="Note 21 4" xfId="1509"/>
    <cellStyle name="Note 22 4" xfId="1510"/>
    <cellStyle name="Note 23 4" xfId="1511"/>
    <cellStyle name="Note 24 4" xfId="1512"/>
    <cellStyle name="Note 25 4" xfId="1513"/>
    <cellStyle name="Note 26 4" xfId="1514"/>
    <cellStyle name="Note 27 4" xfId="1515"/>
    <cellStyle name="Note 28 4" xfId="1516"/>
    <cellStyle name="Note 29 4" xfId="1517"/>
    <cellStyle name="Note 3 4" xfId="1518"/>
    <cellStyle name="Note 30 4" xfId="1519"/>
    <cellStyle name="Note 31 4" xfId="1520"/>
    <cellStyle name="Note 32 4" xfId="1521"/>
    <cellStyle name="Note 33 4" xfId="1522"/>
    <cellStyle name="Note 34 4" xfId="1523"/>
    <cellStyle name="Note 35 4" xfId="1524"/>
    <cellStyle name="Note 36 4" xfId="1525"/>
    <cellStyle name="Note 4 4" xfId="1526"/>
    <cellStyle name="Note 5 4" xfId="1527"/>
    <cellStyle name="Note 6 4" xfId="1528"/>
    <cellStyle name="Note 7 4" xfId="1529"/>
    <cellStyle name="Note 8 4" xfId="1530"/>
    <cellStyle name="Note 9 4" xfId="1531"/>
    <cellStyle name="Percent 3 4" xfId="1532"/>
    <cellStyle name="Normal 51" xfId="1533"/>
    <cellStyle name="Normal 34 3" xfId="1534"/>
    <cellStyle name="Normal 30 3" xfId="1535"/>
    <cellStyle name="Normal 2 2 2 3" xfId="1536"/>
    <cellStyle name="Normal 24 3" xfId="1537"/>
    <cellStyle name="Normal 11 2 3" xfId="1538"/>
    <cellStyle name="20% - Accent1 10 3" xfId="1539"/>
    <cellStyle name="20% - Accent1 11 3" xfId="1540"/>
    <cellStyle name="20% - Accent1 12 3" xfId="1541"/>
    <cellStyle name="20% - Accent1 13 3" xfId="1542"/>
    <cellStyle name="20% - Accent1 14 3" xfId="1543"/>
    <cellStyle name="20% - Accent1 15 3" xfId="1544"/>
    <cellStyle name="20% - Accent1 16 3" xfId="1545"/>
    <cellStyle name="20% - Accent1 17 3" xfId="1546"/>
    <cellStyle name="20% - Accent1 18 3" xfId="1547"/>
    <cellStyle name="20% - Accent1 19 3" xfId="1548"/>
    <cellStyle name="20% - Accent1 2 3" xfId="1549"/>
    <cellStyle name="20% - Accent1 20 3" xfId="1550"/>
    <cellStyle name="20% - Accent1 21 3" xfId="1551"/>
    <cellStyle name="20% - Accent1 22 3" xfId="1552"/>
    <cellStyle name="20% - Accent1 23 3" xfId="1553"/>
    <cellStyle name="20% - Accent1 24 3" xfId="1554"/>
    <cellStyle name="20% - Accent1 25 3" xfId="1555"/>
    <cellStyle name="20% - Accent1 26 3" xfId="1556"/>
    <cellStyle name="20% - Accent1 27 3" xfId="1557"/>
    <cellStyle name="20% - Accent1 28 3" xfId="1558"/>
    <cellStyle name="20% - Accent1 29 3" xfId="1559"/>
    <cellStyle name="20% - Accent1 3 3" xfId="1560"/>
    <cellStyle name="20% - Accent1 30 3" xfId="1561"/>
    <cellStyle name="20% - Accent1 31 3" xfId="1562"/>
    <cellStyle name="20% - Accent1 32 3" xfId="1563"/>
    <cellStyle name="20% - Accent1 33 3" xfId="1564"/>
    <cellStyle name="20% - Accent1 34 3" xfId="1565"/>
    <cellStyle name="20% - Accent1 35 3" xfId="1566"/>
    <cellStyle name="20% - Accent1 4 3" xfId="1567"/>
    <cellStyle name="20% - Accent1 5 3" xfId="1568"/>
    <cellStyle name="20% - Accent1 6 3" xfId="1569"/>
    <cellStyle name="20% - Accent1 7 3" xfId="1570"/>
    <cellStyle name="20% - Accent1 8 3" xfId="1571"/>
    <cellStyle name="20% - Accent1 9 3" xfId="1572"/>
    <cellStyle name="20% - Accent2 10 3" xfId="1573"/>
    <cellStyle name="20% - Accent2 11 3" xfId="1574"/>
    <cellStyle name="20% - Accent2 12 3" xfId="1575"/>
    <cellStyle name="20% - Accent2 13 3" xfId="1576"/>
    <cellStyle name="20% - Accent2 14 3" xfId="1577"/>
    <cellStyle name="20% - Accent2 15 3" xfId="1578"/>
    <cellStyle name="20% - Accent2 16 3" xfId="1579"/>
    <cellStyle name="20% - Accent2 17 3" xfId="1580"/>
    <cellStyle name="20% - Accent2 18 3" xfId="1581"/>
    <cellStyle name="20% - Accent2 19 3" xfId="1582"/>
    <cellStyle name="20% - Accent2 2 3" xfId="1583"/>
    <cellStyle name="20% - Accent2 20 3" xfId="1584"/>
    <cellStyle name="20% - Accent2 21 3" xfId="1585"/>
    <cellStyle name="20% - Accent2 22 3" xfId="1586"/>
    <cellStyle name="20% - Accent2 23 3" xfId="1587"/>
    <cellStyle name="20% - Accent2 24 3" xfId="1588"/>
    <cellStyle name="20% - Accent2 25 3" xfId="1589"/>
    <cellStyle name="20% - Accent2 26 3" xfId="1590"/>
    <cellStyle name="20% - Accent2 27 3" xfId="1591"/>
    <cellStyle name="20% - Accent2 28 3" xfId="1592"/>
    <cellStyle name="20% - Accent2 29 3" xfId="1593"/>
    <cellStyle name="20% - Accent2 3 3" xfId="1594"/>
    <cellStyle name="20% - Accent2 30 3" xfId="1595"/>
    <cellStyle name="20% - Accent2 31 3" xfId="1596"/>
    <cellStyle name="20% - Accent2 32 3" xfId="1597"/>
    <cellStyle name="20% - Accent2 33 3" xfId="1598"/>
    <cellStyle name="20% - Accent2 34 3" xfId="1599"/>
    <cellStyle name="20% - Accent2 35 3" xfId="1600"/>
    <cellStyle name="20% - Accent2 4 3" xfId="1601"/>
    <cellStyle name="20% - Accent2 5 3" xfId="1602"/>
    <cellStyle name="20% - Accent2 6 3" xfId="1603"/>
    <cellStyle name="20% - Accent2 7 3" xfId="1604"/>
    <cellStyle name="20% - Accent2 8 3" xfId="1605"/>
    <cellStyle name="20% - Accent2 9 3" xfId="1606"/>
    <cellStyle name="20% - Accent3 10 3" xfId="1607"/>
    <cellStyle name="20% - Accent3 11 3" xfId="1608"/>
    <cellStyle name="20% - Accent3 12 3" xfId="1609"/>
    <cellStyle name="20% - Accent3 13 3" xfId="1610"/>
    <cellStyle name="20% - Accent3 14 3" xfId="1611"/>
    <cellStyle name="20% - Accent3 15 3" xfId="1612"/>
    <cellStyle name="20% - Accent3 16 3" xfId="1613"/>
    <cellStyle name="20% - Accent3 17 3" xfId="1614"/>
    <cellStyle name="20% - Accent3 18 3" xfId="1615"/>
    <cellStyle name="20% - Accent3 19 3" xfId="1616"/>
    <cellStyle name="20% - Accent3 2 3" xfId="1617"/>
    <cellStyle name="20% - Accent3 20 3" xfId="1618"/>
    <cellStyle name="20% - Accent3 21 3" xfId="1619"/>
    <cellStyle name="20% - Accent3 22 3" xfId="1620"/>
    <cellStyle name="20% - Accent3 23 3" xfId="1621"/>
    <cellStyle name="20% - Accent3 24 3" xfId="1622"/>
    <cellStyle name="20% - Accent3 25 3" xfId="1623"/>
    <cellStyle name="20% - Accent3 26 3" xfId="1624"/>
    <cellStyle name="20% - Accent3 27 3" xfId="1625"/>
    <cellStyle name="20% - Accent3 28 3" xfId="1626"/>
    <cellStyle name="20% - Accent3 29 3" xfId="1627"/>
    <cellStyle name="20% - Accent3 3 3" xfId="1628"/>
    <cellStyle name="20% - Accent3 30 3" xfId="1629"/>
    <cellStyle name="20% - Accent3 31 3" xfId="1630"/>
    <cellStyle name="20% - Accent3 32 3" xfId="1631"/>
    <cellStyle name="20% - Accent3 33 3" xfId="1632"/>
    <cellStyle name="20% - Accent3 34 3" xfId="1633"/>
    <cellStyle name="20% - Accent3 35 3" xfId="1634"/>
    <cellStyle name="20% - Accent3 4 3" xfId="1635"/>
    <cellStyle name="20% - Accent3 5 3" xfId="1636"/>
    <cellStyle name="20% - Accent3 6 3" xfId="1637"/>
    <cellStyle name="20% - Accent3 7 3" xfId="1638"/>
    <cellStyle name="20% - Accent3 8 3" xfId="1639"/>
    <cellStyle name="20% - Accent3 9 3" xfId="1640"/>
    <cellStyle name="20% - Accent4 10 3" xfId="1641"/>
    <cellStyle name="20% - Accent4 11 3" xfId="1642"/>
    <cellStyle name="20% - Accent4 12 3" xfId="1643"/>
    <cellStyle name="20% - Accent4 13 3" xfId="1644"/>
    <cellStyle name="20% - Accent4 14 3" xfId="1645"/>
    <cellStyle name="20% - Accent4 15 3" xfId="1646"/>
    <cellStyle name="20% - Accent4 16 3" xfId="1647"/>
    <cellStyle name="20% - Accent4 17 3" xfId="1648"/>
    <cellStyle name="20% - Accent4 18 3" xfId="1649"/>
    <cellStyle name="20% - Accent4 19 3" xfId="1650"/>
    <cellStyle name="20% - Accent4 2 3" xfId="1651"/>
    <cellStyle name="20% - Accent4 20 3" xfId="1652"/>
    <cellStyle name="20% - Accent4 21 3" xfId="1653"/>
    <cellStyle name="20% - Accent4 22 3" xfId="1654"/>
    <cellStyle name="20% - Accent4 23 3" xfId="1655"/>
    <cellStyle name="20% - Accent4 24 3" xfId="1656"/>
    <cellStyle name="20% - Accent4 25 3" xfId="1657"/>
    <cellStyle name="20% - Accent4 26 3" xfId="1658"/>
    <cellStyle name="20% - Accent4 27 3" xfId="1659"/>
    <cellStyle name="20% - Accent4 28 3" xfId="1660"/>
    <cellStyle name="20% - Accent4 29 3" xfId="1661"/>
    <cellStyle name="20% - Accent4 3 3" xfId="1662"/>
    <cellStyle name="20% - Accent4 30 3" xfId="1663"/>
    <cellStyle name="20% - Accent4 31 3" xfId="1664"/>
    <cellStyle name="20% - Accent4 32 3" xfId="1665"/>
    <cellStyle name="20% - Accent4 33 3" xfId="1666"/>
    <cellStyle name="20% - Accent4 34 3" xfId="1667"/>
    <cellStyle name="20% - Accent4 35 3" xfId="1668"/>
    <cellStyle name="20% - Accent4 4 3" xfId="1669"/>
    <cellStyle name="20% - Accent4 5 3" xfId="1670"/>
    <cellStyle name="20% - Accent4 6 3" xfId="1671"/>
    <cellStyle name="20% - Accent4 7 3" xfId="1672"/>
    <cellStyle name="20% - Accent4 8 3" xfId="1673"/>
    <cellStyle name="20% - Accent4 9 3" xfId="1674"/>
    <cellStyle name="20% - Accent5 10 3" xfId="1675"/>
    <cellStyle name="20% - Accent5 11 3" xfId="1676"/>
    <cellStyle name="20% - Accent5 12 3" xfId="1677"/>
    <cellStyle name="20% - Accent5 13 3" xfId="1678"/>
    <cellStyle name="20% - Accent5 14 3" xfId="1679"/>
    <cellStyle name="20% - Accent5 15 3" xfId="1680"/>
    <cellStyle name="20% - Accent5 16 3" xfId="1681"/>
    <cellStyle name="20% - Accent5 17 3" xfId="1682"/>
    <cellStyle name="20% - Accent5 18 3" xfId="1683"/>
    <cellStyle name="20% - Accent5 19 3" xfId="1684"/>
    <cellStyle name="20% - Accent5 2 3" xfId="1685"/>
    <cellStyle name="20% - Accent5 20 3" xfId="1686"/>
    <cellStyle name="20% - Accent5 21 3" xfId="1687"/>
    <cellStyle name="20% - Accent5 22 3" xfId="1688"/>
    <cellStyle name="20% - Accent5 23 3" xfId="1689"/>
    <cellStyle name="20% - Accent5 24 3" xfId="1690"/>
    <cellStyle name="20% - Accent5 25 3" xfId="1691"/>
    <cellStyle name="20% - Accent5 26 3" xfId="1692"/>
    <cellStyle name="20% - Accent5 27 3" xfId="1693"/>
    <cellStyle name="20% - Accent5 28 3" xfId="1694"/>
    <cellStyle name="20% - Accent5 29 3" xfId="1695"/>
    <cellStyle name="20% - Accent5 3 3" xfId="1696"/>
    <cellStyle name="20% - Accent5 30 3" xfId="1697"/>
    <cellStyle name="20% - Accent5 31 3" xfId="1698"/>
    <cellStyle name="20% - Accent5 32 3" xfId="1699"/>
    <cellStyle name="20% - Accent5 33 3" xfId="1700"/>
    <cellStyle name="20% - Accent5 34 3" xfId="1701"/>
    <cellStyle name="20% - Accent5 35 3" xfId="1702"/>
    <cellStyle name="20% - Accent5 4 3" xfId="1703"/>
    <cellStyle name="20% - Accent5 5 3" xfId="1704"/>
    <cellStyle name="20% - Accent5 6 3" xfId="1705"/>
    <cellStyle name="20% - Accent5 7 3" xfId="1706"/>
    <cellStyle name="20% - Accent5 8 3" xfId="1707"/>
    <cellStyle name="20% - Accent5 9 3" xfId="1708"/>
    <cellStyle name="20% - Accent6 10 3" xfId="1709"/>
    <cellStyle name="20% - Accent6 11 3" xfId="1710"/>
    <cellStyle name="20% - Accent6 12 3" xfId="1711"/>
    <cellStyle name="20% - Accent6 13 3" xfId="1712"/>
    <cellStyle name="20% - Accent6 14 3" xfId="1713"/>
    <cellStyle name="20% - Accent6 15 3" xfId="1714"/>
    <cellStyle name="20% - Accent6 16 3" xfId="1715"/>
    <cellStyle name="20% - Accent6 17 3" xfId="1716"/>
    <cellStyle name="20% - Accent6 18 3" xfId="1717"/>
    <cellStyle name="20% - Accent6 19 3" xfId="1718"/>
    <cellStyle name="20% - Accent6 2 3" xfId="1719"/>
    <cellStyle name="20% - Accent6 20 3" xfId="1720"/>
    <cellStyle name="20% - Accent6 21 3" xfId="1721"/>
    <cellStyle name="20% - Accent6 22 3" xfId="1722"/>
    <cellStyle name="20% - Accent6 23 3" xfId="1723"/>
    <cellStyle name="20% - Accent6 24 3" xfId="1724"/>
    <cellStyle name="20% - Accent6 25 3" xfId="1725"/>
    <cellStyle name="20% - Accent6 26 3" xfId="1726"/>
    <cellStyle name="20% - Accent6 27 3" xfId="1727"/>
    <cellStyle name="20% - Accent6 28 3" xfId="1728"/>
    <cellStyle name="20% - Accent6 29 3" xfId="1729"/>
    <cellStyle name="20% - Accent6 3 3" xfId="1730"/>
    <cellStyle name="20% - Accent6 30 3" xfId="1731"/>
    <cellStyle name="20% - Accent6 31 3" xfId="1732"/>
    <cellStyle name="20% - Accent6 32 3" xfId="1733"/>
    <cellStyle name="20% - Accent6 33 3" xfId="1734"/>
    <cellStyle name="20% - Accent6 34 3" xfId="1735"/>
    <cellStyle name="20% - Accent6 35 3" xfId="1736"/>
    <cellStyle name="20% - Accent6 4 3" xfId="1737"/>
    <cellStyle name="20% - Accent6 5 3" xfId="1738"/>
    <cellStyle name="20% - Accent6 6 3" xfId="1739"/>
    <cellStyle name="20% - Accent6 7 3" xfId="1740"/>
    <cellStyle name="20% - Accent6 8 3" xfId="1741"/>
    <cellStyle name="20% - Accent6 9 3" xfId="1742"/>
    <cellStyle name="40% - Accent1 10 3" xfId="1743"/>
    <cellStyle name="40% - Accent1 11 3" xfId="1744"/>
    <cellStyle name="40% - Accent1 12 3" xfId="1745"/>
    <cellStyle name="40% - Accent1 13 3" xfId="1746"/>
    <cellStyle name="40% - Accent1 14 3" xfId="1747"/>
    <cellStyle name="40% - Accent1 15 3" xfId="1748"/>
    <cellStyle name="40% - Accent1 16 3" xfId="1749"/>
    <cellStyle name="40% - Accent1 17 3" xfId="1750"/>
    <cellStyle name="40% - Accent1 18 3" xfId="1751"/>
    <cellStyle name="40% - Accent1 19 3" xfId="1752"/>
    <cellStyle name="40% - Accent1 2 3" xfId="1753"/>
    <cellStyle name="40% - Accent1 20 3" xfId="1754"/>
    <cellStyle name="40% - Accent1 21 3" xfId="1755"/>
    <cellStyle name="40% - Accent1 22 3" xfId="1756"/>
    <cellStyle name="40% - Accent1 23 3" xfId="1757"/>
    <cellStyle name="40% - Accent1 24 3" xfId="1758"/>
    <cellStyle name="40% - Accent1 25 3" xfId="1759"/>
    <cellStyle name="40% - Accent1 26 3" xfId="1760"/>
    <cellStyle name="40% - Accent1 27 3" xfId="1761"/>
    <cellStyle name="40% - Accent1 28 3" xfId="1762"/>
    <cellStyle name="40% - Accent1 29 3" xfId="1763"/>
    <cellStyle name="40% - Accent1 3 3" xfId="1764"/>
    <cellStyle name="40% - Accent1 30 3" xfId="1765"/>
    <cellStyle name="40% - Accent1 31 3" xfId="1766"/>
    <cellStyle name="40% - Accent1 32 3" xfId="1767"/>
    <cellStyle name="40% - Accent1 33 3" xfId="1768"/>
    <cellStyle name="40% - Accent1 34 3" xfId="1769"/>
    <cellStyle name="40% - Accent1 35 3" xfId="1770"/>
    <cellStyle name="40% - Accent1 4 3" xfId="1771"/>
    <cellStyle name="40% - Accent1 5 3" xfId="1772"/>
    <cellStyle name="40% - Accent1 6 3" xfId="1773"/>
    <cellStyle name="40% - Accent1 7 3" xfId="1774"/>
    <cellStyle name="40% - Accent1 8 3" xfId="1775"/>
    <cellStyle name="40% - Accent1 9 3" xfId="1776"/>
    <cellStyle name="40% - Accent2 10 3" xfId="1777"/>
    <cellStyle name="40% - Accent2 11 3" xfId="1778"/>
    <cellStyle name="40% - Accent2 12 3" xfId="1779"/>
    <cellStyle name="40% - Accent2 13 3" xfId="1780"/>
    <cellStyle name="40% - Accent2 14 3" xfId="1781"/>
    <cellStyle name="40% - Accent2 15 3" xfId="1782"/>
    <cellStyle name="40% - Accent2 16 3" xfId="1783"/>
    <cellStyle name="40% - Accent2 17 3" xfId="1784"/>
    <cellStyle name="40% - Accent2 18 3" xfId="1785"/>
    <cellStyle name="40% - Accent2 19 3" xfId="1786"/>
    <cellStyle name="40% - Accent2 2 3" xfId="1787"/>
    <cellStyle name="40% - Accent2 20 3" xfId="1788"/>
    <cellStyle name="40% - Accent2 21 3" xfId="1789"/>
    <cellStyle name="40% - Accent2 22 3" xfId="1790"/>
    <cellStyle name="40% - Accent2 23 3" xfId="1791"/>
    <cellStyle name="40% - Accent2 24 3" xfId="1792"/>
    <cellStyle name="40% - Accent2 25 3" xfId="1793"/>
    <cellStyle name="40% - Accent2 26 3" xfId="1794"/>
    <cellStyle name="40% - Accent2 27 3" xfId="1795"/>
    <cellStyle name="40% - Accent2 28 3" xfId="1796"/>
    <cellStyle name="40% - Accent2 29 3" xfId="1797"/>
    <cellStyle name="40% - Accent2 3 3" xfId="1798"/>
    <cellStyle name="40% - Accent2 30 3" xfId="1799"/>
    <cellStyle name="40% - Accent2 31 3" xfId="1800"/>
    <cellStyle name="40% - Accent2 32 3" xfId="1801"/>
    <cellStyle name="40% - Accent2 33 3" xfId="1802"/>
    <cellStyle name="40% - Accent2 34 3" xfId="1803"/>
    <cellStyle name="40% - Accent2 35 3" xfId="1804"/>
    <cellStyle name="40% - Accent2 4 3" xfId="1805"/>
    <cellStyle name="40% - Accent2 5 3" xfId="1806"/>
    <cellStyle name="40% - Accent2 6 3" xfId="1807"/>
    <cellStyle name="40% - Accent2 7 3" xfId="1808"/>
    <cellStyle name="40% - Accent2 8 3" xfId="1809"/>
    <cellStyle name="40% - Accent2 9 3" xfId="1810"/>
    <cellStyle name="40% - Accent3 10 3" xfId="1811"/>
    <cellStyle name="40% - Accent3 11 3" xfId="1812"/>
    <cellStyle name="40% - Accent3 12 3" xfId="1813"/>
    <cellStyle name="40% - Accent3 13 3" xfId="1814"/>
    <cellStyle name="40% - Accent3 14 3" xfId="1815"/>
    <cellStyle name="40% - Accent3 15 3" xfId="1816"/>
    <cellStyle name="40% - Accent3 16 3" xfId="1817"/>
    <cellStyle name="40% - Accent3 17 3" xfId="1818"/>
    <cellStyle name="40% - Accent3 18 3" xfId="1819"/>
    <cellStyle name="40% - Accent3 19 3" xfId="1820"/>
    <cellStyle name="40% - Accent3 2 3" xfId="1821"/>
    <cellStyle name="40% - Accent3 20 3" xfId="1822"/>
    <cellStyle name="40% - Accent3 21 3" xfId="1823"/>
    <cellStyle name="40% - Accent3 22 3" xfId="1824"/>
    <cellStyle name="40% - Accent3 23 3" xfId="1825"/>
    <cellStyle name="40% - Accent3 24 3" xfId="1826"/>
    <cellStyle name="40% - Accent3 25 3" xfId="1827"/>
    <cellStyle name="40% - Accent3 26 3" xfId="1828"/>
    <cellStyle name="40% - Accent3 27 3" xfId="1829"/>
    <cellStyle name="40% - Accent3 28 3" xfId="1830"/>
    <cellStyle name="40% - Accent3 29 3" xfId="1831"/>
    <cellStyle name="40% - Accent3 3 3" xfId="1832"/>
    <cellStyle name="40% - Accent3 30 3" xfId="1833"/>
    <cellStyle name="40% - Accent3 31 3" xfId="1834"/>
    <cellStyle name="40% - Accent3 32 3" xfId="1835"/>
    <cellStyle name="40% - Accent3 33 3" xfId="1836"/>
    <cellStyle name="40% - Accent3 34 3" xfId="1837"/>
    <cellStyle name="40% - Accent3 35 3" xfId="1838"/>
    <cellStyle name="40% - Accent3 4 3" xfId="1839"/>
    <cellStyle name="40% - Accent3 5 3" xfId="1840"/>
    <cellStyle name="40% - Accent3 6 3" xfId="1841"/>
    <cellStyle name="40% - Accent3 7 3" xfId="1842"/>
    <cellStyle name="40% - Accent3 8 3" xfId="1843"/>
    <cellStyle name="40% - Accent3 9 3" xfId="1844"/>
    <cellStyle name="40% - Accent4 10 3" xfId="1845"/>
    <cellStyle name="40% - Accent4 11 3" xfId="1846"/>
    <cellStyle name="40% - Accent4 12 3" xfId="1847"/>
    <cellStyle name="40% - Accent4 13 3" xfId="1848"/>
    <cellStyle name="40% - Accent4 14 3" xfId="1849"/>
    <cellStyle name="40% - Accent4 15 3" xfId="1850"/>
    <cellStyle name="40% - Accent4 16 3" xfId="1851"/>
    <cellStyle name="40% - Accent4 17 3" xfId="1852"/>
    <cellStyle name="40% - Accent4 18 3" xfId="1853"/>
    <cellStyle name="40% - Accent4 19 3" xfId="1854"/>
    <cellStyle name="40% - Accent4 2 3" xfId="1855"/>
    <cellStyle name="40% - Accent4 20 3" xfId="1856"/>
    <cellStyle name="40% - Accent4 21 3" xfId="1857"/>
    <cellStyle name="40% - Accent4 22 3" xfId="1858"/>
    <cellStyle name="40% - Accent4 23 3" xfId="1859"/>
    <cellStyle name="40% - Accent4 24 3" xfId="1860"/>
    <cellStyle name="40% - Accent4 25 3" xfId="1861"/>
    <cellStyle name="40% - Accent4 26 3" xfId="1862"/>
    <cellStyle name="40% - Accent4 27 3" xfId="1863"/>
    <cellStyle name="40% - Accent4 28 3" xfId="1864"/>
    <cellStyle name="40% - Accent4 29 3" xfId="1865"/>
    <cellStyle name="40% - Accent4 3 3" xfId="1866"/>
    <cellStyle name="40% - Accent4 30 3" xfId="1867"/>
    <cellStyle name="40% - Accent4 31 3" xfId="1868"/>
    <cellStyle name="40% - Accent4 32 3" xfId="1869"/>
    <cellStyle name="40% - Accent4 33 3" xfId="1870"/>
    <cellStyle name="40% - Accent4 34 3" xfId="1871"/>
    <cellStyle name="40% - Accent4 35 3" xfId="1872"/>
    <cellStyle name="40% - Accent4 4 3" xfId="1873"/>
    <cellStyle name="40% - Accent4 5 3" xfId="1874"/>
    <cellStyle name="40% - Accent4 6 3" xfId="1875"/>
    <cellStyle name="40% - Accent4 7 3" xfId="1876"/>
    <cellStyle name="40% - Accent4 8 3" xfId="1877"/>
    <cellStyle name="40% - Accent4 9 3" xfId="1878"/>
    <cellStyle name="40% - Accent5 10 3" xfId="1879"/>
    <cellStyle name="40% - Accent5 11 3" xfId="1880"/>
    <cellStyle name="40% - Accent5 12 3" xfId="1881"/>
    <cellStyle name="40% - Accent5 13 3" xfId="1882"/>
    <cellStyle name="40% - Accent5 14 3" xfId="1883"/>
    <cellStyle name="40% - Accent5 15 3" xfId="1884"/>
    <cellStyle name="40% - Accent5 16 3" xfId="1885"/>
    <cellStyle name="40% - Accent5 17 3" xfId="1886"/>
    <cellStyle name="40% - Accent5 18 3" xfId="1887"/>
    <cellStyle name="40% - Accent5 19 3" xfId="1888"/>
    <cellStyle name="40% - Accent5 2 3" xfId="1889"/>
    <cellStyle name="40% - Accent5 20 3" xfId="1890"/>
    <cellStyle name="40% - Accent5 21 3" xfId="1891"/>
    <cellStyle name="40% - Accent5 22 3" xfId="1892"/>
    <cellStyle name="40% - Accent5 23 3" xfId="1893"/>
    <cellStyle name="40% - Accent5 24 3" xfId="1894"/>
    <cellStyle name="40% - Accent5 25 3" xfId="1895"/>
    <cellStyle name="40% - Accent5 26 3" xfId="1896"/>
    <cellStyle name="40% - Accent5 27 3" xfId="1897"/>
    <cellStyle name="40% - Accent5 28 3" xfId="1898"/>
    <cellStyle name="40% - Accent5 29 3" xfId="1899"/>
    <cellStyle name="40% - Accent5 3 3" xfId="1900"/>
    <cellStyle name="40% - Accent5 30 3" xfId="1901"/>
    <cellStyle name="40% - Accent5 31 3" xfId="1902"/>
    <cellStyle name="40% - Accent5 32 3" xfId="1903"/>
    <cellStyle name="40% - Accent5 33 3" xfId="1904"/>
    <cellStyle name="40% - Accent5 34 3" xfId="1905"/>
    <cellStyle name="40% - Accent5 35 3" xfId="1906"/>
    <cellStyle name="40% - Accent5 4 3" xfId="1907"/>
    <cellStyle name="40% - Accent5 5 3" xfId="1908"/>
    <cellStyle name="40% - Accent5 6 3" xfId="1909"/>
    <cellStyle name="40% - Accent5 7 3" xfId="1910"/>
    <cellStyle name="40% - Accent5 8 3" xfId="1911"/>
    <cellStyle name="40% - Accent5 9 3" xfId="1912"/>
    <cellStyle name="40% - Accent6 10 3" xfId="1913"/>
    <cellStyle name="40% - Accent6 11 3" xfId="1914"/>
    <cellStyle name="40% - Accent6 12 3" xfId="1915"/>
    <cellStyle name="40% - Accent6 13 3" xfId="1916"/>
    <cellStyle name="40% - Accent6 14 3" xfId="1917"/>
    <cellStyle name="40% - Accent6 15 3" xfId="1918"/>
    <cellStyle name="40% - Accent6 16 3" xfId="1919"/>
    <cellStyle name="40% - Accent6 17 3" xfId="1920"/>
    <cellStyle name="40% - Accent6 18 3" xfId="1921"/>
    <cellStyle name="40% - Accent6 19 3" xfId="1922"/>
    <cellStyle name="40% - Accent6 2 3" xfId="1923"/>
    <cellStyle name="40% - Accent6 20 3" xfId="1924"/>
    <cellStyle name="40% - Accent6 21 3" xfId="1925"/>
    <cellStyle name="40% - Accent6 22 3" xfId="1926"/>
    <cellStyle name="40% - Accent6 23 3" xfId="1927"/>
    <cellStyle name="40% - Accent6 24 3" xfId="1928"/>
    <cellStyle name="40% - Accent6 25 3" xfId="1929"/>
    <cellStyle name="40% - Accent6 26 3" xfId="1930"/>
    <cellStyle name="40% - Accent6 27 3" xfId="1931"/>
    <cellStyle name="40% - Accent6 28 3" xfId="1932"/>
    <cellStyle name="40% - Accent6 29 3" xfId="1933"/>
    <cellStyle name="40% - Accent6 3 3" xfId="1934"/>
    <cellStyle name="40% - Accent6 30 3" xfId="1935"/>
    <cellStyle name="40% - Accent6 31 3" xfId="1936"/>
    <cellStyle name="40% - Accent6 32 3" xfId="1937"/>
    <cellStyle name="40% - Accent6 33 3" xfId="1938"/>
    <cellStyle name="40% - Accent6 34 3" xfId="1939"/>
    <cellStyle name="40% - Accent6 35 3" xfId="1940"/>
    <cellStyle name="40% - Accent6 4 3" xfId="1941"/>
    <cellStyle name="40% - Accent6 5 3" xfId="1942"/>
    <cellStyle name="40% - Accent6 6 3" xfId="1943"/>
    <cellStyle name="40% - Accent6 7 3" xfId="1944"/>
    <cellStyle name="40% - Accent6 8 3" xfId="1945"/>
    <cellStyle name="40% - Accent6 9 3" xfId="1946"/>
    <cellStyle name="Normal 10 3" xfId="1947"/>
    <cellStyle name="Normal 11 4" xfId="1948"/>
    <cellStyle name="Normal 12 3" xfId="1949"/>
    <cellStyle name="Normal 13 3" xfId="1950"/>
    <cellStyle name="Normal 14 3" xfId="1951"/>
    <cellStyle name="Normal 15 3" xfId="1952"/>
    <cellStyle name="Normal 16 3" xfId="1953"/>
    <cellStyle name="Normal 17 3" xfId="1954"/>
    <cellStyle name="Normal 18 3" xfId="1955"/>
    <cellStyle name="Normal 19 3" xfId="1956"/>
    <cellStyle name="Normal 20 3" xfId="1957"/>
    <cellStyle name="Normal 21 3" xfId="1958"/>
    <cellStyle name="Normal 22 3" xfId="1959"/>
    <cellStyle name="Normal 23 3" xfId="1960"/>
    <cellStyle name="Normal 25 3" xfId="1961"/>
    <cellStyle name="Normal 26 3" xfId="1962"/>
    <cellStyle name="Normal 27 3" xfId="1963"/>
    <cellStyle name="Normal 28 3" xfId="1964"/>
    <cellStyle name="Normal 29 3" xfId="1965"/>
    <cellStyle name="Normal 3 3" xfId="1966"/>
    <cellStyle name="Normal 31 3" xfId="1967"/>
    <cellStyle name="Normal 32 3" xfId="1968"/>
    <cellStyle name="Normal 33 3" xfId="1969"/>
    <cellStyle name="Normal 35 3" xfId="1970"/>
    <cellStyle name="Normal 36 3" xfId="1971"/>
    <cellStyle name="Normal 4 3" xfId="1972"/>
    <cellStyle name="Normal 5 3" xfId="1973"/>
    <cellStyle name="Normal 6 3" xfId="1974"/>
    <cellStyle name="Normal 7 3" xfId="1975"/>
    <cellStyle name="Normal 8 3" xfId="1976"/>
    <cellStyle name="Normal 9 3" xfId="1977"/>
    <cellStyle name="Note 10 3" xfId="1978"/>
    <cellStyle name="Note 11 3" xfId="1979"/>
    <cellStyle name="Note 12 3" xfId="1980"/>
    <cellStyle name="Note 13 3" xfId="1981"/>
    <cellStyle name="Note 14 3" xfId="1982"/>
    <cellStyle name="Note 15 3" xfId="1983"/>
    <cellStyle name="Note 16 3" xfId="1984"/>
    <cellStyle name="Note 17 3" xfId="1985"/>
    <cellStyle name="Note 18 3" xfId="1986"/>
    <cellStyle name="Note 19 3" xfId="1987"/>
    <cellStyle name="Note 2 3" xfId="1988"/>
    <cellStyle name="Note 20 3" xfId="1989"/>
    <cellStyle name="Note 21 3" xfId="1990"/>
    <cellStyle name="Note 22 3" xfId="1991"/>
    <cellStyle name="Note 23 3" xfId="1992"/>
    <cellStyle name="Note 24 3" xfId="1993"/>
    <cellStyle name="Note 25 3" xfId="1994"/>
    <cellStyle name="Note 26 3" xfId="1995"/>
    <cellStyle name="Note 27 3" xfId="1996"/>
    <cellStyle name="Note 28 3" xfId="1997"/>
    <cellStyle name="Note 29 3" xfId="1998"/>
    <cellStyle name="Note 3 3" xfId="1999"/>
    <cellStyle name="Note 30 3" xfId="2000"/>
    <cellStyle name="Note 31 3" xfId="2001"/>
    <cellStyle name="Note 32 3" xfId="2002"/>
    <cellStyle name="Note 33 3" xfId="2003"/>
    <cellStyle name="Note 34 3" xfId="2004"/>
    <cellStyle name="Note 35 3" xfId="2005"/>
    <cellStyle name="Note 36 3" xfId="2006"/>
    <cellStyle name="Note 4 3" xfId="2007"/>
    <cellStyle name="Note 5 3" xfId="2008"/>
    <cellStyle name="Note 6 3" xfId="2009"/>
    <cellStyle name="Note 7 3" xfId="2010"/>
    <cellStyle name="Note 8 3" xfId="2011"/>
    <cellStyle name="Note 9 3" xfId="2012"/>
    <cellStyle name="Percent 3 3" xfId="2013"/>
    <cellStyle name="Normal 34 2 2" xfId="2014"/>
    <cellStyle name="Normal 30 2 2" xfId="2015"/>
    <cellStyle name="Normal 2 2 2 2 2" xfId="2016"/>
    <cellStyle name="Normal 24 2 2" xfId="2017"/>
    <cellStyle name="Normal 11 2 2 2" xfId="2018"/>
    <cellStyle name="20% - Accent1 10 2 2" xfId="2019"/>
    <cellStyle name="20% - Accent1 11 2 2" xfId="2020"/>
    <cellStyle name="20% - Accent1 12 2 2" xfId="2021"/>
    <cellStyle name="20% - Accent1 13 2 2" xfId="2022"/>
    <cellStyle name="20% - Accent1 14 2 2" xfId="2023"/>
    <cellStyle name="20% - Accent1 15 2 2" xfId="2024"/>
    <cellStyle name="20% - Accent1 16 2 2" xfId="2025"/>
    <cellStyle name="20% - Accent1 17 2 2" xfId="2026"/>
    <cellStyle name="20% - Accent1 18 2 2" xfId="2027"/>
    <cellStyle name="20% - Accent1 19 2 2" xfId="2028"/>
    <cellStyle name="20% - Accent1 2 2 2" xfId="2029"/>
    <cellStyle name="20% - Accent1 20 2 2" xfId="2030"/>
    <cellStyle name="20% - Accent1 21 2 2" xfId="2031"/>
    <cellStyle name="20% - Accent1 22 2 2" xfId="2032"/>
    <cellStyle name="20% - Accent1 23 2 2" xfId="2033"/>
    <cellStyle name="20% - Accent1 24 2 2" xfId="2034"/>
    <cellStyle name="20% - Accent1 25 2 2" xfId="2035"/>
    <cellStyle name="20% - Accent1 26 2 2" xfId="2036"/>
    <cellStyle name="20% - Accent1 27 2 2" xfId="2037"/>
    <cellStyle name="20% - Accent1 28 2 2" xfId="2038"/>
    <cellStyle name="20% - Accent1 29 2 2" xfId="2039"/>
    <cellStyle name="20% - Accent1 3 2 2" xfId="2040"/>
    <cellStyle name="20% - Accent1 30 2 2" xfId="2041"/>
    <cellStyle name="20% - Accent1 31 2 2" xfId="2042"/>
    <cellStyle name="20% - Accent1 32 2 2" xfId="2043"/>
    <cellStyle name="20% - Accent1 33 2 2" xfId="2044"/>
    <cellStyle name="20% - Accent1 34 2 2" xfId="2045"/>
    <cellStyle name="20% - Accent1 35 2 2" xfId="2046"/>
    <cellStyle name="20% - Accent1 4 2 2" xfId="2047"/>
    <cellStyle name="20% - Accent1 5 2 2" xfId="2048"/>
    <cellStyle name="20% - Accent1 6 2 2" xfId="2049"/>
    <cellStyle name="20% - Accent1 7 2 2" xfId="2050"/>
    <cellStyle name="20% - Accent1 8 2 2" xfId="2051"/>
    <cellStyle name="20% - Accent1 9 2 2" xfId="2052"/>
    <cellStyle name="20% - Accent2 10 2 2" xfId="2053"/>
    <cellStyle name="20% - Accent2 11 2 2" xfId="2054"/>
    <cellStyle name="20% - Accent2 12 2 2" xfId="2055"/>
    <cellStyle name="20% - Accent2 13 2 2" xfId="2056"/>
    <cellStyle name="20% - Accent2 14 2 2" xfId="2057"/>
    <cellStyle name="20% - Accent2 15 2 2" xfId="2058"/>
    <cellStyle name="20% - Accent2 16 2 2" xfId="2059"/>
    <cellStyle name="20% - Accent2 17 2 2" xfId="2060"/>
    <cellStyle name="20% - Accent2 18 2 2" xfId="2061"/>
    <cellStyle name="20% - Accent2 19 2 2" xfId="2062"/>
    <cellStyle name="20% - Accent2 2 2 2" xfId="2063"/>
    <cellStyle name="20% - Accent2 20 2 2" xfId="2064"/>
    <cellStyle name="20% - Accent2 21 2 2" xfId="2065"/>
    <cellStyle name="20% - Accent2 22 2 2" xfId="2066"/>
    <cellStyle name="20% - Accent2 23 2 2" xfId="2067"/>
    <cellStyle name="20% - Accent2 24 2 2" xfId="2068"/>
    <cellStyle name="20% - Accent2 25 2 2" xfId="2069"/>
    <cellStyle name="20% - Accent2 26 2 2" xfId="2070"/>
    <cellStyle name="20% - Accent2 27 2 2" xfId="2071"/>
    <cellStyle name="20% - Accent2 28 2 2" xfId="2072"/>
    <cellStyle name="20% - Accent2 29 2 2" xfId="2073"/>
    <cellStyle name="20% - Accent2 3 2 2" xfId="2074"/>
    <cellStyle name="20% - Accent2 30 2 2" xfId="2075"/>
    <cellStyle name="20% - Accent2 31 2 2" xfId="2076"/>
    <cellStyle name="20% - Accent2 32 2 2" xfId="2077"/>
    <cellStyle name="20% - Accent2 33 2 2" xfId="2078"/>
    <cellStyle name="20% - Accent2 34 2 2" xfId="2079"/>
    <cellStyle name="20% - Accent2 35 2 2" xfId="2080"/>
    <cellStyle name="20% - Accent2 4 2 2" xfId="2081"/>
    <cellStyle name="20% - Accent2 5 2 2" xfId="2082"/>
    <cellStyle name="20% - Accent2 6 2 2" xfId="2083"/>
    <cellStyle name="20% - Accent2 7 2 2" xfId="2084"/>
    <cellStyle name="20% - Accent2 8 2 2" xfId="2085"/>
    <cellStyle name="20% - Accent2 9 2 2" xfId="2086"/>
    <cellStyle name="20% - Accent3 10 2 2" xfId="2087"/>
    <cellStyle name="20% - Accent3 11 2 2" xfId="2088"/>
    <cellStyle name="20% - Accent3 12 2 2" xfId="2089"/>
    <cellStyle name="20% - Accent3 13 2 2" xfId="2090"/>
    <cellStyle name="20% - Accent3 14 2 2" xfId="2091"/>
    <cellStyle name="20% - Accent3 15 2 2" xfId="2092"/>
    <cellStyle name="20% - Accent3 16 2 2" xfId="2093"/>
    <cellStyle name="20% - Accent3 17 2 2" xfId="2094"/>
    <cellStyle name="20% - Accent3 18 2 2" xfId="2095"/>
    <cellStyle name="20% - Accent3 19 2 2" xfId="2096"/>
    <cellStyle name="20% - Accent3 2 2 2" xfId="2097"/>
    <cellStyle name="20% - Accent3 20 2 2" xfId="2098"/>
    <cellStyle name="20% - Accent3 21 2 2" xfId="2099"/>
    <cellStyle name="20% - Accent3 22 2 2" xfId="2100"/>
    <cellStyle name="20% - Accent3 23 2 2" xfId="2101"/>
    <cellStyle name="20% - Accent3 24 2 2" xfId="2102"/>
    <cellStyle name="20% - Accent3 25 2 2" xfId="2103"/>
    <cellStyle name="20% - Accent3 26 2 2" xfId="2104"/>
    <cellStyle name="20% - Accent3 27 2 2" xfId="2105"/>
    <cellStyle name="20% - Accent3 28 2 2" xfId="2106"/>
    <cellStyle name="20% - Accent3 29 2 2" xfId="2107"/>
    <cellStyle name="20% - Accent3 3 2 2" xfId="2108"/>
    <cellStyle name="20% - Accent3 30 2 2" xfId="2109"/>
    <cellStyle name="20% - Accent3 31 2 2" xfId="2110"/>
    <cellStyle name="20% - Accent3 32 2 2" xfId="2111"/>
    <cellStyle name="20% - Accent3 33 2 2" xfId="2112"/>
    <cellStyle name="20% - Accent3 34 2 2" xfId="2113"/>
    <cellStyle name="20% - Accent3 35 2 2" xfId="2114"/>
    <cellStyle name="20% - Accent3 4 2 2" xfId="2115"/>
    <cellStyle name="20% - Accent3 5 2 2" xfId="2116"/>
    <cellStyle name="20% - Accent3 6 2 2" xfId="2117"/>
    <cellStyle name="20% - Accent3 7 2 2" xfId="2118"/>
    <cellStyle name="20% - Accent3 8 2 2" xfId="2119"/>
    <cellStyle name="20% - Accent3 9 2 2" xfId="2120"/>
    <cellStyle name="20% - Accent4 10 2 2" xfId="2121"/>
    <cellStyle name="20% - Accent4 11 2 2" xfId="2122"/>
    <cellStyle name="20% - Accent4 12 2 2" xfId="2123"/>
    <cellStyle name="20% - Accent4 13 2 2" xfId="2124"/>
    <cellStyle name="20% - Accent4 14 2 2" xfId="2125"/>
    <cellStyle name="20% - Accent4 15 2 2" xfId="2126"/>
    <cellStyle name="20% - Accent4 16 2 2" xfId="2127"/>
    <cellStyle name="20% - Accent4 17 2 2" xfId="2128"/>
    <cellStyle name="20% - Accent4 18 2 2" xfId="2129"/>
    <cellStyle name="20% - Accent4 19 2 2" xfId="2130"/>
    <cellStyle name="20% - Accent4 2 2 2" xfId="2131"/>
    <cellStyle name="20% - Accent4 20 2 2" xfId="2132"/>
    <cellStyle name="20% - Accent4 21 2 2" xfId="2133"/>
    <cellStyle name="20% - Accent4 22 2 2" xfId="2134"/>
    <cellStyle name="20% - Accent4 23 2 2" xfId="2135"/>
    <cellStyle name="20% - Accent4 24 2 2" xfId="2136"/>
    <cellStyle name="20% - Accent4 25 2 2" xfId="2137"/>
    <cellStyle name="20% - Accent4 26 2 2" xfId="2138"/>
    <cellStyle name="20% - Accent4 27 2 2" xfId="2139"/>
    <cellStyle name="20% - Accent4 28 2 2" xfId="2140"/>
    <cellStyle name="20% - Accent4 29 2 2" xfId="2141"/>
    <cellStyle name="20% - Accent4 3 2 2" xfId="2142"/>
    <cellStyle name="20% - Accent4 30 2 2" xfId="2143"/>
    <cellStyle name="20% - Accent4 31 2 2" xfId="2144"/>
    <cellStyle name="20% - Accent4 32 2 2" xfId="2145"/>
    <cellStyle name="20% - Accent4 33 2 2" xfId="2146"/>
    <cellStyle name="20% - Accent4 34 2 2" xfId="2147"/>
    <cellStyle name="20% - Accent4 35 2 2" xfId="2148"/>
    <cellStyle name="20% - Accent4 4 2 2" xfId="2149"/>
    <cellStyle name="20% - Accent4 5 2 2" xfId="2150"/>
    <cellStyle name="20% - Accent4 6 2 2" xfId="2151"/>
    <cellStyle name="20% - Accent4 7 2 2" xfId="2152"/>
    <cellStyle name="20% - Accent4 8 2 2" xfId="2153"/>
    <cellStyle name="20% - Accent4 9 2 2" xfId="2154"/>
    <cellStyle name="20% - Accent5 10 2 2" xfId="2155"/>
    <cellStyle name="20% - Accent5 11 2 2" xfId="2156"/>
    <cellStyle name="20% - Accent5 12 2 2" xfId="2157"/>
    <cellStyle name="20% - Accent5 13 2 2" xfId="2158"/>
    <cellStyle name="20% - Accent5 14 2 2" xfId="2159"/>
    <cellStyle name="20% - Accent5 15 2 2" xfId="2160"/>
    <cellStyle name="20% - Accent5 16 2 2" xfId="2161"/>
    <cellStyle name="20% - Accent5 17 2 2" xfId="2162"/>
    <cellStyle name="20% - Accent5 18 2 2" xfId="2163"/>
    <cellStyle name="20% - Accent5 19 2 2" xfId="2164"/>
    <cellStyle name="20% - Accent5 2 2 2" xfId="2165"/>
    <cellStyle name="20% - Accent5 20 2 2" xfId="2166"/>
    <cellStyle name="20% - Accent5 21 2 2" xfId="2167"/>
    <cellStyle name="20% - Accent5 22 2 2" xfId="2168"/>
    <cellStyle name="20% - Accent5 23 2 2" xfId="2169"/>
    <cellStyle name="20% - Accent5 24 2 2" xfId="2170"/>
    <cellStyle name="20% - Accent5 25 2 2" xfId="2171"/>
    <cellStyle name="20% - Accent5 26 2 2" xfId="2172"/>
    <cellStyle name="20% - Accent5 27 2 2" xfId="2173"/>
    <cellStyle name="20% - Accent5 28 2 2" xfId="2174"/>
    <cellStyle name="20% - Accent5 29 2 2" xfId="2175"/>
    <cellStyle name="20% - Accent5 3 2 2" xfId="2176"/>
    <cellStyle name="20% - Accent5 30 2 2" xfId="2177"/>
    <cellStyle name="20% - Accent5 31 2 2" xfId="2178"/>
    <cellStyle name="20% - Accent5 32 2 2" xfId="2179"/>
    <cellStyle name="20% - Accent5 33 2 2" xfId="2180"/>
    <cellStyle name="20% - Accent5 34 2 2" xfId="2181"/>
    <cellStyle name="20% - Accent5 35 2 2" xfId="2182"/>
    <cellStyle name="20% - Accent5 4 2 2" xfId="2183"/>
    <cellStyle name="20% - Accent5 5 2 2" xfId="2184"/>
    <cellStyle name="20% - Accent5 6 2 2" xfId="2185"/>
    <cellStyle name="20% - Accent5 7 2 2" xfId="2186"/>
    <cellStyle name="20% - Accent5 8 2 2" xfId="2187"/>
    <cellStyle name="20% - Accent5 9 2 2" xfId="2188"/>
    <cellStyle name="20% - Accent6 10 2 2" xfId="2189"/>
    <cellStyle name="20% - Accent6 11 2 2" xfId="2190"/>
    <cellStyle name="20% - Accent6 12 2 2" xfId="2191"/>
    <cellStyle name="20% - Accent6 13 2 2" xfId="2192"/>
    <cellStyle name="20% - Accent6 14 2 2" xfId="2193"/>
    <cellStyle name="20% - Accent6 15 2 2" xfId="2194"/>
    <cellStyle name="20% - Accent6 16 2 2" xfId="2195"/>
    <cellStyle name="20% - Accent6 17 2 2" xfId="2196"/>
    <cellStyle name="20% - Accent6 18 2 2" xfId="2197"/>
    <cellStyle name="20% - Accent6 19 2 2" xfId="2198"/>
    <cellStyle name="20% - Accent6 2 2 2" xfId="2199"/>
    <cellStyle name="20% - Accent6 20 2 2" xfId="2200"/>
    <cellStyle name="20% - Accent6 21 2 2" xfId="2201"/>
    <cellStyle name="20% - Accent6 22 2 2" xfId="2202"/>
    <cellStyle name="20% - Accent6 23 2 2" xfId="2203"/>
    <cellStyle name="20% - Accent6 24 2 2" xfId="2204"/>
    <cellStyle name="20% - Accent6 25 2 2" xfId="2205"/>
    <cellStyle name="20% - Accent6 26 2 2" xfId="2206"/>
    <cellStyle name="20% - Accent6 27 2 2" xfId="2207"/>
    <cellStyle name="20% - Accent6 28 2 2" xfId="2208"/>
    <cellStyle name="20% - Accent6 29 2 2" xfId="2209"/>
    <cellStyle name="20% - Accent6 3 2 2" xfId="2210"/>
    <cellStyle name="20% - Accent6 30 2 2" xfId="2211"/>
    <cellStyle name="20% - Accent6 31 2 2" xfId="2212"/>
    <cellStyle name="20% - Accent6 32 2 2" xfId="2213"/>
    <cellStyle name="20% - Accent6 33 2 2" xfId="2214"/>
    <cellStyle name="20% - Accent6 34 2 2" xfId="2215"/>
    <cellStyle name="20% - Accent6 35 2 2" xfId="2216"/>
    <cellStyle name="20% - Accent6 4 2 2" xfId="2217"/>
    <cellStyle name="20% - Accent6 5 2 2" xfId="2218"/>
    <cellStyle name="20% - Accent6 6 2 2" xfId="2219"/>
    <cellStyle name="20% - Accent6 7 2 2" xfId="2220"/>
    <cellStyle name="20% - Accent6 8 2 2" xfId="2221"/>
    <cellStyle name="20% - Accent6 9 2 2" xfId="2222"/>
    <cellStyle name="40% - Accent1 10 2 2" xfId="2223"/>
    <cellStyle name="40% - Accent1 11 2 2" xfId="2224"/>
    <cellStyle name="40% - Accent1 12 2 2" xfId="2225"/>
    <cellStyle name="40% - Accent1 13 2 2" xfId="2226"/>
    <cellStyle name="40% - Accent1 14 2 2" xfId="2227"/>
    <cellStyle name="40% - Accent1 15 2 2" xfId="2228"/>
    <cellStyle name="40% - Accent1 16 2 2" xfId="2229"/>
    <cellStyle name="40% - Accent1 17 2 2" xfId="2230"/>
    <cellStyle name="40% - Accent1 18 2 2" xfId="2231"/>
    <cellStyle name="40% - Accent1 19 2 2" xfId="2232"/>
    <cellStyle name="40% - Accent1 2 2 2" xfId="2233"/>
    <cellStyle name="40% - Accent1 20 2 2" xfId="2234"/>
    <cellStyle name="40% - Accent1 21 2 2" xfId="2235"/>
    <cellStyle name="40% - Accent1 22 2 2" xfId="2236"/>
    <cellStyle name="40% - Accent1 23 2 2" xfId="2237"/>
    <cellStyle name="40% - Accent1 24 2 2" xfId="2238"/>
    <cellStyle name="40% - Accent1 25 2 2" xfId="2239"/>
    <cellStyle name="40% - Accent1 26 2 2" xfId="2240"/>
    <cellStyle name="40% - Accent1 27 2 2" xfId="2241"/>
    <cellStyle name="40% - Accent1 28 2 2" xfId="2242"/>
    <cellStyle name="40% - Accent1 29 2 2" xfId="2243"/>
    <cellStyle name="40% - Accent1 3 2 2" xfId="2244"/>
    <cellStyle name="40% - Accent1 30 2 2" xfId="2245"/>
    <cellStyle name="40% - Accent1 31 2 2" xfId="2246"/>
    <cellStyle name="40% - Accent1 32 2 2" xfId="2247"/>
    <cellStyle name="40% - Accent1 33 2 2" xfId="2248"/>
    <cellStyle name="40% - Accent1 34 2 2" xfId="2249"/>
    <cellStyle name="40% - Accent1 35 2 2" xfId="2250"/>
    <cellStyle name="40% - Accent1 4 2 2" xfId="2251"/>
    <cellStyle name="40% - Accent1 5 2 2" xfId="2252"/>
    <cellStyle name="40% - Accent1 6 2 2" xfId="2253"/>
    <cellStyle name="40% - Accent1 7 2 2" xfId="2254"/>
    <cellStyle name="40% - Accent1 8 2 2" xfId="2255"/>
    <cellStyle name="40% - Accent1 9 2 2" xfId="2256"/>
    <cellStyle name="40% - Accent2 10 2 2" xfId="2257"/>
    <cellStyle name="40% - Accent2 11 2 2" xfId="2258"/>
    <cellStyle name="40% - Accent2 12 2 2" xfId="2259"/>
    <cellStyle name="40% - Accent2 13 2 2" xfId="2260"/>
    <cellStyle name="40% - Accent2 14 2 2" xfId="2261"/>
    <cellStyle name="40% - Accent2 15 2 2" xfId="2262"/>
    <cellStyle name="40% - Accent2 16 2 2" xfId="2263"/>
    <cellStyle name="40% - Accent2 17 2 2" xfId="2264"/>
    <cellStyle name="40% - Accent2 18 2 2" xfId="2265"/>
    <cellStyle name="40% - Accent2 19 2 2" xfId="2266"/>
    <cellStyle name="40% - Accent2 2 2 2" xfId="2267"/>
    <cellStyle name="40% - Accent2 20 2 2" xfId="2268"/>
    <cellStyle name="40% - Accent2 21 2 2" xfId="2269"/>
    <cellStyle name="40% - Accent2 22 2 2" xfId="2270"/>
    <cellStyle name="40% - Accent2 23 2 2" xfId="2271"/>
    <cellStyle name="40% - Accent2 24 2 2" xfId="2272"/>
    <cellStyle name="40% - Accent2 25 2 2" xfId="2273"/>
    <cellStyle name="40% - Accent2 26 2 2" xfId="2274"/>
    <cellStyle name="40% - Accent2 27 2 2" xfId="2275"/>
    <cellStyle name="40% - Accent2 28 2 2" xfId="2276"/>
    <cellStyle name="40% - Accent2 29 2 2" xfId="2277"/>
    <cellStyle name="40% - Accent2 3 2 2" xfId="2278"/>
    <cellStyle name="40% - Accent2 30 2 2" xfId="2279"/>
    <cellStyle name="40% - Accent2 31 2 2" xfId="2280"/>
    <cellStyle name="40% - Accent2 32 2 2" xfId="2281"/>
    <cellStyle name="40% - Accent2 33 2 2" xfId="2282"/>
    <cellStyle name="40% - Accent2 34 2 2" xfId="2283"/>
    <cellStyle name="40% - Accent2 35 2 2" xfId="2284"/>
    <cellStyle name="40% - Accent2 4 2 2" xfId="2285"/>
    <cellStyle name="40% - Accent2 5 2 2" xfId="2286"/>
    <cellStyle name="40% - Accent2 6 2 2" xfId="2287"/>
    <cellStyle name="40% - Accent2 7 2 2" xfId="2288"/>
    <cellStyle name="40% - Accent2 8 2 2" xfId="2289"/>
    <cellStyle name="40% - Accent2 9 2 2" xfId="2290"/>
    <cellStyle name="40% - Accent3 10 2 2" xfId="2291"/>
    <cellStyle name="40% - Accent3 11 2 2" xfId="2292"/>
    <cellStyle name="40% - Accent3 12 2 2" xfId="2293"/>
    <cellStyle name="40% - Accent3 13 2 2" xfId="2294"/>
    <cellStyle name="40% - Accent3 14 2 2" xfId="2295"/>
    <cellStyle name="40% - Accent3 15 2 2" xfId="2296"/>
    <cellStyle name="40% - Accent3 16 2 2" xfId="2297"/>
    <cellStyle name="40% - Accent3 17 2 2" xfId="2298"/>
    <cellStyle name="40% - Accent3 18 2 2" xfId="2299"/>
    <cellStyle name="40% - Accent3 19 2 2" xfId="2300"/>
    <cellStyle name="40% - Accent3 2 2 2" xfId="2301"/>
    <cellStyle name="40% - Accent3 20 2 2" xfId="2302"/>
    <cellStyle name="40% - Accent3 21 2 2" xfId="2303"/>
    <cellStyle name="40% - Accent3 22 2 2" xfId="2304"/>
    <cellStyle name="40% - Accent3 23 2 2" xfId="2305"/>
    <cellStyle name="40% - Accent3 24 2 2" xfId="2306"/>
    <cellStyle name="40% - Accent3 25 2 2" xfId="2307"/>
    <cellStyle name="40% - Accent3 26 2 2" xfId="2308"/>
    <cellStyle name="40% - Accent3 27 2 2" xfId="2309"/>
    <cellStyle name="40% - Accent3 28 2 2" xfId="2310"/>
    <cellStyle name="40% - Accent3 29 2 2" xfId="2311"/>
    <cellStyle name="40% - Accent3 3 2 2" xfId="2312"/>
    <cellStyle name="40% - Accent3 30 2 2" xfId="2313"/>
    <cellStyle name="40% - Accent3 31 2 2" xfId="2314"/>
    <cellStyle name="40% - Accent3 32 2 2" xfId="2315"/>
    <cellStyle name="40% - Accent3 33 2 2" xfId="2316"/>
    <cellStyle name="40% - Accent3 34 2 2" xfId="2317"/>
    <cellStyle name="40% - Accent3 35 2 2" xfId="2318"/>
    <cellStyle name="40% - Accent3 4 2 2" xfId="2319"/>
    <cellStyle name="40% - Accent3 5 2 2" xfId="2320"/>
    <cellStyle name="40% - Accent3 6 2 2" xfId="2321"/>
    <cellStyle name="40% - Accent3 7 2 2" xfId="2322"/>
    <cellStyle name="40% - Accent3 8 2 2" xfId="2323"/>
    <cellStyle name="40% - Accent3 9 2 2" xfId="2324"/>
    <cellStyle name="40% - Accent4 10 2 2" xfId="2325"/>
    <cellStyle name="40% - Accent4 11 2 2" xfId="2326"/>
    <cellStyle name="40% - Accent4 12 2 2" xfId="2327"/>
    <cellStyle name="40% - Accent4 13 2 2" xfId="2328"/>
    <cellStyle name="40% - Accent4 14 2 2" xfId="2329"/>
    <cellStyle name="40% - Accent4 15 2 2" xfId="2330"/>
    <cellStyle name="40% - Accent4 16 2 2" xfId="2331"/>
    <cellStyle name="40% - Accent4 17 2 2" xfId="2332"/>
    <cellStyle name="40% - Accent4 18 2 2" xfId="2333"/>
    <cellStyle name="40% - Accent4 19 2 2" xfId="2334"/>
    <cellStyle name="40% - Accent4 2 2 2" xfId="2335"/>
    <cellStyle name="40% - Accent4 20 2 2" xfId="2336"/>
    <cellStyle name="40% - Accent4 21 2 2" xfId="2337"/>
    <cellStyle name="40% - Accent4 22 2 2" xfId="2338"/>
    <cellStyle name="40% - Accent4 23 2 2" xfId="2339"/>
    <cellStyle name="40% - Accent4 24 2 2" xfId="2340"/>
    <cellStyle name="40% - Accent4 25 2 2" xfId="2341"/>
    <cellStyle name="40% - Accent4 26 2 2" xfId="2342"/>
    <cellStyle name="40% - Accent4 27 2 2" xfId="2343"/>
    <cellStyle name="40% - Accent4 28 2 2" xfId="2344"/>
    <cellStyle name="40% - Accent4 29 2 2" xfId="2345"/>
    <cellStyle name="40% - Accent4 3 2 2" xfId="2346"/>
    <cellStyle name="40% - Accent4 30 2 2" xfId="2347"/>
    <cellStyle name="40% - Accent4 31 2 2" xfId="2348"/>
    <cellStyle name="40% - Accent4 32 2 2" xfId="2349"/>
    <cellStyle name="40% - Accent4 33 2 2" xfId="2350"/>
    <cellStyle name="40% - Accent4 34 2 2" xfId="2351"/>
    <cellStyle name="40% - Accent4 35 2 2" xfId="2352"/>
    <cellStyle name="40% - Accent4 4 2 2" xfId="2353"/>
    <cellStyle name="40% - Accent4 5 2 2" xfId="2354"/>
    <cellStyle name="40% - Accent4 6 2 2" xfId="2355"/>
    <cellStyle name="40% - Accent4 7 2 2" xfId="2356"/>
    <cellStyle name="40% - Accent4 8 2 2" xfId="2357"/>
    <cellStyle name="40% - Accent4 9 2 2" xfId="2358"/>
    <cellStyle name="40% - Accent5 10 2 2" xfId="2359"/>
    <cellStyle name="40% - Accent5 11 2 2" xfId="2360"/>
    <cellStyle name="40% - Accent5 12 2 2" xfId="2361"/>
    <cellStyle name="40% - Accent5 13 2 2" xfId="2362"/>
    <cellStyle name="40% - Accent5 14 2 2" xfId="2363"/>
    <cellStyle name="40% - Accent5 15 2 2" xfId="2364"/>
    <cellStyle name="40% - Accent5 16 2 2" xfId="2365"/>
    <cellStyle name="40% - Accent5 17 2 2" xfId="2366"/>
    <cellStyle name="40% - Accent5 18 2 2" xfId="2367"/>
    <cellStyle name="40% - Accent5 19 2 2" xfId="2368"/>
    <cellStyle name="40% - Accent5 2 2 2" xfId="2369"/>
    <cellStyle name="40% - Accent5 20 2 2" xfId="2370"/>
    <cellStyle name="40% - Accent5 21 2 2" xfId="2371"/>
    <cellStyle name="40% - Accent5 22 2 2" xfId="2372"/>
    <cellStyle name="40% - Accent5 23 2 2" xfId="2373"/>
    <cellStyle name="40% - Accent5 24 2 2" xfId="2374"/>
    <cellStyle name="40% - Accent5 25 2 2" xfId="2375"/>
    <cellStyle name="40% - Accent5 26 2 2" xfId="2376"/>
    <cellStyle name="40% - Accent5 27 2 2" xfId="2377"/>
    <cellStyle name="40% - Accent5 28 2 2" xfId="2378"/>
    <cellStyle name="40% - Accent5 29 2 2" xfId="2379"/>
    <cellStyle name="40% - Accent5 3 2 2" xfId="2380"/>
    <cellStyle name="40% - Accent5 30 2 2" xfId="2381"/>
    <cellStyle name="40% - Accent5 31 2 2" xfId="2382"/>
    <cellStyle name="40% - Accent5 32 2 2" xfId="2383"/>
    <cellStyle name="40% - Accent5 33 2 2" xfId="2384"/>
    <cellStyle name="40% - Accent5 34 2 2" xfId="2385"/>
    <cellStyle name="40% - Accent5 35 2 2" xfId="2386"/>
    <cellStyle name="40% - Accent5 4 2 2" xfId="2387"/>
    <cellStyle name="40% - Accent5 5 2 2" xfId="2388"/>
    <cellStyle name="40% - Accent5 6 2 2" xfId="2389"/>
    <cellStyle name="40% - Accent5 7 2 2" xfId="2390"/>
    <cellStyle name="40% - Accent5 8 2 2" xfId="2391"/>
    <cellStyle name="40% - Accent5 9 2 2" xfId="2392"/>
    <cellStyle name="40% - Accent6 10 2 2" xfId="2393"/>
    <cellStyle name="40% - Accent6 11 2 2" xfId="2394"/>
    <cellStyle name="40% - Accent6 12 2 2" xfId="2395"/>
    <cellStyle name="40% - Accent6 13 2 2" xfId="2396"/>
    <cellStyle name="40% - Accent6 14 2 2" xfId="2397"/>
    <cellStyle name="40% - Accent6 15 2 2" xfId="2398"/>
    <cellStyle name="40% - Accent6 16 2 2" xfId="2399"/>
    <cellStyle name="40% - Accent6 17 2 2" xfId="2400"/>
    <cellStyle name="40% - Accent6 18 2 2" xfId="2401"/>
    <cellStyle name="40% - Accent6 19 2 2" xfId="2402"/>
    <cellStyle name="40% - Accent6 2 2 2" xfId="2403"/>
    <cellStyle name="40% - Accent6 20 2 2" xfId="2404"/>
    <cellStyle name="40% - Accent6 21 2 2" xfId="2405"/>
    <cellStyle name="40% - Accent6 22 2 2" xfId="2406"/>
    <cellStyle name="40% - Accent6 23 2 2" xfId="2407"/>
    <cellStyle name="40% - Accent6 24 2 2" xfId="2408"/>
    <cellStyle name="40% - Accent6 25 2 2" xfId="2409"/>
    <cellStyle name="40% - Accent6 26 2 2" xfId="2410"/>
    <cellStyle name="40% - Accent6 27 2 2" xfId="2411"/>
    <cellStyle name="40% - Accent6 28 2 2" xfId="2412"/>
    <cellStyle name="40% - Accent6 29 2 2" xfId="2413"/>
    <cellStyle name="40% - Accent6 3 2 2" xfId="2414"/>
    <cellStyle name="40% - Accent6 30 2 2" xfId="2415"/>
    <cellStyle name="40% - Accent6 31 2 2" xfId="2416"/>
    <cellStyle name="40% - Accent6 32 2 2" xfId="2417"/>
    <cellStyle name="40% - Accent6 33 2 2" xfId="2418"/>
    <cellStyle name="40% - Accent6 34 2 2" xfId="2419"/>
    <cellStyle name="40% - Accent6 35 2 2" xfId="2420"/>
    <cellStyle name="40% - Accent6 4 2 2" xfId="2421"/>
    <cellStyle name="40% - Accent6 5 2 2" xfId="2422"/>
    <cellStyle name="40% - Accent6 6 2 2" xfId="2423"/>
    <cellStyle name="40% - Accent6 7 2 2" xfId="2424"/>
    <cellStyle name="40% - Accent6 8 2 2" xfId="2425"/>
    <cellStyle name="40% - Accent6 9 2 2" xfId="2426"/>
    <cellStyle name="Normal 10 2 2" xfId="2427"/>
    <cellStyle name="Normal 11 3 2" xfId="2428"/>
    <cellStyle name="Normal 12 2 2" xfId="2429"/>
    <cellStyle name="Normal 13 2 2" xfId="2430"/>
    <cellStyle name="Normal 14 2 2" xfId="2431"/>
    <cellStyle name="Normal 15 2 2" xfId="2432"/>
    <cellStyle name="Normal 16 2 2" xfId="2433"/>
    <cellStyle name="Normal 17 2 2" xfId="2434"/>
    <cellStyle name="Normal 18 2 2" xfId="2435"/>
    <cellStyle name="Normal 19 2 2" xfId="2436"/>
    <cellStyle name="Normal 20 2 2" xfId="2437"/>
    <cellStyle name="Normal 21 2 2" xfId="2438"/>
    <cellStyle name="Normal 22 2 2" xfId="2439"/>
    <cellStyle name="Normal 23 2 2" xfId="2440"/>
    <cellStyle name="Normal 25 2 2" xfId="2441"/>
    <cellStyle name="Normal 26 2 2" xfId="2442"/>
    <cellStyle name="Normal 27 2 2" xfId="2443"/>
    <cellStyle name="Normal 28 2 2" xfId="2444"/>
    <cellStyle name="Normal 29 2 2" xfId="2445"/>
    <cellStyle name="Normal 3 2 2" xfId="2446"/>
    <cellStyle name="Normal 31 2 2" xfId="2447"/>
    <cellStyle name="Normal 32 2 2" xfId="2448"/>
    <cellStyle name="Normal 33 2 2" xfId="2449"/>
    <cellStyle name="Normal 35 2 2" xfId="2450"/>
    <cellStyle name="Normal 36 2 2" xfId="2451"/>
    <cellStyle name="Normal 4 2 2" xfId="2452"/>
    <cellStyle name="Normal 5 2 2" xfId="2453"/>
    <cellStyle name="Normal 6 2 2" xfId="2454"/>
    <cellStyle name="Normal 7 2 2" xfId="2455"/>
    <cellStyle name="Normal 8 2 2" xfId="2456"/>
    <cellStyle name="Normal 9 2 2" xfId="2457"/>
    <cellStyle name="Note 10 2 2" xfId="2458"/>
    <cellStyle name="Note 11 2 2" xfId="2459"/>
    <cellStyle name="Note 12 2 2" xfId="2460"/>
    <cellStyle name="Note 13 2 2" xfId="2461"/>
    <cellStyle name="Note 14 2 2" xfId="2462"/>
    <cellStyle name="Note 15 2 2" xfId="2463"/>
    <cellStyle name="Note 16 2 2" xfId="2464"/>
    <cellStyle name="Note 17 2 2" xfId="2465"/>
    <cellStyle name="Note 18 2 2" xfId="2466"/>
    <cellStyle name="Note 19 2 2" xfId="2467"/>
    <cellStyle name="Note 2 2 2" xfId="2468"/>
    <cellStyle name="Note 20 2 2" xfId="2469"/>
    <cellStyle name="Note 21 2 2" xfId="2470"/>
    <cellStyle name="Note 22 2 2" xfId="2471"/>
    <cellStyle name="Note 23 2 2" xfId="2472"/>
    <cellStyle name="Note 24 2 2" xfId="2473"/>
    <cellStyle name="Note 25 2 2" xfId="2474"/>
    <cellStyle name="Note 26 2 2" xfId="2475"/>
    <cellStyle name="Note 27 2 2" xfId="2476"/>
    <cellStyle name="Note 28 2 2" xfId="2477"/>
    <cellStyle name="Note 29 2 2" xfId="2478"/>
    <cellStyle name="Note 3 2 2" xfId="2479"/>
    <cellStyle name="Note 30 2 2" xfId="2480"/>
    <cellStyle name="Note 31 2 2" xfId="2481"/>
    <cellStyle name="Note 32 2 2" xfId="2482"/>
    <cellStyle name="Note 33 2 2" xfId="2483"/>
    <cellStyle name="Note 34 2 2" xfId="2484"/>
    <cellStyle name="Note 35 2 2" xfId="2485"/>
    <cellStyle name="Note 36 2 2" xfId="2486"/>
    <cellStyle name="Note 4 2 2" xfId="2487"/>
    <cellStyle name="Note 5 2 2" xfId="2488"/>
    <cellStyle name="Note 6 2 2" xfId="2489"/>
    <cellStyle name="Note 7 2 2" xfId="2490"/>
    <cellStyle name="Note 8 2 2" xfId="2491"/>
    <cellStyle name="Note 9 2 2" xfId="2492"/>
    <cellStyle name="Percent 3 2 2" xfId="2493"/>
    <cellStyle name="Normal 52" xfId="2494"/>
    <cellStyle name="Title" xfId="2495"/>
    <cellStyle name="Heading 1" xfId="2496"/>
    <cellStyle name="Heading 2" xfId="2497"/>
    <cellStyle name="Heading 3" xfId="2498"/>
    <cellStyle name="Heading 4" xfId="2499"/>
    <cellStyle name="Good" xfId="2500"/>
    <cellStyle name="Bad" xfId="2501"/>
    <cellStyle name="Neutral" xfId="2502"/>
    <cellStyle name="Input" xfId="2503"/>
    <cellStyle name="Output" xfId="2504"/>
    <cellStyle name="Calculation" xfId="2505"/>
    <cellStyle name="Linked Cell" xfId="2506"/>
    <cellStyle name="Check Cell" xfId="2507"/>
    <cellStyle name="Warning Text" xfId="2508"/>
    <cellStyle name="Explanatory Text" xfId="2509"/>
    <cellStyle name="Total" xfId="2510"/>
    <cellStyle name="Accent1" xfId="2511"/>
    <cellStyle name="20% - Accent1" xfId="2512"/>
    <cellStyle name="40% - Accent1" xfId="2513"/>
    <cellStyle name="60% - Accent1" xfId="2514"/>
    <cellStyle name="Accent2" xfId="2515"/>
    <cellStyle name="20% - Accent2" xfId="2516"/>
    <cellStyle name="40% - Accent2" xfId="2517"/>
    <cellStyle name="60% - Accent2" xfId="2518"/>
    <cellStyle name="Accent3" xfId="2519"/>
    <cellStyle name="20% - Accent3" xfId="2520"/>
    <cellStyle name="40% - Accent3" xfId="2521"/>
    <cellStyle name="60% - Accent3" xfId="2522"/>
    <cellStyle name="Accent4" xfId="2523"/>
    <cellStyle name="20% - Accent4" xfId="2524"/>
    <cellStyle name="40% - Accent4" xfId="2525"/>
    <cellStyle name="60% - Accent4" xfId="2526"/>
    <cellStyle name="Accent5" xfId="2527"/>
    <cellStyle name="20% - Accent5" xfId="2528"/>
    <cellStyle name="40% - Accent5" xfId="2529"/>
    <cellStyle name="60% - Accent5" xfId="2530"/>
    <cellStyle name="Accent6" xfId="2531"/>
    <cellStyle name="20% - Accent6" xfId="2532"/>
    <cellStyle name="40% - Accent6" xfId="2533"/>
    <cellStyle name="60% - Accent6" xfId="2534"/>
    <cellStyle name="Normal 53" xfId="2535"/>
    <cellStyle name="Note 37" xfId="2536"/>
    <cellStyle name="Normal 54" xfId="2537"/>
    <cellStyle name="Comma 4" xfId="2538"/>
    <cellStyle name="Percent 6" xfId="25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players for international trade in goods,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09325"/>
          <c:w val="0.94425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Figure1!$D$10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Figure1!$C$11:$C$23</c:f>
              <c:strCache/>
            </c:strRef>
          </c:cat>
          <c:val>
            <c:numRef>
              <c:f>Figure1!$D$11:$D$23</c:f>
              <c:numCache/>
            </c:numRef>
          </c:val>
        </c:ser>
        <c:ser>
          <c:idx val="1"/>
          <c:order val="1"/>
          <c:tx>
            <c:strRef>
              <c:f>Figure1!$E$10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Figure1!$C$11:$C$23</c:f>
              <c:strCache/>
            </c:strRef>
          </c:cat>
          <c:val>
            <c:numRef>
              <c:f>Figure1!$E$11:$E$23</c:f>
              <c:numCache/>
            </c:numRef>
          </c:val>
        </c:ser>
        <c:gapWidth val="50"/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393194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0975"/>
          <c:y val="0.802"/>
          <c:w val="0.1805"/>
          <c:h val="0.03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Figure8!$D$11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,</c:separator>
          </c:dLbls>
          <c:cat>
            <c:strRef>
              <c:f>Figure8!$C$12:$C$19</c:f>
              <c:strCache/>
            </c:strRef>
          </c:cat>
          <c:val>
            <c:numRef>
              <c:f>Figure8!$D$12:$D$19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,</c:separator>
          </c:dLbls>
          <c:cat>
            <c:strRef>
              <c:f>Figure8!$F$12:$F$19</c:f>
              <c:strCache/>
            </c:strRef>
          </c:cat>
          <c:val>
            <c:numRef>
              <c:f>Figure8!$G$12:$G$19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Figure9!$D$11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,</c:separator>
          </c:dLbls>
          <c:cat>
            <c:strRef>
              <c:f>Figure9!$C$12:$C$19</c:f>
              <c:strCache/>
            </c:strRef>
          </c:cat>
          <c:val>
            <c:numRef>
              <c:f>Figure9!$D$12:$D$19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,</c:separator>
          </c:dLbls>
          <c:cat>
            <c:strRef>
              <c:f>Figure9!$F$12:$F$19</c:f>
              <c:strCache/>
            </c:strRef>
          </c:cat>
          <c:val>
            <c:numRef>
              <c:f>Figure9!$G$12:$G$19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 and extra EU trade in goods,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imports plus exports, % share of total trade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09725"/>
          <c:w val="0.953"/>
          <c:h val="0.6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Figure10!$E$10</c:f>
              <c:strCache>
                <c:ptCount val="1"/>
                <c:pt idx="0">
                  <c:v>Extra EU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Figure10!$C$11:$C$39</c:f>
              <c:strCache/>
            </c:strRef>
          </c:cat>
          <c:val>
            <c:numRef>
              <c:f>Figure10!$E$11:$E$39</c:f>
              <c:numCache/>
            </c:numRef>
          </c:val>
        </c:ser>
        <c:ser>
          <c:idx val="1"/>
          <c:order val="1"/>
          <c:tx>
            <c:strRef>
              <c:f>Figure10!$D$10</c:f>
              <c:strCache>
                <c:ptCount val="1"/>
                <c:pt idx="0">
                  <c:v>Intra EU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Figure10!$C$11:$C$39</c:f>
              <c:strCache/>
            </c:strRef>
          </c:cat>
          <c:val>
            <c:numRef>
              <c:f>Figure10!$D$11:$D$39</c:f>
              <c:numCache/>
            </c:numRef>
          </c:val>
        </c:ser>
        <c:overlap val="100"/>
        <c:gapWidth val="50"/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22803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76"/>
          <c:y val="0.878"/>
          <c:w val="0.2477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2525"/>
          <c:w val="0.908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Figure11!$C$3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Figure11!$B$4:$B$31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</c:spPr>
          </c:marker>
          <c:dPt>
            <c:idx val="0"/>
            <c:spPr>
              <a:ln w="25400" cap="rnd">
                <a:solidFill>
                  <a:schemeClr val="accent2"/>
                </a:solidFill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38100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0d7545-fe99-4803-8f3b-3a5fa90be32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0575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4f3ef8-fa65-423b-aca2-d1de3fabff7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be7a78-3937-4845-8eac-29cd38e0fbf4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382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fbe433-38e8-41fd-a62e-3f4c4cd9e98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4d3301-e71d-4767-b5e1-3e4e04b1f62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8d4b2b-7f02-4172-80f8-e74b63fe847d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435"/>
                  <c:y val="-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82df2a-ee7c-4b94-b33e-4beab594a47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75"/>
                  <c:y val="-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4a6ef0-a326-46af-bb35-bf0c4f61907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9efc69-d1e7-4022-8797-32858c482af0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c6f7fa-3f7d-4689-b02c-2e3ff1ae1fb7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36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bbdcd6-3454-4a33-9276-42238c95e17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3e1af3-3a11-41de-b629-dc6c79c04576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19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05dcf9-2bb7-4a8d-85ba-0e02affe26d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7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f0ee9c-99db-436f-90a6-32f7e7bdaa7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3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d77ac9-290b-4b75-a683-9e133b97128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56f831-488b-4245-867c-afdca98cd804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f245b8-d10e-48aa-a531-98c3c096610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9e3f9f-c260-48d9-b813-274ba8d9d52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077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378a8f-7bb1-4439-8cfe-c917c3adf9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e569ae-273e-4667-8acf-adc0edfb3d67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5235d8-0dce-4dd9-9ebe-5e748e79248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3b350d-9c1c-44db-90e8-05138eedc32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de3723-a918-447b-8350-f895d4f7dc6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25c5ff-04d1-43f3-b509-9c32f37f8ca6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67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f7f2e0-4811-4921-9437-48c36d1235d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834222-1ef0-40a0-8573-a9c7eec63ab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65e1a4-8cb4-4de8-b16a-3b8fdcf8a6c6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50610f-b595-4bb8-9322-b2bfa9ffe0fa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Figure11!$D$4:$D$31</c:f>
              <c:numCache/>
            </c:numRef>
          </c:xVal>
          <c:yVal>
            <c:numRef>
              <c:f>Figure11!$C$4:$C$31</c:f>
              <c:numCache/>
            </c:numRef>
          </c:yVal>
          <c:smooth val="0"/>
        </c:ser>
        <c:axId val="48979696"/>
        <c:axId val="38164081"/>
      </c:scatterChart>
      <c:valAx>
        <c:axId val="4897969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 exports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rgbClr val="000000"/>
            </a:solidFill>
            <a:prstDash val="solid"/>
            <a:round/>
          </a:ln>
        </c:spPr>
        <c:crossAx val="38164081"/>
        <c:crossesAt val="50"/>
        <c:crossBetween val="midCat"/>
        <c:dispUnits/>
      </c:valAx>
      <c:valAx>
        <c:axId val="3816408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chemeClr val="tx1"/>
            </a:solidFill>
            <a:round/>
          </a:ln>
        </c:spPr>
        <c:crossAx val="48979696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2975"/>
          <c:y val="0.01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Figure12!$D$10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Figure12!$C$13:$C$24</c:f>
              <c:strCache/>
            </c:strRef>
          </c:cat>
          <c:val>
            <c:numRef>
              <c:f>Figure12!$D$13:$D$24</c:f>
              <c:numCache/>
            </c:numRef>
          </c:val>
        </c:ser>
        <c:ser>
          <c:idx val="1"/>
          <c:order val="1"/>
          <c:tx>
            <c:strRef>
              <c:f>Figure12!$E$10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Figure12!$C$13:$C$24</c:f>
              <c:strCache/>
            </c:strRef>
          </c:cat>
          <c:val>
            <c:numRef>
              <c:f>Figure12!$E$13:$E$24</c:f>
              <c:numCache/>
            </c:numRef>
          </c:val>
        </c:ser>
        <c:axId val="7932410"/>
        <c:axId val="4282827"/>
      </c:barChart>
      <c:catAx>
        <c:axId val="7932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324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3075"/>
          <c:y val="0.013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Figure12!$D$10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Figure12!$C$28:$C$39</c:f>
              <c:strCache/>
            </c:strRef>
          </c:cat>
          <c:val>
            <c:numRef>
              <c:f>Figure12!$D$28:$D$39</c:f>
              <c:numCache/>
            </c:numRef>
          </c:val>
        </c:ser>
        <c:ser>
          <c:idx val="1"/>
          <c:order val="1"/>
          <c:tx>
            <c:strRef>
              <c:f>Figure12!$E$10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Figure12!$C$28:$C$39</c:f>
              <c:strCache/>
            </c:strRef>
          </c:cat>
          <c:val>
            <c:numRef>
              <c:f>Figure12!$E$28:$E$39</c:f>
              <c:numCache/>
            </c:numRef>
          </c:val>
        </c:ser>
        <c:axId val="38545444"/>
        <c:axId val="11364677"/>
      </c:barChart>
      <c:catAx>
        <c:axId val="38545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454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exports of goods,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extra EU-27 exports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1175"/>
        </c:manualLayout>
      </c:layout>
      <c:pieChart>
        <c:varyColors val="1"/>
        <c:ser>
          <c:idx val="0"/>
          <c:order val="0"/>
          <c:tx>
            <c:strRef>
              <c:f>Figure13!$D$10</c:f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6"/>
              <c:layout>
                <c:manualLayout>
                  <c:x val="-0.012"/>
                  <c:y val="-0.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Figure13!$C$11:$C$18</c:f>
              <c:strCache/>
            </c:strRef>
          </c:cat>
          <c:val>
            <c:numRef>
              <c:f>Figure13!$D$11:$D$18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imports of goods,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extra EU-27 imports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25"/>
          <c:w val="0.49375"/>
          <c:h val="0.51175"/>
        </c:manualLayout>
      </c:layout>
      <c:pieChart>
        <c:varyColors val="1"/>
        <c:ser>
          <c:idx val="0"/>
          <c:order val="0"/>
          <c:tx>
            <c:strRef>
              <c:f>Figure14!$D$10</c:f>
              <c:strCache>
                <c:ptCount val="1"/>
                <c:pt idx="0">
                  <c:v>(% share of extra EU imports)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0.032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075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Figure14!$C$11:$C$18</c:f>
              <c:strCache/>
            </c:strRef>
          </c:cat>
          <c:val>
            <c:numRef>
              <c:f>Figure14!$D$11:$D$18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 ratio for international trade in goods, 2010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09625"/>
          <c:w val="0.9445"/>
          <c:h val="0.6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Figure2!$C$11:$C$23</c:f>
              <c:strCache/>
            </c:strRef>
          </c:cat>
          <c:val>
            <c:numRef>
              <c:f>Figure2!$D$11:$D$23</c:f>
              <c:numCache/>
            </c:numRef>
          </c:val>
        </c:ser>
        <c:ser>
          <c:idx val="1"/>
          <c:order val="1"/>
          <c:tx>
            <c:strRef>
              <c:f>Figure2!$E$10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Figure2!$C$11:$C$23</c:f>
              <c:strCache/>
            </c:strRef>
          </c:cat>
          <c:val>
            <c:numRef>
              <c:f>Figure2!$E$11:$E$23</c:f>
              <c:numCache/>
            </c:numRef>
          </c:val>
        </c:ser>
        <c:gapWidth val="50"/>
        <c:axId val="32038484"/>
        <c:axId val="19910901"/>
      </c:bar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910901"/>
        <c:crossesAt val="100"/>
        <c:auto val="1"/>
        <c:lblOffset val="100"/>
        <c:tickLblSkip val="1"/>
        <c:noMultiLvlLbl val="0"/>
      </c:catAx>
      <c:valAx>
        <c:axId val="19910901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3848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8"/>
          <c:y val="0.83125"/>
          <c:w val="0.124"/>
          <c:h val="0.03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 EU-27 trade by main products, EU, 2016 and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099"/>
          <c:w val="0.87125"/>
          <c:h val="0.63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Figure15!$H$10</c:f>
              <c:strCache>
                <c:ptCount val="1"/>
                <c:pt idx="0">
                  <c:v>Trade balance, 2016 (left-hand axis)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Figure15!$C$11:$C$27</c:f>
              <c:strCache/>
            </c:strRef>
          </c:cat>
          <c:val>
            <c:numRef>
              <c:f>Figure15!$H$11:$H$27</c:f>
              <c:numCache/>
            </c:numRef>
          </c:val>
        </c:ser>
        <c:ser>
          <c:idx val="5"/>
          <c:order val="1"/>
          <c:tx>
            <c:strRef>
              <c:f>Figure15!$I$10</c:f>
              <c:strCache>
                <c:ptCount val="1"/>
                <c:pt idx="0">
                  <c:v>Trade balance, 2021 (left-hand axis)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Figure15!$C$11:$C$27</c:f>
              <c:strCache/>
            </c:strRef>
          </c:cat>
          <c:val>
            <c:numRef>
              <c:f>Figure15!$I$11:$I$27</c:f>
              <c:numCache/>
            </c:numRef>
          </c:val>
        </c:ser>
        <c:overlap val="100"/>
        <c:gapWidth val="0"/>
        <c:axId val="35173230"/>
        <c:axId val="48123615"/>
      </c:barChart>
      <c:lineChart>
        <c:grouping val="standard"/>
        <c:varyColors val="0"/>
        <c:ser>
          <c:idx val="0"/>
          <c:order val="2"/>
          <c:tx>
            <c:strRef>
              <c:f>Figure15!$D$10</c:f>
              <c:strCache>
                <c:ptCount val="1"/>
                <c:pt idx="0">
                  <c:v>Exports, 2016 (upper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Figure15!$C$11:$C$27</c:f>
              <c:strCache/>
            </c:strRef>
          </c:cat>
          <c:val>
            <c:numRef>
              <c:f>Figure15!$D$11:$D$27</c:f>
              <c:numCache/>
            </c:numRef>
          </c:val>
          <c:smooth val="0"/>
        </c:ser>
        <c:ser>
          <c:idx val="1"/>
          <c:order val="3"/>
          <c:tx>
            <c:strRef>
              <c:f>Figure15!$E$10</c:f>
              <c:strCache>
                <c:ptCount val="1"/>
                <c:pt idx="0">
                  <c:v>Exports, 2021 (upper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Figure15!$C$11:$C$27</c:f>
              <c:strCache/>
            </c:strRef>
          </c:cat>
          <c:val>
            <c:numRef>
              <c:f>Figure15!$E$11:$E$27</c:f>
              <c:numCache/>
            </c:numRef>
          </c:val>
          <c:smooth val="0"/>
        </c:ser>
        <c:ser>
          <c:idx val="2"/>
          <c:order val="4"/>
          <c:tx>
            <c:strRef>
              <c:f>Figure15!$F$10</c:f>
              <c:strCache>
                <c:ptCount val="1"/>
                <c:pt idx="0">
                  <c:v>Imports, 2016 (lower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Figure15!$C$11:$C$27</c:f>
              <c:strCache/>
            </c:strRef>
          </c:cat>
          <c:val>
            <c:numRef>
              <c:f>Figure15!$F$11:$F$27</c:f>
              <c:numCache/>
            </c:numRef>
          </c:val>
          <c:smooth val="0"/>
        </c:ser>
        <c:ser>
          <c:idx val="3"/>
          <c:order val="5"/>
          <c:tx>
            <c:strRef>
              <c:f>Figure15!$G$10</c:f>
              <c:strCache>
                <c:ptCount val="1"/>
                <c:pt idx="0">
                  <c:v>Imports, 2021 (lower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Figure15!$C$11:$C$27</c:f>
              <c:strCache/>
            </c:strRef>
          </c:cat>
          <c:val>
            <c:numRef>
              <c:f>Figure15!$G$11:$G$27</c:f>
              <c:numCache/>
            </c:numRef>
          </c:val>
          <c:smooth val="0"/>
        </c:ser>
        <c:dropLines/>
        <c:marker val="1"/>
        <c:axId val="30459352"/>
        <c:axId val="5698713"/>
      </c:lineChart>
      <c:catAx>
        <c:axId val="351732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ax val="1000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173230"/>
        <c:crosses val="autoZero"/>
        <c:crossBetween val="between"/>
        <c:dispUnits/>
        <c:majorUnit val="400"/>
      </c:valAx>
      <c:catAx>
        <c:axId val="304593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Imports   Exports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30459352"/>
        <c:crosses val="max"/>
        <c:crossBetween val="between"/>
        <c:dispUnits/>
        <c:majorUnit val="400"/>
      </c:valAx>
    </c:plotArea>
    <c:legend>
      <c:legendPos val="b"/>
      <c:layout>
        <c:manualLayout>
          <c:xMode val="edge"/>
          <c:yMode val="edge"/>
          <c:x val="0.049"/>
          <c:y val="0.85275"/>
          <c:w val="0.8965"/>
          <c:h val="0.07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by product, EU,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extra EU-27 exports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02"/>
          <c:w val="0.945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Figure16!$D$10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Figure16!$C$11:$C$17</c:f>
              <c:strCache/>
            </c:strRef>
          </c:cat>
          <c:val>
            <c:numRef>
              <c:f>Figure16!$D$11:$D$17</c:f>
              <c:numCache/>
            </c:numRef>
          </c:val>
        </c:ser>
        <c:ser>
          <c:idx val="1"/>
          <c:order val="1"/>
          <c:tx>
            <c:strRef>
              <c:f>Figure16!$E$10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Figure16!$C$11:$C$17</c:f>
              <c:strCache/>
            </c:strRef>
          </c:cat>
          <c:val>
            <c:numRef>
              <c:f>Figure16!$E$11:$E$17</c:f>
              <c:numCache/>
            </c:numRef>
          </c:val>
        </c:ser>
        <c:axId val="51288418"/>
        <c:axId val="58942579"/>
      </c:bar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8841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925"/>
          <c:y val="0.9235"/>
          <c:w val="0.124"/>
          <c:h val="0.0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imports by product, EU,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extra EU-27 imports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97"/>
          <c:w val="0.945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Figure17!$D$10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Figure17!$C$11:$C$17</c:f>
              <c:strCache/>
            </c:strRef>
          </c:cat>
          <c:val>
            <c:numRef>
              <c:f>Figure17!$D$11:$D$17</c:f>
              <c:numCache/>
            </c:numRef>
          </c:val>
        </c:ser>
        <c:ser>
          <c:idx val="1"/>
          <c:order val="1"/>
          <c:tx>
            <c:strRef>
              <c:f>Figure17!$E$10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Figure17!$C$11:$C$17</c:f>
              <c:strCache/>
            </c:strRef>
          </c:cat>
          <c:val>
            <c:numRef>
              <c:f>Figure17!$E$11:$E$17</c:f>
              <c:numCache/>
            </c:numRef>
          </c:val>
        </c:ser>
        <c:axId val="60721164"/>
        <c:axId val="9619565"/>
      </c:bar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7211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91025"/>
          <c:w val="0.124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and imports by product,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extra EU-27 exports/imports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09825"/>
          <c:w val="0.66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Figure18!$C$11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Figure18!$D$11:$E$11</c:f>
              <c:numCache/>
            </c:numRef>
          </c:val>
        </c:ser>
        <c:ser>
          <c:idx val="1"/>
          <c:order val="1"/>
          <c:tx>
            <c:strRef>
              <c:f>Figure18!$C$12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Figure18!$D$12:$E$12</c:f>
              <c:numCache/>
            </c:numRef>
          </c:val>
        </c:ser>
        <c:ser>
          <c:idx val="2"/>
          <c:order val="2"/>
          <c:tx>
            <c:strRef>
              <c:f>Figure18!$C$13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Figure18!$D$13:$E$13</c:f>
              <c:numCache/>
            </c:numRef>
          </c:val>
        </c:ser>
        <c:ser>
          <c:idx val="3"/>
          <c:order val="3"/>
          <c:tx>
            <c:strRef>
              <c:f>Figure18!$C$14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Figure18!$D$14:$E$14</c:f>
              <c:numCache/>
            </c:numRef>
          </c:val>
        </c:ser>
        <c:ser>
          <c:idx val="4"/>
          <c:order val="4"/>
          <c:tx>
            <c:strRef>
              <c:f>Figure18!$C$15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Figure18!$D$15:$E$15</c:f>
              <c:numCache/>
            </c:numRef>
          </c:val>
        </c:ser>
        <c:ser>
          <c:idx val="5"/>
          <c:order val="5"/>
          <c:tx>
            <c:strRef>
              <c:f>Figure18!$C$16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Figure18!$D$16:$E$16</c:f>
              <c:numCache/>
            </c:numRef>
          </c:val>
        </c:ser>
        <c:ser>
          <c:idx val="6"/>
          <c:order val="6"/>
          <c:tx>
            <c:strRef>
              <c:f>Figure18!$C$17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Figure18!$D$10:$E$10</c:f>
              <c:strCache/>
            </c:strRef>
          </c:cat>
          <c:val>
            <c:numRef>
              <c:f>Figure18!$D$17:$E$17</c:f>
              <c:numCache/>
            </c:numRef>
          </c:val>
        </c:ser>
        <c:overlap val="100"/>
        <c:axId val="19467222"/>
        <c:axId val="40987271"/>
      </c:barChart>
      <c:catAx>
        <c:axId val="194672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67222"/>
        <c:crosses val="autoZero"/>
        <c:crossBetween val="between"/>
        <c:dispUnits/>
      </c:valAx>
    </c:plotArea>
    <c:legend>
      <c:legendPos val="r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balance for international trade in goods, 2010 and 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07"/>
          <c:w val="0.9387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Figure3!$C$11:$C$23</c:f>
              <c:strCache/>
            </c:strRef>
          </c:cat>
          <c:val>
            <c:numRef>
              <c:f>Figure3!$D$11:$D$23</c:f>
              <c:numCache/>
            </c:numRef>
          </c:val>
        </c:ser>
        <c:ser>
          <c:idx val="1"/>
          <c:order val="1"/>
          <c:tx>
            <c:strRef>
              <c:f>Figure3!$E$10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Figure3!$C$11:$C$23</c:f>
              <c:strCache/>
            </c:strRef>
          </c:cat>
          <c:val>
            <c:numRef>
              <c:f>Figure3!$E$11:$E$23</c:f>
              <c:numCache/>
            </c:numRef>
          </c:val>
        </c:ser>
        <c:gapWidth val="50"/>
        <c:axId val="44980382"/>
        <c:axId val="2170255"/>
      </c:bar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9803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84725"/>
          <c:w val="0.124"/>
          <c:h val="0.03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exports of goods,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world exports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3"/>
          <c:w val="0.49375"/>
          <c:h val="0.483"/>
        </c:manualLayout>
      </c:layout>
      <c:pieChart>
        <c:varyColors val="1"/>
        <c:ser>
          <c:idx val="0"/>
          <c:order val="0"/>
          <c:tx>
            <c:strRef>
              <c:f>Figure4!$D$10</c:f>
              <c:strCache>
                <c:ptCount val="1"/>
                <c:pt idx="0">
                  <c:v>(% share of world exports)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Figure4!$C$11:$C$17</c:f>
              <c:strCache/>
            </c:strRef>
          </c:cat>
          <c:val>
            <c:numRef>
              <c:f>Figure4!$D$11:$D$17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imports of goods,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world exports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3"/>
          <c:w val="0.49375"/>
          <c:h val="0.483"/>
        </c:manualLayout>
      </c:layout>
      <c:pieChart>
        <c:varyColors val="1"/>
        <c:ser>
          <c:idx val="0"/>
          <c:order val="0"/>
          <c:tx>
            <c:strRef>
              <c:f>Figure5!$D$10</c:f>
              <c:strCache>
                <c:ptCount val="1"/>
                <c:pt idx="0">
                  <c:v>(% share of world imports)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Figure5!$C$11:$C$17</c:f>
              <c:strCache/>
            </c:strRef>
          </c:cat>
          <c:val>
            <c:numRef>
              <c:f>Figure5!$D$11:$D$17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international trade in goods,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billion (bars) and year to year growth rate (lines)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98"/>
          <c:w val="0.8265"/>
          <c:h val="0.711"/>
        </c:manualLayout>
      </c:layout>
      <c:lineChart>
        <c:grouping val="standard"/>
        <c:varyColors val="0"/>
        <c:ser>
          <c:idx val="5"/>
          <c:order val="0"/>
          <c:tx>
            <c:strRef>
              <c:f>Figure6!$C$11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Figure6!$D$10:$N$10</c:f>
              <c:numCache/>
            </c:numRef>
          </c:cat>
          <c:val>
            <c:numRef>
              <c:f>Figure6!$D$11:$N$11</c:f>
              <c:numCache/>
            </c:numRef>
          </c:val>
          <c:smooth val="0"/>
        </c:ser>
        <c:ser>
          <c:idx val="4"/>
          <c:order val="1"/>
          <c:tx>
            <c:strRef>
              <c:f>Figure6!$C$12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Figure6!$D$10:$N$10</c:f>
              <c:numCache/>
            </c:numRef>
          </c:cat>
          <c:val>
            <c:numRef>
              <c:f>Figure6!$D$12:$N$12</c:f>
              <c:numCache/>
            </c:numRef>
          </c:val>
          <c:smooth val="0"/>
        </c:ser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572937"/>
        <c:crossesAt val="0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32296"/>
        <c:crosses val="autoZero"/>
        <c:crossBetween val="between"/>
        <c:dispUnits/>
        <c:minorUnit val="4"/>
      </c:valAx>
    </c:plotArea>
    <c:legend>
      <c:legendPos val="r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215"/>
          <c:y val="0.04475"/>
          <c:w val="0.87425"/>
          <c:h val="0.78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Figure6!$C$13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Figure6!$D$10:$N$10</c:f>
              <c:numCache/>
            </c:numRef>
          </c:cat>
          <c:val>
            <c:numRef>
              <c:f>Figure6!$D$13:$N$13</c:f>
              <c:numCache/>
            </c:numRef>
          </c:val>
        </c:ser>
        <c:gapWidth val="50"/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964707"/>
        <c:crossesAt val="0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12114"/>
        <c:crosses val="autoZero"/>
        <c:crossBetween val="between"/>
        <c:dispUnits/>
        <c:minorUnit val="4"/>
      </c:valAx>
    </c:plotArea>
    <c:legend>
      <c:legendPos val="r"/>
      <c:layout>
        <c:manualLayout>
          <c:xMode val="edge"/>
          <c:yMode val="edge"/>
          <c:x val="0.89225"/>
          <c:y val="0.3595"/>
          <c:w val="0.09975"/>
          <c:h val="0.19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term 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evelopment of international trade in goods,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monthly growth rate compared to the same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month in 2020</a:t>
            </a:r>
          </a:p>
        </c:rich>
      </c:tx>
      <c:layout>
        <c:manualLayout>
          <c:xMode val="edge"/>
          <c:yMode val="edge"/>
          <c:x val="0.009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099"/>
          <c:w val="0.9065"/>
          <c:h val="0.67325"/>
        </c:manualLayout>
      </c:layout>
      <c:lineChart>
        <c:grouping val="standard"/>
        <c:varyColors val="0"/>
        <c:ser>
          <c:idx val="5"/>
          <c:order val="0"/>
          <c:tx>
            <c:strRef>
              <c:f>Figure7!$C$11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Figure7!$D$10:$O$10</c:f>
              <c:strCache/>
            </c:strRef>
          </c:cat>
          <c:val>
            <c:numRef>
              <c:f>Figure7!$D$11:$O$11</c:f>
              <c:numCache/>
            </c:numRef>
          </c:val>
          <c:smooth val="0"/>
        </c:ser>
        <c:ser>
          <c:idx val="0"/>
          <c:order val="1"/>
          <c:tx>
            <c:strRef>
              <c:f>Figure7!$C$12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Figure7!$D$10:$O$10</c:f>
              <c:strCache/>
            </c:strRef>
          </c:cat>
          <c:val>
            <c:numRef>
              <c:f>Figure7!$D$12:$O$12</c:f>
              <c:numCache/>
            </c:numRef>
          </c:val>
          <c:smooth val="0"/>
        </c:ser>
        <c:axId val="40573500"/>
        <c:axId val="29617181"/>
      </c:lineChart>
      <c:dateAx>
        <c:axId val="4057350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617181"/>
        <c:crossesAt val="0"/>
        <c:auto val="1"/>
        <c:baseTimeUnit val="months"/>
        <c:majorUnit val="1"/>
        <c:majorTimeUnit val="days"/>
        <c:minorUnit val="1"/>
        <c:minorTimeUnit val="days"/>
        <c:noMultiLvlLbl val="0"/>
      </c:dateAx>
      <c:valAx>
        <c:axId val="29617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573500"/>
        <c:crosses val="autoZero"/>
        <c:crossBetween val="between"/>
        <c:dispUnits/>
        <c:minorUnit val="4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7"/>
          <c:y val="0.876"/>
          <c:w val="0.096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sum of exports and imports.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External trade flows with extra EU.</a:t>
          </a:r>
        </a:p>
        <a:p>
          <a:r>
            <a:rPr lang="en-GB" sz="1200">
              <a:latin typeface="Arial" panose="020B0604020202020204" pitchFamily="34" charset="0"/>
            </a:rPr>
            <a:t>(²) Excluding Hong Kong.</a:t>
          </a:r>
        </a:p>
        <a:p>
          <a:r>
            <a:rPr lang="en-GB" sz="1200">
              <a:latin typeface="Arial" panose="020B0604020202020204" pitchFamily="34" charset="0"/>
            </a:rPr>
            <a:t>(³) Including Liechtenstein.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ext_lt_introle and UNCTAD)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0</xdr:colOff>
      <xdr:row>40</xdr:row>
      <xdr:rowOff>123825</xdr:rowOff>
    </xdr:from>
    <xdr:to>
      <xdr:col>29</xdr:col>
      <xdr:colOff>57150</xdr:colOff>
      <xdr:row>81</xdr:row>
      <xdr:rowOff>66675</xdr:rowOff>
    </xdr:to>
    <xdr:graphicFrame macro="">
      <xdr:nvGraphicFramePr>
        <xdr:cNvPr id="5" name="Chart 1"/>
        <xdr:cNvGraphicFramePr/>
      </xdr:nvGraphicFramePr>
      <xdr:xfrm>
        <a:off x="10439400" y="6629400"/>
        <a:ext cx="92011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23</xdr:row>
      <xdr:rowOff>0</xdr:rowOff>
    </xdr:from>
    <xdr:to>
      <xdr:col>9</xdr:col>
      <xdr:colOff>9525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1238250" y="3914775"/>
        <a:ext cx="55530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733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external trade flows with extra EU.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ext_lt_intertrd)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19050</xdr:rowOff>
    </xdr:from>
    <xdr:to>
      <xdr:col>14</xdr:col>
      <xdr:colOff>581025</xdr:colOff>
      <xdr:row>43</xdr:row>
      <xdr:rowOff>19050</xdr:rowOff>
    </xdr:to>
    <xdr:graphicFrame macro="">
      <xdr:nvGraphicFramePr>
        <xdr:cNvPr id="3" name="Chart 1"/>
        <xdr:cNvGraphicFramePr/>
      </xdr:nvGraphicFramePr>
      <xdr:xfrm>
        <a:off x="1238250" y="2762250"/>
        <a:ext cx="952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43</xdr:row>
      <xdr:rowOff>66675</xdr:rowOff>
    </xdr:from>
    <xdr:to>
      <xdr:col>14</xdr:col>
      <xdr:colOff>581025</xdr:colOff>
      <xdr:row>64</xdr:row>
      <xdr:rowOff>85725</xdr:rowOff>
    </xdr:to>
    <xdr:graphicFrame macro="">
      <xdr:nvGraphicFramePr>
        <xdr:cNvPr id="4" name="Chart 1"/>
        <xdr:cNvGraphicFramePr/>
      </xdr:nvGraphicFramePr>
      <xdr:xfrm>
        <a:off x="1238250" y="6619875"/>
        <a:ext cx="95250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external trade flows with extra EU.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ext_lt_intertrd)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18</xdr:row>
      <xdr:rowOff>9525</xdr:rowOff>
    </xdr:from>
    <xdr:to>
      <xdr:col>17</xdr:col>
      <xdr:colOff>76200</xdr:colOff>
      <xdr:row>63</xdr:row>
      <xdr:rowOff>66675</xdr:rowOff>
    </xdr:to>
    <xdr:graphicFrame macro="">
      <xdr:nvGraphicFramePr>
        <xdr:cNvPr id="2" name="Chart 1"/>
        <xdr:cNvGraphicFramePr/>
      </xdr:nvGraphicFramePr>
      <xdr:xfrm>
        <a:off x="1238250" y="2762250"/>
        <a:ext cx="109156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85725</xdr:rowOff>
    </xdr:from>
    <xdr:to>
      <xdr:col>5</xdr:col>
      <xdr:colOff>9525</xdr:colOff>
      <xdr:row>64</xdr:row>
      <xdr:rowOff>19050</xdr:rowOff>
    </xdr:to>
    <xdr:graphicFrame macro="">
      <xdr:nvGraphicFramePr>
        <xdr:cNvPr id="2" name="Chart 1"/>
        <xdr:cNvGraphicFramePr/>
      </xdr:nvGraphicFramePr>
      <xdr:xfrm>
        <a:off x="1238250" y="5019675"/>
        <a:ext cx="5143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1743075</xdr:colOff>
      <xdr:row>32</xdr:row>
      <xdr:rowOff>85725</xdr:rowOff>
    </xdr:from>
    <xdr:to>
      <xdr:col>7</xdr:col>
      <xdr:colOff>1733550</xdr:colOff>
      <xdr:row>64</xdr:row>
      <xdr:rowOff>19050</xdr:rowOff>
    </xdr:to>
    <xdr:graphicFrame macro="">
      <xdr:nvGraphicFramePr>
        <xdr:cNvPr id="3" name="Chart 2"/>
        <xdr:cNvGraphicFramePr/>
      </xdr:nvGraphicFramePr>
      <xdr:xfrm>
        <a:off x="6276975" y="5019675"/>
        <a:ext cx="51435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41</xdr:row>
      <xdr:rowOff>123825</xdr:rowOff>
    </xdr:from>
    <xdr:to>
      <xdr:col>9</xdr:col>
      <xdr:colOff>704850</xdr:colOff>
      <xdr:row>89</xdr:row>
      <xdr:rowOff>9525</xdr:rowOff>
    </xdr:to>
    <xdr:graphicFrame macro="">
      <xdr:nvGraphicFramePr>
        <xdr:cNvPr id="8224" name="Chart 1"/>
        <xdr:cNvGraphicFramePr/>
      </xdr:nvGraphicFramePr>
      <xdr:xfrm>
        <a:off x="1238250" y="835342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5" name="Chart 4"/>
        <xdr:cNvGraphicFramePr/>
      </xdr:nvGraphicFramePr>
      <xdr:xfrm>
        <a:off x="1104900" y="4924425"/>
        <a:ext cx="5143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1743075</xdr:colOff>
      <xdr:row>31</xdr:row>
      <xdr:rowOff>152400</xdr:rowOff>
    </xdr:from>
    <xdr:to>
      <xdr:col>8</xdr:col>
      <xdr:colOff>304800</xdr:colOff>
      <xdr:row>63</xdr:row>
      <xdr:rowOff>76200</xdr:rowOff>
    </xdr:to>
    <xdr:graphicFrame macro="">
      <xdr:nvGraphicFramePr>
        <xdr:cNvPr id="6" name="Chart 5"/>
        <xdr:cNvGraphicFramePr/>
      </xdr:nvGraphicFramePr>
      <xdr:xfrm>
        <a:off x="6143625" y="4924425"/>
        <a:ext cx="51435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Weighted average.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45</xdr:row>
      <xdr:rowOff>0</xdr:rowOff>
    </xdr:from>
    <xdr:to>
      <xdr:col>16</xdr:col>
      <xdr:colOff>0</xdr:colOff>
      <xdr:row>91</xdr:row>
      <xdr:rowOff>9525</xdr:rowOff>
    </xdr:to>
    <xdr:graphicFrame macro="">
      <xdr:nvGraphicFramePr>
        <xdr:cNvPr id="17443" name="Chart 1"/>
        <xdr:cNvGraphicFramePr/>
      </xdr:nvGraphicFramePr>
      <xdr:xfrm>
        <a:off x="1209675" y="6858000"/>
        <a:ext cx="95250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6</xdr:row>
      <xdr:rowOff>0</xdr:rowOff>
    </xdr:from>
    <xdr:ext cx="9744075" cy="7200900"/>
    <xdr:graphicFrame macro="">
      <xdr:nvGraphicFramePr>
        <xdr:cNvPr id="2" name="Chart 1"/>
        <xdr:cNvGraphicFramePr/>
      </xdr:nvGraphicFramePr>
      <xdr:xfrm>
        <a:off x="3638550" y="1162050"/>
        <a:ext cx="97440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18</xdr:col>
      <xdr:colOff>352425</xdr:colOff>
      <xdr:row>7</xdr:row>
      <xdr:rowOff>123825</xdr:rowOff>
    </xdr:from>
    <xdr:ext cx="1114425" cy="447675"/>
    <xdr:sp macro="" textlink="">
      <xdr:nvSpPr>
        <xdr:cNvPr id="3" name="TextBox 2"/>
        <xdr:cNvSpPr txBox="1"/>
      </xdr:nvSpPr>
      <xdr:spPr>
        <a:xfrm>
          <a:off x="11915775" y="1438275"/>
          <a:ext cx="111442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mainly 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inside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the EU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571500</xdr:colOff>
      <xdr:row>38</xdr:row>
      <xdr:rowOff>142875</xdr:rowOff>
    </xdr:from>
    <xdr:ext cx="1190625" cy="447675"/>
    <xdr:sp macro="" textlink="">
      <xdr:nvSpPr>
        <xdr:cNvPr id="4" name="TextBox 3"/>
        <xdr:cNvSpPr txBox="1"/>
      </xdr:nvSpPr>
      <xdr:spPr>
        <a:xfrm>
          <a:off x="4210050" y="6953250"/>
          <a:ext cx="119062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mainly 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outside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the EU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49</xdr:row>
      <xdr:rowOff>85725</xdr:rowOff>
    </xdr:from>
    <xdr:to>
      <xdr:col>14</xdr:col>
      <xdr:colOff>638175</xdr:colOff>
      <xdr:row>93</xdr:row>
      <xdr:rowOff>9525</xdr:rowOff>
    </xdr:to>
    <xdr:grpSp>
      <xdr:nvGrpSpPr>
        <xdr:cNvPr id="5" name="Group 4"/>
        <xdr:cNvGrpSpPr/>
      </xdr:nvGrpSpPr>
      <xdr:grpSpPr>
        <a:xfrm>
          <a:off x="1362075" y="7658100"/>
          <a:ext cx="9601200" cy="6629400"/>
          <a:chOff x="1238250" y="6591300"/>
          <a:chExt cx="9601200" cy="6480000"/>
        </a:xfrm>
      </xdr:grpSpPr>
      <xdr:graphicFrame macro="">
        <xdr:nvGraphicFramePr>
          <xdr:cNvPr id="2" name="Chart 1"/>
          <xdr:cNvGraphicFramePr/>
        </xdr:nvGraphicFramePr>
        <xdr:xfrm>
          <a:off x="1238250" y="6591300"/>
          <a:ext cx="4685386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154064" y="6591300"/>
          <a:ext cx="4685386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12</xdr:col>
      <xdr:colOff>180975</xdr:colOff>
      <xdr:row>94</xdr:row>
      <xdr:rowOff>38100</xdr:rowOff>
    </xdr:from>
    <xdr:to>
      <xdr:col>14</xdr:col>
      <xdr:colOff>495300</xdr:colOff>
      <xdr:row>97</xdr:row>
      <xdr:rowOff>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9286875" y="14468475"/>
          <a:ext cx="15335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33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Excluding Hong Kong.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28</xdr:row>
      <xdr:rowOff>0</xdr:rowOff>
    </xdr:from>
    <xdr:to>
      <xdr:col>7</xdr:col>
      <xdr:colOff>381000</xdr:colOff>
      <xdr:row>60</xdr:row>
      <xdr:rowOff>85725</xdr:rowOff>
    </xdr:to>
    <xdr:graphicFrame macro="">
      <xdr:nvGraphicFramePr>
        <xdr:cNvPr id="3" name="Chart 1"/>
        <xdr:cNvGraphicFramePr/>
      </xdr:nvGraphicFramePr>
      <xdr:xfrm>
        <a:off x="1152525" y="4267200"/>
        <a:ext cx="5143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33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Excluding Hong Kong.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28</xdr:row>
      <xdr:rowOff>38100</xdr:rowOff>
    </xdr:from>
    <xdr:to>
      <xdr:col>7</xdr:col>
      <xdr:colOff>1000125</xdr:colOff>
      <xdr:row>60</xdr:row>
      <xdr:rowOff>123825</xdr:rowOff>
    </xdr:to>
    <xdr:graphicFrame macro="">
      <xdr:nvGraphicFramePr>
        <xdr:cNvPr id="3" name="Chart 1"/>
        <xdr:cNvGraphicFramePr/>
      </xdr:nvGraphicFramePr>
      <xdr:xfrm>
        <a:off x="1238250" y="4305300"/>
        <a:ext cx="5143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342900</xdr:colOff>
      <xdr:row>71</xdr:row>
      <xdr:rowOff>0</xdr:rowOff>
    </xdr:from>
    <xdr:to>
      <xdr:col>15</xdr:col>
      <xdr:colOff>0</xdr:colOff>
      <xdr:row>74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34525" y="10820400"/>
          <a:ext cx="17240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External trade flows with extra.</a:t>
          </a:r>
        </a:p>
        <a:p>
          <a:r>
            <a:rPr lang="en-GB" sz="1200">
              <a:latin typeface="Arial" panose="020B0604020202020204" pitchFamily="34" charset="0"/>
            </a:rPr>
            <a:t>(²) Excluding Hong Kong.</a:t>
          </a:r>
        </a:p>
        <a:p>
          <a:r>
            <a:rPr lang="en-GB" sz="1200">
              <a:latin typeface="Arial" panose="020B0604020202020204" pitchFamily="34" charset="0"/>
            </a:rPr>
            <a:t>(³) Including Liechtenstein.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ext_lt_introle and UNCTAD)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ext_lt_intertrd)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35</xdr:row>
      <xdr:rowOff>85725</xdr:rowOff>
    </xdr:from>
    <xdr:to>
      <xdr:col>8</xdr:col>
      <xdr:colOff>1200150</xdr:colOff>
      <xdr:row>79</xdr:row>
      <xdr:rowOff>19050</xdr:rowOff>
    </xdr:to>
    <xdr:graphicFrame macro="">
      <xdr:nvGraphicFramePr>
        <xdr:cNvPr id="4" name="Chart 3"/>
        <xdr:cNvGraphicFramePr/>
      </xdr:nvGraphicFramePr>
      <xdr:xfrm>
        <a:off x="1247775" y="6638925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24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0</xdr:rowOff>
    </xdr:from>
    <xdr:to>
      <xdr:col>13</xdr:col>
      <xdr:colOff>571500</xdr:colOff>
      <xdr:row>68</xdr:row>
      <xdr:rowOff>142875</xdr:rowOff>
    </xdr:to>
    <xdr:graphicFrame macro="">
      <xdr:nvGraphicFramePr>
        <xdr:cNvPr id="14369" name="Chart 1"/>
        <xdr:cNvGraphicFramePr/>
      </xdr:nvGraphicFramePr>
      <xdr:xfrm>
        <a:off x="1314450" y="3505200"/>
        <a:ext cx="952500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123825</xdr:rowOff>
    </xdr:from>
    <xdr:to>
      <xdr:col>13</xdr:col>
      <xdr:colOff>523875</xdr:colOff>
      <xdr:row>68</xdr:row>
      <xdr:rowOff>66675</xdr:rowOff>
    </xdr:to>
    <xdr:graphicFrame macro="">
      <xdr:nvGraphicFramePr>
        <xdr:cNvPr id="3" name="Chart 1"/>
        <xdr:cNvGraphicFramePr/>
      </xdr:nvGraphicFramePr>
      <xdr:xfrm>
        <a:off x="1162050" y="3476625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86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23</xdr:row>
      <xdr:rowOff>57150</xdr:rowOff>
    </xdr:from>
    <xdr:to>
      <xdr:col>14</xdr:col>
      <xdr:colOff>9525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1133475" y="3562350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35</xdr:row>
      <xdr:rowOff>0</xdr:rowOff>
    </xdr:from>
    <xdr:to>
      <xdr:col>12</xdr:col>
      <xdr:colOff>0</xdr:colOff>
      <xdr:row>82</xdr:row>
      <xdr:rowOff>9525</xdr:rowOff>
    </xdr:to>
    <xdr:graphicFrame macro="">
      <xdr:nvGraphicFramePr>
        <xdr:cNvPr id="2" name="Chart 1"/>
        <xdr:cNvGraphicFramePr/>
      </xdr:nvGraphicFramePr>
      <xdr:xfrm>
        <a:off x="1238250" y="5791200"/>
        <a:ext cx="9525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External trade flows with extra EU.</a:t>
          </a:r>
        </a:p>
        <a:p>
          <a:r>
            <a:rPr lang="en-GB" sz="1200">
              <a:latin typeface="Arial" panose="020B0604020202020204" pitchFamily="34" charset="0"/>
            </a:rPr>
            <a:t>(²) Excluding Hong Kong.</a:t>
          </a:r>
        </a:p>
        <a:p>
          <a:r>
            <a:rPr lang="en-GB" sz="1200">
              <a:latin typeface="Arial" panose="020B0604020202020204" pitchFamily="34" charset="0"/>
            </a:rPr>
            <a:t>(³) Including Liechtenstein.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ext_lt_introle and UNCTAD)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35</xdr:row>
      <xdr:rowOff>0</xdr:rowOff>
    </xdr:from>
    <xdr:to>
      <xdr:col>11</xdr:col>
      <xdr:colOff>952500</xdr:colOff>
      <xdr:row>82</xdr:row>
      <xdr:rowOff>9525</xdr:rowOff>
    </xdr:to>
    <xdr:graphicFrame macro="">
      <xdr:nvGraphicFramePr>
        <xdr:cNvPr id="2" name="Chart 1"/>
        <xdr:cNvGraphicFramePr/>
      </xdr:nvGraphicFramePr>
      <xdr:xfrm>
        <a:off x="1238250" y="5334000"/>
        <a:ext cx="9525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543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Excluding Hong Kong.</a:t>
          </a:r>
        </a:p>
        <a:p>
          <a:r>
            <a:rPr lang="en-GB" sz="1000">
              <a:latin typeface="Arial" panose="020B0604020202020204" pitchFamily="34" charset="0"/>
            </a:rPr>
            <a:t>(²) External trade flows with extra EU.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ext_lt_introle and UNCTAD)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74</xdr:row>
      <xdr:rowOff>0</xdr:rowOff>
    </xdr:from>
    <xdr:to>
      <xdr:col>14</xdr:col>
      <xdr:colOff>9525</xdr:colOff>
      <xdr:row>77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34425" y="11268075"/>
          <a:ext cx="1724025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</xdr:row>
      <xdr:rowOff>38100</xdr:rowOff>
    </xdr:from>
    <xdr:to>
      <xdr:col>8</xdr:col>
      <xdr:colOff>600075</xdr:colOff>
      <xdr:row>57</xdr:row>
      <xdr:rowOff>123825</xdr:rowOff>
    </xdr:to>
    <xdr:graphicFrame macro="">
      <xdr:nvGraphicFramePr>
        <xdr:cNvPr id="5" name="Chart 4"/>
        <xdr:cNvGraphicFramePr/>
      </xdr:nvGraphicFramePr>
      <xdr:xfrm>
        <a:off x="1276350" y="3533775"/>
        <a:ext cx="597217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533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External trade flows with extra EU. </a:t>
          </a:r>
        </a:p>
        <a:p>
          <a:r>
            <a:rPr lang="en-GB" sz="1000">
              <a:latin typeface="Arial" panose="020B0604020202020204" pitchFamily="34" charset="0"/>
            </a:rPr>
            <a:t>(²) Excluding Hong Kong.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ext_lt_introle and UNCTAD)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 topLeftCell="A25">
      <selection activeCell="H36" sqref="H36"/>
    </sheetView>
  </sheetViews>
  <sheetFormatPr defaultColWidth="9.140625" defaultRowHeight="12"/>
  <cols>
    <col min="1" max="2" width="9.28125" style="144" customWidth="1"/>
    <col min="3" max="3" width="26.28125" style="144" customWidth="1"/>
    <col min="4" max="5" width="12.421875" style="144" customWidth="1"/>
    <col min="6" max="6" width="10.00390625" style="144" customWidth="1"/>
    <col min="7" max="7" width="9.140625" style="144" customWidth="1"/>
    <col min="8" max="8" width="44.140625" style="144" customWidth="1"/>
    <col min="9" max="9" width="17.8515625" style="144" customWidth="1"/>
    <col min="10" max="10" width="16.421875" style="144" customWidth="1"/>
    <col min="11" max="11" width="14.8515625" style="144" customWidth="1"/>
    <col min="12" max="12" width="22.00390625" style="144" customWidth="1"/>
    <col min="13" max="16384" width="9.140625" style="144" customWidth="1"/>
  </cols>
  <sheetData>
    <row r="1" spans="1:3" s="93" customFormat="1" ht="12">
      <c r="A1" s="13"/>
      <c r="C1" s="63" t="s">
        <v>65</v>
      </c>
    </row>
    <row r="2" spans="1:3" s="93" customFormat="1" ht="12">
      <c r="A2" s="13"/>
      <c r="C2" s="63" t="s">
        <v>65</v>
      </c>
    </row>
    <row r="3" s="93" customFormat="1" ht="12">
      <c r="C3" s="93" t="s">
        <v>51</v>
      </c>
    </row>
    <row r="4" s="93" customFormat="1" ht="12">
      <c r="C4" s="93" t="s">
        <v>50</v>
      </c>
    </row>
    <row r="5" s="93" customFormat="1" ht="12"/>
    <row r="6" spans="3:7" s="93" customFormat="1" ht="12">
      <c r="C6" s="38" t="s">
        <v>175</v>
      </c>
      <c r="D6" s="38"/>
      <c r="E6" s="38"/>
      <c r="F6" s="38"/>
      <c r="G6" s="38"/>
    </row>
    <row r="7" spans="3:7" s="93" customFormat="1" ht="12" customHeight="1">
      <c r="C7" s="44" t="s">
        <v>65</v>
      </c>
      <c r="D7" s="44"/>
      <c r="E7" s="44"/>
      <c r="F7" s="44"/>
      <c r="G7" s="44"/>
    </row>
    <row r="8" ht="12"/>
    <row r="9" ht="12"/>
    <row r="10" spans="4:5" ht="12">
      <c r="D10" s="17" t="s">
        <v>6</v>
      </c>
      <c r="E10" s="17" t="s">
        <v>5</v>
      </c>
    </row>
    <row r="11" spans="1:6" ht="24" customHeight="1">
      <c r="A11" s="89"/>
      <c r="B11" s="60"/>
      <c r="C11" s="60" t="s">
        <v>162</v>
      </c>
      <c r="D11" s="197">
        <v>2059.88179647</v>
      </c>
      <c r="E11" s="197">
        <v>1907.5649272800001</v>
      </c>
      <c r="F11" s="90">
        <f aca="true" t="shared" si="0" ref="F11:F13">D11+E11</f>
        <v>3967.4467237500003</v>
      </c>
    </row>
    <row r="12" spans="1:6" ht="24" customHeight="1">
      <c r="A12" s="89"/>
      <c r="B12" s="60"/>
      <c r="C12" s="60"/>
      <c r="D12" s="161"/>
      <c r="E12" s="161"/>
      <c r="F12" s="90"/>
    </row>
    <row r="13" spans="1:6" ht="24" customHeight="1">
      <c r="A13" s="89"/>
      <c r="C13" s="60" t="s">
        <v>77</v>
      </c>
      <c r="D13" s="161">
        <v>2107.368644067797</v>
      </c>
      <c r="E13" s="161">
        <v>1809.95593220339</v>
      </c>
      <c r="F13" s="90">
        <f t="shared" si="0"/>
        <v>3917.3245762711867</v>
      </c>
    </row>
    <row r="14" spans="1:6" ht="24" customHeight="1">
      <c r="A14" s="89"/>
      <c r="C14" s="60" t="s">
        <v>61</v>
      </c>
      <c r="D14" s="161">
        <v>1411.8576271186441</v>
      </c>
      <c r="E14" s="161">
        <v>2213.880677966102</v>
      </c>
      <c r="F14" s="90">
        <f aca="true" t="shared" si="1" ref="F14:F23">D14+E14</f>
        <v>3625.7383050847466</v>
      </c>
    </row>
    <row r="15" spans="1:6" ht="24" customHeight="1">
      <c r="A15" s="89"/>
      <c r="B15" s="94"/>
      <c r="C15" s="60" t="s">
        <v>2</v>
      </c>
      <c r="D15" s="161">
        <v>625.5450976389831</v>
      </c>
      <c r="E15" s="161">
        <v>634.3114452627118</v>
      </c>
      <c r="F15" s="90">
        <f t="shared" si="1"/>
        <v>1259.8565429016949</v>
      </c>
    </row>
    <row r="16" spans="1:6" ht="24" customHeight="1">
      <c r="A16" s="89"/>
      <c r="B16" s="94"/>
      <c r="C16" s="60" t="s">
        <v>149</v>
      </c>
      <c r="D16" s="161">
        <v>412.5845632033898</v>
      </c>
      <c r="E16" s="161">
        <v>571.1567907372881</v>
      </c>
      <c r="F16" s="90">
        <f t="shared" si="1"/>
        <v>983.741353940678</v>
      </c>
    </row>
    <row r="17" spans="1:6" ht="24" customHeight="1">
      <c r="A17" s="89"/>
      <c r="B17" s="94"/>
      <c r="C17" s="60" t="s">
        <v>150</v>
      </c>
      <c r="D17" s="161">
        <v>512.5929293644068</v>
      </c>
      <c r="E17" s="161">
        <v>453.56137999237296</v>
      </c>
      <c r="F17" s="90">
        <f t="shared" si="1"/>
        <v>966.1543093567798</v>
      </c>
    </row>
    <row r="18" spans="1:6" ht="24" customHeight="1">
      <c r="A18" s="89"/>
      <c r="B18" s="94"/>
      <c r="C18" s="60" t="s">
        <v>57</v>
      </c>
      <c r="D18" s="161">
        <v>381.93605847457627</v>
      </c>
      <c r="E18" s="161">
        <v>403.85229830508473</v>
      </c>
      <c r="F18" s="90">
        <f t="shared" si="1"/>
        <v>785.788356779661</v>
      </c>
    </row>
    <row r="19" spans="1:6" ht="24" customHeight="1">
      <c r="A19" s="89"/>
      <c r="B19" s="94"/>
      <c r="C19" s="60" t="s">
        <v>4</v>
      </c>
      <c r="D19" s="161">
        <v>381.8513350576272</v>
      </c>
      <c r="E19" s="161">
        <v>398.7777664542373</v>
      </c>
      <c r="F19" s="90">
        <f t="shared" si="1"/>
        <v>780.6291015118645</v>
      </c>
    </row>
    <row r="20" spans="1:6" ht="24" customHeight="1">
      <c r="A20" s="89"/>
      <c r="B20" s="94"/>
      <c r="C20" s="60" t="s">
        <v>40</v>
      </c>
      <c r="D20" s="161">
        <v>275.23589784915254</v>
      </c>
      <c r="E20" s="161">
        <v>435.9864886779661</v>
      </c>
      <c r="F20" s="90">
        <f t="shared" si="1"/>
        <v>711.2223865271187</v>
      </c>
    </row>
    <row r="21" spans="1:6" ht="24" customHeight="1">
      <c r="A21" s="89"/>
      <c r="B21" s="94"/>
      <c r="C21" s="60" t="s">
        <v>56</v>
      </c>
      <c r="D21" s="161">
        <v>349.96054795084746</v>
      </c>
      <c r="E21" s="161">
        <v>314.30563311355934</v>
      </c>
      <c r="F21" s="90">
        <f t="shared" si="1"/>
        <v>664.2661810644067</v>
      </c>
    </row>
    <row r="22" spans="1:6" ht="24" customHeight="1">
      <c r="A22" s="89"/>
      <c r="B22" s="94"/>
      <c r="C22" s="60" t="s">
        <v>52</v>
      </c>
      <c r="D22" s="161">
        <v>375.5330508474577</v>
      </c>
      <c r="E22" s="161">
        <v>210.76610169491528</v>
      </c>
      <c r="F22" s="90">
        <f t="shared" si="1"/>
        <v>586.2991525423729</v>
      </c>
    </row>
    <row r="23" spans="1:6" ht="24" customHeight="1">
      <c r="A23" s="89"/>
      <c r="B23" s="94"/>
      <c r="C23" s="60" t="s">
        <v>78</v>
      </c>
      <c r="D23" s="161">
        <v>263.34643387966105</v>
      </c>
      <c r="E23" s="161">
        <v>236.8882642525424</v>
      </c>
      <c r="F23" s="90">
        <f t="shared" si="1"/>
        <v>500.23469813220345</v>
      </c>
    </row>
    <row r="24" spans="2:6" ht="12" customHeight="1">
      <c r="B24" s="93"/>
      <c r="D24" s="89"/>
      <c r="E24" s="89"/>
      <c r="F24" s="90"/>
    </row>
    <row r="25" spans="3:6" ht="12" customHeight="1">
      <c r="C25" s="144" t="s">
        <v>101</v>
      </c>
      <c r="F25" s="96"/>
    </row>
    <row r="26" spans="3:8" ht="12" customHeight="1">
      <c r="C26" s="144" t="s">
        <v>163</v>
      </c>
      <c r="F26" s="96"/>
      <c r="G26" s="96"/>
      <c r="H26" s="96"/>
    </row>
    <row r="27" spans="1:8" ht="12" customHeight="1">
      <c r="A27" s="16"/>
      <c r="C27" s="144" t="s">
        <v>147</v>
      </c>
      <c r="H27" s="95"/>
    </row>
    <row r="28" spans="1:3" ht="12" customHeight="1">
      <c r="A28" s="16"/>
      <c r="C28" s="144" t="s">
        <v>79</v>
      </c>
    </row>
    <row r="29" ht="12" customHeight="1"/>
    <row r="30" ht="12" customHeight="1">
      <c r="C30" s="30" t="s">
        <v>151</v>
      </c>
    </row>
    <row r="31" ht="12" customHeight="1"/>
    <row r="32" ht="12" customHeight="1">
      <c r="G32" s="16"/>
    </row>
    <row r="33" ht="12" customHeight="1"/>
    <row r="34" ht="12">
      <c r="A34" s="93"/>
    </row>
    <row r="35" ht="12">
      <c r="A35" s="99"/>
    </row>
    <row r="36" ht="12"/>
    <row r="37" ht="12"/>
    <row r="38" ht="12"/>
    <row r="39" ht="12"/>
    <row r="40" ht="12">
      <c r="C40" s="38"/>
    </row>
    <row r="41" ht="12">
      <c r="C41" s="44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44" t="s">
        <v>76</v>
      </c>
    </row>
    <row r="75" ht="12">
      <c r="C75" s="144" t="s">
        <v>148</v>
      </c>
    </row>
    <row r="76" ht="12">
      <c r="C76" s="144" t="s">
        <v>79</v>
      </c>
    </row>
    <row r="77" ht="12">
      <c r="C77" s="30" t="s">
        <v>143</v>
      </c>
    </row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showGridLines="0" workbookViewId="0" topLeftCell="A10">
      <selection activeCell="U69" sqref="U69"/>
    </sheetView>
  </sheetViews>
  <sheetFormatPr defaultColWidth="9.140625" defaultRowHeight="12"/>
  <cols>
    <col min="1" max="1" width="9.28125" style="144" customWidth="1"/>
    <col min="2" max="2" width="8.8515625" style="144" customWidth="1"/>
    <col min="3" max="3" width="16.28125" style="144" customWidth="1"/>
    <col min="4" max="4" width="13.28125" style="144" customWidth="1"/>
    <col min="5" max="5" width="15.28125" style="144" customWidth="1"/>
    <col min="6" max="6" width="10.00390625" style="144" bestFit="1" customWidth="1"/>
    <col min="7" max="7" width="9.421875" style="144" customWidth="1"/>
    <col min="8" max="15" width="9.140625" style="144" customWidth="1"/>
    <col min="16" max="16" width="5.421875" style="144" customWidth="1"/>
    <col min="17" max="16384" width="9.140625" style="144" customWidth="1"/>
  </cols>
  <sheetData>
    <row r="1" ht="12">
      <c r="C1" s="63" t="s">
        <v>91</v>
      </c>
    </row>
    <row r="2" spans="1:3" s="93" customFormat="1" ht="12">
      <c r="A2" s="16"/>
      <c r="C2" s="63" t="s">
        <v>54</v>
      </c>
    </row>
    <row r="3" s="93" customFormat="1" ht="12">
      <c r="C3" s="93" t="s">
        <v>51</v>
      </c>
    </row>
    <row r="4" s="93" customFormat="1" ht="12">
      <c r="C4" s="93" t="s">
        <v>50</v>
      </c>
    </row>
    <row r="5" s="93" customFormat="1" ht="12"/>
    <row r="6" spans="3:19" s="8" customFormat="1" ht="12">
      <c r="C6" s="38" t="s">
        <v>183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3:27" s="93" customFormat="1" ht="12">
      <c r="C7" s="44" t="s">
        <v>54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="93" customFormat="1" ht="12">
      <c r="H8" s="38"/>
    </row>
    <row r="9" ht="12"/>
    <row r="10" spans="4:5" ht="12">
      <c r="D10" s="17" t="s">
        <v>161</v>
      </c>
      <c r="E10" s="17" t="s">
        <v>159</v>
      </c>
    </row>
    <row r="11" spans="3:8" ht="12">
      <c r="C11" s="87" t="s">
        <v>162</v>
      </c>
      <c r="D11" s="108">
        <v>61.245618884228726</v>
      </c>
      <c r="E11" s="102">
        <v>38.754381115771274</v>
      </c>
      <c r="F11" s="36"/>
      <c r="G11" s="39"/>
      <c r="H11" s="39"/>
    </row>
    <row r="12" spans="3:8" ht="12">
      <c r="C12" s="95"/>
      <c r="D12" s="102"/>
      <c r="E12" s="102"/>
      <c r="F12" s="36"/>
      <c r="G12" s="39"/>
      <c r="H12" s="39"/>
    </row>
    <row r="13" spans="3:8" ht="12">
      <c r="C13" s="144" t="s">
        <v>14</v>
      </c>
      <c r="D13" s="108">
        <v>38.052463757933815</v>
      </c>
      <c r="E13" s="102">
        <v>61.947536242066185</v>
      </c>
      <c r="F13" s="36"/>
      <c r="G13" s="39"/>
      <c r="H13" s="39"/>
    </row>
    <row r="14" spans="3:8" ht="12">
      <c r="C14" s="144" t="s">
        <v>27</v>
      </c>
      <c r="D14" s="108">
        <v>52.20915983228407</v>
      </c>
      <c r="E14" s="102">
        <v>47.79084016771593</v>
      </c>
      <c r="F14" s="36"/>
      <c r="G14" s="39"/>
      <c r="H14" s="39"/>
    </row>
    <row r="15" spans="3:8" ht="12">
      <c r="C15" s="144" t="s">
        <v>28</v>
      </c>
      <c r="D15" s="108">
        <v>54.29572581934888</v>
      </c>
      <c r="E15" s="102">
        <v>45.70427418065112</v>
      </c>
      <c r="F15" s="36"/>
      <c r="G15" s="39"/>
      <c r="H15" s="39"/>
    </row>
    <row r="16" spans="3:8" ht="12">
      <c r="C16" s="144" t="s">
        <v>26</v>
      </c>
      <c r="D16" s="108">
        <v>54.69238251295957</v>
      </c>
      <c r="E16" s="102">
        <v>45.30761748704043</v>
      </c>
      <c r="F16" s="36"/>
      <c r="G16" s="39"/>
      <c r="H16" s="39"/>
    </row>
    <row r="17" spans="3:8" ht="12">
      <c r="C17" s="144" t="s">
        <v>30</v>
      </c>
      <c r="D17" s="108">
        <v>55.257631379948435</v>
      </c>
      <c r="E17" s="102">
        <v>44.742368620051565</v>
      </c>
      <c r="F17" s="36"/>
      <c r="G17" s="39"/>
      <c r="H17" s="39"/>
    </row>
    <row r="18" spans="3:8" ht="12">
      <c r="C18" s="144" t="s">
        <v>15</v>
      </c>
      <c r="D18" s="108">
        <v>56.03220607826963</v>
      </c>
      <c r="E18" s="102">
        <v>43.96779392173037</v>
      </c>
      <c r="F18" s="36"/>
      <c r="G18" s="39"/>
      <c r="H18" s="39"/>
    </row>
    <row r="19" spans="3:8" ht="12">
      <c r="C19" s="144" t="s">
        <v>25</v>
      </c>
      <c r="D19" s="108">
        <v>58.45498886703794</v>
      </c>
      <c r="E19" s="102">
        <v>41.54501113296206</v>
      </c>
      <c r="F19" s="36"/>
      <c r="G19" s="39"/>
      <c r="H19" s="39"/>
    </row>
    <row r="20" spans="3:8" ht="12">
      <c r="C20" s="144" t="s">
        <v>23</v>
      </c>
      <c r="D20" s="108">
        <v>58.6110644550214</v>
      </c>
      <c r="E20" s="102">
        <v>41.3889355449786</v>
      </c>
      <c r="F20" s="36"/>
      <c r="G20" s="39"/>
      <c r="H20" s="39"/>
    </row>
    <row r="21" spans="3:8" ht="12">
      <c r="C21" s="144" t="s">
        <v>18</v>
      </c>
      <c r="D21" s="108">
        <v>59.719505034281916</v>
      </c>
      <c r="E21" s="102">
        <v>40.280494965718084</v>
      </c>
      <c r="F21" s="36"/>
      <c r="G21" s="39"/>
      <c r="H21" s="39"/>
    </row>
    <row r="22" spans="3:8" ht="12">
      <c r="C22" s="144" t="s">
        <v>17</v>
      </c>
      <c r="D22" s="108">
        <v>60.103710871959024</v>
      </c>
      <c r="E22" s="102">
        <v>39.896289128040976</v>
      </c>
      <c r="F22" s="36"/>
      <c r="G22" s="39"/>
      <c r="H22" s="39"/>
    </row>
    <row r="23" spans="3:8" ht="12">
      <c r="C23" s="144" t="s">
        <v>24</v>
      </c>
      <c r="D23" s="108">
        <v>60.99091942016521</v>
      </c>
      <c r="E23" s="102">
        <v>39.00908057983479</v>
      </c>
      <c r="F23" s="36"/>
      <c r="G23" s="39"/>
      <c r="H23" s="39"/>
    </row>
    <row r="24" spans="3:8" ht="12">
      <c r="C24" s="144" t="s">
        <v>29</v>
      </c>
      <c r="D24" s="108">
        <v>61.700752341511624</v>
      </c>
      <c r="E24" s="102">
        <v>38.299247658488376</v>
      </c>
      <c r="F24" s="36"/>
      <c r="G24" s="39"/>
      <c r="H24" s="39"/>
    </row>
    <row r="25" spans="3:8" ht="12">
      <c r="C25" s="144" t="s">
        <v>20</v>
      </c>
      <c r="D25" s="108">
        <v>62.76327606216914</v>
      </c>
      <c r="E25" s="102">
        <v>37.23672393783086</v>
      </c>
      <c r="F25" s="36"/>
      <c r="G25" s="39"/>
      <c r="H25" s="39"/>
    </row>
    <row r="26" spans="3:8" ht="12">
      <c r="C26" s="144" t="s">
        <v>19</v>
      </c>
      <c r="D26" s="108">
        <v>63.05986202841542</v>
      </c>
      <c r="E26" s="102">
        <v>36.94013797158458</v>
      </c>
      <c r="F26" s="36"/>
      <c r="G26" s="39"/>
      <c r="H26" s="39"/>
    </row>
    <row r="27" spans="3:8" ht="12">
      <c r="C27" s="144" t="s">
        <v>37</v>
      </c>
      <c r="D27" s="108">
        <v>63.57929471397124</v>
      </c>
      <c r="E27" s="102">
        <v>36.42070528602876</v>
      </c>
      <c r="F27" s="36"/>
      <c r="G27" s="39"/>
      <c r="H27" s="39"/>
    </row>
    <row r="28" spans="3:8" ht="12">
      <c r="C28" s="144" t="s">
        <v>13</v>
      </c>
      <c r="D28" s="108">
        <v>63.93307844598147</v>
      </c>
      <c r="E28" s="102">
        <v>36.06692155401853</v>
      </c>
      <c r="F28" s="36"/>
      <c r="G28" s="39"/>
      <c r="H28" s="39"/>
    </row>
    <row r="29" spans="3:8" ht="12">
      <c r="C29" s="144" t="s">
        <v>21</v>
      </c>
      <c r="D29" s="108">
        <v>68.86807271125512</v>
      </c>
      <c r="E29" s="102">
        <v>31.131927288744876</v>
      </c>
      <c r="F29" s="36"/>
      <c r="G29" s="39"/>
      <c r="H29" s="39"/>
    </row>
    <row r="30" spans="3:8" ht="12">
      <c r="C30" s="144" t="s">
        <v>32</v>
      </c>
      <c r="D30" s="108">
        <v>69.57443247076871</v>
      </c>
      <c r="E30" s="102">
        <v>30.425567529231287</v>
      </c>
      <c r="F30" s="36"/>
      <c r="G30" s="39"/>
      <c r="H30" s="39"/>
    </row>
    <row r="31" spans="3:8" ht="12">
      <c r="C31" s="144" t="s">
        <v>35</v>
      </c>
      <c r="D31" s="108">
        <v>70.33414105080543</v>
      </c>
      <c r="E31" s="102">
        <v>29.665858949194572</v>
      </c>
      <c r="F31" s="36"/>
      <c r="G31" s="39"/>
      <c r="H31" s="39"/>
    </row>
    <row r="32" spans="3:8" ht="12">
      <c r="C32" s="144" t="s">
        <v>60</v>
      </c>
      <c r="D32" s="108">
        <v>72.00540492953319</v>
      </c>
      <c r="E32" s="102">
        <v>27.994595070466815</v>
      </c>
      <c r="F32" s="36"/>
      <c r="G32" s="39"/>
      <c r="H32" s="39"/>
    </row>
    <row r="33" spans="3:8" ht="12">
      <c r="C33" s="144" t="s">
        <v>31</v>
      </c>
      <c r="D33" s="108">
        <v>72.67012777971644</v>
      </c>
      <c r="E33" s="102">
        <v>27.329872220283562</v>
      </c>
      <c r="F33" s="36"/>
      <c r="G33" s="39"/>
      <c r="H33" s="39"/>
    </row>
    <row r="34" spans="3:8" ht="12">
      <c r="C34" s="144" t="s">
        <v>36</v>
      </c>
      <c r="D34" s="108">
        <v>72.7601326157673</v>
      </c>
      <c r="E34" s="102">
        <v>27.239867384232696</v>
      </c>
      <c r="F34" s="36"/>
      <c r="G34" s="39"/>
      <c r="H34" s="39"/>
    </row>
    <row r="35" spans="3:8" ht="12">
      <c r="C35" s="144" t="s">
        <v>16</v>
      </c>
      <c r="D35" s="108">
        <v>72.83720601158915</v>
      </c>
      <c r="E35" s="102">
        <v>27.162793988410854</v>
      </c>
      <c r="F35" s="36"/>
      <c r="G35" s="39"/>
      <c r="H35" s="39"/>
    </row>
    <row r="36" spans="3:8" ht="12">
      <c r="C36" s="144" t="s">
        <v>34</v>
      </c>
      <c r="D36" s="108">
        <v>74.66564030231609</v>
      </c>
      <c r="E36" s="102">
        <v>25.334359697683908</v>
      </c>
      <c r="F36" s="36"/>
      <c r="G36" s="39"/>
      <c r="H36" s="39"/>
    </row>
    <row r="37" spans="3:8" ht="12">
      <c r="C37" s="144" t="s">
        <v>136</v>
      </c>
      <c r="D37" s="108">
        <v>77.1763805350216</v>
      </c>
      <c r="E37" s="102">
        <v>22.823619464978407</v>
      </c>
      <c r="F37" s="36"/>
      <c r="G37" s="39"/>
      <c r="H37" s="39"/>
    </row>
    <row r="38" spans="3:8" ht="12">
      <c r="C38" s="144" t="s">
        <v>33</v>
      </c>
      <c r="D38" s="108">
        <v>79.3208637994389</v>
      </c>
      <c r="E38" s="102">
        <v>20.679136200561103</v>
      </c>
      <c r="F38" s="36"/>
      <c r="G38" s="39"/>
      <c r="H38" s="39"/>
    </row>
    <row r="39" spans="3:8" ht="12">
      <c r="C39" s="144" t="s">
        <v>12</v>
      </c>
      <c r="D39" s="108">
        <v>85.75040523001583</v>
      </c>
      <c r="E39" s="102">
        <v>14.24959476998417</v>
      </c>
      <c r="F39" s="36"/>
      <c r="G39" s="39"/>
      <c r="H39" s="39"/>
    </row>
    <row r="40" spans="4:5" ht="12">
      <c r="D40" s="145"/>
      <c r="E40" s="145"/>
    </row>
    <row r="41" spans="3:5" ht="12">
      <c r="C41" s="144" t="s">
        <v>102</v>
      </c>
      <c r="D41" s="145"/>
      <c r="E41" s="145"/>
    </row>
    <row r="42" spans="1:3" ht="12">
      <c r="A42" s="16"/>
      <c r="C42" s="30" t="s">
        <v>67</v>
      </c>
    </row>
    <row r="43" ht="12">
      <c r="F43" s="16"/>
    </row>
    <row r="44" ht="12"/>
    <row r="45" spans="1:5" ht="12">
      <c r="A45" s="93"/>
      <c r="C45" s="95"/>
      <c r="D45" s="59"/>
      <c r="E45" s="59"/>
    </row>
    <row r="46" spans="4:5" ht="12">
      <c r="D46" s="59"/>
      <c r="E46" s="59"/>
    </row>
    <row r="47" spans="1:5" ht="12">
      <c r="A47" s="93"/>
      <c r="C47" s="95"/>
      <c r="D47" s="59"/>
      <c r="E47" s="59"/>
    </row>
    <row r="48" spans="4:5" ht="12">
      <c r="D48" s="59"/>
      <c r="E48" s="59"/>
    </row>
    <row r="49" spans="2:8" ht="12">
      <c r="B49" s="95"/>
      <c r="D49" s="59"/>
      <c r="E49" s="59"/>
      <c r="H49" s="39"/>
    </row>
    <row r="50" spans="2:8" ht="12">
      <c r="B50" s="48"/>
      <c r="C50" s="38"/>
      <c r="D50" s="59"/>
      <c r="E50" s="59"/>
      <c r="H50" s="39"/>
    </row>
    <row r="51" spans="2:8" ht="12">
      <c r="B51" s="48"/>
      <c r="C51" s="44"/>
      <c r="D51" s="59"/>
      <c r="E51" s="59"/>
      <c r="H51" s="39"/>
    </row>
    <row r="52" spans="2:8" ht="12">
      <c r="B52" s="48"/>
      <c r="D52" s="59"/>
      <c r="E52" s="59"/>
      <c r="H52" s="39"/>
    </row>
    <row r="53" spans="2:8" ht="12">
      <c r="B53" s="48"/>
      <c r="D53" s="59"/>
      <c r="E53" s="59"/>
      <c r="H53" s="39"/>
    </row>
    <row r="54" spans="2:8" ht="12">
      <c r="B54" s="48"/>
      <c r="D54" s="59"/>
      <c r="E54" s="59"/>
      <c r="H54" s="39"/>
    </row>
    <row r="55" spans="2:8" ht="12">
      <c r="B55" s="48"/>
      <c r="D55" s="59"/>
      <c r="E55" s="59"/>
      <c r="H55" s="39"/>
    </row>
    <row r="56" spans="2:8" ht="12">
      <c r="B56" s="48"/>
      <c r="D56" s="59"/>
      <c r="E56" s="59"/>
      <c r="H56" s="39"/>
    </row>
    <row r="57" spans="2:8" ht="12">
      <c r="B57" s="48"/>
      <c r="D57" s="59"/>
      <c r="E57" s="59"/>
      <c r="H57" s="39"/>
    </row>
    <row r="58" spans="2:8" ht="12">
      <c r="B58" s="48"/>
      <c r="D58" s="59"/>
      <c r="E58" s="59"/>
      <c r="H58" s="39"/>
    </row>
    <row r="59" spans="2:8" ht="12">
      <c r="B59" s="48"/>
      <c r="D59" s="59"/>
      <c r="E59" s="59"/>
      <c r="H59" s="39"/>
    </row>
    <row r="60" spans="2:8" ht="12">
      <c r="B60" s="48"/>
      <c r="D60" s="59"/>
      <c r="E60" s="59"/>
      <c r="H60" s="39"/>
    </row>
    <row r="61" spans="2:8" ht="12">
      <c r="B61" s="48"/>
      <c r="D61" s="59"/>
      <c r="E61" s="59"/>
      <c r="H61" s="39"/>
    </row>
    <row r="62" spans="2:8" ht="12">
      <c r="B62" s="48"/>
      <c r="D62" s="59"/>
      <c r="E62" s="59"/>
      <c r="H62" s="39"/>
    </row>
    <row r="63" spans="2:8" ht="12">
      <c r="B63" s="48"/>
      <c r="D63" s="59"/>
      <c r="E63" s="59"/>
      <c r="H63" s="39"/>
    </row>
    <row r="64" spans="2:8" ht="12">
      <c r="B64" s="48"/>
      <c r="D64" s="59"/>
      <c r="E64" s="59"/>
      <c r="H64" s="39"/>
    </row>
    <row r="65" spans="2:8" ht="12">
      <c r="B65" s="48"/>
      <c r="D65" s="59"/>
      <c r="E65" s="59"/>
      <c r="H65" s="39"/>
    </row>
    <row r="66" spans="2:8" ht="12">
      <c r="B66" s="48"/>
      <c r="D66" s="59"/>
      <c r="E66" s="59"/>
      <c r="H66" s="39"/>
    </row>
    <row r="67" spans="2:8" ht="12">
      <c r="B67" s="48"/>
      <c r="D67" s="59"/>
      <c r="E67" s="59"/>
      <c r="H67" s="39"/>
    </row>
    <row r="68" spans="2:8" ht="12">
      <c r="B68" s="48"/>
      <c r="D68" s="59"/>
      <c r="E68" s="59"/>
      <c r="H68" s="39"/>
    </row>
    <row r="69" spans="2:8" ht="12">
      <c r="B69" s="48"/>
      <c r="D69" s="59"/>
      <c r="E69" s="59"/>
      <c r="H69" s="39"/>
    </row>
    <row r="70" spans="2:8" ht="12">
      <c r="B70" s="48"/>
      <c r="D70" s="59"/>
      <c r="E70" s="59"/>
      <c r="H70" s="39"/>
    </row>
    <row r="71" spans="2:8" ht="12">
      <c r="B71" s="48"/>
      <c r="D71" s="59"/>
      <c r="E71" s="59"/>
      <c r="H71" s="39"/>
    </row>
    <row r="72" spans="2:8" ht="12">
      <c r="B72" s="48"/>
      <c r="D72" s="59"/>
      <c r="E72" s="59"/>
      <c r="H72" s="39"/>
    </row>
    <row r="73" spans="2:8" ht="12">
      <c r="B73" s="48"/>
      <c r="D73" s="59"/>
      <c r="E73" s="59"/>
      <c r="H73" s="39"/>
    </row>
    <row r="74" spans="2:8" ht="12">
      <c r="B74" s="48"/>
      <c r="D74" s="59"/>
      <c r="E74" s="59"/>
      <c r="H74" s="39"/>
    </row>
    <row r="75" spans="2:8" ht="12">
      <c r="B75" s="48"/>
      <c r="D75" s="59"/>
      <c r="E75" s="59"/>
      <c r="H75" s="39"/>
    </row>
    <row r="76" spans="2:8" ht="12">
      <c r="B76" s="48"/>
      <c r="C76" s="52"/>
      <c r="D76" s="52"/>
      <c r="E76" s="52"/>
      <c r="H76" s="39"/>
    </row>
    <row r="77" spans="2:5" ht="12">
      <c r="B77" s="48"/>
      <c r="C77" s="52"/>
      <c r="D77" s="52"/>
      <c r="E77" s="52"/>
    </row>
    <row r="78" spans="3:5" ht="12">
      <c r="C78" s="52"/>
      <c r="D78" s="52"/>
      <c r="E78" s="52"/>
    </row>
    <row r="79" spans="3:5" ht="12">
      <c r="C79" s="52"/>
      <c r="D79" s="52"/>
      <c r="E79" s="52"/>
    </row>
    <row r="80" spans="3:5" ht="12">
      <c r="C80" s="52"/>
      <c r="D80" s="52"/>
      <c r="E80" s="52"/>
    </row>
    <row r="81" spans="3:5" ht="12">
      <c r="C81" s="52"/>
      <c r="D81" s="52"/>
      <c r="E81" s="52"/>
    </row>
    <row r="82" spans="3:5" ht="12">
      <c r="C82" s="52"/>
      <c r="D82" s="52"/>
      <c r="E82" s="52"/>
    </row>
    <row r="83" spans="3:5" ht="12">
      <c r="C83" s="52"/>
      <c r="D83" s="52"/>
      <c r="E83" s="52"/>
    </row>
    <row r="84" spans="3:5" ht="12">
      <c r="C84" s="52"/>
      <c r="D84" s="52"/>
      <c r="E84" s="52"/>
    </row>
    <row r="85" spans="3:5" ht="12">
      <c r="C85" s="52"/>
      <c r="D85" s="52"/>
      <c r="E85" s="52"/>
    </row>
    <row r="86" spans="3:5" ht="12">
      <c r="C86" s="52"/>
      <c r="D86" s="52"/>
      <c r="E86" s="52"/>
    </row>
    <row r="87" spans="3:5" ht="12">
      <c r="C87" s="52"/>
      <c r="D87" s="52"/>
      <c r="E87" s="52"/>
    </row>
    <row r="88" spans="3:5" ht="12">
      <c r="C88" s="52"/>
      <c r="D88" s="52"/>
      <c r="E88" s="52"/>
    </row>
    <row r="89" spans="3:5" ht="12">
      <c r="C89" s="52"/>
      <c r="D89" s="52"/>
      <c r="E89" s="52"/>
    </row>
    <row r="90" spans="3:5" ht="12">
      <c r="C90" s="52"/>
      <c r="D90" s="52"/>
      <c r="E90" s="52"/>
    </row>
    <row r="91" spans="3:5" ht="12">
      <c r="C91" s="52"/>
      <c r="D91" s="52"/>
      <c r="E91" s="52"/>
    </row>
    <row r="92" spans="3:5" ht="12">
      <c r="C92" s="52"/>
      <c r="D92" s="52"/>
      <c r="E92" s="52"/>
    </row>
    <row r="93" spans="3:5" ht="12">
      <c r="C93" s="52"/>
      <c r="D93" s="52"/>
      <c r="E93" s="52"/>
    </row>
    <row r="94" spans="3:5" ht="12">
      <c r="C94" s="52"/>
      <c r="D94" s="52"/>
      <c r="E94" s="52"/>
    </row>
    <row r="95" spans="3:5" ht="12">
      <c r="C95" s="52"/>
      <c r="D95" s="52"/>
      <c r="E95" s="52"/>
    </row>
    <row r="96" spans="4:5" ht="12">
      <c r="D96" s="52"/>
      <c r="E96" s="52"/>
    </row>
    <row r="97" spans="3:5" ht="12">
      <c r="C97" s="30"/>
      <c r="D97" s="52"/>
      <c r="E97" s="52"/>
    </row>
  </sheetData>
  <printOptions/>
  <pageMargins left="0.75" right="0.75" top="1" bottom="1" header="0.5" footer="0.5"/>
  <pageSetup fitToHeight="1" fitToWidth="1" horizontalDpi="2400" verticalDpi="2400" orientation="landscape" paperSize="150" scale="1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workbookViewId="0" topLeftCell="A7">
      <selection activeCell="AA12" sqref="AA12"/>
    </sheetView>
  </sheetViews>
  <sheetFormatPr defaultColWidth="9.140625" defaultRowHeight="12"/>
  <cols>
    <col min="1" max="2" width="10.8515625" style="0" bestFit="1" customWidth="1"/>
    <col min="4" max="4" width="14.57421875" style="0" customWidth="1"/>
    <col min="22" max="22" width="5.140625" style="0" customWidth="1"/>
    <col min="23" max="23" width="12.57421875" style="0" bestFit="1" customWidth="1"/>
  </cols>
  <sheetData>
    <row r="1" ht="12">
      <c r="A1">
        <v>2021</v>
      </c>
    </row>
    <row r="2" ht="12">
      <c r="C2" t="s">
        <v>213</v>
      </c>
    </row>
    <row r="3" spans="3:4" ht="12">
      <c r="C3" t="s">
        <v>5</v>
      </c>
      <c r="D3" t="s">
        <v>6</v>
      </c>
    </row>
    <row r="4" spans="1:4" ht="12">
      <c r="A4" s="218" t="s">
        <v>146</v>
      </c>
      <c r="B4" s="218" t="s">
        <v>160</v>
      </c>
      <c r="C4" s="217">
        <v>61.37344517929968</v>
      </c>
      <c r="D4" s="217">
        <v>61.120966331922034</v>
      </c>
    </row>
    <row r="5" spans="1:6" ht="23.25">
      <c r="A5" t="s">
        <v>24</v>
      </c>
      <c r="B5" t="s">
        <v>109</v>
      </c>
      <c r="C5" s="214">
        <v>66.1949468906907</v>
      </c>
      <c r="D5" s="214">
        <v>54.63414865512822</v>
      </c>
      <c r="F5" s="219" t="s">
        <v>215</v>
      </c>
    </row>
    <row r="6" spans="1:6" ht="20.25">
      <c r="A6" t="s">
        <v>15</v>
      </c>
      <c r="B6" t="s">
        <v>110</v>
      </c>
      <c r="C6" s="214">
        <v>41.30774978540056</v>
      </c>
      <c r="D6" s="214">
        <v>69.37884451987259</v>
      </c>
      <c r="F6" s="221" t="s">
        <v>216</v>
      </c>
    </row>
    <row r="7" spans="1:4" ht="12">
      <c r="A7" t="s">
        <v>23</v>
      </c>
      <c r="B7" t="s">
        <v>111</v>
      </c>
      <c r="C7" s="214">
        <v>63.724449069507884</v>
      </c>
      <c r="D7" s="214">
        <v>54.159795594105155</v>
      </c>
    </row>
    <row r="8" spans="1:23" ht="14.25">
      <c r="A8" t="s">
        <v>26</v>
      </c>
      <c r="B8" t="s">
        <v>112</v>
      </c>
      <c r="C8" s="214">
        <v>57.38562844684327</v>
      </c>
      <c r="D8" s="214">
        <v>52.26129900615138</v>
      </c>
      <c r="V8" s="220" t="s">
        <v>117</v>
      </c>
      <c r="W8" s="220" t="s">
        <v>13</v>
      </c>
    </row>
    <row r="9" spans="1:23" ht="14.25">
      <c r="A9" t="s">
        <v>14</v>
      </c>
      <c r="B9" t="s">
        <v>113</v>
      </c>
      <c r="C9" s="214">
        <v>37.95427057341785</v>
      </c>
      <c r="D9" s="214">
        <v>38.114226983510115</v>
      </c>
      <c r="V9" s="220" t="s">
        <v>132</v>
      </c>
      <c r="W9" s="220" t="s">
        <v>37</v>
      </c>
    </row>
    <row r="10" spans="1:23" ht="14.25">
      <c r="A10" t="s">
        <v>18</v>
      </c>
      <c r="B10" t="s">
        <v>114</v>
      </c>
      <c r="C10" s="214">
        <v>67.07666375977517</v>
      </c>
      <c r="D10" s="214">
        <v>52.57124310236192</v>
      </c>
      <c r="V10" s="220" t="s">
        <v>128</v>
      </c>
      <c r="W10" s="220" t="s">
        <v>136</v>
      </c>
    </row>
    <row r="11" spans="1:23" ht="14.25">
      <c r="A11" t="s">
        <v>27</v>
      </c>
      <c r="B11" t="s">
        <v>212</v>
      </c>
      <c r="C11" s="214">
        <v>51.26372507619376</v>
      </c>
      <c r="D11" s="214">
        <v>53.7307623881102</v>
      </c>
      <c r="V11" s="220" t="s">
        <v>114</v>
      </c>
      <c r="W11" s="220" t="s">
        <v>18</v>
      </c>
    </row>
    <row r="12" spans="1:23" ht="14.25">
      <c r="A12" t="s">
        <v>31</v>
      </c>
      <c r="B12" t="s">
        <v>115</v>
      </c>
      <c r="C12" s="214">
        <v>73.59025188413563</v>
      </c>
      <c r="D12" s="214">
        <v>71.4743026924639</v>
      </c>
      <c r="V12" s="220" t="s">
        <v>111</v>
      </c>
      <c r="W12" s="220" t="s">
        <v>23</v>
      </c>
    </row>
    <row r="13" spans="1:23" ht="14.25">
      <c r="A13" t="s">
        <v>25</v>
      </c>
      <c r="B13" t="s">
        <v>116</v>
      </c>
      <c r="C13" s="214">
        <v>54.6220752851801</v>
      </c>
      <c r="D13" s="214">
        <v>62.62853823308821</v>
      </c>
      <c r="V13" s="220" t="s">
        <v>124</v>
      </c>
      <c r="W13" s="220" t="s">
        <v>32</v>
      </c>
    </row>
    <row r="14" spans="1:23" ht="14.25">
      <c r="A14" t="s">
        <v>13</v>
      </c>
      <c r="B14" t="s">
        <v>117</v>
      </c>
      <c r="C14" s="214">
        <v>61.42073110357942</v>
      </c>
      <c r="D14" s="214">
        <v>66.28458474107462</v>
      </c>
      <c r="V14" s="220" t="s">
        <v>113</v>
      </c>
      <c r="W14" s="220" t="s">
        <v>14</v>
      </c>
    </row>
    <row r="15" spans="1:23" ht="14.25">
      <c r="A15" t="s">
        <v>12</v>
      </c>
      <c r="B15" t="s">
        <v>118</v>
      </c>
      <c r="C15" s="214">
        <v>88.95383113239154</v>
      </c>
      <c r="D15" s="214">
        <v>80.77329226671864</v>
      </c>
      <c r="V15" s="220" t="s">
        <v>212</v>
      </c>
      <c r="W15" s="220" t="s">
        <v>27</v>
      </c>
    </row>
    <row r="16" spans="1:23" ht="14.25">
      <c r="A16" t="s">
        <v>17</v>
      </c>
      <c r="B16" t="s">
        <v>119</v>
      </c>
      <c r="C16" s="214">
        <v>66.55662570411991</v>
      </c>
      <c r="D16" s="214">
        <v>53.74473334471966</v>
      </c>
      <c r="V16" s="220" t="s">
        <v>116</v>
      </c>
      <c r="W16" s="220" t="s">
        <v>25</v>
      </c>
    </row>
    <row r="17" spans="1:23" ht="14.25">
      <c r="A17" t="s">
        <v>19</v>
      </c>
      <c r="B17" t="s">
        <v>120</v>
      </c>
      <c r="C17" s="214">
        <v>69.60663185519115</v>
      </c>
      <c r="D17" s="214">
        <v>56.19986589687088</v>
      </c>
      <c r="V17" s="220" t="s">
        <v>109</v>
      </c>
      <c r="W17" s="220" t="s">
        <v>24</v>
      </c>
    </row>
    <row r="18" spans="1:23" ht="14.25">
      <c r="A18" t="s">
        <v>16</v>
      </c>
      <c r="B18" t="s">
        <v>122</v>
      </c>
      <c r="C18" s="214">
        <v>76.33043835770626</v>
      </c>
      <c r="D18" s="214">
        <v>69.06276643922317</v>
      </c>
      <c r="V18" s="220" t="s">
        <v>134</v>
      </c>
      <c r="W18" s="220" t="s">
        <v>60</v>
      </c>
    </row>
    <row r="19" spans="1:23" ht="14.25">
      <c r="A19" t="s">
        <v>30</v>
      </c>
      <c r="B19" t="s">
        <v>123</v>
      </c>
      <c r="C19" s="214">
        <v>58.132344858801964</v>
      </c>
      <c r="D19" s="214">
        <v>48.90264369133404</v>
      </c>
      <c r="V19" s="220" t="s">
        <v>112</v>
      </c>
      <c r="W19" s="220" t="s">
        <v>26</v>
      </c>
    </row>
    <row r="20" spans="1:23" ht="14.25">
      <c r="A20" t="s">
        <v>32</v>
      </c>
      <c r="B20" t="s">
        <v>124</v>
      </c>
      <c r="C20" s="214">
        <v>72.0149964366393</v>
      </c>
      <c r="D20" s="214">
        <v>66.89947454252605</v>
      </c>
      <c r="V20" s="220" t="s">
        <v>135</v>
      </c>
      <c r="W20" s="220" t="s">
        <v>28</v>
      </c>
    </row>
    <row r="21" spans="1:23" ht="14.25">
      <c r="A21" t="s">
        <v>21</v>
      </c>
      <c r="B21" t="s">
        <v>125</v>
      </c>
      <c r="C21" s="214">
        <v>73.07384946900314</v>
      </c>
      <c r="D21" s="214">
        <v>63.97063032318695</v>
      </c>
      <c r="V21" s="220" t="s">
        <v>125</v>
      </c>
      <c r="W21" s="220" t="s">
        <v>21</v>
      </c>
    </row>
    <row r="22" spans="1:23" ht="14.25">
      <c r="A22" t="s">
        <v>20</v>
      </c>
      <c r="B22" t="s">
        <v>126</v>
      </c>
      <c r="C22" s="214">
        <v>67.44484539184673</v>
      </c>
      <c r="D22" s="214">
        <v>57.650958834358114</v>
      </c>
      <c r="V22" s="220" t="s">
        <v>126</v>
      </c>
      <c r="W22" s="220" t="s">
        <v>20</v>
      </c>
    </row>
    <row r="23" spans="1:23" ht="14.25">
      <c r="A23" t="s">
        <v>35</v>
      </c>
      <c r="B23" t="s">
        <v>127</v>
      </c>
      <c r="C23" s="214">
        <v>65.926457102118</v>
      </c>
      <c r="D23" s="214">
        <v>74.75072424917211</v>
      </c>
      <c r="V23" s="220" t="s">
        <v>118</v>
      </c>
      <c r="W23" s="220" t="s">
        <v>12</v>
      </c>
    </row>
    <row r="24" spans="1:23" ht="14.25">
      <c r="A24" t="s">
        <v>136</v>
      </c>
      <c r="B24" t="s">
        <v>128</v>
      </c>
      <c r="C24" s="214">
        <v>73.67615240550586</v>
      </c>
      <c r="D24" s="214">
        <v>80.44305828102469</v>
      </c>
      <c r="V24" s="220" t="s">
        <v>130</v>
      </c>
      <c r="W24" s="220" t="s">
        <v>34</v>
      </c>
    </row>
    <row r="25" spans="1:23" ht="14.25">
      <c r="A25" t="s">
        <v>33</v>
      </c>
      <c r="B25" t="s">
        <v>129</v>
      </c>
      <c r="C25" s="214">
        <v>78.14753628980608</v>
      </c>
      <c r="D25" s="214">
        <v>80.49355966758051</v>
      </c>
      <c r="V25" s="220" t="s">
        <v>123</v>
      </c>
      <c r="W25" s="220" t="s">
        <v>30</v>
      </c>
    </row>
    <row r="26" spans="1:23" ht="14.25">
      <c r="A26" t="s">
        <v>34</v>
      </c>
      <c r="B26" t="s">
        <v>130</v>
      </c>
      <c r="C26" s="214">
        <v>71.06479218842597</v>
      </c>
      <c r="D26" s="214">
        <v>78.26994522179561</v>
      </c>
      <c r="V26" s="220" t="s">
        <v>110</v>
      </c>
      <c r="W26" s="220" t="s">
        <v>15</v>
      </c>
    </row>
    <row r="27" spans="1:23" ht="14.25">
      <c r="A27" t="s">
        <v>36</v>
      </c>
      <c r="B27" t="s">
        <v>131</v>
      </c>
      <c r="C27" s="214">
        <v>72.44892428102597</v>
      </c>
      <c r="D27" s="214">
        <v>73.17422366344272</v>
      </c>
      <c r="V27" s="220" t="s">
        <v>122</v>
      </c>
      <c r="W27" s="220" t="s">
        <v>16</v>
      </c>
    </row>
    <row r="28" spans="1:23" ht="14.25">
      <c r="A28" t="s">
        <v>37</v>
      </c>
      <c r="B28" t="s">
        <v>132</v>
      </c>
      <c r="C28" s="214">
        <v>60.57316944412313</v>
      </c>
      <c r="D28" s="214">
        <v>66.9801565235692</v>
      </c>
      <c r="V28" s="220" t="s">
        <v>127</v>
      </c>
      <c r="W28" s="220" t="s">
        <v>35</v>
      </c>
    </row>
    <row r="29" spans="1:23" ht="14.25">
      <c r="A29" t="s">
        <v>29</v>
      </c>
      <c r="B29" t="s">
        <v>133</v>
      </c>
      <c r="C29" s="214">
        <v>55.973888273516536</v>
      </c>
      <c r="D29" s="214">
        <v>67.47898970642997</v>
      </c>
      <c r="V29" s="220" t="s">
        <v>115</v>
      </c>
      <c r="W29" s="220" t="s">
        <v>31</v>
      </c>
    </row>
    <row r="30" spans="1:23" ht="14.25">
      <c r="A30" t="s">
        <v>60</v>
      </c>
      <c r="B30" t="s">
        <v>134</v>
      </c>
      <c r="C30" s="214">
        <v>74.21451933786199</v>
      </c>
      <c r="D30" s="214">
        <v>68.66017491477717</v>
      </c>
      <c r="V30" s="220" t="s">
        <v>131</v>
      </c>
      <c r="W30" s="220" t="s">
        <v>36</v>
      </c>
    </row>
    <row r="31" spans="1:23" ht="14.25">
      <c r="A31" t="s">
        <v>28</v>
      </c>
      <c r="B31" t="s">
        <v>135</v>
      </c>
      <c r="C31" s="214">
        <v>64.51446321855086</v>
      </c>
      <c r="D31" s="214">
        <v>26.954364351344406</v>
      </c>
      <c r="V31" s="220" t="s">
        <v>133</v>
      </c>
      <c r="W31" s="220" t="s">
        <v>29</v>
      </c>
    </row>
    <row r="32" spans="22:23" ht="14.25">
      <c r="V32" s="220" t="s">
        <v>129</v>
      </c>
      <c r="W32" s="220" t="s">
        <v>33</v>
      </c>
    </row>
    <row r="33" spans="22:23" ht="14.25">
      <c r="V33" s="220" t="s">
        <v>120</v>
      </c>
      <c r="W33" s="220" t="s">
        <v>19</v>
      </c>
    </row>
    <row r="34" spans="1:23" ht="14.25">
      <c r="A34" t="s">
        <v>215</v>
      </c>
      <c r="V34" s="220" t="s">
        <v>119</v>
      </c>
      <c r="W34" s="220" t="s">
        <v>17</v>
      </c>
    </row>
    <row r="35" ht="12">
      <c r="A35" t="s">
        <v>216</v>
      </c>
    </row>
    <row r="37" ht="12">
      <c r="A37" s="30" t="s">
        <v>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showGridLines="0" workbookViewId="0" topLeftCell="A7">
      <selection activeCell="G39" sqref="G39"/>
    </sheetView>
  </sheetViews>
  <sheetFormatPr defaultColWidth="9.140625" defaultRowHeight="12"/>
  <cols>
    <col min="1" max="2" width="9.28125" style="144" customWidth="1"/>
    <col min="3" max="3" width="15.140625" style="144" customWidth="1"/>
    <col min="4" max="11" width="11.7109375" style="17" customWidth="1"/>
    <col min="12" max="14" width="9.140625" style="144" customWidth="1"/>
    <col min="15" max="15" width="10.28125" style="144" customWidth="1"/>
    <col min="16" max="16384" width="9.140625" style="144" customWidth="1"/>
  </cols>
  <sheetData>
    <row r="1" spans="1:11" ht="12">
      <c r="A1" s="26"/>
      <c r="C1" s="63" t="s">
        <v>92</v>
      </c>
      <c r="D1" s="144"/>
      <c r="E1" s="144"/>
      <c r="F1" s="4"/>
      <c r="G1" s="144"/>
      <c r="H1" s="144"/>
      <c r="I1" s="144"/>
      <c r="J1" s="144"/>
      <c r="K1" s="144"/>
    </row>
    <row r="2" spans="1:11" s="93" customFormat="1" ht="12">
      <c r="A2" s="16"/>
      <c r="C2" s="63" t="s">
        <v>65</v>
      </c>
      <c r="D2" s="40"/>
      <c r="E2" s="40"/>
      <c r="F2" s="4"/>
      <c r="G2" s="40"/>
      <c r="H2" s="40"/>
      <c r="I2" s="40"/>
      <c r="J2" s="40"/>
      <c r="K2" s="40"/>
    </row>
    <row r="3" spans="3:11" s="93" customFormat="1" ht="12">
      <c r="C3" s="93" t="s">
        <v>51</v>
      </c>
      <c r="D3" s="40"/>
      <c r="E3" s="40"/>
      <c r="F3" s="4"/>
      <c r="G3" s="40"/>
      <c r="H3" s="40"/>
      <c r="I3" s="40"/>
      <c r="J3" s="40"/>
      <c r="K3" s="40"/>
    </row>
    <row r="4" spans="3:11" s="93" customFormat="1" ht="12">
      <c r="C4" s="93" t="s">
        <v>50</v>
      </c>
      <c r="K4" s="40"/>
    </row>
    <row r="5" spans="4:11" s="93" customFormat="1" ht="12">
      <c r="D5" s="40"/>
      <c r="E5" s="40"/>
      <c r="F5" s="40"/>
      <c r="G5" s="40"/>
      <c r="H5" s="40"/>
      <c r="I5" s="40"/>
      <c r="J5" s="40"/>
      <c r="K5" s="40"/>
    </row>
    <row r="6" spans="3:27" s="8" customFormat="1" ht="12">
      <c r="C6" s="38" t="s">
        <v>184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3:35" s="93" customFormat="1" ht="12">
      <c r="C7" s="44" t="s">
        <v>65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5:11" s="93" customFormat="1" ht="12">
      <c r="E8" s="40"/>
      <c r="F8" s="40"/>
      <c r="G8" s="40"/>
      <c r="H8" s="40"/>
      <c r="I8" s="40"/>
      <c r="J8" s="40"/>
      <c r="K8" s="40"/>
    </row>
    <row r="9" spans="4:11" ht="12">
      <c r="D9" s="42"/>
      <c r="E9" s="42"/>
      <c r="F9" s="42"/>
      <c r="G9" s="42"/>
      <c r="H9" s="42"/>
      <c r="I9" s="42"/>
      <c r="J9" s="42"/>
      <c r="K9" s="42"/>
    </row>
    <row r="10" spans="3:11" ht="12">
      <c r="C10" s="87"/>
      <c r="D10" s="86">
        <v>2011</v>
      </c>
      <c r="E10" s="86">
        <v>2021</v>
      </c>
      <c r="F10" s="86"/>
      <c r="G10" s="86"/>
      <c r="H10" s="86"/>
      <c r="I10" s="86"/>
      <c r="J10" s="86"/>
      <c r="K10" s="86"/>
    </row>
    <row r="11" spans="3:11" ht="12">
      <c r="C11" s="87" t="s">
        <v>39</v>
      </c>
      <c r="D11" s="86"/>
      <c r="E11" s="86"/>
      <c r="F11" s="86"/>
      <c r="G11" s="86"/>
      <c r="H11" s="86"/>
      <c r="I11" s="86"/>
      <c r="J11" s="86"/>
      <c r="K11" s="86"/>
    </row>
    <row r="12" spans="2:11" ht="12">
      <c r="B12" s="29"/>
      <c r="C12" s="105" t="s">
        <v>160</v>
      </c>
      <c r="D12" s="35">
        <v>1624.461104366</v>
      </c>
      <c r="E12" s="35">
        <v>2180.401725328</v>
      </c>
      <c r="F12" s="150">
        <v>0.34223079855086724</v>
      </c>
      <c r="G12" s="104">
        <f>((E12/D12)^0.1-1)*100</f>
        <v>2.987074129675915</v>
      </c>
      <c r="H12" s="104"/>
      <c r="I12" s="104"/>
      <c r="J12" s="104"/>
      <c r="K12" s="104"/>
    </row>
    <row r="13" spans="2:11" ht="12">
      <c r="B13" s="29"/>
      <c r="C13" s="105" t="s">
        <v>81</v>
      </c>
      <c r="D13" s="35">
        <v>126.570027348</v>
      </c>
      <c r="E13" s="35">
        <v>223.380270349</v>
      </c>
      <c r="F13" s="150">
        <v>0.7648749473271703</v>
      </c>
      <c r="G13" s="104">
        <f aca="true" t="shared" si="0" ref="G13:G39">((E13/D13)^0.1-1)*100</f>
        <v>5.845255068636179</v>
      </c>
      <c r="H13" s="104"/>
      <c r="I13" s="104"/>
      <c r="J13" s="104"/>
      <c r="K13" s="104"/>
    </row>
    <row r="14" spans="2:11" ht="12">
      <c r="B14" s="29"/>
      <c r="C14" s="105" t="s">
        <v>3</v>
      </c>
      <c r="D14" s="35">
        <v>222.593165551</v>
      </c>
      <c r="E14" s="35">
        <v>399.321456733</v>
      </c>
      <c r="F14" s="150">
        <v>0.7939520099124897</v>
      </c>
      <c r="G14" s="104">
        <f t="shared" si="0"/>
        <v>6.018360066015704</v>
      </c>
      <c r="H14" s="104"/>
      <c r="I14" s="104"/>
      <c r="J14" s="104"/>
      <c r="K14" s="104"/>
    </row>
    <row r="15" spans="2:11" ht="12">
      <c r="B15" s="29"/>
      <c r="C15" s="105" t="s">
        <v>22</v>
      </c>
      <c r="D15" s="35">
        <v>251.284937893</v>
      </c>
      <c r="E15" s="35">
        <v>283.580579086</v>
      </c>
      <c r="F15" s="150">
        <v>0.12852199365308503</v>
      </c>
      <c r="G15" s="104">
        <f t="shared" si="0"/>
        <v>1.2164270819608802</v>
      </c>
      <c r="H15" s="104"/>
      <c r="I15" s="104"/>
      <c r="J15" s="104"/>
      <c r="K15" s="104"/>
    </row>
    <row r="16" spans="2:11" ht="12">
      <c r="B16" s="29"/>
      <c r="C16" s="105" t="s">
        <v>1</v>
      </c>
      <c r="D16" s="35">
        <v>115.406736017</v>
      </c>
      <c r="E16" s="35">
        <v>156.563211169</v>
      </c>
      <c r="F16" s="150">
        <v>0.3566210827237799</v>
      </c>
      <c r="G16" s="104">
        <f t="shared" si="0"/>
        <v>3.096959212574335</v>
      </c>
      <c r="H16" s="104"/>
      <c r="I16" s="104"/>
      <c r="J16" s="104"/>
      <c r="K16" s="104"/>
    </row>
    <row r="17" spans="2:11" ht="12">
      <c r="B17" s="29"/>
      <c r="C17" s="105" t="s">
        <v>52</v>
      </c>
      <c r="D17" s="35">
        <v>103.781342981</v>
      </c>
      <c r="E17" s="35">
        <v>89.272358281</v>
      </c>
      <c r="F17" s="150">
        <v>-0.13980340091239973</v>
      </c>
      <c r="G17" s="104">
        <f t="shared" si="0"/>
        <v>-1.4946605068548946</v>
      </c>
      <c r="H17" s="104"/>
      <c r="I17" s="104"/>
      <c r="J17" s="104"/>
      <c r="K17" s="104"/>
    </row>
    <row r="18" spans="2:11" ht="12">
      <c r="B18" s="29"/>
      <c r="C18" s="105" t="s">
        <v>11</v>
      </c>
      <c r="D18" s="35">
        <v>68.886630624</v>
      </c>
      <c r="E18" s="35">
        <v>79.238728845</v>
      </c>
      <c r="F18" s="150">
        <v>0.15027731981121661</v>
      </c>
      <c r="G18" s="104">
        <f t="shared" si="0"/>
        <v>1.4098769350596063</v>
      </c>
      <c r="H18" s="104"/>
      <c r="I18" s="104"/>
      <c r="J18" s="104"/>
      <c r="K18" s="104"/>
    </row>
    <row r="19" spans="2:11" ht="12">
      <c r="B19" s="29"/>
      <c r="C19" s="105" t="s">
        <v>0</v>
      </c>
      <c r="D19" s="35">
        <v>43.205729509</v>
      </c>
      <c r="E19" s="35">
        <v>56.530803629</v>
      </c>
      <c r="F19" s="150">
        <v>0.3084098861754969</v>
      </c>
      <c r="G19" s="104">
        <f t="shared" si="0"/>
        <v>2.7245817536224237</v>
      </c>
      <c r="H19" s="104"/>
      <c r="I19" s="104"/>
      <c r="J19" s="104"/>
      <c r="K19" s="104"/>
    </row>
    <row r="20" spans="2:11" ht="12">
      <c r="B20" s="29"/>
      <c r="C20" s="105" t="s">
        <v>2</v>
      </c>
      <c r="D20" s="35">
        <v>44.069825678</v>
      </c>
      <c r="E20" s="35">
        <v>62.353077928</v>
      </c>
      <c r="F20" s="150">
        <v>0.41487008329890296</v>
      </c>
      <c r="G20" s="104">
        <f t="shared" si="0"/>
        <v>3.531297394921551</v>
      </c>
      <c r="H20" s="104"/>
      <c r="I20" s="104"/>
      <c r="J20" s="104"/>
      <c r="K20" s="104"/>
    </row>
    <row r="21" spans="2:11" ht="12">
      <c r="B21" s="29"/>
      <c r="C21" s="105" t="s">
        <v>55</v>
      </c>
      <c r="D21" s="35">
        <v>29.68388934</v>
      </c>
      <c r="E21" s="35">
        <v>51.852358441</v>
      </c>
      <c r="F21" s="150">
        <v>0.7468182099414873</v>
      </c>
      <c r="G21" s="104">
        <f t="shared" si="0"/>
        <v>5.736461143658467</v>
      </c>
      <c r="H21" s="104"/>
      <c r="I21" s="104"/>
      <c r="J21" s="104"/>
      <c r="K21" s="104"/>
    </row>
    <row r="22" spans="2:11" ht="12">
      <c r="B22" s="29"/>
      <c r="C22" s="105" t="s">
        <v>40</v>
      </c>
      <c r="D22" s="35">
        <v>34.633505882</v>
      </c>
      <c r="E22" s="35">
        <v>41.847469061</v>
      </c>
      <c r="F22" s="150">
        <v>0.20829433796216668</v>
      </c>
      <c r="G22" s="104">
        <f t="shared" si="0"/>
        <v>1.9101108634790753</v>
      </c>
      <c r="H22" s="104"/>
      <c r="I22" s="104"/>
      <c r="J22" s="104"/>
      <c r="K22" s="104"/>
    </row>
    <row r="23" spans="2:11" ht="12">
      <c r="B23" s="29"/>
      <c r="C23" s="105" t="s">
        <v>41</v>
      </c>
      <c r="D23" s="35">
        <v>33.159361483</v>
      </c>
      <c r="E23" s="35">
        <v>33.846852322</v>
      </c>
      <c r="F23" s="150">
        <v>0.020732933574503898</v>
      </c>
      <c r="G23" s="104">
        <f t="shared" si="0"/>
        <v>0.20542001423431433</v>
      </c>
      <c r="H23" s="104"/>
      <c r="I23" s="104"/>
      <c r="J23" s="104"/>
      <c r="K23" s="104"/>
    </row>
    <row r="24" spans="2:11" ht="12">
      <c r="B24" s="29"/>
      <c r="C24" s="105" t="s">
        <v>57</v>
      </c>
      <c r="D24" s="35">
        <v>22.847015102</v>
      </c>
      <c r="E24" s="35">
        <v>37.718519558</v>
      </c>
      <c r="F24" s="150">
        <v>0.6509167341819704</v>
      </c>
      <c r="G24" s="104">
        <f t="shared" si="0"/>
        <v>5.141100149371858</v>
      </c>
      <c r="H24" s="104"/>
      <c r="I24" s="104"/>
      <c r="J24" s="104"/>
      <c r="K24" s="104"/>
    </row>
    <row r="25" spans="2:11" ht="12">
      <c r="B25" s="29"/>
      <c r="C25" s="105"/>
      <c r="D25" s="35"/>
      <c r="E25" s="35"/>
      <c r="F25" s="150"/>
      <c r="G25" s="104"/>
      <c r="H25" s="104"/>
      <c r="I25" s="104"/>
      <c r="J25" s="104"/>
      <c r="K25" s="104"/>
    </row>
    <row r="26" spans="2:11" ht="12">
      <c r="B26" s="29"/>
      <c r="C26" s="87" t="s">
        <v>42</v>
      </c>
      <c r="D26" s="103"/>
      <c r="E26" s="103"/>
      <c r="F26" s="104"/>
      <c r="G26" s="104"/>
      <c r="H26" s="86"/>
      <c r="I26" s="86"/>
      <c r="J26" s="86"/>
      <c r="K26" s="86"/>
    </row>
    <row r="27" spans="2:11" ht="12">
      <c r="B27" s="29"/>
      <c r="C27" s="105" t="s">
        <v>160</v>
      </c>
      <c r="D27" s="35">
        <v>1666.126631511</v>
      </c>
      <c r="E27" s="35">
        <v>2112.457655044</v>
      </c>
      <c r="F27" s="150">
        <v>0.26788541464475935</v>
      </c>
      <c r="G27" s="104">
        <f t="shared" si="0"/>
        <v>2.4018966576582645</v>
      </c>
      <c r="H27" s="104"/>
      <c r="I27" s="104"/>
      <c r="J27" s="104"/>
      <c r="K27" s="104"/>
    </row>
    <row r="28" spans="2:11" ht="12">
      <c r="B28" s="29"/>
      <c r="C28" s="105" t="s">
        <v>81</v>
      </c>
      <c r="D28" s="35">
        <v>255.959013031</v>
      </c>
      <c r="E28" s="35">
        <v>472.348193901</v>
      </c>
      <c r="F28" s="150">
        <v>0.8454055917296119</v>
      </c>
      <c r="G28" s="104">
        <f t="shared" si="0"/>
        <v>6.318583849141413</v>
      </c>
      <c r="H28" s="104"/>
      <c r="I28" s="104"/>
      <c r="J28" s="104"/>
      <c r="K28" s="104"/>
    </row>
    <row r="29" spans="2:11" ht="12">
      <c r="B29" s="29"/>
      <c r="C29" s="105" t="s">
        <v>3</v>
      </c>
      <c r="D29" s="35">
        <v>155.026308946</v>
      </c>
      <c r="E29" s="35">
        <v>232.481852411</v>
      </c>
      <c r="F29" s="150">
        <v>0.49962837915453395</v>
      </c>
      <c r="G29" s="104">
        <f t="shared" si="0"/>
        <v>4.135394122089808</v>
      </c>
      <c r="H29" s="104"/>
      <c r="I29" s="104"/>
      <c r="J29" s="104"/>
      <c r="K29" s="104"/>
    </row>
    <row r="30" spans="2:11" ht="12">
      <c r="B30" s="29"/>
      <c r="C30" s="105" t="s">
        <v>22</v>
      </c>
      <c r="D30" s="35">
        <v>189.454418306</v>
      </c>
      <c r="E30" s="35">
        <v>146.825057283</v>
      </c>
      <c r="F30" s="150">
        <v>-0.2250111736858339</v>
      </c>
      <c r="G30" s="104">
        <f t="shared" si="0"/>
        <v>-2.516852272029091</v>
      </c>
      <c r="H30" s="104"/>
      <c r="I30" s="104"/>
      <c r="J30" s="104"/>
      <c r="K30" s="104"/>
    </row>
    <row r="31" spans="2:11" ht="12">
      <c r="B31" s="29"/>
      <c r="C31" s="105" t="s">
        <v>1</v>
      </c>
      <c r="D31" s="35">
        <v>85.954899937</v>
      </c>
      <c r="E31" s="35">
        <v>123.637685617</v>
      </c>
      <c r="F31" s="150">
        <v>0.4384018329102741</v>
      </c>
      <c r="G31" s="104">
        <f t="shared" si="0"/>
        <v>3.7022126345285677</v>
      </c>
      <c r="H31" s="104"/>
      <c r="I31" s="104"/>
      <c r="J31" s="104"/>
      <c r="K31" s="104"/>
    </row>
    <row r="32" spans="2:11" ht="12">
      <c r="B32" s="29"/>
      <c r="C32" s="105" t="s">
        <v>52</v>
      </c>
      <c r="D32" s="35">
        <v>193.058695011</v>
      </c>
      <c r="E32" s="35">
        <v>158.699321293</v>
      </c>
      <c r="F32" s="150">
        <v>-0.1779737178687667</v>
      </c>
      <c r="G32" s="104">
        <f t="shared" si="0"/>
        <v>-1.94074930685314</v>
      </c>
      <c r="H32" s="104"/>
      <c r="I32" s="104"/>
      <c r="J32" s="104"/>
      <c r="K32" s="104"/>
    </row>
    <row r="33" spans="2:11" ht="12">
      <c r="B33" s="29"/>
      <c r="C33" s="105" t="s">
        <v>11</v>
      </c>
      <c r="D33" s="35">
        <v>42.673029311</v>
      </c>
      <c r="E33" s="35">
        <v>77.983141759</v>
      </c>
      <c r="F33" s="150">
        <v>0.8274573663533649</v>
      </c>
      <c r="G33" s="104">
        <f t="shared" si="0"/>
        <v>6.214724113133907</v>
      </c>
      <c r="H33" s="104"/>
      <c r="I33" s="104"/>
      <c r="J33" s="104"/>
      <c r="K33" s="104"/>
    </row>
    <row r="34" spans="2:11" ht="12">
      <c r="B34" s="29"/>
      <c r="C34" s="105" t="s">
        <v>0</v>
      </c>
      <c r="D34" s="35">
        <v>66.387003792</v>
      </c>
      <c r="E34" s="35">
        <v>74.447382441</v>
      </c>
      <c r="F34" s="150">
        <v>0.1214150087907917</v>
      </c>
      <c r="G34" s="104">
        <f t="shared" si="0"/>
        <v>1.152503618275813</v>
      </c>
      <c r="H34" s="104"/>
      <c r="I34" s="104"/>
      <c r="J34" s="104"/>
      <c r="K34" s="104"/>
    </row>
    <row r="35" spans="2:11" ht="12">
      <c r="B35" s="29"/>
      <c r="C35" s="105" t="s">
        <v>2</v>
      </c>
      <c r="D35" s="35">
        <v>59.677129534</v>
      </c>
      <c r="E35" s="35">
        <v>62.361251562</v>
      </c>
      <c r="F35" s="150">
        <v>0.04497739835946302</v>
      </c>
      <c r="G35" s="104">
        <f t="shared" si="0"/>
        <v>0.4409217803351906</v>
      </c>
      <c r="H35" s="104"/>
      <c r="I35" s="104"/>
      <c r="J35" s="104"/>
      <c r="K35" s="104"/>
    </row>
    <row r="36" spans="2:11" ht="12">
      <c r="B36" s="29"/>
      <c r="C36" s="105" t="s">
        <v>55</v>
      </c>
      <c r="D36" s="35">
        <v>33.095459537</v>
      </c>
      <c r="E36" s="35">
        <v>55.426648668</v>
      </c>
      <c r="F36" s="150">
        <v>0.6747508402484701</v>
      </c>
      <c r="G36" s="104">
        <f t="shared" si="0"/>
        <v>5.291914013932053</v>
      </c>
      <c r="H36" s="104"/>
      <c r="I36" s="104"/>
      <c r="J36" s="104"/>
      <c r="K36" s="104"/>
    </row>
    <row r="37" spans="2:11" ht="12">
      <c r="B37" s="29"/>
      <c r="C37" s="105" t="s">
        <v>40</v>
      </c>
      <c r="D37" s="35">
        <v>33.108248194</v>
      </c>
      <c r="E37" s="35">
        <v>46.172093833</v>
      </c>
      <c r="F37" s="150">
        <v>0.3945797905842532</v>
      </c>
      <c r="G37" s="104">
        <f t="shared" si="0"/>
        <v>3.3818588584817455</v>
      </c>
      <c r="H37" s="104"/>
      <c r="I37" s="104"/>
      <c r="J37" s="104"/>
      <c r="K37" s="104"/>
    </row>
    <row r="38" spans="2:11" ht="12">
      <c r="B38" s="29"/>
      <c r="C38" s="105" t="s">
        <v>41</v>
      </c>
      <c r="D38" s="35">
        <v>36.036385544</v>
      </c>
      <c r="E38" s="35">
        <v>32.910881026</v>
      </c>
      <c r="F38" s="150">
        <v>-0.08673190917506957</v>
      </c>
      <c r="G38" s="104">
        <f t="shared" si="0"/>
        <v>-0.903154874602552</v>
      </c>
      <c r="H38" s="104"/>
      <c r="I38" s="104"/>
      <c r="J38" s="104"/>
      <c r="K38" s="104"/>
    </row>
    <row r="39" spans="2:11" ht="12">
      <c r="B39" s="29"/>
      <c r="C39" s="105" t="s">
        <v>57</v>
      </c>
      <c r="D39" s="35">
        <v>14.844275282</v>
      </c>
      <c r="E39" s="35">
        <v>23.414036932</v>
      </c>
      <c r="F39" s="150">
        <v>0.5773108816158641</v>
      </c>
      <c r="G39" s="104">
        <f t="shared" si="0"/>
        <v>4.66265079732362</v>
      </c>
      <c r="H39" s="104"/>
      <c r="I39" s="104"/>
      <c r="J39" s="104"/>
      <c r="K39" s="104"/>
    </row>
    <row r="40" spans="4:11" ht="12" customHeight="1">
      <c r="D40" s="49"/>
      <c r="E40" s="49"/>
      <c r="F40" s="49"/>
      <c r="G40" s="49"/>
      <c r="H40" s="49"/>
      <c r="I40" s="49"/>
      <c r="J40" s="49"/>
      <c r="K40" s="49"/>
    </row>
    <row r="41" spans="1:11" ht="12" customHeight="1">
      <c r="A41" s="21"/>
      <c r="C41" s="144" t="s">
        <v>185</v>
      </c>
      <c r="D41" s="49"/>
      <c r="E41" s="49"/>
      <c r="F41" s="49"/>
      <c r="G41" s="49"/>
      <c r="H41" s="49"/>
      <c r="I41" s="49"/>
      <c r="J41" s="49"/>
      <c r="K41" s="49"/>
    </row>
    <row r="42" spans="1:11" ht="12" customHeight="1">
      <c r="A42" s="21"/>
      <c r="C42" s="144" t="s">
        <v>82</v>
      </c>
      <c r="D42" s="49"/>
      <c r="E42" s="49"/>
      <c r="F42" s="49"/>
      <c r="G42" s="49"/>
      <c r="H42" s="49"/>
      <c r="I42" s="49"/>
      <c r="J42" s="49"/>
      <c r="K42" s="49"/>
    </row>
    <row r="43" spans="1:11" ht="12" customHeight="1">
      <c r="A43" s="21"/>
      <c r="C43" s="87"/>
      <c r="D43" s="49"/>
      <c r="E43" s="49"/>
      <c r="F43" s="49"/>
      <c r="G43" s="49"/>
      <c r="H43" s="49"/>
      <c r="I43" s="49"/>
      <c r="J43" s="49"/>
      <c r="K43" s="49"/>
    </row>
    <row r="44" spans="3:11" ht="12" customHeight="1">
      <c r="C44" s="30" t="s">
        <v>68</v>
      </c>
      <c r="D44" s="49"/>
      <c r="E44" s="49"/>
      <c r="F44" s="49"/>
      <c r="G44" s="49"/>
      <c r="H44" s="49"/>
      <c r="I44" s="49"/>
      <c r="J44" s="49"/>
      <c r="K44" s="49"/>
    </row>
    <row r="45" spans="1:11" ht="12" customHeight="1">
      <c r="A45" s="93"/>
      <c r="D45" s="49"/>
      <c r="E45" s="49"/>
      <c r="F45" s="49"/>
      <c r="G45" s="49"/>
      <c r="H45" s="49"/>
      <c r="I45" s="49"/>
      <c r="J45" s="49"/>
      <c r="K45" s="49"/>
    </row>
    <row r="46" spans="1:11" ht="12" customHeight="1">
      <c r="A46" s="99"/>
      <c r="D46" s="49"/>
      <c r="E46" s="49"/>
      <c r="F46" s="49"/>
      <c r="G46" s="49"/>
      <c r="H46" s="49"/>
      <c r="I46" s="49"/>
      <c r="J46" s="49"/>
      <c r="K46" s="49"/>
    </row>
    <row r="47" spans="1:11" ht="12">
      <c r="A47" s="99"/>
      <c r="D47" s="49"/>
      <c r="E47" s="49"/>
      <c r="F47" s="49"/>
      <c r="G47" s="49"/>
      <c r="H47" s="49"/>
      <c r="I47" s="49"/>
      <c r="J47" s="49"/>
      <c r="K47" s="49"/>
    </row>
    <row r="48" spans="1:11" ht="20.25">
      <c r="A48" s="99"/>
      <c r="C48" s="191" t="s">
        <v>184</v>
      </c>
      <c r="D48" s="49"/>
      <c r="E48" s="49"/>
      <c r="F48" s="49"/>
      <c r="G48" s="49"/>
      <c r="H48" s="49"/>
      <c r="I48" s="49"/>
      <c r="J48" s="49"/>
      <c r="K48" s="49"/>
    </row>
    <row r="49" spans="1:11" ht="12" customHeight="1">
      <c r="A49" s="99"/>
      <c r="C49" s="192" t="s">
        <v>209</v>
      </c>
      <c r="D49" s="49"/>
      <c r="E49" s="49"/>
      <c r="F49" s="49"/>
      <c r="G49" s="49"/>
      <c r="H49" s="49"/>
      <c r="I49" s="49"/>
      <c r="J49" s="49"/>
      <c r="K49" s="49"/>
    </row>
    <row r="50" spans="4:11" ht="12">
      <c r="D50" s="49"/>
      <c r="E50" s="49"/>
      <c r="F50" s="49"/>
      <c r="G50" s="49"/>
      <c r="H50" s="49"/>
      <c r="I50" s="49"/>
      <c r="J50" s="49"/>
      <c r="K50" s="49"/>
    </row>
    <row r="51" spans="4:11" ht="12">
      <c r="D51" s="49"/>
      <c r="E51" s="49"/>
      <c r="F51" s="49"/>
      <c r="G51" s="49"/>
      <c r="H51" s="49"/>
      <c r="I51" s="49"/>
      <c r="J51" s="49"/>
      <c r="K51" s="49"/>
    </row>
    <row r="52" spans="4:11" ht="12">
      <c r="D52" s="49"/>
      <c r="E52" s="49"/>
      <c r="F52" s="49"/>
      <c r="G52" s="49"/>
      <c r="H52" s="49"/>
      <c r="I52" s="49"/>
      <c r="J52" s="49"/>
      <c r="K52" s="49"/>
    </row>
    <row r="53" spans="4:11" ht="12">
      <c r="D53" s="49"/>
      <c r="E53" s="49"/>
      <c r="F53" s="49"/>
      <c r="G53" s="49"/>
      <c r="H53" s="49"/>
      <c r="I53" s="49"/>
      <c r="J53" s="49"/>
      <c r="K53" s="49"/>
    </row>
    <row r="54" spans="4:11" ht="12">
      <c r="D54" s="49"/>
      <c r="E54" s="49"/>
      <c r="F54" s="49"/>
      <c r="G54" s="49"/>
      <c r="H54" s="49"/>
      <c r="I54" s="49"/>
      <c r="J54" s="49"/>
      <c r="K54" s="49"/>
    </row>
    <row r="55" spans="3:11" ht="12">
      <c r="C55" s="12"/>
      <c r="D55" s="49"/>
      <c r="E55" s="49"/>
      <c r="F55" s="49"/>
      <c r="G55" s="49"/>
      <c r="H55" s="49"/>
      <c r="I55" s="49"/>
      <c r="J55" s="49"/>
      <c r="K55" s="49"/>
    </row>
    <row r="56" spans="1:11" ht="12">
      <c r="A56" s="99"/>
      <c r="D56" s="49"/>
      <c r="E56" s="49"/>
      <c r="F56" s="49"/>
      <c r="G56" s="49"/>
      <c r="H56" s="49"/>
      <c r="I56" s="49"/>
      <c r="J56" s="49"/>
      <c r="K56" s="49"/>
    </row>
    <row r="57" spans="4:11" ht="12">
      <c r="D57" s="49"/>
      <c r="E57" s="49"/>
      <c r="F57" s="49"/>
      <c r="G57" s="49"/>
      <c r="H57" s="49"/>
      <c r="I57" s="49"/>
      <c r="J57" s="49"/>
      <c r="K57" s="49"/>
    </row>
    <row r="58" spans="4:11" ht="12">
      <c r="D58" s="49"/>
      <c r="E58" s="49"/>
      <c r="F58" s="49"/>
      <c r="G58" s="49"/>
      <c r="H58" s="49"/>
      <c r="I58" s="49"/>
      <c r="J58" s="49"/>
      <c r="K58" s="49"/>
    </row>
    <row r="59" spans="4:11" ht="12">
      <c r="D59" s="49"/>
      <c r="E59" s="49"/>
      <c r="F59" s="49"/>
      <c r="G59" s="49"/>
      <c r="H59" s="49"/>
      <c r="I59" s="49"/>
      <c r="J59" s="49"/>
      <c r="K59" s="49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>
      <c r="C95" s="144" t="s">
        <v>185</v>
      </c>
    </row>
    <row r="96" ht="12">
      <c r="C96" s="144" t="s">
        <v>82</v>
      </c>
    </row>
    <row r="97" ht="12">
      <c r="C97" s="30" t="s">
        <v>68</v>
      </c>
    </row>
    <row r="98" ht="12">
      <c r="C98" s="30"/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showGridLines="0" workbookViewId="0" topLeftCell="A10">
      <selection activeCell="C21" sqref="C21"/>
    </sheetView>
  </sheetViews>
  <sheetFormatPr defaultColWidth="9.140625" defaultRowHeight="12"/>
  <cols>
    <col min="1" max="1" width="9.28125" style="144" customWidth="1"/>
    <col min="2" max="2" width="8.28125" style="144" customWidth="1"/>
    <col min="3" max="3" width="26.00390625" style="144" customWidth="1"/>
    <col min="4" max="4" width="10.421875" style="144" bestFit="1" customWidth="1"/>
    <col min="5" max="7" width="11.57421875" style="144" customWidth="1"/>
    <col min="8" max="8" width="7.28125" style="144" customWidth="1"/>
    <col min="9" max="10" width="11.57421875" style="144" customWidth="1"/>
    <col min="11" max="11" width="17.8515625" style="144" customWidth="1"/>
    <col min="12" max="12" width="21.28125" style="144" customWidth="1"/>
    <col min="13" max="16384" width="9.140625" style="144" customWidth="1"/>
  </cols>
  <sheetData>
    <row r="1" spans="1:3" ht="12">
      <c r="A1" s="26"/>
      <c r="C1" s="63" t="s">
        <v>93</v>
      </c>
    </row>
    <row r="2" spans="1:3" s="93" customFormat="1" ht="12">
      <c r="A2" s="16"/>
      <c r="C2" s="63" t="s">
        <v>63</v>
      </c>
    </row>
    <row r="3" s="93" customFormat="1" ht="12">
      <c r="C3" s="93" t="s">
        <v>51</v>
      </c>
    </row>
    <row r="4" s="93" customFormat="1" ht="12">
      <c r="C4" s="93" t="s">
        <v>50</v>
      </c>
    </row>
    <row r="5" s="93" customFormat="1" ht="12"/>
    <row r="6" spans="3:25" s="8" customFormat="1" ht="12">
      <c r="C6" s="38" t="s">
        <v>186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3:33" s="93" customFormat="1" ht="12">
      <c r="C7" s="44" t="s">
        <v>169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ht="12"/>
    <row r="9" ht="12"/>
    <row r="10" ht="12">
      <c r="D10" s="17"/>
    </row>
    <row r="11" spans="3:5" ht="12">
      <c r="C11" s="105" t="s">
        <v>3</v>
      </c>
      <c r="D11" s="35">
        <v>18.314123131274336</v>
      </c>
      <c r="E11" s="108"/>
    </row>
    <row r="12" spans="3:5" ht="12">
      <c r="C12" s="105" t="s">
        <v>22</v>
      </c>
      <c r="D12" s="35">
        <v>13.00588674976125</v>
      </c>
      <c r="E12" s="108"/>
    </row>
    <row r="13" spans="3:5" ht="12">
      <c r="C13" s="105" t="s">
        <v>81</v>
      </c>
      <c r="D13" s="35">
        <v>10.244913483335127</v>
      </c>
      <c r="E13" s="108"/>
    </row>
    <row r="14" spans="3:5" ht="12">
      <c r="C14" s="105" t="s">
        <v>1</v>
      </c>
      <c r="D14" s="35">
        <v>7.180475476162451</v>
      </c>
      <c r="E14" s="108"/>
    </row>
    <row r="15" spans="3:5" ht="12">
      <c r="C15" s="105" t="s">
        <v>52</v>
      </c>
      <c r="D15" s="35">
        <v>4.094307816949221</v>
      </c>
      <c r="E15" s="108"/>
    </row>
    <row r="16" spans="3:5" ht="12">
      <c r="C16" s="105" t="s">
        <v>11</v>
      </c>
      <c r="D16" s="35">
        <v>3.6341343856293293</v>
      </c>
      <c r="E16" s="108"/>
    </row>
    <row r="17" spans="3:5" ht="12">
      <c r="C17" s="105" t="s">
        <v>2</v>
      </c>
      <c r="D17" s="35">
        <v>2.8597059525175417</v>
      </c>
      <c r="E17" s="108"/>
    </row>
    <row r="18" spans="3:4" ht="12">
      <c r="C18" s="105" t="s">
        <v>7</v>
      </c>
      <c r="D18" s="108">
        <v>40.666453004370744</v>
      </c>
    </row>
    <row r="19" ht="12" customHeight="1"/>
    <row r="20" ht="12" customHeight="1">
      <c r="C20" s="144" t="s">
        <v>82</v>
      </c>
    </row>
    <row r="21" ht="12" customHeight="1">
      <c r="C21" s="87"/>
    </row>
    <row r="22" spans="3:6" ht="12" customHeight="1">
      <c r="C22" s="30" t="s">
        <v>68</v>
      </c>
      <c r="F22" s="16"/>
    </row>
    <row r="23" ht="12">
      <c r="A23" s="93"/>
    </row>
    <row r="24" s="155" customFormat="1" ht="12">
      <c r="A24" s="99"/>
    </row>
    <row r="25" ht="12"/>
    <row r="26" ht="12">
      <c r="C26" s="38"/>
    </row>
    <row r="27" ht="12">
      <c r="C27" s="44"/>
    </row>
    <row r="28" ht="12"/>
    <row r="29" ht="12">
      <c r="A29" s="5"/>
    </row>
    <row r="30" ht="12"/>
    <row r="31" ht="12"/>
    <row r="32" ht="12"/>
    <row r="33" ht="12"/>
    <row r="34" ht="12"/>
    <row r="35" ht="12"/>
    <row r="36" ht="12"/>
    <row r="37" ht="12"/>
    <row r="38" ht="12"/>
    <row r="39" spans="4:15" ht="12">
      <c r="D39" s="17"/>
      <c r="N39" s="152"/>
      <c r="O39" s="152"/>
    </row>
    <row r="40" spans="14:15" ht="12">
      <c r="N40" s="152"/>
      <c r="O40" s="152"/>
    </row>
    <row r="41" spans="4:15" ht="12">
      <c r="D41" s="17"/>
      <c r="N41" s="152"/>
      <c r="O41" s="152"/>
    </row>
    <row r="42" spans="14:15" ht="12">
      <c r="N42" s="152"/>
      <c r="O42" s="152"/>
    </row>
    <row r="43" spans="14:15" ht="12">
      <c r="N43" s="152"/>
      <c r="O43" s="152"/>
    </row>
    <row r="44" spans="14:15" ht="12">
      <c r="N44" s="152"/>
      <c r="O44" s="152"/>
    </row>
    <row r="45" ht="12"/>
    <row r="46" spans="14:15" ht="12">
      <c r="N46" s="152"/>
      <c r="O46" s="152"/>
    </row>
    <row r="47" spans="14:15" ht="12">
      <c r="N47" s="152"/>
      <c r="O47" s="152"/>
    </row>
    <row r="48" spans="14:15" ht="12">
      <c r="N48" s="152"/>
      <c r="O48" s="152"/>
    </row>
    <row r="49" spans="14:15" ht="12">
      <c r="N49" s="152"/>
      <c r="O49" s="152"/>
    </row>
    <row r="50" spans="14:15" ht="12">
      <c r="N50" s="152"/>
      <c r="O50" s="152"/>
    </row>
    <row r="51" spans="14:15" ht="12">
      <c r="N51" s="152"/>
      <c r="O51" s="15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73" ht="12">
      <c r="C73" s="3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workbookViewId="0" topLeftCell="B4">
      <selection activeCell="D20" sqref="D20"/>
    </sheetView>
  </sheetViews>
  <sheetFormatPr defaultColWidth="9.140625" defaultRowHeight="12"/>
  <cols>
    <col min="1" max="1" width="9.28125" style="144" customWidth="1"/>
    <col min="2" max="2" width="8.57421875" style="144" customWidth="1"/>
    <col min="3" max="3" width="25.28125" style="144" customWidth="1"/>
    <col min="4" max="4" width="10.140625" style="144" customWidth="1"/>
    <col min="5" max="7" width="9.140625" style="144" customWidth="1"/>
    <col min="8" max="8" width="15.140625" style="144" customWidth="1"/>
    <col min="9" max="11" width="9.140625" style="144" customWidth="1"/>
    <col min="12" max="13" width="14.57421875" style="144" customWidth="1"/>
    <col min="14" max="14" width="9.140625" style="144" customWidth="1"/>
    <col min="15" max="15" width="7.28125" style="144" customWidth="1"/>
    <col min="16" max="16384" width="9.140625" style="144" customWidth="1"/>
  </cols>
  <sheetData>
    <row r="1" spans="1:3" ht="12">
      <c r="A1" s="26"/>
      <c r="C1" s="63" t="s">
        <v>94</v>
      </c>
    </row>
    <row r="2" spans="1:3" s="93" customFormat="1" ht="12">
      <c r="A2" s="16"/>
      <c r="C2" s="63" t="s">
        <v>64</v>
      </c>
    </row>
    <row r="3" s="93" customFormat="1" ht="12">
      <c r="C3" s="93" t="s">
        <v>51</v>
      </c>
    </row>
    <row r="4" spans="3:10" s="93" customFormat="1" ht="12">
      <c r="C4" s="93" t="s">
        <v>50</v>
      </c>
      <c r="J4" s="31"/>
    </row>
    <row r="5" s="93" customFormat="1" ht="12"/>
    <row r="6" spans="3:24" s="8" customFormat="1" ht="12">
      <c r="C6" s="38" t="s">
        <v>187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3:32" s="93" customFormat="1" ht="12">
      <c r="C7" s="44" t="s">
        <v>170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ht="12"/>
    <row r="9" ht="12"/>
    <row r="10" ht="12">
      <c r="D10" s="17" t="s">
        <v>170</v>
      </c>
    </row>
    <row r="11" spans="3:5" ht="12">
      <c r="C11" s="105" t="s">
        <v>81</v>
      </c>
      <c r="D11" s="35">
        <v>22.360126025397726</v>
      </c>
      <c r="E11" s="108"/>
    </row>
    <row r="12" spans="3:5" ht="12">
      <c r="C12" s="105" t="s">
        <v>3</v>
      </c>
      <c r="D12" s="35">
        <v>11.005278702552628</v>
      </c>
      <c r="E12" s="108"/>
    </row>
    <row r="13" spans="3:5" ht="12">
      <c r="C13" s="105" t="s">
        <v>52</v>
      </c>
      <c r="D13" s="35">
        <v>7.512544495936628</v>
      </c>
      <c r="E13" s="108"/>
    </row>
    <row r="14" spans="3:5" ht="12">
      <c r="C14" s="105" t="s">
        <v>22</v>
      </c>
      <c r="D14" s="35">
        <v>6.950437890786587</v>
      </c>
      <c r="E14" s="108"/>
    </row>
    <row r="15" spans="3:5" ht="12">
      <c r="C15" s="105" t="s">
        <v>1</v>
      </c>
      <c r="D15" s="35">
        <v>5.852788827354022</v>
      </c>
      <c r="E15" s="108"/>
    </row>
    <row r="16" spans="3:5" ht="12">
      <c r="C16" s="105" t="s">
        <v>11</v>
      </c>
      <c r="D16" s="35">
        <v>3.691583666673579</v>
      </c>
      <c r="E16" s="108"/>
    </row>
    <row r="17" spans="3:5" ht="12">
      <c r="C17" s="105" t="s">
        <v>0</v>
      </c>
      <c r="D17" s="35">
        <v>3.5242070894646806</v>
      </c>
      <c r="E17" s="108"/>
    </row>
    <row r="18" spans="3:4" ht="12">
      <c r="C18" s="105" t="s">
        <v>7</v>
      </c>
      <c r="D18" s="108">
        <v>39.103033301834145</v>
      </c>
    </row>
    <row r="19" ht="12" customHeight="1"/>
    <row r="20" spans="1:3" ht="12" customHeight="1">
      <c r="A20" s="16"/>
      <c r="C20" s="144" t="s">
        <v>82</v>
      </c>
    </row>
    <row r="21" ht="12" customHeight="1">
      <c r="C21" s="87" t="s">
        <v>206</v>
      </c>
    </row>
    <row r="22" spans="3:6" ht="12" customHeight="1">
      <c r="C22" s="30" t="s">
        <v>68</v>
      </c>
      <c r="F22" s="16"/>
    </row>
    <row r="23" ht="12">
      <c r="A23" s="93" t="s">
        <v>53</v>
      </c>
    </row>
    <row r="24" s="155" customFormat="1" ht="12">
      <c r="A24" s="154">
        <v>0</v>
      </c>
    </row>
    <row r="25" ht="12"/>
    <row r="26" ht="12">
      <c r="C26" s="38"/>
    </row>
    <row r="27" ht="12">
      <c r="C27" s="44"/>
    </row>
    <row r="28" ht="12"/>
    <row r="29" ht="12">
      <c r="A29" s="99"/>
    </row>
    <row r="30" ht="12"/>
    <row r="31" ht="12"/>
    <row r="32" ht="12"/>
    <row r="33" ht="12"/>
    <row r="34" ht="12"/>
    <row r="35" ht="12"/>
    <row r="36" ht="12"/>
    <row r="37" ht="12"/>
    <row r="38" ht="12">
      <c r="D38" s="17"/>
    </row>
    <row r="39" ht="12"/>
    <row r="40" ht="12">
      <c r="D40" s="17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72" ht="12">
      <c r="C72" s="144" t="s">
        <v>82</v>
      </c>
    </row>
    <row r="73" ht="12">
      <c r="C73" s="30" t="s">
        <v>68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showGridLines="0" workbookViewId="0" topLeftCell="A5">
      <selection activeCell="B39" sqref="A39:B42"/>
    </sheetView>
  </sheetViews>
  <sheetFormatPr defaultColWidth="9.140625" defaultRowHeight="12"/>
  <cols>
    <col min="1" max="2" width="9.28125" style="144" customWidth="1"/>
    <col min="3" max="3" width="27.8515625" style="144" customWidth="1"/>
    <col min="4" max="8" width="19.421875" style="144" customWidth="1"/>
    <col min="9" max="9" width="25.00390625" style="144" customWidth="1"/>
    <col min="10" max="10" width="9.7109375" style="13" customWidth="1"/>
    <col min="11" max="11" width="9.140625" style="13" customWidth="1"/>
    <col min="12" max="16384" width="9.140625" style="144" customWidth="1"/>
  </cols>
  <sheetData>
    <row r="1" spans="1:6" ht="12">
      <c r="A1" s="15"/>
      <c r="B1" s="15"/>
      <c r="C1" s="63" t="s">
        <v>95</v>
      </c>
      <c r="F1" s="4"/>
    </row>
    <row r="2" spans="1:11" s="93" customFormat="1" ht="12">
      <c r="A2" s="16"/>
      <c r="B2" s="16"/>
      <c r="C2" s="63" t="s">
        <v>65</v>
      </c>
      <c r="F2" s="4"/>
      <c r="J2" s="52"/>
      <c r="K2" s="52"/>
    </row>
    <row r="3" spans="3:11" s="93" customFormat="1" ht="12">
      <c r="C3" s="93" t="s">
        <v>51</v>
      </c>
      <c r="E3" s="3"/>
      <c r="F3" s="4"/>
      <c r="G3" s="3"/>
      <c r="J3" s="52"/>
      <c r="K3" s="52"/>
    </row>
    <row r="4" spans="3:12" s="93" customFormat="1" ht="12">
      <c r="C4" s="93" t="s">
        <v>50</v>
      </c>
      <c r="F4" s="4"/>
      <c r="J4" s="61"/>
      <c r="K4" s="61"/>
      <c r="L4" s="41"/>
    </row>
    <row r="5" spans="6:11" s="93" customFormat="1" ht="12">
      <c r="F5" s="4"/>
      <c r="J5" s="52"/>
      <c r="K5" s="52"/>
    </row>
    <row r="6" spans="3:21" s="8" customFormat="1" ht="12">
      <c r="C6" s="38" t="s">
        <v>188</v>
      </c>
      <c r="D6" s="38"/>
      <c r="E6" s="3"/>
      <c r="F6" s="38"/>
      <c r="G6" s="3"/>
      <c r="H6" s="38"/>
      <c r="I6" s="38"/>
      <c r="J6" s="180"/>
      <c r="K6" s="180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3:29" s="93" customFormat="1" ht="12">
      <c r="C7" s="44" t="s">
        <v>233</v>
      </c>
      <c r="D7" s="44"/>
      <c r="E7" s="44"/>
      <c r="F7" s="44"/>
      <c r="G7" s="44"/>
      <c r="H7" s="44"/>
      <c r="I7" s="44"/>
      <c r="J7" s="62"/>
      <c r="K7" s="6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13" s="93" customFormat="1" ht="12">
      <c r="A8" s="93" t="s">
        <v>142</v>
      </c>
      <c r="B8" s="93" t="s">
        <v>141</v>
      </c>
      <c r="D8" s="93">
        <v>2016</v>
      </c>
      <c r="E8" s="93">
        <v>2021</v>
      </c>
      <c r="F8" s="93">
        <v>2016</v>
      </c>
      <c r="G8" s="93">
        <v>2021</v>
      </c>
      <c r="H8" s="93">
        <v>2016</v>
      </c>
      <c r="I8" s="93">
        <v>2021</v>
      </c>
      <c r="J8" s="52"/>
      <c r="K8" s="52"/>
      <c r="M8" s="12"/>
    </row>
    <row r="9" spans="5:13" s="93" customFormat="1" ht="12">
      <c r="E9" s="3"/>
      <c r="G9" s="3"/>
      <c r="J9" s="52"/>
      <c r="K9" s="52"/>
      <c r="M9" s="12"/>
    </row>
    <row r="10" spans="1:13" ht="72">
      <c r="A10" s="148">
        <f>E12/D11-1</f>
        <v>0.22813646006148414</v>
      </c>
      <c r="B10" s="148">
        <f>G12/F11-1</f>
        <v>0.0637062600999676</v>
      </c>
      <c r="D10" s="86" t="s">
        <v>189</v>
      </c>
      <c r="E10" s="86" t="s">
        <v>190</v>
      </c>
      <c r="F10" s="86" t="s">
        <v>191</v>
      </c>
      <c r="G10" s="86" t="s">
        <v>192</v>
      </c>
      <c r="H10" s="86" t="s">
        <v>193</v>
      </c>
      <c r="I10" s="86" t="s">
        <v>194</v>
      </c>
      <c r="J10" s="88" t="s">
        <v>106</v>
      </c>
      <c r="K10" s="88" t="s">
        <v>107</v>
      </c>
      <c r="M10" s="12"/>
    </row>
    <row r="11" spans="1:13" ht="12">
      <c r="A11" s="148"/>
      <c r="B11" s="148"/>
      <c r="C11" s="176" t="s">
        <v>140</v>
      </c>
      <c r="D11" s="193">
        <v>142.927366087</v>
      </c>
      <c r="F11" s="193">
        <v>-110.025409842</v>
      </c>
      <c r="G11" s="194"/>
      <c r="H11" s="121">
        <v>32.901956244999994</v>
      </c>
      <c r="J11" s="107" t="e">
        <v>#REF!</v>
      </c>
      <c r="K11" s="107"/>
      <c r="L11" s="36"/>
      <c r="M11" s="12"/>
    </row>
    <row r="12" spans="1:13" ht="12">
      <c r="A12" s="148"/>
      <c r="B12" s="148"/>
      <c r="C12" s="176"/>
      <c r="D12" s="12"/>
      <c r="E12" s="193">
        <v>175.534309432</v>
      </c>
      <c r="F12" s="195"/>
      <c r="G12" s="193">
        <v>-117.034717219</v>
      </c>
      <c r="H12" s="12"/>
      <c r="I12" s="121">
        <v>58.499592212999985</v>
      </c>
      <c r="J12" s="107"/>
      <c r="K12" s="107" t="e">
        <v>#REF!</v>
      </c>
      <c r="L12" s="36"/>
      <c r="M12" s="12"/>
    </row>
    <row r="13" spans="1:13" ht="12">
      <c r="A13" s="148">
        <f>E15/D14-1</f>
        <v>0.5779374121688292</v>
      </c>
      <c r="B13" s="148">
        <f>G15/F14-1</f>
        <v>0.5963114626300006</v>
      </c>
      <c r="C13" s="176"/>
      <c r="D13" s="121"/>
      <c r="E13" s="12"/>
      <c r="F13" s="193"/>
      <c r="G13" s="195"/>
      <c r="H13" s="121"/>
      <c r="I13" s="12"/>
      <c r="J13" s="107"/>
      <c r="K13" s="107"/>
      <c r="L13" s="36"/>
      <c r="M13" s="12"/>
    </row>
    <row r="14" spans="3:13" ht="12">
      <c r="C14" s="176" t="s">
        <v>8</v>
      </c>
      <c r="D14" s="193">
        <v>45.165558466</v>
      </c>
      <c r="E14" s="12"/>
      <c r="F14" s="193">
        <v>-66.88431084</v>
      </c>
      <c r="G14" s="195"/>
      <c r="H14" s="121">
        <v>-21.718752373999997</v>
      </c>
      <c r="I14" s="12"/>
      <c r="J14" s="107" t="e">
        <v>#REF!</v>
      </c>
      <c r="K14" s="107"/>
      <c r="L14" s="36"/>
      <c r="M14" s="12"/>
    </row>
    <row r="15" spans="3:13" ht="12">
      <c r="C15" s="176"/>
      <c r="D15" s="12"/>
      <c r="E15" s="193">
        <v>71.268424445</v>
      </c>
      <c r="F15" s="195"/>
      <c r="G15" s="193">
        <v>-106.768192064</v>
      </c>
      <c r="H15" s="12"/>
      <c r="I15" s="121">
        <v>-35.49976761900001</v>
      </c>
      <c r="J15" s="107"/>
      <c r="K15" s="107" t="e">
        <v>#REF!</v>
      </c>
      <c r="L15" s="36"/>
      <c r="M15" s="12"/>
    </row>
    <row r="16" spans="1:13" ht="12">
      <c r="A16" s="148">
        <f>E18/D17-1</f>
        <v>0.36966999005257106</v>
      </c>
      <c r="B16" s="148">
        <f>G18/F17-1</f>
        <v>0.4842124580194316</v>
      </c>
      <c r="C16" s="176"/>
      <c r="D16" s="121"/>
      <c r="E16" s="12"/>
      <c r="F16" s="193"/>
      <c r="G16" s="195"/>
      <c r="H16" s="121"/>
      <c r="I16" s="12"/>
      <c r="J16" s="107"/>
      <c r="K16" s="107"/>
      <c r="L16" s="36"/>
      <c r="M16" s="12"/>
    </row>
    <row r="17" spans="3:13" ht="12">
      <c r="C17" s="176" t="s">
        <v>139</v>
      </c>
      <c r="D17" s="193">
        <v>75.572572537</v>
      </c>
      <c r="E17" s="12"/>
      <c r="F17" s="193">
        <v>-253.516816546</v>
      </c>
      <c r="G17" s="195"/>
      <c r="H17" s="121">
        <v>-177.944244009</v>
      </c>
      <c r="I17" s="12"/>
      <c r="J17" s="107" t="e">
        <v>#REF!</v>
      </c>
      <c r="K17" s="107"/>
      <c r="L17" s="36"/>
      <c r="M17" s="12"/>
    </row>
    <row r="18" spans="3:13" ht="12">
      <c r="C18" s="176"/>
      <c r="D18" s="12"/>
      <c r="E18" s="193">
        <v>103.509484675</v>
      </c>
      <c r="F18" s="195"/>
      <c r="G18" s="193">
        <v>-376.272817435</v>
      </c>
      <c r="H18" s="12"/>
      <c r="I18" s="121">
        <v>-272.76333275999997</v>
      </c>
      <c r="J18" s="107"/>
      <c r="K18" s="107" t="e">
        <v>#REF!</v>
      </c>
      <c r="L18" s="36"/>
      <c r="M18" s="12"/>
    </row>
    <row r="19" spans="1:13" ht="12">
      <c r="A19" s="148">
        <f>E21/D20-1</f>
        <v>0.3702040327681768</v>
      </c>
      <c r="B19" s="148">
        <f>G21/F20-1</f>
        <v>0.32688830042613004</v>
      </c>
      <c r="C19" s="176"/>
      <c r="D19" s="121"/>
      <c r="E19" s="12"/>
      <c r="F19" s="193"/>
      <c r="G19" s="195"/>
      <c r="H19" s="121"/>
      <c r="I19" s="12"/>
      <c r="J19" s="107"/>
      <c r="K19" s="107"/>
      <c r="L19" s="36"/>
      <c r="M19" s="12"/>
    </row>
    <row r="20" spans="3:13" ht="12">
      <c r="C20" s="176" t="s">
        <v>138</v>
      </c>
      <c r="D20" s="193">
        <v>335.07769321</v>
      </c>
      <c r="E20" s="12"/>
      <c r="F20" s="193">
        <v>-204.56823655</v>
      </c>
      <c r="G20" s="195"/>
      <c r="H20" s="121">
        <v>130.50945666</v>
      </c>
      <c r="I20" s="12"/>
      <c r="J20" s="107" t="e">
        <v>#REF!</v>
      </c>
      <c r="K20" s="107"/>
      <c r="L20" s="36"/>
      <c r="M20" s="12"/>
    </row>
    <row r="21" spans="3:13" ht="12">
      <c r="C21" s="176"/>
      <c r="D21" s="12"/>
      <c r="E21" s="193">
        <v>459.124806527</v>
      </c>
      <c r="F21" s="195"/>
      <c r="G21" s="193">
        <v>-271.439199717</v>
      </c>
      <c r="H21" s="12"/>
      <c r="I21" s="121">
        <v>187.68560680999997</v>
      </c>
      <c r="J21" s="107"/>
      <c r="K21" s="107" t="e">
        <v>#REF!</v>
      </c>
      <c r="L21" s="36"/>
      <c r="M21" s="12"/>
    </row>
    <row r="22" spans="1:13" ht="12">
      <c r="A22" s="148">
        <f>E24/D23-1</f>
        <v>0.047212554334268964</v>
      </c>
      <c r="B22" s="148">
        <f>G24/F23-1</f>
        <v>0.2883960715821807</v>
      </c>
      <c r="C22" s="176"/>
      <c r="D22" s="121"/>
      <c r="E22" s="12"/>
      <c r="F22" s="193"/>
      <c r="G22" s="195"/>
      <c r="H22" s="121"/>
      <c r="I22" s="12"/>
      <c r="J22" s="107"/>
      <c r="K22" s="107"/>
      <c r="L22" s="36"/>
      <c r="M22" s="12"/>
    </row>
    <row r="23" spans="3:13" ht="24">
      <c r="C23" s="176" t="s">
        <v>156</v>
      </c>
      <c r="D23" s="193">
        <v>798.038913977</v>
      </c>
      <c r="E23" s="12"/>
      <c r="F23" s="193">
        <v>-520.9932075</v>
      </c>
      <c r="G23" s="195"/>
      <c r="H23" s="121">
        <v>277.04570647699995</v>
      </c>
      <c r="I23" s="12"/>
      <c r="J23" s="107" t="e">
        <v>#REF!</v>
      </c>
      <c r="K23" s="107"/>
      <c r="L23" s="36"/>
      <c r="M23" s="12"/>
    </row>
    <row r="24" spans="3:13" ht="12">
      <c r="C24" s="176"/>
      <c r="D24" s="12"/>
      <c r="E24" s="193">
        <v>835.716369564</v>
      </c>
      <c r="F24" s="195"/>
      <c r="G24" s="193">
        <v>-671.245601864</v>
      </c>
      <c r="H24" s="12"/>
      <c r="I24" s="121">
        <v>164.4707677</v>
      </c>
      <c r="J24" s="107"/>
      <c r="K24" s="107" t="e">
        <v>#REF!</v>
      </c>
      <c r="L24" s="36"/>
      <c r="M24" s="12"/>
    </row>
    <row r="25" spans="1:13" ht="12">
      <c r="A25" s="148">
        <f>E27/D26-1</f>
        <v>0.16074603035882018</v>
      </c>
      <c r="B25" s="148">
        <f>G27/F26-1</f>
        <v>0.2539039495782296</v>
      </c>
      <c r="C25" s="176"/>
      <c r="D25" s="121"/>
      <c r="E25" s="12"/>
      <c r="F25" s="193"/>
      <c r="G25" s="195"/>
      <c r="H25" s="121"/>
      <c r="I25" s="12"/>
      <c r="J25" s="107"/>
      <c r="K25" s="107"/>
      <c r="L25" s="36"/>
      <c r="M25" s="12"/>
    </row>
    <row r="26" spans="2:13" ht="36">
      <c r="B26" s="108"/>
      <c r="C26" s="176" t="s">
        <v>155</v>
      </c>
      <c r="D26" s="193">
        <v>429.99186455</v>
      </c>
      <c r="E26" s="12"/>
      <c r="F26" s="193">
        <v>-420.455142826</v>
      </c>
      <c r="G26" s="195"/>
      <c r="H26" s="121">
        <v>9.536721724000017</v>
      </c>
      <c r="I26" s="12"/>
      <c r="J26" s="107" t="e">
        <v>#REF!</v>
      </c>
      <c r="K26" s="107"/>
      <c r="L26" s="36"/>
      <c r="M26" s="12"/>
    </row>
    <row r="27" spans="3:13" ht="12">
      <c r="C27" s="2"/>
      <c r="D27" s="121"/>
      <c r="E27" s="193">
        <v>499.111349863</v>
      </c>
      <c r="F27" s="193"/>
      <c r="G27" s="193">
        <v>-527.21036421</v>
      </c>
      <c r="H27" s="121"/>
      <c r="I27" s="121">
        <v>-28.09901434699998</v>
      </c>
      <c r="J27" s="107"/>
      <c r="K27" s="107" t="e">
        <v>#REF!</v>
      </c>
      <c r="L27" s="36"/>
      <c r="M27" s="12"/>
    </row>
    <row r="28" spans="1:13" ht="12">
      <c r="A28" s="148"/>
      <c r="B28" s="148"/>
      <c r="C28" s="8"/>
      <c r="D28" s="10"/>
      <c r="E28" s="10"/>
      <c r="F28" s="10"/>
      <c r="G28" s="9"/>
      <c r="I28" s="9"/>
      <c r="J28" s="106"/>
      <c r="K28" s="106"/>
      <c r="L28" s="36"/>
      <c r="M28" s="12"/>
    </row>
    <row r="29" spans="3:13" ht="12">
      <c r="C29" s="30" t="s">
        <v>66</v>
      </c>
      <c r="F29" s="121"/>
      <c r="G29" s="121"/>
      <c r="I29" s="121"/>
      <c r="J29" s="158"/>
      <c r="K29" s="158"/>
      <c r="L29" s="36"/>
      <c r="M29" s="12"/>
    </row>
    <row r="30" spans="3:13" ht="12">
      <c r="C30" s="98"/>
      <c r="F30" s="121"/>
      <c r="G30" s="121"/>
      <c r="H30" s="153"/>
      <c r="I30" s="121"/>
      <c r="J30" s="107"/>
      <c r="K30" s="106"/>
      <c r="L30" s="36"/>
      <c r="M30" s="12"/>
    </row>
    <row r="31" spans="1:13" ht="12">
      <c r="A31" s="93"/>
      <c r="B31" s="93"/>
      <c r="C31" s="98"/>
      <c r="F31" s="121"/>
      <c r="G31" s="121"/>
      <c r="I31" s="121"/>
      <c r="J31" s="107"/>
      <c r="K31" s="106"/>
      <c r="L31" s="36"/>
      <c r="M31" s="12"/>
    </row>
    <row r="32" spans="1:12" ht="12">
      <c r="A32" s="99"/>
      <c r="B32" s="99"/>
      <c r="C32" s="98"/>
      <c r="F32" s="121"/>
      <c r="G32" s="121"/>
      <c r="I32" s="121"/>
      <c r="J32" s="107"/>
      <c r="K32" s="106"/>
      <c r="L32" s="36"/>
    </row>
    <row r="33" ht="12"/>
    <row r="34" ht="12">
      <c r="C34" s="38"/>
    </row>
    <row r="35" spans="3:12" ht="12">
      <c r="C35" s="44"/>
      <c r="F35" s="121"/>
      <c r="G35" s="121"/>
      <c r="I35" s="121"/>
      <c r="J35" s="107"/>
      <c r="K35" s="106"/>
      <c r="L35" s="36"/>
    </row>
    <row r="36" spans="3:12" ht="12">
      <c r="C36" s="98"/>
      <c r="F36" s="121"/>
      <c r="G36" s="121"/>
      <c r="I36" s="121"/>
      <c r="J36" s="107"/>
      <c r="K36" s="106"/>
      <c r="L36" s="36"/>
    </row>
    <row r="37" spans="3:12" ht="12">
      <c r="C37" s="98"/>
      <c r="F37" s="121"/>
      <c r="G37" s="121"/>
      <c r="I37" s="121"/>
      <c r="J37" s="107"/>
      <c r="K37" s="106"/>
      <c r="L37" s="36"/>
    </row>
    <row r="38" spans="3:12" ht="12">
      <c r="C38" s="98"/>
      <c r="F38" s="121"/>
      <c r="G38" s="121"/>
      <c r="I38" s="121"/>
      <c r="J38" s="64"/>
      <c r="K38" s="65"/>
      <c r="L38" s="36"/>
    </row>
    <row r="39" spans="3:12" ht="12">
      <c r="C39" s="98"/>
      <c r="F39" s="121"/>
      <c r="G39" s="121"/>
      <c r="I39" s="121"/>
      <c r="J39" s="64"/>
      <c r="K39" s="65"/>
      <c r="L39" s="36"/>
    </row>
    <row r="40" spans="3:12" ht="12">
      <c r="C40" s="98"/>
      <c r="F40" s="121"/>
      <c r="G40" s="121"/>
      <c r="I40" s="121"/>
      <c r="J40" s="64"/>
      <c r="K40" s="65"/>
      <c r="L40" s="36"/>
    </row>
    <row r="41" spans="3:12" ht="12">
      <c r="C41" s="98"/>
      <c r="F41" s="121"/>
      <c r="G41" s="121"/>
      <c r="I41" s="121"/>
      <c r="J41" s="64"/>
      <c r="K41" s="65"/>
      <c r="L41" s="36"/>
    </row>
    <row r="42" spans="3:12" ht="12">
      <c r="C42" s="98"/>
      <c r="F42" s="121"/>
      <c r="G42" s="121"/>
      <c r="I42" s="121"/>
      <c r="J42" s="64"/>
      <c r="K42" s="65"/>
      <c r="L42" s="36"/>
    </row>
    <row r="43" spans="11:12" ht="12">
      <c r="K43" s="65"/>
      <c r="L43" s="36"/>
    </row>
    <row r="44" spans="11:12" ht="12">
      <c r="K44" s="65"/>
      <c r="L44" s="36"/>
    </row>
    <row r="45" ht="12"/>
    <row r="46" ht="12"/>
    <row r="47" ht="12"/>
    <row r="48" ht="12"/>
    <row r="49" ht="12"/>
    <row r="50" ht="12"/>
    <row r="51" spans="3:9" ht="12">
      <c r="C51" s="98"/>
      <c r="F51" s="121"/>
      <c r="G51" s="51"/>
      <c r="I51" s="51"/>
    </row>
    <row r="52" spans="3:9" ht="12">
      <c r="C52" s="98"/>
      <c r="F52" s="121"/>
      <c r="G52" s="51"/>
      <c r="I52" s="51"/>
    </row>
    <row r="53" spans="4:8" ht="12">
      <c r="D53" s="101"/>
      <c r="E53" s="101"/>
      <c r="F53" s="101"/>
      <c r="G53" s="101"/>
      <c r="H53" s="101"/>
    </row>
    <row r="54" spans="4:8" ht="12">
      <c r="D54" s="101"/>
      <c r="E54" s="101"/>
      <c r="F54" s="101"/>
      <c r="G54" s="101"/>
      <c r="H54" s="101"/>
    </row>
    <row r="55" spans="4:12" ht="12">
      <c r="D55" s="101"/>
      <c r="E55" s="101"/>
      <c r="F55" s="101"/>
      <c r="G55" s="101"/>
      <c r="H55" s="101"/>
      <c r="L55" s="16"/>
    </row>
    <row r="56" spans="4:12" ht="12">
      <c r="D56" s="101"/>
      <c r="E56" s="101"/>
      <c r="F56" s="101"/>
      <c r="G56" s="101"/>
      <c r="H56" s="101"/>
      <c r="L56" s="16"/>
    </row>
    <row r="57" spans="4:8" ht="12">
      <c r="D57" s="19"/>
      <c r="E57" s="19"/>
      <c r="F57" s="19"/>
      <c r="G57" s="19"/>
      <c r="H57" s="19"/>
    </row>
    <row r="58" spans="4:8" ht="12">
      <c r="D58" s="19"/>
      <c r="E58" s="19"/>
      <c r="F58" s="19"/>
      <c r="G58" s="19"/>
      <c r="H58" s="19"/>
    </row>
    <row r="59" spans="4:8" ht="12">
      <c r="D59" s="19"/>
      <c r="E59" s="19"/>
      <c r="F59" s="19"/>
      <c r="G59" s="19"/>
      <c r="H59" s="19"/>
    </row>
    <row r="60" spans="4:8" ht="12">
      <c r="D60" s="19"/>
      <c r="E60" s="19"/>
      <c r="F60" s="19"/>
      <c r="G60" s="19"/>
      <c r="H60" s="19"/>
    </row>
    <row r="61" spans="1:8" ht="12">
      <c r="A61" s="99"/>
      <c r="B61" s="99"/>
      <c r="D61" s="19"/>
      <c r="E61" s="19"/>
      <c r="F61" s="19"/>
      <c r="G61" s="19"/>
      <c r="H61" s="19"/>
    </row>
    <row r="62" spans="4:8" ht="12">
      <c r="D62" s="19"/>
      <c r="E62" s="19"/>
      <c r="F62" s="19"/>
      <c r="G62" s="19"/>
      <c r="H62" s="19"/>
    </row>
    <row r="63" spans="4:8" ht="12">
      <c r="D63" s="19"/>
      <c r="E63" s="19"/>
      <c r="F63" s="19"/>
      <c r="G63" s="19"/>
      <c r="H63" s="19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>
      <c r="C81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workbookViewId="0" topLeftCell="A4">
      <selection activeCell="D20" sqref="D20"/>
    </sheetView>
  </sheetViews>
  <sheetFormatPr defaultColWidth="9.140625" defaultRowHeight="12"/>
  <cols>
    <col min="1" max="1" width="9.28125" style="144" customWidth="1"/>
    <col min="2" max="2" width="10.421875" style="144" customWidth="1"/>
    <col min="3" max="3" width="39.7109375" style="144" customWidth="1"/>
    <col min="4" max="5" width="10.7109375" style="144" customWidth="1"/>
    <col min="6" max="14" width="9.140625" style="144" customWidth="1"/>
    <col min="15" max="16384" width="9.140625" style="144" customWidth="1"/>
  </cols>
  <sheetData>
    <row r="1" ht="12">
      <c r="C1" s="63" t="s">
        <v>96</v>
      </c>
    </row>
    <row r="2" spans="1:3" s="93" customFormat="1" ht="12">
      <c r="A2" s="16"/>
      <c r="C2" s="63" t="s">
        <v>63</v>
      </c>
    </row>
    <row r="3" s="93" customFormat="1" ht="12">
      <c r="C3" s="93" t="s">
        <v>51</v>
      </c>
    </row>
    <row r="4" spans="3:8" s="93" customFormat="1" ht="12">
      <c r="C4" s="93" t="s">
        <v>50</v>
      </c>
      <c r="H4" s="41"/>
    </row>
    <row r="5" s="93" customFormat="1" ht="12"/>
    <row r="6" spans="3:22" s="8" customFormat="1" ht="12">
      <c r="C6" s="38" t="s">
        <v>195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3:30" s="93" customFormat="1" ht="12">
      <c r="C7" s="44" t="s">
        <v>169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ht="12"/>
    <row r="9" ht="12"/>
    <row r="10" spans="4:6" ht="12">
      <c r="D10" s="144">
        <v>2016</v>
      </c>
      <c r="E10" s="144">
        <v>2021</v>
      </c>
      <c r="F10" s="144" t="s">
        <v>158</v>
      </c>
    </row>
    <row r="11" spans="1:8" ht="12">
      <c r="A11" s="108"/>
      <c r="B11" s="108"/>
      <c r="C11" s="108" t="s">
        <v>137</v>
      </c>
      <c r="D11" s="108">
        <v>42.74873946186379</v>
      </c>
      <c r="E11" s="108">
        <v>38.32855018669931</v>
      </c>
      <c r="F11" s="108">
        <v>4.420189275164482</v>
      </c>
      <c r="G11" s="108"/>
      <c r="H11" s="108"/>
    </row>
    <row r="12" spans="3:8" ht="12">
      <c r="C12" s="108" t="s">
        <v>49</v>
      </c>
      <c r="D12" s="108">
        <v>23.033476020316904</v>
      </c>
      <c r="E12" s="108">
        <v>22.890797785803358</v>
      </c>
      <c r="F12" s="108">
        <v>0.14267823451354644</v>
      </c>
      <c r="G12" s="108"/>
      <c r="H12" s="108"/>
    </row>
    <row r="13" spans="3:8" ht="12">
      <c r="C13" s="108" t="s">
        <v>138</v>
      </c>
      <c r="D13" s="108">
        <v>17.949186130702202</v>
      </c>
      <c r="E13" s="108">
        <v>21.056890626791876</v>
      </c>
      <c r="F13" s="108">
        <v>-3.1077044960896743</v>
      </c>
      <c r="G13" s="108"/>
      <c r="H13" s="108"/>
    </row>
    <row r="14" spans="2:8" ht="12">
      <c r="B14" s="18"/>
      <c r="C14" s="108" t="s">
        <v>140</v>
      </c>
      <c r="D14" s="108">
        <v>7.656224061023273</v>
      </c>
      <c r="E14" s="108">
        <v>8.050549006311863</v>
      </c>
      <c r="F14" s="108">
        <v>-0.39432494528859063</v>
      </c>
      <c r="G14" s="29"/>
      <c r="H14" s="108"/>
    </row>
    <row r="15" spans="3:8" ht="12">
      <c r="C15" s="108" t="s">
        <v>139</v>
      </c>
      <c r="D15" s="108">
        <v>4.048213886898408</v>
      </c>
      <c r="E15" s="108">
        <v>4.747266683593775</v>
      </c>
      <c r="F15" s="108">
        <v>-0.6990527966953675</v>
      </c>
      <c r="G15" s="108"/>
      <c r="H15" s="108"/>
    </row>
    <row r="16" spans="3:8" ht="12">
      <c r="C16" s="108" t="s">
        <v>8</v>
      </c>
      <c r="D16" s="108">
        <v>2.419394164490902</v>
      </c>
      <c r="E16" s="108">
        <v>3.268591453452415</v>
      </c>
      <c r="F16" s="108">
        <v>-0.8491972889615131</v>
      </c>
      <c r="G16" s="108"/>
      <c r="H16" s="108"/>
    </row>
    <row r="17" spans="3:6" ht="12">
      <c r="C17" s="108" t="s">
        <v>87</v>
      </c>
      <c r="D17" s="108">
        <v>2.1447662747045135</v>
      </c>
      <c r="E17" s="108">
        <v>1.657354257347398</v>
      </c>
      <c r="F17" s="108">
        <v>0.4874120173571155</v>
      </c>
    </row>
    <row r="18" spans="3:5" ht="12">
      <c r="C18" s="108"/>
      <c r="D18" s="108"/>
      <c r="E18" s="108"/>
    </row>
    <row r="19" spans="1:3" ht="12">
      <c r="A19" s="16"/>
      <c r="C19" s="30" t="s">
        <v>67</v>
      </c>
    </row>
    <row r="20" ht="12">
      <c r="D20" s="16"/>
    </row>
    <row r="21" ht="12">
      <c r="A21" s="93"/>
    </row>
    <row r="22" ht="12">
      <c r="A22" s="99"/>
    </row>
    <row r="23" ht="12">
      <c r="A23" s="99"/>
    </row>
    <row r="24" ht="12">
      <c r="A24" s="99"/>
    </row>
    <row r="25" ht="12">
      <c r="A25" s="99"/>
    </row>
    <row r="26" ht="12">
      <c r="C26" s="38"/>
    </row>
    <row r="27" ht="12">
      <c r="C27" s="44"/>
    </row>
    <row r="28" ht="12">
      <c r="A28" s="99"/>
    </row>
    <row r="29" ht="12"/>
    <row r="30" ht="12"/>
    <row r="31" ht="12"/>
    <row r="32" ht="12"/>
    <row r="33" ht="12"/>
    <row r="34" ht="12"/>
    <row r="35" ht="12"/>
    <row r="36" ht="12"/>
    <row r="37" ht="12">
      <c r="C37" s="30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1" ht="12">
      <c r="C71" s="30"/>
    </row>
    <row r="72" ht="12">
      <c r="C72" s="12"/>
    </row>
    <row r="73" ht="12">
      <c r="C73" s="12"/>
    </row>
    <row r="74" ht="12">
      <c r="C74" s="12"/>
    </row>
    <row r="75" ht="12">
      <c r="C75" s="1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showGridLines="0" workbookViewId="0" topLeftCell="A7">
      <selection activeCell="D11" sqref="D11"/>
    </sheetView>
  </sheetViews>
  <sheetFormatPr defaultColWidth="9.140625" defaultRowHeight="12"/>
  <cols>
    <col min="1" max="1" width="9.28125" style="144" customWidth="1"/>
    <col min="2" max="2" width="8.140625" style="144" customWidth="1"/>
    <col min="3" max="3" width="39.7109375" style="144" customWidth="1"/>
    <col min="4" max="5" width="10.7109375" style="144" customWidth="1"/>
    <col min="6" max="6" width="9.8515625" style="144" customWidth="1"/>
    <col min="7" max="13" width="9.140625" style="144" customWidth="1"/>
    <col min="14" max="14" width="9.7109375" style="144" customWidth="1"/>
    <col min="15" max="16384" width="9.140625" style="144" customWidth="1"/>
  </cols>
  <sheetData>
    <row r="1" ht="12">
      <c r="C1" s="63" t="s">
        <v>97</v>
      </c>
    </row>
    <row r="2" spans="1:3" s="93" customFormat="1" ht="12">
      <c r="A2" s="16"/>
      <c r="C2" s="63" t="s">
        <v>64</v>
      </c>
    </row>
    <row r="3" s="93" customFormat="1" ht="12">
      <c r="C3" s="93" t="s">
        <v>51</v>
      </c>
    </row>
    <row r="4" spans="3:8" s="93" customFormat="1" ht="12">
      <c r="C4" s="93" t="s">
        <v>50</v>
      </c>
      <c r="H4" s="31"/>
    </row>
    <row r="5" s="93" customFormat="1" ht="12"/>
    <row r="6" spans="3:20" s="8" customFormat="1" ht="12">
      <c r="C6" s="38" t="s">
        <v>196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3:28" s="93" customFormat="1" ht="12">
      <c r="C7" s="44" t="s">
        <v>170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ht="12"/>
    <row r="9" ht="12"/>
    <row r="10" spans="4:5" ht="12">
      <c r="D10" s="144">
        <v>2016</v>
      </c>
      <c r="E10" s="144">
        <v>2021</v>
      </c>
    </row>
    <row r="11" spans="3:7" ht="12">
      <c r="C11" s="108" t="s">
        <v>137</v>
      </c>
      <c r="D11" s="108">
        <v>32.51188410497182</v>
      </c>
      <c r="E11" s="108">
        <v>31.77557667303957</v>
      </c>
      <c r="F11" s="108">
        <v>0.73630743193225</v>
      </c>
      <c r="G11" s="108"/>
    </row>
    <row r="12" spans="2:7" ht="12">
      <c r="B12" s="18"/>
      <c r="C12" s="108" t="s">
        <v>49</v>
      </c>
      <c r="D12" s="108">
        <v>26.237940683513205</v>
      </c>
      <c r="E12" s="108">
        <v>24.957203897136523</v>
      </c>
      <c r="F12" s="108">
        <v>1.280736786376682</v>
      </c>
      <c r="G12" s="108"/>
    </row>
    <row r="13" spans="3:7" ht="12">
      <c r="C13" s="108" t="s">
        <v>139</v>
      </c>
      <c r="D13" s="108">
        <v>15.820377769905866</v>
      </c>
      <c r="E13" s="108">
        <v>17.81208804524712</v>
      </c>
      <c r="F13" s="108">
        <v>-1.9917102753412532</v>
      </c>
      <c r="G13" s="108"/>
    </row>
    <row r="14" spans="2:7" ht="12">
      <c r="B14" s="18"/>
      <c r="C14" s="108" t="s">
        <v>138</v>
      </c>
      <c r="D14" s="108">
        <v>12.7658071209538</v>
      </c>
      <c r="E14" s="108">
        <v>12.849450452598363</v>
      </c>
      <c r="F14" s="108">
        <v>-0.08364333164456283</v>
      </c>
      <c r="G14" s="108"/>
    </row>
    <row r="15" spans="3:7" ht="12">
      <c r="C15" s="108" t="s">
        <v>140</v>
      </c>
      <c r="D15" s="108">
        <v>6.865988504053827</v>
      </c>
      <c r="E15" s="108">
        <v>5.54021601046305</v>
      </c>
      <c r="F15" s="108">
        <v>1.3257724935907769</v>
      </c>
      <c r="G15" s="108"/>
    </row>
    <row r="16" spans="3:7" ht="12">
      <c r="C16" s="108" t="s">
        <v>8</v>
      </c>
      <c r="D16" s="108">
        <v>4.173825937012799</v>
      </c>
      <c r="E16" s="108">
        <v>5.054216912185923</v>
      </c>
      <c r="F16" s="108">
        <v>-0.8803909751731238</v>
      </c>
      <c r="G16" s="108"/>
    </row>
    <row r="17" spans="3:6" ht="12">
      <c r="C17" s="108" t="s">
        <v>87</v>
      </c>
      <c r="D17" s="108">
        <v>1.4458633774060499</v>
      </c>
      <c r="E17" s="108">
        <v>2.0110721565737197</v>
      </c>
      <c r="F17" s="108">
        <v>-0.5652087791676699</v>
      </c>
    </row>
    <row r="18" spans="3:5" ht="12">
      <c r="C18" s="108"/>
      <c r="D18" s="108"/>
      <c r="E18" s="108"/>
    </row>
    <row r="19" spans="1:5" ht="12">
      <c r="A19" s="16"/>
      <c r="C19" s="30" t="s">
        <v>67</v>
      </c>
      <c r="D19" s="108"/>
      <c r="E19" s="108"/>
    </row>
    <row r="20" ht="12">
      <c r="D20" s="16"/>
    </row>
    <row r="21" ht="12">
      <c r="A21" s="93"/>
    </row>
    <row r="22" spans="1:4" ht="12">
      <c r="A22" s="99"/>
      <c r="C22" s="6"/>
      <c r="D22" s="6"/>
    </row>
    <row r="23" spans="3:5" ht="12">
      <c r="C23" s="98"/>
      <c r="D23" s="121"/>
      <c r="E23" s="121"/>
    </row>
    <row r="24" ht="12"/>
    <row r="25" ht="12">
      <c r="A25" s="99"/>
    </row>
    <row r="26" ht="12"/>
    <row r="27" ht="12">
      <c r="C27" s="38"/>
    </row>
    <row r="28" ht="12">
      <c r="C28" s="44"/>
    </row>
    <row r="29" ht="12"/>
    <row r="30" ht="12">
      <c r="C30" s="30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2" ht="12">
      <c r="C72" s="3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22">
      <selection activeCell="T52" sqref="T52"/>
    </sheetView>
  </sheetViews>
  <sheetFormatPr defaultColWidth="9.140625" defaultRowHeight="12"/>
  <cols>
    <col min="1" max="1" width="9.28125" style="144" customWidth="1"/>
    <col min="2" max="2" width="8.57421875" style="144" customWidth="1"/>
    <col min="3" max="3" width="39.7109375" style="144" customWidth="1"/>
    <col min="4" max="5" width="10.7109375" style="144" customWidth="1"/>
    <col min="6" max="6" width="9.421875" style="144" bestFit="1" customWidth="1"/>
    <col min="7" max="8" width="9.140625" style="144" customWidth="1"/>
    <col min="9" max="9" width="15.421875" style="144" customWidth="1"/>
    <col min="10" max="10" width="9.140625" style="144" customWidth="1"/>
    <col min="11" max="11" width="7.57421875" style="144" customWidth="1"/>
    <col min="12" max="13" width="9.140625" style="144" customWidth="1"/>
    <col min="14" max="14" width="2.57421875" style="144" customWidth="1"/>
    <col min="15" max="16384" width="9.140625" style="144" customWidth="1"/>
  </cols>
  <sheetData>
    <row r="1" spans="3:6" ht="12">
      <c r="C1" s="63" t="s">
        <v>98</v>
      </c>
      <c r="F1" s="12"/>
    </row>
    <row r="2" spans="1:6" s="93" customFormat="1" ht="12">
      <c r="A2" s="16"/>
      <c r="C2" s="63" t="s">
        <v>84</v>
      </c>
      <c r="F2" s="12"/>
    </row>
    <row r="3" spans="3:6" s="93" customFormat="1" ht="12">
      <c r="C3" s="93" t="s">
        <v>51</v>
      </c>
      <c r="F3" s="12"/>
    </row>
    <row r="4" spans="3:6" s="93" customFormat="1" ht="12">
      <c r="C4" s="93" t="s">
        <v>50</v>
      </c>
      <c r="F4" s="12"/>
    </row>
    <row r="5" s="93" customFormat="1" ht="12">
      <c r="F5" s="144"/>
    </row>
    <row r="6" spans="3:18" s="8" customFormat="1" ht="12">
      <c r="C6" s="38" t="s">
        <v>197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22" s="93" customFormat="1" ht="12">
      <c r="C7" s="44" t="s">
        <v>171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ht="12"/>
    <row r="9" ht="12"/>
    <row r="10" spans="4:5" ht="12">
      <c r="D10" s="1" t="s">
        <v>6</v>
      </c>
      <c r="E10" s="1" t="s">
        <v>5</v>
      </c>
    </row>
    <row r="11" spans="3:8" ht="12">
      <c r="C11" s="108" t="s">
        <v>140</v>
      </c>
      <c r="D11" s="108">
        <v>8.050549006311863</v>
      </c>
      <c r="E11" s="108">
        <v>5.54021601046305</v>
      </c>
      <c r="G11" s="108"/>
      <c r="H11" s="108"/>
    </row>
    <row r="12" spans="3:8" ht="12">
      <c r="C12" s="108" t="s">
        <v>8</v>
      </c>
      <c r="D12" s="108">
        <v>3.268591453452415</v>
      </c>
      <c r="E12" s="108">
        <v>5.054216912185923</v>
      </c>
      <c r="G12" s="108"/>
      <c r="H12" s="108"/>
    </row>
    <row r="13" spans="3:8" ht="12">
      <c r="C13" s="108" t="s">
        <v>139</v>
      </c>
      <c r="D13" s="108">
        <v>4.747266683593775</v>
      </c>
      <c r="E13" s="108">
        <v>17.81208804524712</v>
      </c>
      <c r="G13" s="108"/>
      <c r="H13" s="108"/>
    </row>
    <row r="14" spans="3:10" ht="12">
      <c r="C14" s="108" t="s">
        <v>138</v>
      </c>
      <c r="D14" s="108">
        <v>21.056890626791876</v>
      </c>
      <c r="E14" s="108">
        <v>12.849450452598363</v>
      </c>
      <c r="G14" s="108"/>
      <c r="H14" s="18"/>
      <c r="I14" s="108"/>
      <c r="J14" s="108"/>
    </row>
    <row r="15" spans="3:8" ht="12">
      <c r="C15" s="108" t="s">
        <v>137</v>
      </c>
      <c r="D15" s="108">
        <v>38.32855018669931</v>
      </c>
      <c r="E15" s="108">
        <v>31.77557667303957</v>
      </c>
      <c r="G15" s="108"/>
      <c r="H15" s="108"/>
    </row>
    <row r="16" spans="3:8" ht="12">
      <c r="C16" s="108" t="s">
        <v>49</v>
      </c>
      <c r="D16" s="108">
        <v>22.890797785803358</v>
      </c>
      <c r="E16" s="108">
        <v>24.957203897136523</v>
      </c>
      <c r="G16" s="108"/>
      <c r="H16" s="108"/>
    </row>
    <row r="17" spans="3:8" ht="12">
      <c r="C17" s="108" t="s">
        <v>87</v>
      </c>
      <c r="D17" s="108">
        <v>1.6573542573474072</v>
      </c>
      <c r="E17" s="108">
        <v>2.0112480093294494</v>
      </c>
      <c r="G17" s="108"/>
      <c r="H17" s="108"/>
    </row>
    <row r="18" ht="12"/>
    <row r="19" spans="1:3" ht="12">
      <c r="A19" s="16"/>
      <c r="C19" s="30" t="s">
        <v>67</v>
      </c>
    </row>
    <row r="20" ht="12">
      <c r="D20" s="16"/>
    </row>
    <row r="21" ht="12">
      <c r="A21" s="93"/>
    </row>
    <row r="22" spans="1:12" ht="12">
      <c r="A22" s="99"/>
      <c r="I22" s="178"/>
      <c r="J22" s="175"/>
      <c r="K22" s="175"/>
      <c r="L22" s="175"/>
    </row>
    <row r="23" spans="1:12" ht="12">
      <c r="A23" s="93"/>
      <c r="I23" s="178" t="s">
        <v>103</v>
      </c>
      <c r="J23" s="178"/>
      <c r="K23" s="175"/>
      <c r="L23" s="175"/>
    </row>
    <row r="24" spans="3:18" s="8" customFormat="1" ht="12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3:26" s="93" customFormat="1" ht="12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2">
      <c r="C26" s="38"/>
    </row>
    <row r="27" ht="12">
      <c r="C27" s="44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>
      <c r="C63" s="30" t="s">
        <v>67</v>
      </c>
    </row>
    <row r="64" ht="12"/>
    <row r="65" ht="12"/>
    <row r="66" ht="12"/>
    <row r="67" ht="12"/>
    <row r="68" ht="12"/>
    <row r="69" ht="12"/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workbookViewId="0" topLeftCell="A4">
      <selection activeCell="C7" sqref="C7"/>
    </sheetView>
  </sheetViews>
  <sheetFormatPr defaultColWidth="9.140625" defaultRowHeight="12"/>
  <cols>
    <col min="1" max="2" width="9.28125" style="144" customWidth="1"/>
    <col min="3" max="3" width="19.8515625" style="144" customWidth="1"/>
    <col min="4" max="12" width="13.8515625" style="144" customWidth="1"/>
    <col min="13" max="15" width="9.8515625" style="144" customWidth="1"/>
    <col min="16" max="16" width="9.140625" style="144" customWidth="1"/>
    <col min="17" max="25" width="13.57421875" style="144" customWidth="1"/>
    <col min="26" max="16384" width="9.140625" style="144" customWidth="1"/>
  </cols>
  <sheetData>
    <row r="1" ht="12">
      <c r="A1" s="15"/>
    </row>
    <row r="2" s="93" customFormat="1" ht="12">
      <c r="A2" s="16"/>
    </row>
    <row r="3" s="93" customFormat="1" ht="12">
      <c r="C3" s="93" t="s">
        <v>51</v>
      </c>
    </row>
    <row r="4" spans="3:11" s="93" customFormat="1" ht="12">
      <c r="C4" s="93" t="s">
        <v>50</v>
      </c>
      <c r="J4" s="15"/>
      <c r="K4" s="15"/>
    </row>
    <row r="5" s="93" customFormat="1" ht="12"/>
    <row r="6" spans="3:21" s="8" customFormat="1" ht="12">
      <c r="C6" s="38" t="s">
        <v>157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3:29" s="93" customFormat="1" ht="12">
      <c r="C7" s="44" t="s">
        <v>209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="93" customFormat="1" ht="12"/>
    <row r="9" s="93" customFormat="1" ht="12"/>
    <row r="10" spans="3:15" ht="12" customHeight="1">
      <c r="C10" s="166"/>
      <c r="D10" s="231" t="s">
        <v>6</v>
      </c>
      <c r="E10" s="232"/>
      <c r="F10" s="232"/>
      <c r="G10" s="231" t="s">
        <v>5</v>
      </c>
      <c r="H10" s="232"/>
      <c r="I10" s="232"/>
      <c r="J10" s="231" t="s">
        <v>38</v>
      </c>
      <c r="K10" s="232"/>
      <c r="L10" s="232"/>
      <c r="M10" s="66"/>
      <c r="N10" s="66"/>
      <c r="O10" s="93"/>
    </row>
    <row r="11" spans="3:15" s="105" customFormat="1" ht="12" customHeight="1">
      <c r="C11" s="47"/>
      <c r="D11" s="67">
        <v>2010</v>
      </c>
      <c r="E11" s="68">
        <v>2019</v>
      </c>
      <c r="F11" s="68">
        <v>2020</v>
      </c>
      <c r="G11" s="67">
        <v>2010</v>
      </c>
      <c r="H11" s="67">
        <v>2019</v>
      </c>
      <c r="I11" s="67">
        <v>2020</v>
      </c>
      <c r="J11" s="67">
        <v>2010</v>
      </c>
      <c r="K11" s="67">
        <v>2019</v>
      </c>
      <c r="L11" s="67">
        <v>2020</v>
      </c>
      <c r="M11" s="23"/>
      <c r="N11" s="23"/>
      <c r="O11" s="93"/>
    </row>
    <row r="12" spans="3:15" s="105" customFormat="1" ht="12" customHeight="1">
      <c r="C12" s="170" t="s">
        <v>162</v>
      </c>
      <c r="D12" s="171">
        <v>1666.126631511</v>
      </c>
      <c r="E12" s="172">
        <v>1717.25896079</v>
      </c>
      <c r="F12" s="172">
        <v>2112.457655044</v>
      </c>
      <c r="G12" s="171">
        <v>1624.461104366</v>
      </c>
      <c r="H12" s="172">
        <v>1933.059218354</v>
      </c>
      <c r="I12" s="172">
        <v>2180.401725328</v>
      </c>
      <c r="J12" s="171">
        <v>-41.665527145</v>
      </c>
      <c r="K12" s="172">
        <v>215.800257564</v>
      </c>
      <c r="L12" s="172">
        <v>67.944070284</v>
      </c>
      <c r="M12" s="24"/>
      <c r="N12" s="182"/>
      <c r="O12" s="182"/>
    </row>
    <row r="13" spans="3:15" s="105" customFormat="1" ht="12" customHeight="1">
      <c r="C13" s="112" t="s">
        <v>22</v>
      </c>
      <c r="D13" s="173">
        <v>255.959013031</v>
      </c>
      <c r="E13" s="174">
        <v>385.144611995</v>
      </c>
      <c r="F13" s="174">
        <v>472.348193901</v>
      </c>
      <c r="G13" s="173">
        <v>126.570027348</v>
      </c>
      <c r="H13" s="174">
        <v>202.809707547</v>
      </c>
      <c r="I13" s="174">
        <v>223.380270349</v>
      </c>
      <c r="J13" s="173">
        <v>-129.388985683</v>
      </c>
      <c r="K13" s="174">
        <v>-182.334904448</v>
      </c>
      <c r="L13" s="174">
        <v>-248.967923552</v>
      </c>
      <c r="M13" s="24"/>
      <c r="N13" s="182"/>
      <c r="O13" s="182"/>
    </row>
    <row r="14" spans="3:15" s="105" customFormat="1" ht="12" customHeight="1">
      <c r="C14" s="110" t="s">
        <v>0</v>
      </c>
      <c r="D14" s="115">
        <v>155.026308946</v>
      </c>
      <c r="E14" s="131">
        <v>203.017442949</v>
      </c>
      <c r="F14" s="131">
        <v>232.481852411</v>
      </c>
      <c r="G14" s="115">
        <v>222.593165551</v>
      </c>
      <c r="H14" s="131">
        <v>353.191525789</v>
      </c>
      <c r="I14" s="131">
        <v>399.321456733</v>
      </c>
      <c r="J14" s="115">
        <v>67.566856605</v>
      </c>
      <c r="K14" s="131">
        <v>150.17408284</v>
      </c>
      <c r="L14" s="131">
        <v>166.839604322</v>
      </c>
      <c r="M14" s="24"/>
      <c r="N14" s="182"/>
      <c r="O14" s="182"/>
    </row>
    <row r="15" spans="1:15" s="105" customFormat="1" ht="12" customHeight="1">
      <c r="A15" s="20"/>
      <c r="C15" s="69" t="s">
        <v>153</v>
      </c>
      <c r="D15" s="122">
        <v>189.454418306</v>
      </c>
      <c r="E15" s="116">
        <v>169.0104886</v>
      </c>
      <c r="F15" s="116">
        <v>146.825057283</v>
      </c>
      <c r="G15" s="122">
        <v>251.284937893</v>
      </c>
      <c r="H15" s="116">
        <v>278.309074999</v>
      </c>
      <c r="I15" s="116">
        <v>283.580579086</v>
      </c>
      <c r="J15" s="122">
        <v>61.830519587</v>
      </c>
      <c r="K15" s="116">
        <v>109.298586399</v>
      </c>
      <c r="L15" s="116">
        <v>136.755521803</v>
      </c>
      <c r="M15" s="24"/>
      <c r="N15" s="182"/>
      <c r="O15" s="182"/>
    </row>
    <row r="16" spans="3:15" s="105" customFormat="1" ht="12" customHeight="1">
      <c r="C16" s="112" t="s">
        <v>41</v>
      </c>
      <c r="D16" s="173">
        <v>85.954899937</v>
      </c>
      <c r="E16" s="174">
        <v>108.913537338</v>
      </c>
      <c r="F16" s="174">
        <v>123.637685617</v>
      </c>
      <c r="G16" s="173">
        <v>115.406736017</v>
      </c>
      <c r="H16" s="174">
        <v>142.301997409</v>
      </c>
      <c r="I16" s="174">
        <v>156.563211169</v>
      </c>
      <c r="J16" s="173">
        <v>29.45183608</v>
      </c>
      <c r="K16" s="174">
        <v>33.388460071</v>
      </c>
      <c r="L16" s="174">
        <v>32.925525552</v>
      </c>
      <c r="M16" s="24"/>
      <c r="N16" s="182"/>
      <c r="O16" s="182"/>
    </row>
    <row r="17" spans="3:15" s="105" customFormat="1" ht="12" customHeight="1">
      <c r="C17" s="110" t="s">
        <v>4</v>
      </c>
      <c r="D17" s="115">
        <v>193.058695011</v>
      </c>
      <c r="E17" s="131">
        <v>94.742310032</v>
      </c>
      <c r="F17" s="131">
        <v>158.699321293</v>
      </c>
      <c r="G17" s="115">
        <v>103.781342981</v>
      </c>
      <c r="H17" s="131">
        <v>78.994106847</v>
      </c>
      <c r="I17" s="131">
        <v>89.272358281</v>
      </c>
      <c r="J17" s="115">
        <v>-89.27735203</v>
      </c>
      <c r="K17" s="131">
        <v>-15.748203185</v>
      </c>
      <c r="L17" s="131">
        <v>-69.426963012</v>
      </c>
      <c r="M17" s="24"/>
      <c r="N17" s="182"/>
      <c r="O17" s="182"/>
    </row>
    <row r="18" spans="1:15" s="105" customFormat="1" ht="12" customHeight="1">
      <c r="A18" s="20"/>
      <c r="C18" s="110" t="s">
        <v>154</v>
      </c>
      <c r="D18" s="115">
        <v>42.673029311</v>
      </c>
      <c r="E18" s="131">
        <v>62.440969978</v>
      </c>
      <c r="F18" s="131">
        <v>77.983141759</v>
      </c>
      <c r="G18" s="115">
        <v>68.886630624</v>
      </c>
      <c r="H18" s="131">
        <v>70.142171505</v>
      </c>
      <c r="I18" s="131">
        <v>79.238728845</v>
      </c>
      <c r="J18" s="115">
        <v>26.213601313</v>
      </c>
      <c r="K18" s="131">
        <v>7.701201527</v>
      </c>
      <c r="L18" s="131">
        <v>1.255587086</v>
      </c>
      <c r="M18" s="24"/>
      <c r="N18" s="182"/>
      <c r="O18" s="182"/>
    </row>
    <row r="19" spans="3:15" s="105" customFormat="1" ht="12" customHeight="1">
      <c r="C19" s="110" t="s">
        <v>40</v>
      </c>
      <c r="D19" s="115">
        <v>66.387003792</v>
      </c>
      <c r="E19" s="131">
        <v>42.484996983</v>
      </c>
      <c r="F19" s="131">
        <v>74.447382441</v>
      </c>
      <c r="G19" s="115">
        <v>43.205729509</v>
      </c>
      <c r="H19" s="131">
        <v>48.584878877</v>
      </c>
      <c r="I19" s="131">
        <v>56.530803629</v>
      </c>
      <c r="J19" s="115">
        <v>-23.181274283</v>
      </c>
      <c r="K19" s="131">
        <v>6.099881894</v>
      </c>
      <c r="L19" s="131">
        <v>-17.916578812</v>
      </c>
      <c r="M19" s="24"/>
      <c r="N19" s="182"/>
      <c r="O19" s="182"/>
    </row>
    <row r="20" spans="1:15" s="105" customFormat="1" ht="12" customHeight="1">
      <c r="A20" s="20"/>
      <c r="C20" s="110" t="s">
        <v>2</v>
      </c>
      <c r="D20" s="115">
        <v>59.677129534</v>
      </c>
      <c r="E20" s="131">
        <v>54.956076281</v>
      </c>
      <c r="F20" s="131">
        <v>62.361251562</v>
      </c>
      <c r="G20" s="115">
        <v>44.069825678</v>
      </c>
      <c r="H20" s="131">
        <v>55.207825667</v>
      </c>
      <c r="I20" s="131">
        <v>62.353077928</v>
      </c>
      <c r="J20" s="115">
        <v>-15.607303856</v>
      </c>
      <c r="K20" s="131">
        <v>0.251749386</v>
      </c>
      <c r="L20" s="131">
        <v>-0.008173634</v>
      </c>
      <c r="M20" s="24"/>
      <c r="N20" s="182"/>
      <c r="O20" s="182"/>
    </row>
    <row r="21" spans="1:15" s="105" customFormat="1" ht="12" customHeight="1">
      <c r="A21" s="20"/>
      <c r="C21" s="110" t="s">
        <v>57</v>
      </c>
      <c r="D21" s="115">
        <v>33.095459537</v>
      </c>
      <c r="E21" s="131">
        <v>44.136796856</v>
      </c>
      <c r="F21" s="131">
        <v>55.426648668</v>
      </c>
      <c r="G21" s="115">
        <v>29.68388934</v>
      </c>
      <c r="H21" s="131">
        <v>45.301812647</v>
      </c>
      <c r="I21" s="131">
        <v>51.852358441</v>
      </c>
      <c r="J21" s="115">
        <v>-3.411570197</v>
      </c>
      <c r="K21" s="131">
        <v>1.165015791</v>
      </c>
      <c r="L21" s="131">
        <v>-3.574290227</v>
      </c>
      <c r="M21" s="24"/>
      <c r="N21" s="182"/>
      <c r="O21" s="182"/>
    </row>
    <row r="22" spans="1:15" s="105" customFormat="1" ht="12" customHeight="1">
      <c r="A22" s="20"/>
      <c r="C22" s="110" t="s">
        <v>52</v>
      </c>
      <c r="D22" s="115">
        <v>33.108248194</v>
      </c>
      <c r="E22" s="131">
        <v>32.98946791</v>
      </c>
      <c r="F22" s="131">
        <v>46.172093833</v>
      </c>
      <c r="G22" s="115">
        <v>34.633505882</v>
      </c>
      <c r="H22" s="131">
        <v>32.153837489</v>
      </c>
      <c r="I22" s="131">
        <v>41.847469061</v>
      </c>
      <c r="J22" s="115">
        <v>1.525257688</v>
      </c>
      <c r="K22" s="131">
        <v>-0.835630421</v>
      </c>
      <c r="L22" s="131">
        <v>-4.324624772</v>
      </c>
      <c r="M22" s="24"/>
      <c r="N22" s="182"/>
      <c r="O22" s="182"/>
    </row>
    <row r="23" spans="1:15" s="105" customFormat="1" ht="12" customHeight="1">
      <c r="A23" s="20"/>
      <c r="C23" s="110" t="s">
        <v>56</v>
      </c>
      <c r="D23" s="115">
        <v>36.036385544</v>
      </c>
      <c r="E23" s="131">
        <v>24.98052037</v>
      </c>
      <c r="F23" s="131">
        <v>32.910881026</v>
      </c>
      <c r="G23" s="115">
        <v>33.159361483</v>
      </c>
      <c r="H23" s="131">
        <v>27.687014113</v>
      </c>
      <c r="I23" s="131">
        <v>33.846852322</v>
      </c>
      <c r="J23" s="115">
        <v>-2.877024061</v>
      </c>
      <c r="K23" s="131">
        <v>2.706493743</v>
      </c>
      <c r="L23" s="131">
        <v>0.935971296</v>
      </c>
      <c r="M23" s="24"/>
      <c r="N23" s="182"/>
      <c r="O23" s="182"/>
    </row>
    <row r="24" spans="3:15" s="105" customFormat="1" ht="12" customHeight="1">
      <c r="C24" s="110" t="s">
        <v>55</v>
      </c>
      <c r="D24" s="115">
        <v>14.844275282</v>
      </c>
      <c r="E24" s="131">
        <v>20.386740643</v>
      </c>
      <c r="F24" s="131">
        <v>23.414036932</v>
      </c>
      <c r="G24" s="115">
        <v>22.847015102</v>
      </c>
      <c r="H24" s="131">
        <v>30.545708542</v>
      </c>
      <c r="I24" s="131">
        <v>37.718519558</v>
      </c>
      <c r="J24" s="115">
        <v>8.00273982</v>
      </c>
      <c r="K24" s="131">
        <v>10.158967899</v>
      </c>
      <c r="L24" s="131">
        <v>14.304482626</v>
      </c>
      <c r="M24" s="24"/>
      <c r="N24" s="182"/>
      <c r="O24" s="182"/>
    </row>
    <row r="25" spans="3:15" s="105" customFormat="1" ht="12" customHeight="1">
      <c r="C25" s="110" t="s">
        <v>11</v>
      </c>
      <c r="D25" s="115">
        <v>16.80356123</v>
      </c>
      <c r="E25" s="131">
        <v>20.444931512</v>
      </c>
      <c r="F25" s="131">
        <v>23.452481159</v>
      </c>
      <c r="G25" s="115">
        <v>23.972901516</v>
      </c>
      <c r="H25" s="131">
        <v>33.493860088</v>
      </c>
      <c r="I25" s="131">
        <v>37.244047903</v>
      </c>
      <c r="J25" s="115">
        <v>7.169340286</v>
      </c>
      <c r="K25" s="131">
        <v>13.048928576</v>
      </c>
      <c r="L25" s="131">
        <v>13.791566744</v>
      </c>
      <c r="M25" s="24"/>
      <c r="N25" s="182"/>
      <c r="O25" s="182"/>
    </row>
    <row r="26" spans="3:15" s="105" customFormat="1" ht="12" customHeight="1">
      <c r="C26" s="69" t="s">
        <v>3</v>
      </c>
      <c r="D26" s="122">
        <v>15.657300207</v>
      </c>
      <c r="E26" s="116">
        <v>16.915778454</v>
      </c>
      <c r="F26" s="116">
        <v>15.596430782</v>
      </c>
      <c r="G26" s="122">
        <v>23.156283239</v>
      </c>
      <c r="H26" s="116">
        <v>24.118181297</v>
      </c>
      <c r="I26" s="116">
        <v>27.25991695</v>
      </c>
      <c r="J26" s="122">
        <v>7.498983032</v>
      </c>
      <c r="K26" s="116">
        <v>7.202402843</v>
      </c>
      <c r="L26" s="116">
        <v>11.663486168</v>
      </c>
      <c r="M26" s="24"/>
      <c r="N26" s="182"/>
      <c r="O26" s="182"/>
    </row>
    <row r="27" spans="3:25" ht="12">
      <c r="C27" s="105"/>
      <c r="D27" s="25"/>
      <c r="E27" s="25"/>
      <c r="F27" s="25"/>
      <c r="G27" s="25"/>
      <c r="H27" s="25"/>
      <c r="I27" s="25"/>
      <c r="J27" s="25"/>
      <c r="K27" s="25"/>
      <c r="L27" s="2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3:15" ht="12" customHeight="1">
      <c r="C28" s="105" t="s">
        <v>172</v>
      </c>
      <c r="D28" s="25"/>
      <c r="E28" s="25"/>
      <c r="F28" s="25"/>
      <c r="G28" s="25"/>
      <c r="H28" s="25"/>
      <c r="I28" s="25"/>
      <c r="J28" s="25"/>
      <c r="K28" s="25"/>
      <c r="L28" s="25"/>
      <c r="M28" s="105"/>
      <c r="N28" s="105"/>
      <c r="O28" s="105"/>
    </row>
    <row r="29" spans="3:15" ht="12" customHeight="1">
      <c r="C29" s="144" t="s">
        <v>80</v>
      </c>
      <c r="D29" s="25"/>
      <c r="E29" s="25"/>
      <c r="F29" s="25"/>
      <c r="G29" s="25"/>
      <c r="H29" s="25"/>
      <c r="I29" s="25"/>
      <c r="J29" s="25"/>
      <c r="K29" s="25"/>
      <c r="L29" s="25"/>
      <c r="M29" s="105"/>
      <c r="N29" s="105"/>
      <c r="O29" s="105"/>
    </row>
    <row r="30" spans="3:15" ht="12" customHeight="1">
      <c r="C30" s="144" t="s">
        <v>152</v>
      </c>
      <c r="D30" s="25"/>
      <c r="E30" s="25"/>
      <c r="F30" s="25"/>
      <c r="G30" s="25"/>
      <c r="H30" s="25"/>
      <c r="I30" s="25"/>
      <c r="J30" s="25"/>
      <c r="K30" s="25"/>
      <c r="L30" s="25"/>
      <c r="M30" s="105"/>
      <c r="N30" s="105"/>
      <c r="O30" s="105"/>
    </row>
    <row r="31" spans="3:12" ht="12" customHeight="1">
      <c r="C31" s="30" t="s">
        <v>144</v>
      </c>
      <c r="D31" s="25"/>
      <c r="E31" s="25"/>
      <c r="F31" s="25"/>
      <c r="G31" s="25"/>
      <c r="H31" s="25"/>
      <c r="I31" s="25"/>
      <c r="J31" s="25"/>
      <c r="K31" s="25"/>
      <c r="L31" s="25"/>
    </row>
    <row r="32" spans="7:13" ht="12" customHeight="1">
      <c r="G32" s="181"/>
      <c r="H32" s="181"/>
      <c r="I32" s="181"/>
      <c r="J32" s="181"/>
      <c r="K32" s="181"/>
      <c r="L32" s="181"/>
      <c r="M32" s="181"/>
    </row>
    <row r="33" spans="4:15" ht="12">
      <c r="D33" s="25"/>
      <c r="E33" s="25"/>
      <c r="F33" s="25"/>
      <c r="G33" s="25"/>
      <c r="H33" s="25"/>
      <c r="I33" s="25"/>
      <c r="J33" s="25"/>
      <c r="K33" s="25"/>
      <c r="L33" s="25"/>
      <c r="M33" s="16"/>
      <c r="N33" s="16"/>
      <c r="O33" s="16"/>
    </row>
    <row r="34" spans="4:15" ht="12">
      <c r="D34" s="25"/>
      <c r="E34" s="25"/>
      <c r="F34" s="25"/>
      <c r="G34" s="25"/>
      <c r="H34" s="25"/>
      <c r="I34" s="25"/>
      <c r="J34" s="25"/>
      <c r="K34" s="25"/>
      <c r="L34" s="25"/>
      <c r="M34" s="16"/>
      <c r="N34" s="16"/>
      <c r="O34" s="16"/>
    </row>
    <row r="35" spans="4:15" ht="12">
      <c r="D35" s="25"/>
      <c r="E35" s="25"/>
      <c r="F35" s="25"/>
      <c r="G35" s="25"/>
      <c r="H35" s="25"/>
      <c r="I35" s="25"/>
      <c r="J35" s="25"/>
      <c r="K35" s="25"/>
      <c r="L35" s="25"/>
      <c r="M35" s="16"/>
      <c r="N35" s="16"/>
      <c r="O35" s="16"/>
    </row>
    <row r="36" spans="4:15" ht="12">
      <c r="D36" s="25"/>
      <c r="E36" s="25"/>
      <c r="F36" s="25"/>
      <c r="G36" s="25"/>
      <c r="H36" s="25"/>
      <c r="I36" s="25"/>
      <c r="J36" s="25"/>
      <c r="K36" s="25"/>
      <c r="L36" s="25"/>
      <c r="M36" s="16"/>
      <c r="N36" s="16"/>
      <c r="O36" s="16"/>
    </row>
    <row r="37" spans="3:15" ht="12">
      <c r="C37" s="105"/>
      <c r="D37" s="25"/>
      <c r="E37" s="25"/>
      <c r="F37" s="25"/>
      <c r="G37" s="25"/>
      <c r="H37" s="25"/>
      <c r="I37" s="25"/>
      <c r="J37" s="25"/>
      <c r="K37" s="25"/>
      <c r="L37" s="25"/>
      <c r="M37" s="105"/>
      <c r="N37" s="105"/>
      <c r="O37" s="105"/>
    </row>
    <row r="38" spans="3:15" ht="1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05"/>
      <c r="N38" s="105"/>
      <c r="O38" s="105"/>
    </row>
    <row r="39" spans="3:15" ht="12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05"/>
      <c r="N39" s="105"/>
      <c r="O39" s="105"/>
    </row>
    <row r="40" spans="1:15" ht="12">
      <c r="A40" s="93" t="s">
        <v>58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05"/>
      <c r="N40" s="105"/>
      <c r="O40" s="105"/>
    </row>
    <row r="41" spans="1:15" ht="12">
      <c r="A41" s="99" t="s">
        <v>69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05"/>
      <c r="N41" s="105"/>
      <c r="O41" s="105"/>
    </row>
    <row r="42" spans="1:15" ht="12">
      <c r="A42" s="144" t="s">
        <v>62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05"/>
      <c r="N42" s="105"/>
      <c r="O42" s="105"/>
    </row>
    <row r="43" spans="3:15" ht="12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05"/>
      <c r="N43" s="105"/>
      <c r="O43" s="105"/>
    </row>
    <row r="44" spans="3:15" ht="1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05"/>
      <c r="N44" s="105"/>
      <c r="O44" s="105"/>
    </row>
    <row r="45" spans="3:15" ht="12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05"/>
      <c r="N45" s="105"/>
      <c r="O45" s="105"/>
    </row>
    <row r="46" spans="3:15" ht="12">
      <c r="C46" s="98"/>
      <c r="D46" s="25"/>
      <c r="E46" s="25"/>
      <c r="F46" s="25"/>
      <c r="G46" s="25"/>
      <c r="H46" s="25"/>
      <c r="I46" s="25"/>
      <c r="J46" s="25"/>
      <c r="K46" s="25"/>
      <c r="L46" s="25"/>
      <c r="M46" s="105"/>
      <c r="N46" s="105"/>
      <c r="O46" s="105"/>
    </row>
    <row r="47" spans="3:15" ht="12">
      <c r="C47" s="98"/>
      <c r="D47" s="25"/>
      <c r="E47" s="25"/>
      <c r="F47" s="25"/>
      <c r="G47" s="25"/>
      <c r="H47" s="25"/>
      <c r="I47" s="25"/>
      <c r="J47" s="25"/>
      <c r="K47" s="25"/>
      <c r="L47" s="25"/>
      <c r="M47" s="105"/>
      <c r="N47" s="105"/>
      <c r="O47" s="105"/>
    </row>
    <row r="48" spans="3:15" ht="12">
      <c r="C48" s="98"/>
      <c r="D48" s="25"/>
      <c r="E48" s="25"/>
      <c r="F48" s="25"/>
      <c r="G48" s="25"/>
      <c r="H48" s="25"/>
      <c r="I48" s="25"/>
      <c r="J48" s="25"/>
      <c r="K48" s="25"/>
      <c r="L48" s="25"/>
      <c r="M48" s="105"/>
      <c r="N48" s="105"/>
      <c r="O48" s="105"/>
    </row>
    <row r="49" spans="3:15" ht="12">
      <c r="C49" s="98"/>
      <c r="D49" s="25"/>
      <c r="E49" s="25"/>
      <c r="F49" s="25"/>
      <c r="G49" s="25"/>
      <c r="H49" s="25"/>
      <c r="I49" s="25"/>
      <c r="J49" s="25"/>
      <c r="K49" s="25"/>
      <c r="L49" s="25"/>
      <c r="M49" s="105"/>
      <c r="N49" s="105"/>
      <c r="O49" s="105"/>
    </row>
    <row r="50" spans="3:15" ht="12">
      <c r="C50" s="98"/>
      <c r="D50" s="25"/>
      <c r="E50" s="25"/>
      <c r="F50" s="25"/>
      <c r="G50" s="25"/>
      <c r="H50" s="25"/>
      <c r="I50" s="25"/>
      <c r="J50" s="25"/>
      <c r="K50" s="25"/>
      <c r="L50" s="25"/>
      <c r="M50" s="105"/>
      <c r="N50" s="105"/>
      <c r="O50" s="105"/>
    </row>
    <row r="51" spans="3:15" ht="12">
      <c r="C51" s="98"/>
      <c r="D51" s="25"/>
      <c r="E51" s="25"/>
      <c r="F51" s="25"/>
      <c r="G51" s="25"/>
      <c r="H51" s="25"/>
      <c r="I51" s="25"/>
      <c r="J51" s="25"/>
      <c r="K51" s="25"/>
      <c r="L51" s="25"/>
      <c r="M51" s="105"/>
      <c r="N51" s="105"/>
      <c r="O51" s="105"/>
    </row>
    <row r="52" spans="3:15" ht="12">
      <c r="C52" s="98"/>
      <c r="D52" s="25"/>
      <c r="E52" s="25"/>
      <c r="F52" s="25"/>
      <c r="G52" s="25"/>
      <c r="H52" s="25"/>
      <c r="I52" s="25"/>
      <c r="J52" s="25"/>
      <c r="K52" s="25"/>
      <c r="L52" s="25"/>
      <c r="M52" s="105"/>
      <c r="N52" s="105"/>
      <c r="O52" s="105"/>
    </row>
    <row r="53" spans="3:15" ht="12">
      <c r="C53" s="98"/>
      <c r="D53" s="25"/>
      <c r="E53" s="25"/>
      <c r="F53" s="25"/>
      <c r="G53" s="25"/>
      <c r="H53" s="25"/>
      <c r="I53" s="25"/>
      <c r="J53" s="25"/>
      <c r="K53" s="25"/>
      <c r="L53" s="25"/>
      <c r="M53" s="105"/>
      <c r="N53" s="105"/>
      <c r="O53" s="105"/>
    </row>
    <row r="54" spans="3:15" ht="12">
      <c r="C54" s="98"/>
      <c r="D54" s="25"/>
      <c r="E54" s="25"/>
      <c r="F54" s="25"/>
      <c r="G54" s="25"/>
      <c r="H54" s="25"/>
      <c r="I54" s="25"/>
      <c r="J54" s="25"/>
      <c r="K54" s="25"/>
      <c r="L54" s="25"/>
      <c r="M54" s="105"/>
      <c r="N54" s="105"/>
      <c r="O54" s="105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workbookViewId="0" topLeftCell="A10">
      <selection activeCell="E17" sqref="E17"/>
    </sheetView>
  </sheetViews>
  <sheetFormatPr defaultColWidth="9.140625" defaultRowHeight="12"/>
  <cols>
    <col min="1" max="2" width="9.28125" style="144" customWidth="1"/>
    <col min="3" max="3" width="19.8515625" style="144" customWidth="1"/>
    <col min="4" max="9" width="13.8515625" style="144" customWidth="1"/>
    <col min="10" max="10" width="11.28125" style="144" customWidth="1"/>
    <col min="11" max="11" width="13.8515625" style="144" customWidth="1"/>
    <col min="12" max="12" width="14.7109375" style="144" customWidth="1"/>
    <col min="13" max="13" width="12.421875" style="144" customWidth="1"/>
    <col min="14" max="15" width="9.8515625" style="144" customWidth="1"/>
    <col min="16" max="16384" width="9.140625" style="144" customWidth="1"/>
  </cols>
  <sheetData>
    <row r="1" spans="1:3" s="93" customFormat="1" ht="12">
      <c r="A1" s="13"/>
      <c r="C1" s="63" t="s">
        <v>65</v>
      </c>
    </row>
    <row r="2" spans="1:6" s="93" customFormat="1" ht="12">
      <c r="A2" s="16"/>
      <c r="C2" s="63" t="s">
        <v>43</v>
      </c>
      <c r="F2" s="4"/>
    </row>
    <row r="3" spans="3:6" s="93" customFormat="1" ht="12">
      <c r="C3" s="93" t="s">
        <v>51</v>
      </c>
      <c r="F3" s="4"/>
    </row>
    <row r="4" s="93" customFormat="1" ht="12">
      <c r="C4" s="93" t="s">
        <v>50</v>
      </c>
    </row>
    <row r="5" s="93" customFormat="1" ht="12"/>
    <row r="6" spans="3:23" s="8" customFormat="1" ht="12">
      <c r="C6" s="38" t="s">
        <v>176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3:31" s="93" customFormat="1" ht="12">
      <c r="C7" s="44" t="s">
        <v>43</v>
      </c>
      <c r="D7" s="44"/>
      <c r="E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8:9" s="93" customFormat="1" ht="12">
      <c r="H8" s="105"/>
      <c r="I8" s="105"/>
    </row>
    <row r="9" spans="4:5" s="93" customFormat="1" ht="12">
      <c r="D9" s="144"/>
      <c r="E9" s="144"/>
    </row>
    <row r="10" spans="3:6" s="105" customFormat="1" ht="12" customHeight="1">
      <c r="C10" s="165"/>
      <c r="D10" s="92">
        <v>2010</v>
      </c>
      <c r="E10" s="92">
        <v>2020</v>
      </c>
      <c r="F10" s="144"/>
    </row>
    <row r="11" spans="2:6" s="105" customFormat="1" ht="12" customHeight="1">
      <c r="B11" s="98"/>
      <c r="C11" s="35" t="s">
        <v>162</v>
      </c>
      <c r="D11" s="198">
        <v>91.39429114639334</v>
      </c>
      <c r="E11" s="198">
        <f>107.984885180668</f>
        <v>107.984885180668</v>
      </c>
      <c r="F11" s="144"/>
    </row>
    <row r="12" spans="3:6" s="105" customFormat="1" ht="12" customHeight="1">
      <c r="C12" s="35"/>
      <c r="D12" s="35"/>
      <c r="E12" s="35"/>
      <c r="F12" s="144"/>
    </row>
    <row r="13" spans="1:6" s="105" customFormat="1" ht="12" customHeight="1">
      <c r="A13" s="147"/>
      <c r="B13" s="98"/>
      <c r="C13" s="35" t="s">
        <v>52</v>
      </c>
      <c r="D13" s="35">
        <v>161.58582338853086</v>
      </c>
      <c r="E13" s="35">
        <v>178.17526055069482</v>
      </c>
      <c r="F13" s="93"/>
    </row>
    <row r="14" spans="1:6" s="105" customFormat="1" ht="24" customHeight="1">
      <c r="A14" s="147"/>
      <c r="B14" s="98"/>
      <c r="C14" s="35" t="s">
        <v>77</v>
      </c>
      <c r="D14" s="35">
        <v>126.32303431055291</v>
      </c>
      <c r="E14" s="35">
        <v>116.43204160790508</v>
      </c>
      <c r="F14" s="144"/>
    </row>
    <row r="15" spans="1:6" s="105" customFormat="1" ht="24" customHeight="1">
      <c r="A15" s="18"/>
      <c r="B15" s="98"/>
      <c r="C15" s="35" t="s">
        <v>150</v>
      </c>
      <c r="D15" s="35">
        <v>96.9519460073788</v>
      </c>
      <c r="E15" s="35">
        <v>113.01511812426061</v>
      </c>
      <c r="F15" s="93"/>
    </row>
    <row r="16" spans="1:6" s="105" customFormat="1" ht="12">
      <c r="A16" s="147"/>
      <c r="B16" s="98"/>
      <c r="C16" s="35" t="s">
        <v>56</v>
      </c>
      <c r="D16" s="35">
        <v>105.75271186440678</v>
      </c>
      <c r="E16" s="35">
        <v>111.34402666731904</v>
      </c>
      <c r="F16" s="93"/>
    </row>
    <row r="17" spans="1:6" s="105" customFormat="1" ht="12" customHeight="1">
      <c r="A17" s="146"/>
      <c r="B17" s="98"/>
      <c r="C17" s="35" t="s">
        <v>78</v>
      </c>
      <c r="D17" s="35">
        <v>109.36129688296998</v>
      </c>
      <c r="E17" s="35">
        <v>111.16905040045042</v>
      </c>
      <c r="F17" s="93"/>
    </row>
    <row r="18" spans="1:6" s="105" customFormat="1" ht="12">
      <c r="A18" s="147"/>
      <c r="B18" s="98"/>
      <c r="C18" s="35" t="s">
        <v>2</v>
      </c>
      <c r="D18" s="35">
        <v>102.47572487991654</v>
      </c>
      <c r="E18" s="35">
        <v>98.61797423186997</v>
      </c>
      <c r="F18" s="93"/>
    </row>
    <row r="19" spans="1:6" s="105" customFormat="1" ht="12" customHeight="1">
      <c r="A19" s="147"/>
      <c r="B19" s="98"/>
      <c r="C19" s="35" t="s">
        <v>4</v>
      </c>
      <c r="D19" s="35">
        <v>108.94018504543799</v>
      </c>
      <c r="E19" s="35">
        <v>95.75542248829147</v>
      </c>
      <c r="F19" s="93"/>
    </row>
    <row r="20" spans="1:6" s="105" customFormat="1" ht="12" customHeight="1">
      <c r="A20" s="147"/>
      <c r="B20" s="98"/>
      <c r="C20" s="35" t="s">
        <v>57</v>
      </c>
      <c r="D20" s="35">
        <v>91.50530815331635</v>
      </c>
      <c r="E20" s="35">
        <v>94.57320413366766</v>
      </c>
      <c r="F20" s="93"/>
    </row>
    <row r="21" spans="1:6" s="105" customFormat="1" ht="12" customHeight="1">
      <c r="A21" s="18"/>
      <c r="B21" s="98"/>
      <c r="C21" s="35" t="s">
        <v>149</v>
      </c>
      <c r="D21" s="35">
        <v>72.59172887102899</v>
      </c>
      <c r="E21" s="35">
        <v>72.23665548487965</v>
      </c>
      <c r="F21" s="93"/>
    </row>
    <row r="22" spans="1:6" s="105" customFormat="1" ht="24" customHeight="1">
      <c r="A22" s="147"/>
      <c r="B22" s="98"/>
      <c r="C22" s="35" t="s">
        <v>61</v>
      </c>
      <c r="D22" s="35">
        <v>59.34315073825515</v>
      </c>
      <c r="E22" s="35">
        <v>63.77297752179315</v>
      </c>
      <c r="F22" s="93"/>
    </row>
    <row r="23" spans="1:6" s="105" customFormat="1" ht="12">
      <c r="A23" s="147"/>
      <c r="B23" s="98"/>
      <c r="C23" s="35" t="s">
        <v>40</v>
      </c>
      <c r="D23" s="35">
        <v>60.68821906884527</v>
      </c>
      <c r="E23" s="35">
        <v>63.129455842483864</v>
      </c>
      <c r="F23" s="93"/>
    </row>
    <row r="24" spans="2:6" s="105" customFormat="1" ht="12">
      <c r="B24" s="97"/>
      <c r="C24" s="147"/>
      <c r="D24" s="91"/>
      <c r="E24" s="91"/>
      <c r="F24" s="93"/>
    </row>
    <row r="25" spans="3:6" ht="12">
      <c r="C25" s="105"/>
      <c r="D25" s="25"/>
      <c r="E25" s="25"/>
      <c r="F25" s="93"/>
    </row>
    <row r="26" spans="3:6" ht="12" customHeight="1">
      <c r="C26" s="144" t="s">
        <v>163</v>
      </c>
      <c r="D26" s="25"/>
      <c r="E26" s="25"/>
      <c r="F26" s="93"/>
    </row>
    <row r="27" spans="3:12" ht="12" customHeight="1">
      <c r="C27" s="144" t="s">
        <v>147</v>
      </c>
      <c r="D27" s="25"/>
      <c r="E27" s="25"/>
      <c r="F27" s="25"/>
      <c r="G27" s="105"/>
      <c r="H27" s="105"/>
      <c r="I27" s="93"/>
      <c r="J27" s="105"/>
      <c r="K27" s="105"/>
      <c r="L27" s="105"/>
    </row>
    <row r="28" spans="3:9" ht="12" customHeight="1">
      <c r="C28" s="144" t="s">
        <v>79</v>
      </c>
      <c r="D28" s="25"/>
      <c r="E28" s="25"/>
      <c r="F28" s="25"/>
      <c r="G28" s="105"/>
      <c r="H28" s="105"/>
      <c r="I28" s="105"/>
    </row>
    <row r="29" spans="4:9" ht="12" customHeight="1">
      <c r="D29" s="25"/>
      <c r="E29" s="25"/>
      <c r="F29" s="25"/>
      <c r="G29" s="105"/>
      <c r="H29" s="105"/>
      <c r="I29" s="105"/>
    </row>
    <row r="30" spans="3:9" ht="12" customHeight="1">
      <c r="C30" s="30" t="s">
        <v>151</v>
      </c>
      <c r="G30" s="105"/>
      <c r="H30" s="105"/>
      <c r="I30" s="105"/>
    </row>
    <row r="31" spans="1:15" ht="12">
      <c r="A31" s="9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05"/>
      <c r="N31" s="105"/>
      <c r="O31" s="105"/>
    </row>
    <row r="32" spans="1:12" ht="12">
      <c r="A32" s="99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3:7" ht="12">
      <c r="C33" s="25"/>
      <c r="D33" s="25"/>
      <c r="E33" s="25"/>
      <c r="F33" s="25"/>
      <c r="G33" s="25"/>
    </row>
    <row r="34" spans="3:15" ht="12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05"/>
      <c r="N34" s="105"/>
      <c r="O34" s="105"/>
    </row>
    <row r="35" spans="4:15" ht="12">
      <c r="D35" s="25"/>
      <c r="E35" s="25"/>
      <c r="F35" s="25"/>
      <c r="G35" s="25"/>
      <c r="H35" s="25"/>
      <c r="I35" s="25"/>
      <c r="J35" s="25"/>
      <c r="K35" s="25"/>
      <c r="L35" s="25"/>
      <c r="M35" s="105"/>
      <c r="N35" s="105"/>
      <c r="O35" s="105"/>
    </row>
    <row r="36" spans="4:15" ht="12">
      <c r="D36" s="25"/>
      <c r="E36" s="25"/>
      <c r="F36" s="25"/>
      <c r="G36" s="25"/>
      <c r="H36" s="25"/>
      <c r="I36" s="25"/>
      <c r="J36" s="25"/>
      <c r="K36" s="25"/>
      <c r="L36" s="25"/>
      <c r="M36" s="105"/>
      <c r="N36" s="105"/>
      <c r="O36" s="105"/>
    </row>
    <row r="37" spans="4:15" ht="12">
      <c r="D37" s="25"/>
      <c r="E37" s="25"/>
      <c r="F37" s="25"/>
      <c r="G37" s="25"/>
      <c r="H37" s="25"/>
      <c r="I37" s="25"/>
      <c r="J37" s="25"/>
      <c r="K37" s="25"/>
      <c r="L37" s="25"/>
      <c r="M37" s="105"/>
      <c r="N37" s="105"/>
      <c r="O37" s="105"/>
    </row>
    <row r="38" spans="3:15" ht="1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05"/>
      <c r="N38" s="105"/>
      <c r="O38" s="105"/>
    </row>
    <row r="39" spans="3:15" ht="12">
      <c r="C39" s="38"/>
      <c r="D39" s="25"/>
      <c r="E39" s="25"/>
      <c r="F39" s="25"/>
      <c r="G39" s="25"/>
      <c r="H39" s="25"/>
      <c r="I39" s="25"/>
      <c r="J39" s="25"/>
      <c r="K39" s="25"/>
      <c r="L39" s="25"/>
      <c r="M39" s="105"/>
      <c r="N39" s="105"/>
      <c r="O39" s="105"/>
    </row>
    <row r="40" spans="3:15" ht="12">
      <c r="C40" s="44"/>
      <c r="D40" s="25"/>
      <c r="E40" s="25"/>
      <c r="F40" s="25"/>
      <c r="G40" s="25"/>
      <c r="H40" s="25"/>
      <c r="I40" s="25"/>
      <c r="J40" s="25"/>
      <c r="K40" s="25"/>
      <c r="L40" s="25"/>
      <c r="M40" s="105"/>
      <c r="N40" s="105"/>
      <c r="O40" s="105"/>
    </row>
    <row r="41" spans="3:15" ht="12">
      <c r="C41" s="98"/>
      <c r="D41" s="25"/>
      <c r="E41" s="25"/>
      <c r="F41" s="25"/>
      <c r="G41" s="25"/>
      <c r="H41" s="25"/>
      <c r="I41" s="25"/>
      <c r="J41" s="25"/>
      <c r="K41" s="25"/>
      <c r="L41" s="25"/>
      <c r="M41" s="105"/>
      <c r="N41" s="105"/>
      <c r="O41" s="105"/>
    </row>
    <row r="42" spans="3:15" ht="12">
      <c r="C42" s="98"/>
      <c r="D42" s="25"/>
      <c r="E42" s="25"/>
      <c r="F42" s="25"/>
      <c r="G42" s="25"/>
      <c r="H42" s="25"/>
      <c r="I42" s="25"/>
      <c r="J42" s="25"/>
      <c r="K42" s="25"/>
      <c r="L42" s="25"/>
      <c r="M42" s="105"/>
      <c r="N42" s="105"/>
      <c r="O42" s="105"/>
    </row>
    <row r="43" spans="3:15" ht="12">
      <c r="C43" s="98"/>
      <c r="D43" s="25"/>
      <c r="E43" s="25"/>
      <c r="F43" s="25"/>
      <c r="G43" s="25"/>
      <c r="H43" s="25"/>
      <c r="I43" s="25"/>
      <c r="J43" s="25"/>
      <c r="K43" s="25"/>
      <c r="L43" s="25"/>
      <c r="M43" s="105"/>
      <c r="N43" s="105"/>
      <c r="O43" s="105"/>
    </row>
    <row r="44" spans="3:15" ht="12">
      <c r="C44" s="98"/>
      <c r="D44" s="25"/>
      <c r="E44" s="25"/>
      <c r="F44" s="25"/>
      <c r="G44" s="25"/>
      <c r="H44" s="25"/>
      <c r="I44" s="25"/>
      <c r="J44" s="25"/>
      <c r="K44" s="25"/>
      <c r="L44" s="25"/>
      <c r="M44" s="105"/>
      <c r="N44" s="105"/>
      <c r="O44" s="105"/>
    </row>
    <row r="45" spans="3:15" ht="12">
      <c r="C45" s="98"/>
      <c r="D45" s="25"/>
      <c r="E45" s="25"/>
      <c r="F45" s="25"/>
      <c r="G45" s="25"/>
      <c r="H45" s="25"/>
      <c r="I45" s="25"/>
      <c r="J45" s="25"/>
      <c r="K45" s="25"/>
      <c r="L45" s="25"/>
      <c r="M45" s="105"/>
      <c r="N45" s="105"/>
      <c r="O45" s="105"/>
    </row>
    <row r="46" spans="3:15" ht="12">
      <c r="C46" s="98"/>
      <c r="D46" s="25"/>
      <c r="E46" s="25"/>
      <c r="F46" s="25"/>
      <c r="G46" s="25"/>
      <c r="H46" s="25"/>
      <c r="I46" s="25"/>
      <c r="J46" s="25"/>
      <c r="K46" s="25"/>
      <c r="L46" s="25"/>
      <c r="M46" s="105"/>
      <c r="N46" s="105"/>
      <c r="O46" s="105"/>
    </row>
    <row r="47" spans="3:15" ht="12">
      <c r="C47" s="98"/>
      <c r="D47" s="25"/>
      <c r="E47" s="25"/>
      <c r="F47" s="25"/>
      <c r="G47" s="25"/>
      <c r="H47" s="25"/>
      <c r="I47" s="25"/>
      <c r="J47" s="25"/>
      <c r="K47" s="25"/>
      <c r="L47" s="25"/>
      <c r="M47" s="105"/>
      <c r="N47" s="105"/>
      <c r="O47" s="105"/>
    </row>
    <row r="48" spans="3:15" ht="12">
      <c r="C48" s="98"/>
      <c r="D48" s="25"/>
      <c r="E48" s="25"/>
      <c r="F48" s="25"/>
      <c r="G48" s="25"/>
      <c r="H48" s="25"/>
      <c r="I48" s="25"/>
      <c r="J48" s="25"/>
      <c r="K48" s="25"/>
      <c r="L48" s="25"/>
      <c r="M48" s="105"/>
      <c r="N48" s="105"/>
      <c r="O48" s="105"/>
    </row>
    <row r="49" spans="3:15" ht="12">
      <c r="C49" s="98"/>
      <c r="D49" s="25"/>
      <c r="E49" s="25"/>
      <c r="F49" s="25"/>
      <c r="G49" s="25"/>
      <c r="H49" s="25"/>
      <c r="I49" s="25"/>
      <c r="J49" s="25"/>
      <c r="K49" s="25"/>
      <c r="L49" s="25"/>
      <c r="M49" s="105"/>
      <c r="N49" s="105"/>
      <c r="O49" s="105"/>
    </row>
    <row r="50" spans="8:15" ht="12">
      <c r="H50" s="25"/>
      <c r="I50" s="25"/>
      <c r="J50" s="25"/>
      <c r="K50" s="25"/>
      <c r="L50" s="25"/>
      <c r="M50" s="105"/>
      <c r="N50" s="105"/>
      <c r="O50" s="105"/>
    </row>
    <row r="51" spans="8:15" ht="12">
      <c r="H51" s="25"/>
      <c r="I51" s="25"/>
      <c r="J51" s="25"/>
      <c r="K51" s="25"/>
      <c r="L51" s="25"/>
      <c r="M51" s="105"/>
      <c r="N51" s="105"/>
      <c r="O51" s="105"/>
    </row>
    <row r="52" spans="8:15" ht="12">
      <c r="H52" s="25"/>
      <c r="I52" s="25"/>
      <c r="J52" s="25"/>
      <c r="K52" s="25"/>
      <c r="L52" s="25"/>
      <c r="M52" s="105"/>
      <c r="N52" s="105"/>
      <c r="O52" s="105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05" t="s">
        <v>76</v>
      </c>
    </row>
    <row r="75" ht="12"/>
    <row r="76" ht="12"/>
    <row r="77" ht="12">
      <c r="C77" s="30"/>
    </row>
    <row r="78" ht="12"/>
    <row r="79" ht="12"/>
    <row r="80" ht="12"/>
    <row r="81" ht="12"/>
    <row r="8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8"/>
  <sheetViews>
    <sheetView showGridLines="0" workbookViewId="0" topLeftCell="A1">
      <selection activeCell="K12" sqref="K12"/>
    </sheetView>
  </sheetViews>
  <sheetFormatPr defaultColWidth="9.140625" defaultRowHeight="12"/>
  <cols>
    <col min="1" max="2" width="9.28125" style="144" customWidth="1"/>
    <col min="3" max="3" width="17.7109375" style="144" customWidth="1"/>
    <col min="4" max="8" width="25.28125" style="144" customWidth="1"/>
    <col min="9" max="16384" width="9.140625" style="144" customWidth="1"/>
  </cols>
  <sheetData>
    <row r="2" s="93" customFormat="1" ht="12">
      <c r="A2" s="16"/>
    </row>
    <row r="3" s="93" customFormat="1" ht="12">
      <c r="C3" s="93" t="s">
        <v>51</v>
      </c>
    </row>
    <row r="4" s="93" customFormat="1" ht="12">
      <c r="C4" s="93" t="s">
        <v>50</v>
      </c>
    </row>
    <row r="5" s="93" customFormat="1" ht="12"/>
    <row r="6" spans="3:25" s="8" customFormat="1" ht="12">
      <c r="C6" s="38" t="s">
        <v>198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3:33" s="93" customFormat="1" ht="12">
      <c r="C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="93" customFormat="1" ht="12"/>
    <row r="10" spans="3:8" s="105" customFormat="1" ht="12" customHeight="1">
      <c r="C10" s="166"/>
      <c r="D10" s="233" t="s">
        <v>6</v>
      </c>
      <c r="E10" s="234"/>
      <c r="F10" s="233" t="s">
        <v>5</v>
      </c>
      <c r="G10" s="235"/>
      <c r="H10" s="151" t="s">
        <v>99</v>
      </c>
    </row>
    <row r="11" spans="3:8" ht="24" customHeight="1">
      <c r="C11" s="47"/>
      <c r="D11" s="167" t="s">
        <v>203</v>
      </c>
      <c r="E11" s="169" t="s">
        <v>173</v>
      </c>
      <c r="F11" s="167" t="s">
        <v>203</v>
      </c>
      <c r="G11" s="168" t="s">
        <v>174</v>
      </c>
      <c r="H11" s="168"/>
    </row>
    <row r="12" spans="3:13" s="105" customFormat="1" ht="12" customHeight="1">
      <c r="C12" s="45" t="s">
        <v>160</v>
      </c>
      <c r="D12" s="109">
        <v>2180.401725328</v>
      </c>
      <c r="E12" s="130">
        <v>100</v>
      </c>
      <c r="F12" s="109">
        <v>2112.457655044</v>
      </c>
      <c r="G12" s="130">
        <v>100</v>
      </c>
      <c r="H12" s="130">
        <v>67.94407028399974</v>
      </c>
      <c r="I12" s="35"/>
      <c r="J12" s="35"/>
      <c r="K12" s="148">
        <f>D12/F12-1</f>
        <v>0.0321635182233202</v>
      </c>
      <c r="L12" s="35"/>
      <c r="M12" s="35"/>
    </row>
    <row r="13" spans="2:13" s="105" customFormat="1" ht="12" customHeight="1">
      <c r="B13" s="32"/>
      <c r="C13" s="46" t="s">
        <v>23</v>
      </c>
      <c r="D13" s="114">
        <v>632.545687769</v>
      </c>
      <c r="E13" s="133">
        <v>29.010511247593403</v>
      </c>
      <c r="F13" s="114">
        <v>435.747332634</v>
      </c>
      <c r="G13" s="133">
        <v>20.627506146385873</v>
      </c>
      <c r="H13" s="133">
        <v>196.798355135</v>
      </c>
      <c r="I13" s="35"/>
      <c r="J13" s="35"/>
      <c r="K13" s="35"/>
      <c r="L13" s="35"/>
      <c r="M13" s="35"/>
    </row>
    <row r="14" spans="2:13" s="105" customFormat="1" ht="12" customHeight="1">
      <c r="B14" s="32"/>
      <c r="C14" s="110" t="s">
        <v>26</v>
      </c>
      <c r="D14" s="115">
        <v>246.456654901</v>
      </c>
      <c r="E14" s="131">
        <v>11.303268202281638</v>
      </c>
      <c r="F14" s="115">
        <v>198.58658363</v>
      </c>
      <c r="G14" s="131">
        <v>9.400736774809513</v>
      </c>
      <c r="H14" s="131">
        <v>47.870071271</v>
      </c>
      <c r="I14" s="35"/>
      <c r="J14" s="35"/>
      <c r="K14" s="35"/>
      <c r="L14" s="35"/>
      <c r="M14" s="35"/>
    </row>
    <row r="15" spans="2:13" s="105" customFormat="1" ht="12" customHeight="1">
      <c r="B15" s="32"/>
      <c r="C15" s="110" t="s">
        <v>14</v>
      </c>
      <c r="D15" s="115">
        <v>99.347921351</v>
      </c>
      <c r="E15" s="131">
        <v>4.556404455057702</v>
      </c>
      <c r="F15" s="115">
        <v>62.651068664</v>
      </c>
      <c r="G15" s="131">
        <v>2.965790510139009</v>
      </c>
      <c r="H15" s="131">
        <v>36.696852686999996</v>
      </c>
      <c r="I15" s="35"/>
      <c r="J15" s="35"/>
      <c r="K15" s="35"/>
      <c r="L15" s="35"/>
      <c r="M15" s="35"/>
    </row>
    <row r="16" spans="2:13" s="105" customFormat="1" ht="12" customHeight="1">
      <c r="B16" s="32"/>
      <c r="C16" s="110" t="s">
        <v>17</v>
      </c>
      <c r="D16" s="115">
        <v>74.23526554</v>
      </c>
      <c r="E16" s="131">
        <v>3.4046600072669047</v>
      </c>
      <c r="F16" s="115">
        <v>52.89206524</v>
      </c>
      <c r="G16" s="131">
        <v>2.503816590770825</v>
      </c>
      <c r="H16" s="131">
        <v>21.3432003</v>
      </c>
      <c r="I16" s="35"/>
      <c r="J16" s="35"/>
      <c r="K16" s="35"/>
      <c r="L16" s="35"/>
      <c r="M16" s="35"/>
    </row>
    <row r="17" spans="2:10" s="105" customFormat="1" ht="12" customHeight="1">
      <c r="B17" s="32"/>
      <c r="C17" s="110" t="s">
        <v>24</v>
      </c>
      <c r="D17" s="115">
        <v>224.511192475</v>
      </c>
      <c r="E17" s="131">
        <v>10.296781087036912</v>
      </c>
      <c r="F17" s="115">
        <v>204.356061383</v>
      </c>
      <c r="G17" s="131">
        <v>9.67385362234603</v>
      </c>
      <c r="H17" s="131">
        <v>20.155131092000005</v>
      </c>
      <c r="I17" s="35"/>
      <c r="J17" s="35"/>
    </row>
    <row r="18" spans="2:10" s="105" customFormat="1" ht="12" customHeight="1">
      <c r="B18" s="32"/>
      <c r="C18" s="110" t="s">
        <v>18</v>
      </c>
      <c r="D18" s="115">
        <v>50.114855675</v>
      </c>
      <c r="E18" s="131">
        <v>2.298423042545574</v>
      </c>
      <c r="F18" s="115">
        <v>33.800172134</v>
      </c>
      <c r="G18" s="131">
        <v>1.6000402210805964</v>
      </c>
      <c r="H18" s="131">
        <v>16.314683541</v>
      </c>
      <c r="I18" s="35"/>
      <c r="J18" s="35"/>
    </row>
    <row r="19" spans="2:10" s="105" customFormat="1" ht="12" customHeight="1">
      <c r="B19" s="32"/>
      <c r="C19" s="110" t="s">
        <v>16</v>
      </c>
      <c r="D19" s="115">
        <v>53.045091534</v>
      </c>
      <c r="E19" s="131">
        <v>2.432812766464876</v>
      </c>
      <c r="F19" s="115">
        <v>43.850943888</v>
      </c>
      <c r="G19" s="131">
        <v>2.075825935885405</v>
      </c>
      <c r="H19" s="131">
        <v>9.194147645999998</v>
      </c>
      <c r="I19" s="35"/>
      <c r="J19" s="35"/>
    </row>
    <row r="20" spans="2:10" s="105" customFormat="1" ht="12" customHeight="1">
      <c r="B20" s="32"/>
      <c r="C20" s="110" t="s">
        <v>19</v>
      </c>
      <c r="D20" s="115">
        <v>30.363705385</v>
      </c>
      <c r="E20" s="131">
        <v>1.3925739019690218</v>
      </c>
      <c r="F20" s="115">
        <v>22.077757456</v>
      </c>
      <c r="G20" s="131">
        <v>1.0451218940783995</v>
      </c>
      <c r="H20" s="131">
        <v>8.285947928999999</v>
      </c>
      <c r="I20" s="35"/>
      <c r="J20" s="35"/>
    </row>
    <row r="21" spans="2:10" s="105" customFormat="1" ht="12" customHeight="1">
      <c r="B21" s="32"/>
      <c r="C21" s="110" t="s">
        <v>20</v>
      </c>
      <c r="D21" s="115">
        <v>14.64152036</v>
      </c>
      <c r="E21" s="131">
        <v>0.6715056308166084</v>
      </c>
      <c r="F21" s="115">
        <v>12.291041684</v>
      </c>
      <c r="G21" s="131">
        <v>0.5818361212899196</v>
      </c>
      <c r="H21" s="131">
        <v>2.350478676</v>
      </c>
      <c r="I21" s="35"/>
      <c r="J21" s="35"/>
    </row>
    <row r="22" spans="2:10" s="105" customFormat="1" ht="12" customHeight="1">
      <c r="B22" s="32"/>
      <c r="C22" s="110" t="s">
        <v>21</v>
      </c>
      <c r="D22" s="115">
        <v>6.371868535</v>
      </c>
      <c r="E22" s="131">
        <v>0.29223369533160104</v>
      </c>
      <c r="F22" s="115">
        <v>5.545076359</v>
      </c>
      <c r="G22" s="131">
        <v>0.26249408340847913</v>
      </c>
      <c r="H22" s="131">
        <v>0.8267921759999997</v>
      </c>
      <c r="I22" s="35"/>
      <c r="J22" s="35"/>
    </row>
    <row r="23" spans="2:10" s="105" customFormat="1" ht="12" customHeight="1">
      <c r="B23" s="32"/>
      <c r="C23" s="110" t="s">
        <v>32</v>
      </c>
      <c r="D23" s="115">
        <v>6.030773514</v>
      </c>
      <c r="E23" s="131">
        <v>0.276590017515822</v>
      </c>
      <c r="F23" s="115">
        <v>5.5884357</v>
      </c>
      <c r="G23" s="131">
        <v>0.26454663773525905</v>
      </c>
      <c r="H23" s="131">
        <v>0.44233781400000005</v>
      </c>
      <c r="I23" s="35"/>
      <c r="J23" s="35"/>
    </row>
    <row r="24" spans="2:10" s="105" customFormat="1" ht="12" customHeight="1">
      <c r="B24" s="32"/>
      <c r="C24" s="110" t="s">
        <v>12</v>
      </c>
      <c r="D24" s="115">
        <v>2.702791118</v>
      </c>
      <c r="E24" s="131">
        <v>0.12395840117918712</v>
      </c>
      <c r="F24" s="115">
        <v>2.412581824</v>
      </c>
      <c r="G24" s="131">
        <v>0.1142073460378901</v>
      </c>
      <c r="H24" s="131">
        <v>0.29020929399999984</v>
      </c>
      <c r="I24" s="35"/>
      <c r="J24" s="35"/>
    </row>
    <row r="25" spans="2:10" s="105" customFormat="1" ht="12" customHeight="1">
      <c r="B25" s="32"/>
      <c r="C25" s="110" t="s">
        <v>28</v>
      </c>
      <c r="D25" s="115">
        <v>2.348784331</v>
      </c>
      <c r="E25" s="131">
        <v>0.10772254964376668</v>
      </c>
      <c r="F25" s="115">
        <v>3.052974277</v>
      </c>
      <c r="G25" s="131">
        <v>0.14452238934637535</v>
      </c>
      <c r="H25" s="131">
        <v>-0.7041899460000001</v>
      </c>
      <c r="I25" s="35"/>
      <c r="J25" s="35"/>
    </row>
    <row r="26" spans="2:10" s="105" customFormat="1" ht="12" customHeight="1">
      <c r="B26" s="32"/>
      <c r="C26" s="110" t="s">
        <v>30</v>
      </c>
      <c r="D26" s="115">
        <v>1.347688715</v>
      </c>
      <c r="E26" s="131">
        <v>0.061809193202562986</v>
      </c>
      <c r="F26" s="115">
        <v>2.4411246</v>
      </c>
      <c r="G26" s="131">
        <v>0.11555851044735636</v>
      </c>
      <c r="H26" s="131">
        <v>-1.093435885</v>
      </c>
      <c r="I26" s="35"/>
      <c r="J26" s="35"/>
    </row>
    <row r="27" spans="2:10" s="105" customFormat="1" ht="12" customHeight="1">
      <c r="B27" s="32"/>
      <c r="C27" s="110" t="s">
        <v>60</v>
      </c>
      <c r="D27" s="115">
        <v>6.032107211</v>
      </c>
      <c r="E27" s="131">
        <v>0.2766511850054872</v>
      </c>
      <c r="F27" s="115">
        <v>7.515458534</v>
      </c>
      <c r="G27" s="131">
        <v>0.35576848208318107</v>
      </c>
      <c r="H27" s="131">
        <v>-1.4833513230000008</v>
      </c>
      <c r="I27" s="35"/>
      <c r="J27" s="35"/>
    </row>
    <row r="28" spans="2:10" s="105" customFormat="1" ht="12" customHeight="1">
      <c r="B28" s="32"/>
      <c r="C28" s="110" t="s">
        <v>33</v>
      </c>
      <c r="D28" s="115">
        <v>17.080263742</v>
      </c>
      <c r="E28" s="131">
        <v>0.7833539821397179</v>
      </c>
      <c r="F28" s="115">
        <v>19.124192138</v>
      </c>
      <c r="G28" s="131">
        <v>0.905305348598889</v>
      </c>
      <c r="H28" s="131">
        <v>-2.043928396000002</v>
      </c>
      <c r="I28" s="35"/>
      <c r="J28" s="35"/>
    </row>
    <row r="29" spans="2:10" s="105" customFormat="1" ht="12" customHeight="1">
      <c r="B29" s="32"/>
      <c r="C29" s="110" t="s">
        <v>31</v>
      </c>
      <c r="D29" s="115">
        <v>18.122940753</v>
      </c>
      <c r="E29" s="131">
        <v>0.8311743905941806</v>
      </c>
      <c r="F29" s="115">
        <v>21.806095639</v>
      </c>
      <c r="G29" s="131">
        <v>1.0322619053183248</v>
      </c>
      <c r="H29" s="131">
        <v>-3.683154885999997</v>
      </c>
      <c r="I29" s="35"/>
      <c r="J29" s="35"/>
    </row>
    <row r="30" spans="2:10" s="105" customFormat="1" ht="12" customHeight="1">
      <c r="B30" s="32"/>
      <c r="C30" s="110" t="s">
        <v>37</v>
      </c>
      <c r="D30" s="115">
        <v>11.413475052</v>
      </c>
      <c r="E30" s="131">
        <v>0.5234574399487352</v>
      </c>
      <c r="F30" s="115">
        <v>15.417595677</v>
      </c>
      <c r="G30" s="131">
        <v>0.7298416439348162</v>
      </c>
      <c r="H30" s="131">
        <v>-4.004120624999999</v>
      </c>
      <c r="I30" s="35"/>
      <c r="J30" s="35"/>
    </row>
    <row r="31" spans="2:10" s="105" customFormat="1" ht="12" customHeight="1">
      <c r="B31" s="32"/>
      <c r="C31" s="110" t="s">
        <v>29</v>
      </c>
      <c r="D31" s="115">
        <v>15.704781768</v>
      </c>
      <c r="E31" s="131">
        <v>0.7202701036955708</v>
      </c>
      <c r="F31" s="115">
        <v>21.451452883</v>
      </c>
      <c r="G31" s="131">
        <v>1.0154737460312875</v>
      </c>
      <c r="H31" s="131">
        <v>-5.746671115000002</v>
      </c>
      <c r="I31" s="35"/>
      <c r="J31" s="35"/>
    </row>
    <row r="32" spans="2:10" s="105" customFormat="1" ht="12" customHeight="1">
      <c r="B32" s="32"/>
      <c r="C32" s="110" t="s">
        <v>36</v>
      </c>
      <c r="D32" s="115">
        <v>19.829544596</v>
      </c>
      <c r="E32" s="131">
        <v>0.9094445471059708</v>
      </c>
      <c r="F32" s="115">
        <v>27.098394762</v>
      </c>
      <c r="G32" s="131">
        <v>1.2827899625488859</v>
      </c>
      <c r="H32" s="131">
        <v>-7.268850166</v>
      </c>
      <c r="I32" s="35"/>
      <c r="J32" s="35"/>
    </row>
    <row r="33" spans="2:10" s="105" customFormat="1" ht="12" customHeight="1">
      <c r="B33" s="32"/>
      <c r="C33" s="110" t="s">
        <v>34</v>
      </c>
      <c r="D33" s="115">
        <v>26.072893714</v>
      </c>
      <c r="E33" s="131">
        <v>1.1957839425245285</v>
      </c>
      <c r="F33" s="115">
        <v>34.751354607</v>
      </c>
      <c r="G33" s="131">
        <v>1.6450675129048287</v>
      </c>
      <c r="H33" s="131">
        <v>-8.678460893000004</v>
      </c>
      <c r="I33" s="35"/>
      <c r="J33" s="35"/>
    </row>
    <row r="34" spans="2:10" s="105" customFormat="1" ht="12" customHeight="1">
      <c r="B34" s="32"/>
      <c r="C34" s="110" t="s">
        <v>136</v>
      </c>
      <c r="D34" s="115">
        <v>37.465180675</v>
      </c>
      <c r="E34" s="131">
        <v>1.718269630765591</v>
      </c>
      <c r="F34" s="115">
        <v>47.063714462</v>
      </c>
      <c r="G34" s="131">
        <v>2.2279127986127474</v>
      </c>
      <c r="H34" s="131">
        <v>-9.598533787000001</v>
      </c>
      <c r="I34" s="35"/>
      <c r="J34" s="35"/>
    </row>
    <row r="35" spans="2:10" s="105" customFormat="1" ht="12" customHeight="1">
      <c r="B35" s="32"/>
      <c r="C35" s="110" t="s">
        <v>13</v>
      </c>
      <c r="D35" s="115">
        <v>155.637891509</v>
      </c>
      <c r="E35" s="131">
        <v>7.13803744058161</v>
      </c>
      <c r="F35" s="115">
        <v>166.6891309</v>
      </c>
      <c r="G35" s="131">
        <v>7.890767916790647</v>
      </c>
      <c r="H35" s="131">
        <v>-11.051239390999996</v>
      </c>
      <c r="I35" s="35"/>
      <c r="J35" s="35"/>
    </row>
    <row r="36" spans="2:10" s="105" customFormat="1" ht="12" customHeight="1">
      <c r="B36" s="32"/>
      <c r="C36" s="110" t="s">
        <v>27</v>
      </c>
      <c r="D36" s="115">
        <v>18.467057708</v>
      </c>
      <c r="E36" s="131">
        <v>0.8469566636956308</v>
      </c>
      <c r="F36" s="115">
        <v>31.305984043</v>
      </c>
      <c r="G36" s="131">
        <v>1.4819697790509285</v>
      </c>
      <c r="H36" s="131">
        <v>-12.838926335</v>
      </c>
      <c r="I36" s="35"/>
      <c r="J36" s="35"/>
    </row>
    <row r="37" spans="2:17" s="105" customFormat="1" ht="12" customHeight="1">
      <c r="B37" s="32"/>
      <c r="C37" s="110" t="s">
        <v>35</v>
      </c>
      <c r="D37" s="115">
        <v>72.170372552</v>
      </c>
      <c r="E37" s="131">
        <v>3.309957596971877</v>
      </c>
      <c r="F37" s="115">
        <v>97.58954302</v>
      </c>
      <c r="G37" s="131">
        <v>4.619715940197974</v>
      </c>
      <c r="H37" s="131">
        <v>-25.41917046799999</v>
      </c>
      <c r="I37" s="35"/>
      <c r="J37" s="35"/>
      <c r="K37" s="144"/>
      <c r="L37" s="144"/>
      <c r="M37" s="144"/>
      <c r="N37" s="144"/>
      <c r="O37" s="144"/>
      <c r="P37" s="144"/>
      <c r="Q37" s="144"/>
    </row>
    <row r="38" spans="2:10" s="105" customFormat="1" ht="12" customHeight="1">
      <c r="B38" s="32"/>
      <c r="C38" s="110" t="s">
        <v>25</v>
      </c>
      <c r="D38" s="115">
        <v>121.555789189</v>
      </c>
      <c r="E38" s="131">
        <v>5.574926298075381</v>
      </c>
      <c r="F38" s="115">
        <v>160.715113509</v>
      </c>
      <c r="G38" s="131">
        <v>7.607968525440216</v>
      </c>
      <c r="H38" s="131">
        <v>-39.159324319999996</v>
      </c>
      <c r="I38" s="35"/>
      <c r="J38" s="35"/>
    </row>
    <row r="39" spans="2:8" s="105" customFormat="1" ht="12" customHeight="1">
      <c r="B39" s="32"/>
      <c r="C39" s="69" t="s">
        <v>15</v>
      </c>
      <c r="D39" s="122">
        <v>216.785625656</v>
      </c>
      <c r="E39" s="116">
        <v>9.94246258099015</v>
      </c>
      <c r="F39" s="122">
        <v>376.636405397</v>
      </c>
      <c r="G39" s="116">
        <v>17.829299654726334</v>
      </c>
      <c r="H39" s="116">
        <v>-159.85077974099997</v>
      </c>
    </row>
    <row r="40" spans="3:8" ht="12">
      <c r="C40" s="105"/>
      <c r="D40" s="25"/>
      <c r="F40" s="25"/>
      <c r="G40" s="25"/>
      <c r="H40" s="25"/>
    </row>
    <row r="41" spans="3:15" ht="12">
      <c r="C41" s="30" t="s">
        <v>67</v>
      </c>
      <c r="D41" s="25"/>
      <c r="F41" s="25"/>
      <c r="G41" s="25"/>
      <c r="H41" s="25"/>
      <c r="I41" s="105"/>
      <c r="J41" s="105"/>
      <c r="K41" s="105"/>
      <c r="L41" s="105"/>
      <c r="M41" s="105"/>
      <c r="N41" s="105"/>
      <c r="O41" s="105"/>
    </row>
    <row r="42" spans="3:8" ht="12">
      <c r="C42" s="105"/>
      <c r="D42" s="25"/>
      <c r="F42" s="25"/>
      <c r="G42" s="25"/>
      <c r="H42" s="25"/>
    </row>
    <row r="43" spans="3:10" ht="12">
      <c r="C43" s="105"/>
      <c r="D43" s="25"/>
      <c r="F43" s="25"/>
      <c r="G43" s="25"/>
      <c r="H43" s="25"/>
      <c r="I43" s="16"/>
      <c r="J43" s="16"/>
    </row>
    <row r="44" spans="3:10" ht="12">
      <c r="C44" s="105"/>
      <c r="D44" s="25"/>
      <c r="F44" s="25"/>
      <c r="G44" s="25"/>
      <c r="H44" s="25"/>
      <c r="I44" s="16"/>
      <c r="J44" s="16"/>
    </row>
    <row r="45" spans="3:10" ht="9.95" customHeight="1">
      <c r="C45" s="105"/>
      <c r="D45" s="25"/>
      <c r="F45" s="25"/>
      <c r="G45" s="25"/>
      <c r="H45" s="25"/>
      <c r="I45" s="16"/>
      <c r="J45" s="16"/>
    </row>
    <row r="49" ht="12">
      <c r="A49" s="93" t="s">
        <v>53</v>
      </c>
    </row>
    <row r="50" ht="12">
      <c r="A50" s="144" t="s">
        <v>104</v>
      </c>
    </row>
    <row r="55" ht="12">
      <c r="C55" s="4"/>
    </row>
    <row r="56" ht="12">
      <c r="C56" s="4"/>
    </row>
    <row r="57" ht="12">
      <c r="C57" s="4"/>
    </row>
    <row r="58" ht="12">
      <c r="C58" s="12"/>
    </row>
  </sheetData>
  <mergeCells count="2">
    <mergeCell ref="D10:E10"/>
    <mergeCell ref="F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workbookViewId="0" topLeftCell="B58">
      <selection activeCell="K66" sqref="K66:L93"/>
    </sheetView>
  </sheetViews>
  <sheetFormatPr defaultColWidth="9.140625" defaultRowHeight="12"/>
  <cols>
    <col min="1" max="2" width="9.28125" style="144" customWidth="1"/>
    <col min="3" max="3" width="17.7109375" style="144" customWidth="1"/>
    <col min="4" max="9" width="21.57421875" style="144" customWidth="1"/>
    <col min="10" max="11" width="9.140625" style="144" customWidth="1"/>
    <col min="12" max="12" width="10.00390625" style="144" bestFit="1" customWidth="1"/>
    <col min="13" max="16384" width="9.140625" style="144" customWidth="1"/>
  </cols>
  <sheetData>
    <row r="1" ht="12">
      <c r="A1" s="15"/>
    </row>
    <row r="2" s="93" customFormat="1" ht="12">
      <c r="A2" s="16"/>
    </row>
    <row r="3" s="93" customFormat="1" ht="12">
      <c r="C3" s="93" t="s">
        <v>51</v>
      </c>
    </row>
    <row r="4" spans="3:9" s="93" customFormat="1" ht="12">
      <c r="C4" s="93" t="s">
        <v>50</v>
      </c>
      <c r="I4" s="31"/>
    </row>
    <row r="5" s="93" customFormat="1" ht="12"/>
    <row r="6" spans="3:19" s="8" customFormat="1" ht="12">
      <c r="C6" s="38" t="s">
        <v>199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3:27" s="93" customFormat="1" ht="12">
      <c r="C7" s="44" t="s">
        <v>203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="93" customFormat="1" ht="12">
      <c r="E8" s="3"/>
    </row>
    <row r="10" spans="3:9" ht="12">
      <c r="C10" s="166"/>
      <c r="D10" s="233" t="s">
        <v>6</v>
      </c>
      <c r="E10" s="234"/>
      <c r="F10" s="233" t="s">
        <v>5</v>
      </c>
      <c r="G10" s="234"/>
      <c r="H10" s="233" t="s">
        <v>38</v>
      </c>
      <c r="I10" s="234"/>
    </row>
    <row r="11" spans="3:9" ht="12">
      <c r="C11" s="47"/>
      <c r="D11" s="70">
        <v>2020</v>
      </c>
      <c r="E11" s="71">
        <v>2021</v>
      </c>
      <c r="F11" s="70">
        <v>2020</v>
      </c>
      <c r="G11" s="70">
        <v>2021</v>
      </c>
      <c r="H11" s="70">
        <v>2020</v>
      </c>
      <c r="I11" s="70">
        <v>2021</v>
      </c>
    </row>
    <row r="12" spans="3:10" ht="12" customHeight="1">
      <c r="C12" s="213" t="s">
        <v>162</v>
      </c>
      <c r="D12" s="113">
        <v>2855.419701149</v>
      </c>
      <c r="E12" s="113">
        <v>3427.766790298</v>
      </c>
      <c r="F12" s="113">
        <v>2791.928812083</v>
      </c>
      <c r="G12" s="113">
        <v>3356.468229439</v>
      </c>
      <c r="H12" s="113" t="s">
        <v>83</v>
      </c>
      <c r="I12" s="113" t="s">
        <v>83</v>
      </c>
      <c r="J12" s="101"/>
    </row>
    <row r="13" spans="1:10" ht="12" customHeight="1">
      <c r="A13" s="101"/>
      <c r="B13" s="101"/>
      <c r="C13" s="46" t="s">
        <v>13</v>
      </c>
      <c r="D13" s="114">
        <v>238.990221546</v>
      </c>
      <c r="E13" s="114">
        <v>305.984456351</v>
      </c>
      <c r="F13" s="114">
        <v>212.999525307</v>
      </c>
      <c r="G13" s="114">
        <v>265.380049435</v>
      </c>
      <c r="H13" s="114">
        <v>25.990696238999988</v>
      </c>
      <c r="I13" s="133">
        <v>40.604406916000016</v>
      </c>
      <c r="J13" s="101"/>
    </row>
    <row r="14" spans="1:10" ht="12" customHeight="1">
      <c r="A14" s="101"/>
      <c r="B14" s="101"/>
      <c r="C14" s="110" t="s">
        <v>37</v>
      </c>
      <c r="D14" s="115">
        <v>18.327673975</v>
      </c>
      <c r="E14" s="131">
        <v>23.15202818</v>
      </c>
      <c r="F14" s="115">
        <v>18.704352552</v>
      </c>
      <c r="G14" s="131">
        <v>23.68672851</v>
      </c>
      <c r="H14" s="115">
        <v>-0.37667857699999985</v>
      </c>
      <c r="I14" s="131">
        <v>-0.5347003299999997</v>
      </c>
      <c r="J14" s="101"/>
    </row>
    <row r="15" spans="1:10" ht="12" customHeight="1">
      <c r="A15" s="101"/>
      <c r="B15" s="101"/>
      <c r="C15" s="110" t="s">
        <v>136</v>
      </c>
      <c r="D15" s="115">
        <v>133.62565596</v>
      </c>
      <c r="E15" s="131">
        <v>154.104550546</v>
      </c>
      <c r="F15" s="115">
        <v>109.031087436</v>
      </c>
      <c r="G15" s="131">
        <v>131.723654192</v>
      </c>
      <c r="H15" s="115">
        <v>24.594568523999982</v>
      </c>
      <c r="I15" s="131">
        <v>22.380896354000015</v>
      </c>
      <c r="J15" s="101"/>
    </row>
    <row r="16" spans="1:10" ht="12" customHeight="1">
      <c r="A16" s="101"/>
      <c r="B16" s="101"/>
      <c r="C16" s="110" t="s">
        <v>18</v>
      </c>
      <c r="D16" s="115">
        <v>49.114742612</v>
      </c>
      <c r="E16" s="131">
        <v>55.548583434</v>
      </c>
      <c r="F16" s="115">
        <v>58.983915373</v>
      </c>
      <c r="G16" s="131">
        <v>68.863093482</v>
      </c>
      <c r="H16" s="115">
        <v>-9.869172761000002</v>
      </c>
      <c r="I16" s="131">
        <v>-13.314510047999995</v>
      </c>
      <c r="J16" s="101"/>
    </row>
    <row r="17" spans="1:10" ht="12" customHeight="1">
      <c r="A17" s="101"/>
      <c r="B17" s="101"/>
      <c r="C17" s="110" t="s">
        <v>23</v>
      </c>
      <c r="D17" s="115">
        <v>636.037726308</v>
      </c>
      <c r="E17" s="131">
        <v>747.347128956</v>
      </c>
      <c r="F17" s="115">
        <v>647.041265946</v>
      </c>
      <c r="G17" s="131">
        <v>765.467594381</v>
      </c>
      <c r="H17" s="115">
        <v>-11.003539638000007</v>
      </c>
      <c r="I17" s="131">
        <v>-18.12046542500002</v>
      </c>
      <c r="J17" s="101"/>
    </row>
    <row r="18" spans="1:10" ht="12" customHeight="1">
      <c r="A18" s="101"/>
      <c r="B18" s="101"/>
      <c r="C18" s="110" t="s">
        <v>32</v>
      </c>
      <c r="D18" s="115">
        <v>9.459180482</v>
      </c>
      <c r="E18" s="131">
        <v>12.188796812</v>
      </c>
      <c r="F18" s="115">
        <v>11.393439228</v>
      </c>
      <c r="G18" s="131">
        <v>14.380958577</v>
      </c>
      <c r="H18" s="115">
        <v>-1.9342587459999994</v>
      </c>
      <c r="I18" s="131">
        <v>-2.192161765</v>
      </c>
      <c r="J18" s="101"/>
    </row>
    <row r="19" spans="1:10" ht="12">
      <c r="A19" s="101"/>
      <c r="B19" s="101"/>
      <c r="C19" s="110" t="s">
        <v>14</v>
      </c>
      <c r="D19" s="115">
        <v>63.947535657</v>
      </c>
      <c r="E19" s="131">
        <v>61.18642525</v>
      </c>
      <c r="F19" s="115">
        <v>33.046099462</v>
      </c>
      <c r="G19" s="131">
        <v>38.324565345</v>
      </c>
      <c r="H19" s="115">
        <v>30.901436195000002</v>
      </c>
      <c r="I19" s="131">
        <v>22.861859904999996</v>
      </c>
      <c r="J19" s="101"/>
    </row>
    <row r="20" spans="1:14" ht="12">
      <c r="A20" s="101"/>
      <c r="B20" s="101"/>
      <c r="C20" s="110" t="s">
        <v>27</v>
      </c>
      <c r="D20" s="115">
        <v>17.689491699</v>
      </c>
      <c r="E20" s="131">
        <v>21.445114312</v>
      </c>
      <c r="F20" s="115">
        <v>27.93557753</v>
      </c>
      <c r="G20" s="131">
        <v>32.929503983</v>
      </c>
      <c r="H20" s="115">
        <v>-10.246085830999998</v>
      </c>
      <c r="I20" s="131">
        <v>-11.484389670999995</v>
      </c>
      <c r="J20" s="101"/>
      <c r="K20" s="148"/>
      <c r="L20" s="149"/>
      <c r="M20" s="148"/>
      <c r="N20" s="148"/>
    </row>
    <row r="21" spans="1:14" ht="12">
      <c r="A21" s="101"/>
      <c r="B21" s="101"/>
      <c r="C21" s="110" t="s">
        <v>25</v>
      </c>
      <c r="D21" s="115">
        <v>165.140152225</v>
      </c>
      <c r="E21" s="131">
        <v>203.70788379</v>
      </c>
      <c r="F21" s="115">
        <v>161.812587806</v>
      </c>
      <c r="G21" s="131">
        <v>193.45514553</v>
      </c>
      <c r="H21" s="115">
        <v>3.327564418999998</v>
      </c>
      <c r="I21" s="131">
        <v>10.252738260000001</v>
      </c>
      <c r="J21" s="101"/>
      <c r="K21" s="148"/>
      <c r="L21" s="149"/>
      <c r="M21" s="148"/>
      <c r="N21" s="148"/>
    </row>
    <row r="22" spans="1:14" ht="12" customHeight="1">
      <c r="A22" s="101"/>
      <c r="B22" s="101"/>
      <c r="C22" s="110" t="s">
        <v>24</v>
      </c>
      <c r="D22" s="115">
        <v>228.831891486</v>
      </c>
      <c r="E22" s="131">
        <v>270.379095747</v>
      </c>
      <c r="F22" s="115">
        <v>336.276157915</v>
      </c>
      <c r="G22" s="131">
        <v>400.157295606</v>
      </c>
      <c r="H22" s="115">
        <v>-107.44426642900001</v>
      </c>
      <c r="I22" s="131">
        <v>-129.77819985899998</v>
      </c>
      <c r="J22" s="101"/>
      <c r="K22" s="148"/>
      <c r="L22" s="149"/>
      <c r="M22" s="148"/>
      <c r="N22" s="148"/>
    </row>
    <row r="23" spans="1:14" ht="12">
      <c r="A23" s="101"/>
      <c r="B23" s="101"/>
      <c r="C23" s="110" t="s">
        <v>60</v>
      </c>
      <c r="D23" s="115">
        <v>10.115664033</v>
      </c>
      <c r="E23" s="131">
        <v>13.215311064</v>
      </c>
      <c r="F23" s="115">
        <v>18.093838436</v>
      </c>
      <c r="G23" s="131">
        <v>21.630628119</v>
      </c>
      <c r="H23" s="115">
        <v>-7.978174402999999</v>
      </c>
      <c r="I23" s="131">
        <v>-8.415317055000001</v>
      </c>
      <c r="J23" s="101"/>
      <c r="K23" s="148"/>
      <c r="L23" s="149"/>
      <c r="M23" s="148"/>
      <c r="N23" s="148"/>
    </row>
    <row r="24" spans="1:14" ht="12">
      <c r="A24" s="101"/>
      <c r="B24" s="101"/>
      <c r="C24" s="110" t="s">
        <v>26</v>
      </c>
      <c r="D24" s="115">
        <v>224.792816532</v>
      </c>
      <c r="E24" s="131">
        <v>269.805098708</v>
      </c>
      <c r="F24" s="115">
        <v>217.886688499</v>
      </c>
      <c r="G24" s="131">
        <v>267.421892835</v>
      </c>
      <c r="H24" s="115">
        <v>6.9061280329999875</v>
      </c>
      <c r="I24" s="131">
        <v>2.3832058730000085</v>
      </c>
      <c r="J24" s="101"/>
      <c r="K24" s="148"/>
      <c r="L24" s="149"/>
      <c r="M24" s="148"/>
      <c r="N24" s="148"/>
    </row>
    <row r="25" spans="1:14" ht="12">
      <c r="A25" s="101"/>
      <c r="B25" s="101"/>
      <c r="C25" s="110" t="s">
        <v>28</v>
      </c>
      <c r="D25" s="115">
        <v>0.914376001</v>
      </c>
      <c r="E25" s="131">
        <v>0.866718293</v>
      </c>
      <c r="F25" s="115">
        <v>4.42724979</v>
      </c>
      <c r="G25" s="131">
        <v>5.550458428</v>
      </c>
      <c r="H25" s="115">
        <v>-3.5128737890000004</v>
      </c>
      <c r="I25" s="131">
        <v>-4.683740135</v>
      </c>
      <c r="J25" s="101"/>
      <c r="K25" s="148"/>
      <c r="L25" s="149"/>
      <c r="M25" s="148"/>
      <c r="N25" s="148"/>
    </row>
    <row r="26" spans="1:14" ht="12">
      <c r="A26" s="101"/>
      <c r="B26" s="101"/>
      <c r="C26" s="110" t="s">
        <v>21</v>
      </c>
      <c r="D26" s="115">
        <v>8.821509405</v>
      </c>
      <c r="E26" s="131">
        <v>11.313338262</v>
      </c>
      <c r="F26" s="115">
        <v>12.255703717</v>
      </c>
      <c r="G26" s="131">
        <v>15.048570522</v>
      </c>
      <c r="H26" s="115">
        <v>-3.434194311999999</v>
      </c>
      <c r="I26" s="131">
        <v>-3.73523226</v>
      </c>
      <c r="J26" s="101"/>
      <c r="K26" s="148"/>
      <c r="L26" s="149"/>
      <c r="M26" s="148"/>
      <c r="N26" s="148"/>
    </row>
    <row r="27" spans="1:14" ht="12">
      <c r="A27" s="101"/>
      <c r="B27" s="101"/>
      <c r="C27" s="110" t="s">
        <v>20</v>
      </c>
      <c r="D27" s="115">
        <v>16.057795407</v>
      </c>
      <c r="E27" s="131">
        <v>19.931919692</v>
      </c>
      <c r="F27" s="115">
        <v>20.61894127</v>
      </c>
      <c r="G27" s="131">
        <v>25.463476247</v>
      </c>
      <c r="H27" s="115">
        <v>-4.561145863</v>
      </c>
      <c r="I27" s="131">
        <v>-5.531556554999998</v>
      </c>
      <c r="J27" s="101"/>
      <c r="K27" s="148"/>
      <c r="L27" s="149"/>
      <c r="M27" s="148"/>
      <c r="N27" s="148"/>
    </row>
    <row r="28" spans="1:14" ht="12">
      <c r="A28" s="101"/>
      <c r="B28" s="101"/>
      <c r="C28" s="110" t="s">
        <v>12</v>
      </c>
      <c r="D28" s="115">
        <v>9.735767267</v>
      </c>
      <c r="E28" s="131">
        <v>11.354691606</v>
      </c>
      <c r="F28" s="115">
        <v>16.465161088</v>
      </c>
      <c r="G28" s="131">
        <v>19.42831028</v>
      </c>
      <c r="H28" s="115">
        <v>-6.729393820999999</v>
      </c>
      <c r="I28" s="131">
        <v>-8.073618674000002</v>
      </c>
      <c r="J28" s="101"/>
      <c r="K28" s="148"/>
      <c r="L28" s="149"/>
      <c r="M28" s="148"/>
      <c r="N28" s="148"/>
    </row>
    <row r="29" spans="1:14" ht="12">
      <c r="A29" s="101"/>
      <c r="B29" s="101"/>
      <c r="C29" s="110" t="s">
        <v>34</v>
      </c>
      <c r="D29" s="115">
        <v>82.653357485</v>
      </c>
      <c r="E29" s="131">
        <v>93.912508916</v>
      </c>
      <c r="F29" s="115">
        <v>71.612443087</v>
      </c>
      <c r="G29" s="131">
        <v>85.349232884</v>
      </c>
      <c r="H29" s="115">
        <v>11.040914397999998</v>
      </c>
      <c r="I29" s="131">
        <v>8.56327603199999</v>
      </c>
      <c r="J29" s="101"/>
      <c r="K29" s="148"/>
      <c r="L29" s="149"/>
      <c r="M29" s="148"/>
      <c r="N29" s="148"/>
    </row>
    <row r="30" spans="1:14" ht="12">
      <c r="A30" s="101"/>
      <c r="B30" s="101"/>
      <c r="C30" s="110" t="s">
        <v>30</v>
      </c>
      <c r="D30" s="115">
        <v>1.166947281</v>
      </c>
      <c r="E30" s="131">
        <v>1.289803344</v>
      </c>
      <c r="F30" s="115">
        <v>2.629732973</v>
      </c>
      <c r="G30" s="131">
        <v>3.389449364</v>
      </c>
      <c r="H30" s="115">
        <v>-1.462785692</v>
      </c>
      <c r="I30" s="131">
        <v>-2.09964602</v>
      </c>
      <c r="J30" s="101"/>
      <c r="K30" s="148"/>
      <c r="L30" s="149"/>
      <c r="M30" s="148"/>
      <c r="N30" s="148"/>
    </row>
    <row r="31" spans="1:14" ht="12" customHeight="1">
      <c r="A31" s="101"/>
      <c r="B31" s="101"/>
      <c r="C31" s="110" t="s">
        <v>15</v>
      </c>
      <c r="D31" s="115">
        <v>388.401204693</v>
      </c>
      <c r="E31" s="131">
        <v>491.174679097</v>
      </c>
      <c r="F31" s="115">
        <v>217.083456102</v>
      </c>
      <c r="G31" s="131">
        <v>265.077626728</v>
      </c>
      <c r="H31" s="115">
        <v>171.317748591</v>
      </c>
      <c r="I31" s="131">
        <v>226.09705236900004</v>
      </c>
      <c r="J31" s="101"/>
      <c r="K31" s="148"/>
      <c r="L31" s="149"/>
      <c r="M31" s="148"/>
      <c r="N31" s="148"/>
    </row>
    <row r="32" spans="1:14" ht="12">
      <c r="A32" s="101"/>
      <c r="B32" s="101"/>
      <c r="C32" s="110" t="s">
        <v>16</v>
      </c>
      <c r="D32" s="115">
        <v>101.817904076</v>
      </c>
      <c r="E32" s="131">
        <v>118.415266839</v>
      </c>
      <c r="F32" s="115">
        <v>116.065916062</v>
      </c>
      <c r="G32" s="131">
        <v>141.4120726</v>
      </c>
      <c r="H32" s="115">
        <v>-14.248011985999995</v>
      </c>
      <c r="I32" s="131">
        <v>-22.99680576099999</v>
      </c>
      <c r="J32" s="101"/>
      <c r="K32" s="148"/>
      <c r="L32" s="149"/>
      <c r="M32" s="148"/>
      <c r="N32" s="148"/>
    </row>
    <row r="33" spans="1:14" ht="12">
      <c r="A33" s="101"/>
      <c r="B33" s="101"/>
      <c r="C33" s="110" t="s">
        <v>35</v>
      </c>
      <c r="D33" s="115">
        <v>177.07695835</v>
      </c>
      <c r="E33" s="131">
        <v>213.661083635</v>
      </c>
      <c r="F33" s="115">
        <v>154.883420872</v>
      </c>
      <c r="G33" s="131">
        <v>188.819015359</v>
      </c>
      <c r="H33" s="115">
        <v>22.193537478000025</v>
      </c>
      <c r="I33" s="131">
        <v>24.84206827600002</v>
      </c>
      <c r="J33" s="101"/>
      <c r="K33" s="148"/>
      <c r="L33" s="149"/>
      <c r="M33" s="148"/>
      <c r="N33" s="148"/>
    </row>
    <row r="34" spans="1:14" ht="12">
      <c r="A34" s="101"/>
      <c r="B34" s="101"/>
      <c r="C34" s="110" t="s">
        <v>31</v>
      </c>
      <c r="D34" s="115">
        <v>38.369912649</v>
      </c>
      <c r="E34" s="131">
        <v>45.409040806</v>
      </c>
      <c r="F34" s="115">
        <v>50.887907803</v>
      </c>
      <c r="G34" s="131">
        <v>60.762263375</v>
      </c>
      <c r="H34" s="115">
        <v>-12.517995153999998</v>
      </c>
      <c r="I34" s="131">
        <v>-15.353222569000003</v>
      </c>
      <c r="J34" s="101"/>
      <c r="K34" s="148"/>
      <c r="L34" s="149"/>
      <c r="M34" s="148"/>
      <c r="N34" s="148"/>
    </row>
    <row r="35" spans="1:14" ht="12">
      <c r="A35" s="101"/>
      <c r="B35" s="101"/>
      <c r="C35" s="110" t="s">
        <v>36</v>
      </c>
      <c r="D35" s="115">
        <v>45.771222412</v>
      </c>
      <c r="E35" s="131">
        <v>54.090197187</v>
      </c>
      <c r="F35" s="115">
        <v>59.230135782</v>
      </c>
      <c r="G35" s="131">
        <v>71.25854416</v>
      </c>
      <c r="H35" s="115">
        <v>-13.458913369999998</v>
      </c>
      <c r="I35" s="131">
        <v>-17.168346973</v>
      </c>
      <c r="J35" s="101"/>
      <c r="K35" s="148"/>
      <c r="L35" s="149"/>
      <c r="M35" s="148"/>
      <c r="N35" s="148"/>
    </row>
    <row r="36" spans="1:14" ht="12">
      <c r="A36" s="101"/>
      <c r="B36" s="101"/>
      <c r="C36" s="110" t="s">
        <v>29</v>
      </c>
      <c r="D36" s="115">
        <v>26.432016618</v>
      </c>
      <c r="E36" s="131">
        <v>32.586404841</v>
      </c>
      <c r="F36" s="115">
        <v>21.667069489</v>
      </c>
      <c r="G36" s="131">
        <v>27.272933718</v>
      </c>
      <c r="H36" s="115">
        <v>4.764947128999999</v>
      </c>
      <c r="I36" s="131">
        <v>5.313471122999996</v>
      </c>
      <c r="J36" s="101"/>
      <c r="K36" s="148"/>
      <c r="L36" s="149"/>
      <c r="M36" s="148"/>
      <c r="N36" s="148"/>
    </row>
    <row r="37" spans="1:14" ht="12">
      <c r="A37" s="101"/>
      <c r="B37" s="101"/>
      <c r="C37" s="110" t="s">
        <v>33</v>
      </c>
      <c r="D37" s="115">
        <v>59.730560768</v>
      </c>
      <c r="E37" s="131">
        <v>70.481912908</v>
      </c>
      <c r="F37" s="115">
        <v>59.20721572</v>
      </c>
      <c r="G37" s="131">
        <v>68.39084686</v>
      </c>
      <c r="H37" s="115">
        <v>0.5233450479999959</v>
      </c>
      <c r="I37" s="131">
        <v>2.091066048000002</v>
      </c>
      <c r="J37" s="101"/>
      <c r="K37" s="148"/>
      <c r="L37" s="149"/>
      <c r="M37" s="148"/>
      <c r="N37" s="148"/>
    </row>
    <row r="38" spans="1:14" ht="12">
      <c r="A38" s="101"/>
      <c r="B38" s="101"/>
      <c r="C38" s="110" t="s">
        <v>19</v>
      </c>
      <c r="D38" s="115">
        <v>31.38007023</v>
      </c>
      <c r="E38" s="131">
        <v>38.959610643</v>
      </c>
      <c r="F38" s="115">
        <v>42.797289653</v>
      </c>
      <c r="G38" s="131">
        <v>50.562291356</v>
      </c>
      <c r="H38" s="115">
        <v>-11.417219422999999</v>
      </c>
      <c r="I38" s="131">
        <v>-11.602680713000005</v>
      </c>
      <c r="J38" s="101"/>
      <c r="K38" s="148"/>
      <c r="L38" s="149"/>
      <c r="M38" s="148"/>
      <c r="N38" s="148"/>
    </row>
    <row r="39" spans="1:14" ht="12">
      <c r="A39" s="101"/>
      <c r="B39" s="101"/>
      <c r="C39" s="69" t="s">
        <v>17</v>
      </c>
      <c r="D39" s="122">
        <v>71.017345992</v>
      </c>
      <c r="E39" s="116">
        <v>86.255141079</v>
      </c>
      <c r="F39" s="122">
        <v>88.892633185</v>
      </c>
      <c r="G39" s="116">
        <v>105.262027563</v>
      </c>
      <c r="H39" s="116">
        <v>-17.87528719299999</v>
      </c>
      <c r="I39" s="116">
        <v>-19.006886484000006</v>
      </c>
      <c r="J39" s="101"/>
      <c r="K39" s="148"/>
      <c r="L39" s="149"/>
      <c r="M39" s="148"/>
      <c r="N39" s="148"/>
    </row>
    <row r="40" ht="12">
      <c r="C40" s="44" t="s">
        <v>207</v>
      </c>
    </row>
    <row r="41" ht="12">
      <c r="C41" s="30" t="s">
        <v>67</v>
      </c>
    </row>
    <row r="47" ht="12">
      <c r="A47" s="93" t="s">
        <v>53</v>
      </c>
    </row>
    <row r="48" ht="12">
      <c r="A48" s="144" t="s">
        <v>72</v>
      </c>
    </row>
    <row r="50" ht="12">
      <c r="C50" s="4"/>
    </row>
    <row r="51" ht="12">
      <c r="C51" s="4"/>
    </row>
    <row r="52" spans="4:6" ht="12">
      <c r="D52" s="144">
        <v>2020</v>
      </c>
      <c r="E52" s="144">
        <v>2021</v>
      </c>
      <c r="F52" s="144" t="s">
        <v>158</v>
      </c>
    </row>
    <row r="53" spans="3:5" ht="12">
      <c r="C53" s="148"/>
      <c r="D53" s="149"/>
      <c r="E53" s="148"/>
    </row>
    <row r="54" spans="3:6" ht="12">
      <c r="C54" s="148" t="s">
        <v>227</v>
      </c>
      <c r="D54" s="104">
        <f>D12</f>
        <v>2855.419701149</v>
      </c>
      <c r="E54" s="104">
        <f>E12</f>
        <v>3427.766790298</v>
      </c>
      <c r="F54" s="225">
        <f>E54/D54-1</f>
        <v>0.2004423689164474</v>
      </c>
    </row>
    <row r="55" spans="3:6" ht="12">
      <c r="C55" s="148" t="s">
        <v>228</v>
      </c>
      <c r="D55" s="104">
        <f>'Table D'!M12</f>
        <v>1717.25896079</v>
      </c>
      <c r="E55" s="104">
        <f>'Table D'!N12</f>
        <v>2112.457655044</v>
      </c>
      <c r="F55" s="225">
        <f>E55/D55-1</f>
        <v>0.2301334296559412</v>
      </c>
    </row>
    <row r="56" spans="3:6" ht="12">
      <c r="C56" s="148"/>
      <c r="D56" s="224">
        <f>D54/D55-1</f>
        <v>0.6627775812189711</v>
      </c>
      <c r="E56" s="224">
        <f>E54/E55-1</f>
        <v>0.6226440241835776</v>
      </c>
      <c r="F56" s="225"/>
    </row>
    <row r="57" spans="3:6" ht="12">
      <c r="C57" s="148"/>
      <c r="D57" s="149"/>
      <c r="E57" s="149"/>
      <c r="F57" s="225"/>
    </row>
    <row r="58" spans="3:6" ht="12">
      <c r="C58" s="148" t="s">
        <v>229</v>
      </c>
      <c r="D58" s="104">
        <f>F12</f>
        <v>2791.928812083</v>
      </c>
      <c r="E58" s="104">
        <f>G12</f>
        <v>3356.468229439</v>
      </c>
      <c r="F58" s="225">
        <f>E58/D58-1</f>
        <v>0.20220408733659956</v>
      </c>
    </row>
    <row r="59" spans="3:6" ht="12">
      <c r="C59" s="148" t="s">
        <v>230</v>
      </c>
      <c r="D59" s="104">
        <f>'Table D'!M26</f>
        <v>1933.059218354</v>
      </c>
      <c r="E59" s="104">
        <f>'Table D'!N26</f>
        <v>2180.401725328</v>
      </c>
      <c r="F59" s="225">
        <f>E59/D59-1</f>
        <v>0.12795392123817706</v>
      </c>
    </row>
    <row r="60" spans="3:6" ht="12">
      <c r="C60" s="148"/>
      <c r="D60" s="224">
        <f>D58/D59-1</f>
        <v>0.4443058886009337</v>
      </c>
      <c r="E60" s="224">
        <f>E58/E59-1</f>
        <v>0.5393806519457249</v>
      </c>
      <c r="F60" s="148"/>
    </row>
    <row r="64" spans="3:7" ht="12">
      <c r="C64" s="144" t="s">
        <v>231</v>
      </c>
      <c r="G64" s="144" t="s">
        <v>231</v>
      </c>
    </row>
    <row r="65" spans="4:8" ht="12">
      <c r="D65" s="144" t="s">
        <v>6</v>
      </c>
      <c r="E65" s="144" t="s">
        <v>5</v>
      </c>
      <c r="H65" s="144" t="s">
        <v>6</v>
      </c>
    </row>
    <row r="66" spans="3:12" ht="12">
      <c r="C66" s="144" t="str">
        <f>C13</f>
        <v>Belgium</v>
      </c>
      <c r="D66" s="227">
        <f>E13/D13-1</f>
        <v>0.2803220749854203</v>
      </c>
      <c r="E66" s="227">
        <f>G13/F13-1</f>
        <v>0.24591850170794038</v>
      </c>
      <c r="G66" s="144" t="s">
        <v>60</v>
      </c>
      <c r="H66" s="228">
        <v>0.306420519788728</v>
      </c>
      <c r="I66" s="228"/>
      <c r="L66" s="144" t="s">
        <v>5</v>
      </c>
    </row>
    <row r="67" spans="3:12" ht="12">
      <c r="C67" s="144" t="str">
        <f aca="true" t="shared" si="0" ref="C67:C92">C14</f>
        <v>Bulgaria</v>
      </c>
      <c r="D67" s="227">
        <f aca="true" t="shared" si="1" ref="D67:D92">E14/D14-1</f>
        <v>0.2632278494030773</v>
      </c>
      <c r="E67" s="227">
        <f aca="true" t="shared" si="2" ref="E67:E92">G14/F14-1</f>
        <v>0.26637521636466643</v>
      </c>
      <c r="G67" s="144" t="s">
        <v>32</v>
      </c>
      <c r="H67" s="228">
        <v>0.28856795101797905</v>
      </c>
      <c r="I67" s="228"/>
      <c r="K67" s="144" t="s">
        <v>30</v>
      </c>
      <c r="L67" s="228">
        <v>0.2888948797464084</v>
      </c>
    </row>
    <row r="68" spans="3:12" ht="12">
      <c r="C68" s="144" t="str">
        <f t="shared" si="0"/>
        <v>Czechia</v>
      </c>
      <c r="D68" s="227">
        <f t="shared" si="1"/>
        <v>0.15325570856041493</v>
      </c>
      <c r="E68" s="227">
        <f t="shared" si="2"/>
        <v>0.20812932613664215</v>
      </c>
      <c r="G68" s="144" t="s">
        <v>21</v>
      </c>
      <c r="H68" s="228">
        <v>0.2824719379188827</v>
      </c>
      <c r="I68" s="228"/>
      <c r="K68" s="144" t="s">
        <v>37</v>
      </c>
      <c r="L68" s="228">
        <v>0.26637521636466643</v>
      </c>
    </row>
    <row r="69" spans="3:12" ht="12">
      <c r="C69" s="144" t="str">
        <f t="shared" si="0"/>
        <v>Denmark</v>
      </c>
      <c r="D69" s="227">
        <f t="shared" si="1"/>
        <v>0.13099612213844813</v>
      </c>
      <c r="E69" s="227">
        <f t="shared" si="2"/>
        <v>0.16748935784487107</v>
      </c>
      <c r="G69" s="144" t="s">
        <v>13</v>
      </c>
      <c r="H69" s="228">
        <v>0.2803220749854203</v>
      </c>
      <c r="I69" s="228"/>
      <c r="K69" s="144" t="s">
        <v>32</v>
      </c>
      <c r="L69" s="228">
        <v>0.26221400660636407</v>
      </c>
    </row>
    <row r="70" spans="3:12" ht="12">
      <c r="C70" s="144" t="str">
        <f t="shared" si="0"/>
        <v>Germany</v>
      </c>
      <c r="D70" s="227">
        <f t="shared" si="1"/>
        <v>0.1750044031100424</v>
      </c>
      <c r="E70" s="227">
        <f t="shared" si="2"/>
        <v>0.18302747393067142</v>
      </c>
      <c r="G70" s="144" t="s">
        <v>15</v>
      </c>
      <c r="H70" s="228">
        <v>0.26460647691665673</v>
      </c>
      <c r="I70" s="228"/>
      <c r="K70" s="144" t="s">
        <v>29</v>
      </c>
      <c r="L70" s="228">
        <v>0.25872738497681946</v>
      </c>
    </row>
    <row r="71" spans="3:12" ht="12">
      <c r="C71" s="144" t="str">
        <f t="shared" si="0"/>
        <v>Estonia</v>
      </c>
      <c r="D71" s="227">
        <f t="shared" si="1"/>
        <v>0.28856795101797905</v>
      </c>
      <c r="E71" s="227">
        <f t="shared" si="2"/>
        <v>0.26221400660636407</v>
      </c>
      <c r="G71" s="144" t="s">
        <v>37</v>
      </c>
      <c r="H71" s="228">
        <v>0.2632278494030773</v>
      </c>
      <c r="I71" s="228"/>
      <c r="K71" s="144" t="s">
        <v>28</v>
      </c>
      <c r="L71" s="228">
        <v>0.2537034708403023</v>
      </c>
    </row>
    <row r="72" spans="3:12" ht="12">
      <c r="C72" s="144" t="str">
        <f t="shared" si="0"/>
        <v>Ireland</v>
      </c>
      <c r="D72" s="227">
        <f t="shared" si="1"/>
        <v>-0.04317774529748841</v>
      </c>
      <c r="E72" s="227">
        <f t="shared" si="2"/>
        <v>0.15973037571558968</v>
      </c>
      <c r="G72" s="144" t="s">
        <v>19</v>
      </c>
      <c r="H72" s="228">
        <v>0.24153994422083214</v>
      </c>
      <c r="I72" s="228"/>
      <c r="K72" s="144" t="s">
        <v>13</v>
      </c>
      <c r="L72" s="228">
        <v>0.24591850170794038</v>
      </c>
    </row>
    <row r="73" spans="3:12" ht="12">
      <c r="C73" s="144" t="str">
        <f t="shared" si="0"/>
        <v>Greece</v>
      </c>
      <c r="D73" s="227">
        <f t="shared" si="1"/>
        <v>0.21230811359109358</v>
      </c>
      <c r="E73" s="227">
        <f t="shared" si="2"/>
        <v>0.17876582102650374</v>
      </c>
      <c r="G73" s="144" t="s">
        <v>20</v>
      </c>
      <c r="H73" s="228">
        <v>0.24126128069306274</v>
      </c>
      <c r="I73" s="228"/>
      <c r="K73" s="144" t="s">
        <v>20</v>
      </c>
      <c r="L73" s="228">
        <v>0.2349555640884755</v>
      </c>
    </row>
    <row r="74" spans="3:12" ht="12">
      <c r="C74" s="144" t="str">
        <f t="shared" si="0"/>
        <v>Spain</v>
      </c>
      <c r="D74" s="227">
        <f t="shared" si="1"/>
        <v>0.2335454524254783</v>
      </c>
      <c r="E74" s="227">
        <f t="shared" si="2"/>
        <v>0.19555065618218048</v>
      </c>
      <c r="G74" s="144" t="s">
        <v>25</v>
      </c>
      <c r="H74" s="228">
        <v>0.2335454524254783</v>
      </c>
      <c r="I74" s="228"/>
      <c r="K74" s="144" t="s">
        <v>21</v>
      </c>
      <c r="L74" s="228">
        <v>0.22788302242701808</v>
      </c>
    </row>
    <row r="75" spans="3:12" ht="12">
      <c r="C75" s="144" t="str">
        <f t="shared" si="0"/>
        <v>France</v>
      </c>
      <c r="D75" s="227">
        <f t="shared" si="1"/>
        <v>0.1815621240168872</v>
      </c>
      <c r="E75" s="227">
        <f t="shared" si="2"/>
        <v>0.18996630057593067</v>
      </c>
      <c r="G75" s="144" t="s">
        <v>29</v>
      </c>
      <c r="H75" s="228">
        <v>0.23283839110516102</v>
      </c>
      <c r="I75" s="228"/>
      <c r="K75" s="144" t="s">
        <v>26</v>
      </c>
      <c r="L75" s="228">
        <v>0.22734387620117213</v>
      </c>
    </row>
    <row r="76" spans="3:12" ht="12">
      <c r="C76" s="144" t="str">
        <f t="shared" si="0"/>
        <v>Croatia</v>
      </c>
      <c r="D76" s="227">
        <f t="shared" si="1"/>
        <v>0.306420519788728</v>
      </c>
      <c r="E76" s="227">
        <f t="shared" si="2"/>
        <v>0.19546928616114467</v>
      </c>
      <c r="G76" s="144" t="s">
        <v>17</v>
      </c>
      <c r="H76" s="228">
        <v>0.2145644120341601</v>
      </c>
      <c r="I76" s="228"/>
      <c r="K76" s="144" t="s">
        <v>15</v>
      </c>
      <c r="L76" s="228">
        <v>0.22108626556714284</v>
      </c>
    </row>
    <row r="77" spans="3:12" ht="12">
      <c r="C77" s="144" t="str">
        <f t="shared" si="0"/>
        <v>Italy</v>
      </c>
      <c r="D77" s="227">
        <f t="shared" si="1"/>
        <v>0.20023897057934836</v>
      </c>
      <c r="E77" s="227">
        <f t="shared" si="2"/>
        <v>0.22734387620117213</v>
      </c>
      <c r="G77" s="144" t="s">
        <v>27</v>
      </c>
      <c r="H77" s="228">
        <v>0.21230811359109358</v>
      </c>
      <c r="I77" s="228"/>
      <c r="K77" s="144" t="s">
        <v>35</v>
      </c>
      <c r="L77" s="228">
        <v>0.21910411260250595</v>
      </c>
    </row>
    <row r="78" spans="3:12" ht="12">
      <c r="C78" s="144" t="str">
        <f t="shared" si="0"/>
        <v>Cyprus</v>
      </c>
      <c r="D78" s="227">
        <f t="shared" si="1"/>
        <v>-0.05212047117146512</v>
      </c>
      <c r="E78" s="227">
        <f t="shared" si="2"/>
        <v>0.2537034708403023</v>
      </c>
      <c r="G78" s="144" t="s">
        <v>35</v>
      </c>
      <c r="H78" s="228">
        <v>0.20660014507754276</v>
      </c>
      <c r="I78" s="228"/>
      <c r="K78" s="144" t="s">
        <v>16</v>
      </c>
      <c r="L78" s="228">
        <v>0.2183772583543011</v>
      </c>
    </row>
    <row r="79" spans="3:12" ht="12">
      <c r="C79" s="144" t="str">
        <f t="shared" si="0"/>
        <v>Latvia</v>
      </c>
      <c r="D79" s="227">
        <f t="shared" si="1"/>
        <v>0.2824719379188827</v>
      </c>
      <c r="E79" s="227">
        <f t="shared" si="2"/>
        <v>0.22788302242701808</v>
      </c>
      <c r="G79" s="144" t="s">
        <v>26</v>
      </c>
      <c r="H79" s="228">
        <v>0.20023897057934836</v>
      </c>
      <c r="I79" s="228"/>
      <c r="K79" s="144" t="s">
        <v>136</v>
      </c>
      <c r="L79" s="228">
        <v>0.20812932613664215</v>
      </c>
    </row>
    <row r="80" spans="3:12" ht="12">
      <c r="C80" s="144" t="str">
        <f t="shared" si="0"/>
        <v>Lithuania</v>
      </c>
      <c r="D80" s="227">
        <f t="shared" si="1"/>
        <v>0.24126128069306274</v>
      </c>
      <c r="E80" s="227">
        <f t="shared" si="2"/>
        <v>0.2349555640884755</v>
      </c>
      <c r="G80" s="144" t="s">
        <v>31</v>
      </c>
      <c r="H80" s="228">
        <v>0.18345437013090127</v>
      </c>
      <c r="I80" s="228"/>
      <c r="K80" s="144" t="s">
        <v>36</v>
      </c>
      <c r="L80" s="228">
        <v>0.20307919641230043</v>
      </c>
    </row>
    <row r="81" spans="3:12" ht="12">
      <c r="C81" s="144" t="str">
        <f t="shared" si="0"/>
        <v>Luxembourg</v>
      </c>
      <c r="D81" s="227">
        <f t="shared" si="1"/>
        <v>0.16628626122642087</v>
      </c>
      <c r="E81" s="227">
        <f t="shared" si="2"/>
        <v>0.1799647860208049</v>
      </c>
      <c r="G81" s="144" t="s">
        <v>36</v>
      </c>
      <c r="H81" s="228">
        <v>0.18175120384853405</v>
      </c>
      <c r="I81" s="228"/>
      <c r="K81" s="144" t="s">
        <v>25</v>
      </c>
      <c r="L81" s="228">
        <v>0.19555065618218048</v>
      </c>
    </row>
    <row r="82" spans="3:12" ht="12">
      <c r="C82" s="144" t="str">
        <f t="shared" si="0"/>
        <v>Hungary</v>
      </c>
      <c r="D82" s="227">
        <f t="shared" si="1"/>
        <v>0.13622134385821294</v>
      </c>
      <c r="E82" s="227">
        <f t="shared" si="2"/>
        <v>0.1918212702269011</v>
      </c>
      <c r="G82" s="144" t="s">
        <v>24</v>
      </c>
      <c r="H82" s="228">
        <v>0.1815621240168872</v>
      </c>
      <c r="I82" s="228"/>
      <c r="K82" s="144" t="s">
        <v>60</v>
      </c>
      <c r="L82" s="228">
        <v>0.19546928616114467</v>
      </c>
    </row>
    <row r="83" spans="3:12" ht="12">
      <c r="C83" s="144" t="str">
        <f t="shared" si="0"/>
        <v>Malta</v>
      </c>
      <c r="D83" s="227">
        <f t="shared" si="1"/>
        <v>0.10527987424994922</v>
      </c>
      <c r="E83" s="227">
        <f t="shared" si="2"/>
        <v>0.2888948797464084</v>
      </c>
      <c r="G83" s="144" t="s">
        <v>33</v>
      </c>
      <c r="H83" s="228">
        <v>0.17999750884240684</v>
      </c>
      <c r="I83" s="228"/>
      <c r="K83" s="144" t="s">
        <v>31</v>
      </c>
      <c r="L83" s="228">
        <v>0.19404129582662621</v>
      </c>
    </row>
    <row r="84" spans="3:12" ht="12">
      <c r="C84" s="144" t="str">
        <f t="shared" si="0"/>
        <v>Netherlands</v>
      </c>
      <c r="D84" s="227">
        <f t="shared" si="1"/>
        <v>0.26460647691665673</v>
      </c>
      <c r="E84" s="227">
        <f t="shared" si="2"/>
        <v>0.22108626556714284</v>
      </c>
      <c r="G84" s="144" t="s">
        <v>23</v>
      </c>
      <c r="H84" s="228">
        <v>0.1750044031100424</v>
      </c>
      <c r="I84" s="228"/>
      <c r="K84" s="144" t="s">
        <v>34</v>
      </c>
      <c r="L84" s="228">
        <v>0.1918212702269011</v>
      </c>
    </row>
    <row r="85" spans="3:12" ht="12">
      <c r="C85" s="144" t="str">
        <f t="shared" si="0"/>
        <v>Austria</v>
      </c>
      <c r="D85" s="227">
        <f t="shared" si="1"/>
        <v>0.1630102575143484</v>
      </c>
      <c r="E85" s="227">
        <f t="shared" si="2"/>
        <v>0.2183772583543011</v>
      </c>
      <c r="G85" s="144" t="s">
        <v>12</v>
      </c>
      <c r="H85" s="228">
        <v>0.16628626122642087</v>
      </c>
      <c r="I85" s="228"/>
      <c r="K85" s="144" t="s">
        <v>24</v>
      </c>
      <c r="L85" s="228">
        <v>0.18996630057593067</v>
      </c>
    </row>
    <row r="86" spans="3:12" ht="12">
      <c r="C86" s="144" t="str">
        <f t="shared" si="0"/>
        <v>Poland</v>
      </c>
      <c r="D86" s="227">
        <f t="shared" si="1"/>
        <v>0.20660014507754276</v>
      </c>
      <c r="E86" s="227">
        <f t="shared" si="2"/>
        <v>0.21910411260250595</v>
      </c>
      <c r="G86" s="144" t="s">
        <v>16</v>
      </c>
      <c r="H86" s="228">
        <v>0.1630102575143484</v>
      </c>
      <c r="I86" s="228"/>
      <c r="K86" s="144" t="s">
        <v>17</v>
      </c>
      <c r="L86" s="228">
        <v>0.1841479298282529</v>
      </c>
    </row>
    <row r="87" spans="3:12" ht="12">
      <c r="C87" s="144" t="str">
        <f t="shared" si="0"/>
        <v>Portugal</v>
      </c>
      <c r="D87" s="227">
        <f t="shared" si="1"/>
        <v>0.18345437013090127</v>
      </c>
      <c r="E87" s="227">
        <f t="shared" si="2"/>
        <v>0.19404129582662621</v>
      </c>
      <c r="G87" s="144" t="s">
        <v>136</v>
      </c>
      <c r="H87" s="228">
        <v>0.15325570856041493</v>
      </c>
      <c r="I87" s="228"/>
      <c r="K87" s="144" t="s">
        <v>23</v>
      </c>
      <c r="L87" s="228">
        <v>0.18302747393067142</v>
      </c>
    </row>
    <row r="88" spans="3:12" ht="12">
      <c r="C88" s="144" t="str">
        <f t="shared" si="0"/>
        <v>Romania</v>
      </c>
      <c r="D88" s="227">
        <f t="shared" si="1"/>
        <v>0.18175120384853405</v>
      </c>
      <c r="E88" s="227">
        <f t="shared" si="2"/>
        <v>0.20307919641230043</v>
      </c>
      <c r="G88" s="144" t="s">
        <v>34</v>
      </c>
      <c r="H88" s="228">
        <v>0.13622134385821294</v>
      </c>
      <c r="I88" s="228"/>
      <c r="K88" s="144" t="s">
        <v>19</v>
      </c>
      <c r="L88" s="228">
        <v>0.18143676307445067</v>
      </c>
    </row>
    <row r="89" spans="3:12" ht="12">
      <c r="C89" s="144" t="str">
        <f t="shared" si="0"/>
        <v>Slovenia</v>
      </c>
      <c r="D89" s="227">
        <f t="shared" si="1"/>
        <v>0.23283839110516102</v>
      </c>
      <c r="E89" s="227">
        <f t="shared" si="2"/>
        <v>0.25872738497681946</v>
      </c>
      <c r="G89" s="144" t="s">
        <v>18</v>
      </c>
      <c r="H89" s="228">
        <v>0.13099612213844813</v>
      </c>
      <c r="I89" s="228"/>
      <c r="K89" s="144" t="s">
        <v>12</v>
      </c>
      <c r="L89" s="228">
        <v>0.1799647860208049</v>
      </c>
    </row>
    <row r="90" spans="3:12" ht="12">
      <c r="C90" s="144" t="str">
        <f t="shared" si="0"/>
        <v>Slovakia</v>
      </c>
      <c r="D90" s="227">
        <f t="shared" si="1"/>
        <v>0.17999750884240684</v>
      </c>
      <c r="E90" s="227">
        <f t="shared" si="2"/>
        <v>0.1551099984743547</v>
      </c>
      <c r="G90" s="144" t="s">
        <v>30</v>
      </c>
      <c r="H90" s="228">
        <v>0.10527987424994922</v>
      </c>
      <c r="I90" s="228"/>
      <c r="K90" s="144" t="s">
        <v>27</v>
      </c>
      <c r="L90" s="228">
        <v>0.17876582102650374</v>
      </c>
    </row>
    <row r="91" spans="3:12" ht="12">
      <c r="C91" s="144" t="str">
        <f t="shared" si="0"/>
        <v>Finland</v>
      </c>
      <c r="D91" s="227">
        <f t="shared" si="1"/>
        <v>0.24153994422083214</v>
      </c>
      <c r="E91" s="227">
        <f t="shared" si="2"/>
        <v>0.18143676307445067</v>
      </c>
      <c r="G91" s="144" t="s">
        <v>14</v>
      </c>
      <c r="H91" s="228">
        <v>-0.04317774529748841</v>
      </c>
      <c r="I91" s="228"/>
      <c r="K91" s="144" t="s">
        <v>18</v>
      </c>
      <c r="L91" s="228">
        <v>0.16748935784487107</v>
      </c>
    </row>
    <row r="92" spans="3:12" ht="12">
      <c r="C92" s="144" t="str">
        <f t="shared" si="0"/>
        <v>Sweden</v>
      </c>
      <c r="D92" s="227">
        <f t="shared" si="1"/>
        <v>0.2145644120341601</v>
      </c>
      <c r="E92" s="227">
        <f t="shared" si="2"/>
        <v>0.1841479298282529</v>
      </c>
      <c r="G92" s="144" t="s">
        <v>28</v>
      </c>
      <c r="H92" s="228">
        <v>-0.05212047117146512</v>
      </c>
      <c r="I92" s="228"/>
      <c r="K92" s="144" t="s">
        <v>14</v>
      </c>
      <c r="L92" s="228">
        <v>0.15973037571558968</v>
      </c>
    </row>
    <row r="93" spans="4:12" ht="12">
      <c r="D93" s="226"/>
      <c r="E93" s="226"/>
      <c r="H93" s="108"/>
      <c r="I93" s="108"/>
      <c r="K93" s="144" t="s">
        <v>33</v>
      </c>
      <c r="L93" s="228">
        <v>0.1551099984743547</v>
      </c>
    </row>
    <row r="94" spans="4:5" ht="12">
      <c r="D94" s="226"/>
      <c r="E94" s="226"/>
    </row>
    <row r="95" spans="4:5" ht="12">
      <c r="D95" s="226"/>
      <c r="E95" s="226"/>
    </row>
    <row r="96" spans="4:5" ht="12">
      <c r="D96" s="226"/>
      <c r="E96" s="226"/>
    </row>
    <row r="97" spans="4:5" ht="12">
      <c r="D97" s="226"/>
      <c r="E97" s="226"/>
    </row>
    <row r="98" spans="4:5" ht="12">
      <c r="D98" s="226"/>
      <c r="E98" s="226"/>
    </row>
    <row r="99" spans="4:5" ht="12">
      <c r="D99" s="226"/>
      <c r="E99" s="226"/>
    </row>
    <row r="100" spans="4:5" ht="12">
      <c r="D100" s="226"/>
      <c r="E100" s="226"/>
    </row>
    <row r="101" spans="4:5" ht="12">
      <c r="D101" s="226"/>
      <c r="E101" s="226"/>
    </row>
    <row r="102" spans="4:5" ht="12">
      <c r="D102" s="226"/>
      <c r="E102" s="226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workbookViewId="0" topLeftCell="B10">
      <selection activeCell="P40" sqref="P40"/>
    </sheetView>
  </sheetViews>
  <sheetFormatPr defaultColWidth="9.140625" defaultRowHeight="12"/>
  <cols>
    <col min="1" max="2" width="9.28125" style="144" customWidth="1"/>
    <col min="3" max="3" width="15.140625" style="144" customWidth="1"/>
    <col min="4" max="12" width="11.7109375" style="17" customWidth="1"/>
    <col min="13" max="14" width="11.7109375" style="144" customWidth="1"/>
    <col min="15" max="16" width="9.421875" style="144" customWidth="1"/>
    <col min="17" max="16384" width="9.140625" style="144" customWidth="1"/>
  </cols>
  <sheetData>
    <row r="1" spans="1:12" ht="12">
      <c r="A1" s="26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93" customFormat="1" ht="12">
      <c r="A2" s="16"/>
      <c r="D2" s="40"/>
      <c r="E2" s="40"/>
      <c r="F2" s="40"/>
      <c r="G2" s="40"/>
      <c r="H2" s="40"/>
      <c r="I2" s="40"/>
      <c r="J2" s="40"/>
      <c r="K2" s="40"/>
      <c r="L2" s="40"/>
    </row>
    <row r="3" spans="3:12" s="93" customFormat="1" ht="12">
      <c r="C3" s="93" t="s">
        <v>51</v>
      </c>
      <c r="D3" s="40"/>
      <c r="E3" s="40"/>
      <c r="F3" s="40"/>
      <c r="G3" s="40"/>
      <c r="H3" s="40"/>
      <c r="I3" s="40"/>
      <c r="J3" s="40"/>
      <c r="K3" s="40"/>
      <c r="L3" s="40"/>
    </row>
    <row r="4" spans="3:12" s="93" customFormat="1" ht="12">
      <c r="C4" s="93" t="s">
        <v>50</v>
      </c>
      <c r="K4" s="40"/>
      <c r="L4" s="41"/>
    </row>
    <row r="5" spans="4:12" s="93" customFormat="1" ht="12">
      <c r="D5" s="40"/>
      <c r="E5" s="40"/>
      <c r="F5" s="40"/>
      <c r="G5" s="40"/>
      <c r="H5" s="40"/>
      <c r="I5" s="40"/>
      <c r="J5" s="40"/>
      <c r="K5" s="40"/>
      <c r="L5" s="40"/>
    </row>
    <row r="6" spans="3:18" s="8" customFormat="1" ht="12">
      <c r="C6" s="38" t="s">
        <v>200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8" s="93" customFormat="1" ht="12">
      <c r="C7" s="44" t="s">
        <v>209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5:12" s="93" customFormat="1" ht="12">
      <c r="E8" s="40"/>
      <c r="F8" s="40"/>
      <c r="G8" s="40"/>
      <c r="H8" s="40"/>
      <c r="I8" s="40"/>
      <c r="J8" s="40"/>
      <c r="K8" s="40"/>
      <c r="L8" s="40"/>
    </row>
    <row r="9" spans="4:14" ht="12"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3:14" ht="12">
      <c r="C10" s="72"/>
      <c r="D10" s="117" t="s">
        <v>217</v>
      </c>
      <c r="E10" s="117" t="s">
        <v>218</v>
      </c>
      <c r="F10" s="117" t="s">
        <v>219</v>
      </c>
      <c r="G10" s="117" t="s">
        <v>220</v>
      </c>
      <c r="H10" s="117" t="s">
        <v>221</v>
      </c>
      <c r="I10" s="117" t="s">
        <v>222</v>
      </c>
      <c r="J10" s="117" t="s">
        <v>223</v>
      </c>
      <c r="K10" s="117" t="s">
        <v>224</v>
      </c>
      <c r="L10" s="117" t="s">
        <v>225</v>
      </c>
      <c r="M10" s="117" t="s">
        <v>210</v>
      </c>
      <c r="N10" s="117" t="s">
        <v>211</v>
      </c>
    </row>
    <row r="11" spans="3:14" ht="12">
      <c r="C11" s="73" t="s">
        <v>42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2:16" ht="12">
      <c r="B12" s="108"/>
      <c r="C12" s="201" t="s">
        <v>162</v>
      </c>
      <c r="D12" s="183">
        <v>1666.126631511</v>
      </c>
      <c r="E12" s="183">
        <v>1702.497682945</v>
      </c>
      <c r="F12" s="183">
        <v>1630.801533812</v>
      </c>
      <c r="G12" s="183">
        <v>1625.426493705</v>
      </c>
      <c r="H12" s="183">
        <v>1648.068261455</v>
      </c>
      <c r="I12" s="183">
        <v>1602.470056259</v>
      </c>
      <c r="J12" s="183">
        <v>1772.08121418</v>
      </c>
      <c r="K12" s="183">
        <v>1912.116749043</v>
      </c>
      <c r="L12" s="183">
        <v>1940.886729411</v>
      </c>
      <c r="M12" s="183">
        <v>1717.25896079</v>
      </c>
      <c r="N12" s="183">
        <v>2112.457655044</v>
      </c>
      <c r="O12" s="36"/>
      <c r="P12" s="36"/>
    </row>
    <row r="13" spans="2:17" ht="12">
      <c r="B13" s="108"/>
      <c r="C13" s="110" t="s">
        <v>77</v>
      </c>
      <c r="D13" s="184">
        <v>255.959013031</v>
      </c>
      <c r="E13" s="184">
        <v>250.139994474</v>
      </c>
      <c r="F13" s="184">
        <v>238.932213056</v>
      </c>
      <c r="G13" s="184">
        <v>256.518848262</v>
      </c>
      <c r="H13" s="184">
        <v>295.914608321</v>
      </c>
      <c r="I13" s="184">
        <v>298.932785623</v>
      </c>
      <c r="J13" s="184">
        <v>322.754685675</v>
      </c>
      <c r="K13" s="184">
        <v>342.641117899</v>
      </c>
      <c r="L13" s="184">
        <v>363.460825842</v>
      </c>
      <c r="M13" s="184">
        <v>385.144611995</v>
      </c>
      <c r="N13" s="184">
        <v>472.348193901</v>
      </c>
      <c r="O13" s="36"/>
      <c r="P13" s="36"/>
      <c r="Q13" s="19"/>
    </row>
    <row r="14" spans="2:17" ht="12">
      <c r="B14" s="108"/>
      <c r="C14" s="110" t="s">
        <v>3</v>
      </c>
      <c r="D14" s="184">
        <v>155.026308946</v>
      </c>
      <c r="E14" s="184">
        <v>167.094685168</v>
      </c>
      <c r="F14" s="184">
        <v>164.720389718</v>
      </c>
      <c r="G14" s="184">
        <v>168.857874574</v>
      </c>
      <c r="H14" s="184">
        <v>197.392965905</v>
      </c>
      <c r="I14" s="184">
        <v>195.250352009</v>
      </c>
      <c r="J14" s="184">
        <v>203.457856828</v>
      </c>
      <c r="K14" s="184">
        <v>214.672829657</v>
      </c>
      <c r="L14" s="184">
        <v>235.217948547</v>
      </c>
      <c r="M14" s="184">
        <v>203.017442949</v>
      </c>
      <c r="N14" s="184">
        <v>232.481852411</v>
      </c>
      <c r="O14" s="36"/>
      <c r="P14" s="36"/>
      <c r="Q14" s="19"/>
    </row>
    <row r="15" spans="2:17" ht="12">
      <c r="B15" s="108"/>
      <c r="C15" s="110" t="s">
        <v>22</v>
      </c>
      <c r="D15" s="184">
        <v>189.454418306</v>
      </c>
      <c r="E15" s="184">
        <v>188.552524036</v>
      </c>
      <c r="F15" s="184">
        <v>183.538014188</v>
      </c>
      <c r="G15" s="184">
        <v>181.920339849</v>
      </c>
      <c r="H15" s="184">
        <v>184.652034894</v>
      </c>
      <c r="I15" s="184">
        <v>180.39138761</v>
      </c>
      <c r="J15" s="184">
        <v>191.528523845</v>
      </c>
      <c r="K15" s="184">
        <v>196.603866155</v>
      </c>
      <c r="L15" s="184">
        <v>194.296534582</v>
      </c>
      <c r="M15" s="184">
        <v>169.0104886</v>
      </c>
      <c r="N15" s="184">
        <v>146.825057283</v>
      </c>
      <c r="O15" s="36"/>
      <c r="P15" s="36"/>
      <c r="Q15" s="19"/>
    </row>
    <row r="16" spans="2:17" ht="12">
      <c r="B16" s="108"/>
      <c r="C16" s="110" t="s">
        <v>205</v>
      </c>
      <c r="D16" s="184">
        <v>85.954899937</v>
      </c>
      <c r="E16" s="184">
        <v>86.170825841</v>
      </c>
      <c r="F16" s="184">
        <v>85.641718044</v>
      </c>
      <c r="G16" s="184">
        <v>87.732137886</v>
      </c>
      <c r="H16" s="184">
        <v>93.570099863</v>
      </c>
      <c r="I16" s="184">
        <v>95.734525559</v>
      </c>
      <c r="J16" s="184">
        <v>99.146496639</v>
      </c>
      <c r="K16" s="184">
        <v>101.921512545</v>
      </c>
      <c r="L16" s="184">
        <v>109.870473274</v>
      </c>
      <c r="M16" s="184">
        <v>108.913537338</v>
      </c>
      <c r="N16" s="184">
        <v>123.637685617</v>
      </c>
      <c r="O16" s="36"/>
      <c r="P16" s="36"/>
      <c r="Q16" s="19"/>
    </row>
    <row r="17" spans="2:17" ht="12">
      <c r="B17" s="108"/>
      <c r="C17" s="110" t="s">
        <v>52</v>
      </c>
      <c r="D17" s="184">
        <v>193.058695011</v>
      </c>
      <c r="E17" s="184">
        <v>203.606740204</v>
      </c>
      <c r="F17" s="184">
        <v>199.049449291</v>
      </c>
      <c r="G17" s="184">
        <v>174.706829608</v>
      </c>
      <c r="H17" s="184">
        <v>130.319230115</v>
      </c>
      <c r="I17" s="184">
        <v>113.940044908</v>
      </c>
      <c r="J17" s="184">
        <v>138.260205596</v>
      </c>
      <c r="K17" s="184">
        <v>160.911732266</v>
      </c>
      <c r="L17" s="184">
        <v>144.942047557</v>
      </c>
      <c r="M17" s="184">
        <v>94.742310032</v>
      </c>
      <c r="N17" s="184">
        <v>158.699321293</v>
      </c>
      <c r="O17" s="36"/>
      <c r="P17" s="36"/>
      <c r="Q17" s="19"/>
    </row>
    <row r="18" spans="2:17" ht="12">
      <c r="B18" s="108"/>
      <c r="C18" s="110" t="s">
        <v>11</v>
      </c>
      <c r="D18" s="184">
        <v>42.673029311</v>
      </c>
      <c r="E18" s="184">
        <v>41.901503708</v>
      </c>
      <c r="F18" s="184">
        <v>44.113604244</v>
      </c>
      <c r="G18" s="184">
        <v>46.833391353</v>
      </c>
      <c r="H18" s="184">
        <v>52.105068743</v>
      </c>
      <c r="I18" s="184">
        <v>55.758710218</v>
      </c>
      <c r="J18" s="184">
        <v>61.397988134</v>
      </c>
      <c r="K18" s="184">
        <v>66.888385109</v>
      </c>
      <c r="L18" s="184">
        <v>69.811911904</v>
      </c>
      <c r="M18" s="184">
        <v>62.440969978</v>
      </c>
      <c r="N18" s="184">
        <v>77.983141759</v>
      </c>
      <c r="O18" s="36"/>
      <c r="P18" s="36"/>
      <c r="Q18" s="19"/>
    </row>
    <row r="19" spans="2:17" ht="12">
      <c r="B19" s="108"/>
      <c r="C19" s="110" t="s">
        <v>0</v>
      </c>
      <c r="D19" s="184">
        <v>66.387003792</v>
      </c>
      <c r="E19" s="184">
        <v>70.843538976</v>
      </c>
      <c r="F19" s="184">
        <v>66.63505177</v>
      </c>
      <c r="G19" s="184">
        <v>64.135302409</v>
      </c>
      <c r="H19" s="184">
        <v>56.998704678</v>
      </c>
      <c r="I19" s="184">
        <v>47.348657943</v>
      </c>
      <c r="J19" s="184">
        <v>52.732865204</v>
      </c>
      <c r="K19" s="184">
        <v>60.981697769</v>
      </c>
      <c r="L19" s="184">
        <v>54.14614971</v>
      </c>
      <c r="M19" s="184">
        <v>42.484996983</v>
      </c>
      <c r="N19" s="184">
        <v>74.447382441</v>
      </c>
      <c r="O19" s="36"/>
      <c r="P19" s="36"/>
      <c r="Q19" s="19"/>
    </row>
    <row r="20" spans="2:17" ht="12">
      <c r="B20" s="108"/>
      <c r="C20" s="110" t="s">
        <v>2</v>
      </c>
      <c r="D20" s="184">
        <v>59.677129534</v>
      </c>
      <c r="E20" s="184">
        <v>55.064101285</v>
      </c>
      <c r="F20" s="184">
        <v>48.57863578</v>
      </c>
      <c r="G20" s="184">
        <v>48.785669276</v>
      </c>
      <c r="H20" s="184">
        <v>51.095976962</v>
      </c>
      <c r="I20" s="184">
        <v>54.65291922</v>
      </c>
      <c r="J20" s="184">
        <v>57.128529631</v>
      </c>
      <c r="K20" s="184">
        <v>59.684512001</v>
      </c>
      <c r="L20" s="184">
        <v>63.030151183</v>
      </c>
      <c r="M20" s="184">
        <v>54.956076281</v>
      </c>
      <c r="N20" s="184">
        <v>62.361251562</v>
      </c>
      <c r="O20" s="36"/>
      <c r="P20" s="36"/>
      <c r="Q20" s="19"/>
    </row>
    <row r="21" spans="2:17" ht="12">
      <c r="B21" s="108"/>
      <c r="C21" s="110" t="s">
        <v>55</v>
      </c>
      <c r="D21" s="184">
        <v>33.095459537</v>
      </c>
      <c r="E21" s="184">
        <v>33.310023044</v>
      </c>
      <c r="F21" s="184">
        <v>31.619916047</v>
      </c>
      <c r="G21" s="184">
        <v>33.114099334</v>
      </c>
      <c r="H21" s="184">
        <v>35.576244418</v>
      </c>
      <c r="I21" s="184">
        <v>34.647950869</v>
      </c>
      <c r="J21" s="184">
        <v>44.035850804</v>
      </c>
      <c r="K21" s="184">
        <v>46.056054239</v>
      </c>
      <c r="L21" s="184">
        <v>47.44787916</v>
      </c>
      <c r="M21" s="184">
        <v>44.136796856</v>
      </c>
      <c r="N21" s="184">
        <v>55.426648668</v>
      </c>
      <c r="O21" s="36"/>
      <c r="P21" s="36"/>
      <c r="Q21" s="19"/>
    </row>
    <row r="22" spans="2:17" ht="12">
      <c r="B22" s="108"/>
      <c r="C22" s="111" t="s">
        <v>40</v>
      </c>
      <c r="D22" s="185">
        <v>33.108248194</v>
      </c>
      <c r="E22" s="185">
        <v>30.593417323</v>
      </c>
      <c r="F22" s="185">
        <v>30.03641936</v>
      </c>
      <c r="G22" s="185">
        <v>29.715978973</v>
      </c>
      <c r="H22" s="185">
        <v>31.578469468</v>
      </c>
      <c r="I22" s="185">
        <v>31.919715882</v>
      </c>
      <c r="J22" s="185">
        <v>36.007362615</v>
      </c>
      <c r="K22" s="185">
        <v>37.967759784</v>
      </c>
      <c r="L22" s="185">
        <v>39.585757304</v>
      </c>
      <c r="M22" s="185">
        <v>32.98946791</v>
      </c>
      <c r="N22" s="185">
        <v>46.172093833</v>
      </c>
      <c r="O22" s="36"/>
      <c r="P22" s="36"/>
      <c r="Q22" s="19"/>
    </row>
    <row r="23" spans="2:16" ht="12">
      <c r="B23" s="108"/>
      <c r="C23" s="118" t="s">
        <v>41</v>
      </c>
      <c r="D23" s="184">
        <v>36.036385544</v>
      </c>
      <c r="E23" s="184">
        <v>34.259979383</v>
      </c>
      <c r="F23" s="184">
        <v>29.929500698</v>
      </c>
      <c r="G23" s="184">
        <v>28.06793104</v>
      </c>
      <c r="H23" s="184">
        <v>27.597224631</v>
      </c>
      <c r="I23" s="184">
        <v>26.722228981</v>
      </c>
      <c r="J23" s="184">
        <v>28.359875363</v>
      </c>
      <c r="K23" s="184">
        <v>29.192225957</v>
      </c>
      <c r="L23" s="184">
        <v>27.105905999</v>
      </c>
      <c r="M23" s="184">
        <v>24.98052037</v>
      </c>
      <c r="N23" s="184">
        <v>32.910881026</v>
      </c>
      <c r="O23" s="36"/>
      <c r="P23" s="36"/>
    </row>
    <row r="24" spans="2:18" ht="12">
      <c r="B24" s="108"/>
      <c r="C24" s="119" t="s">
        <v>57</v>
      </c>
      <c r="D24" s="185">
        <v>14.844275282</v>
      </c>
      <c r="E24" s="185">
        <v>17.389286153</v>
      </c>
      <c r="F24" s="185">
        <v>16.370038069</v>
      </c>
      <c r="G24" s="185">
        <v>16.502711974</v>
      </c>
      <c r="H24" s="185">
        <v>17.665148352</v>
      </c>
      <c r="I24" s="185">
        <v>18.482113585</v>
      </c>
      <c r="J24" s="185">
        <v>21.712505812</v>
      </c>
      <c r="K24" s="185">
        <v>23.684592468</v>
      </c>
      <c r="L24" s="185">
        <v>24.357803762</v>
      </c>
      <c r="M24" s="185">
        <v>20.386740643</v>
      </c>
      <c r="N24" s="185">
        <v>23.414036932</v>
      </c>
      <c r="O24" s="54"/>
      <c r="P24" s="36"/>
      <c r="Q24" s="93"/>
      <c r="R24" s="93"/>
    </row>
    <row r="25" spans="2:16" ht="12">
      <c r="B25" s="108"/>
      <c r="C25" s="73" t="s">
        <v>39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54"/>
      <c r="P25" s="36"/>
    </row>
    <row r="26" spans="2:16" ht="12">
      <c r="B26" s="108"/>
      <c r="C26" s="202" t="s">
        <v>162</v>
      </c>
      <c r="D26" s="183">
        <v>1624.461104366</v>
      </c>
      <c r="E26" s="183">
        <v>1770.879784419</v>
      </c>
      <c r="F26" s="183">
        <v>1780.148326585</v>
      </c>
      <c r="G26" s="183">
        <v>1796.802320255</v>
      </c>
      <c r="H26" s="183">
        <v>1876.328290139</v>
      </c>
      <c r="I26" s="183">
        <v>1866.812738873</v>
      </c>
      <c r="J26" s="183">
        <v>1994.260521255</v>
      </c>
      <c r="K26" s="183">
        <v>2059.766930852</v>
      </c>
      <c r="L26" s="183">
        <v>2131.993977811</v>
      </c>
      <c r="M26" s="183">
        <v>1933.059218354</v>
      </c>
      <c r="N26" s="183">
        <v>2180.401725328</v>
      </c>
      <c r="O26" s="54"/>
      <c r="P26" s="36"/>
    </row>
    <row r="27" spans="2:16" ht="12">
      <c r="B27" s="108"/>
      <c r="C27" s="110" t="s">
        <v>77</v>
      </c>
      <c r="D27" s="183">
        <v>126.570027348</v>
      </c>
      <c r="E27" s="183">
        <v>132.247059737</v>
      </c>
      <c r="F27" s="183">
        <v>134.734178048</v>
      </c>
      <c r="G27" s="183">
        <v>145.103799334</v>
      </c>
      <c r="H27" s="183">
        <v>145.561029302</v>
      </c>
      <c r="I27" s="183">
        <v>153.416390571</v>
      </c>
      <c r="J27" s="183">
        <v>178.775429263</v>
      </c>
      <c r="K27" s="183">
        <v>187.9371188</v>
      </c>
      <c r="L27" s="183">
        <v>198.485999847</v>
      </c>
      <c r="M27" s="183">
        <v>202.809707547</v>
      </c>
      <c r="N27" s="183">
        <v>223.380270349</v>
      </c>
      <c r="O27" s="36"/>
      <c r="P27" s="36"/>
    </row>
    <row r="28" spans="2:16" ht="12">
      <c r="B28" s="108"/>
      <c r="C28" s="110" t="s">
        <v>3</v>
      </c>
      <c r="D28" s="183">
        <v>222.593165551</v>
      </c>
      <c r="E28" s="183">
        <v>248.209004749</v>
      </c>
      <c r="F28" s="183">
        <v>245.984242096</v>
      </c>
      <c r="G28" s="183">
        <v>265.917751657</v>
      </c>
      <c r="H28" s="183">
        <v>310.833291532</v>
      </c>
      <c r="I28" s="183">
        <v>308.818101542</v>
      </c>
      <c r="J28" s="183">
        <v>324.131007064</v>
      </c>
      <c r="K28" s="183">
        <v>351.054238614</v>
      </c>
      <c r="L28" s="183">
        <v>384.624857228</v>
      </c>
      <c r="M28" s="183">
        <v>353.191525789</v>
      </c>
      <c r="N28" s="183">
        <v>399.321456733</v>
      </c>
      <c r="O28" s="36"/>
      <c r="P28" s="36"/>
    </row>
    <row r="29" spans="2:16" ht="12">
      <c r="B29" s="108"/>
      <c r="C29" s="110" t="s">
        <v>22</v>
      </c>
      <c r="D29" s="183">
        <v>251.284937893</v>
      </c>
      <c r="E29" s="183">
        <v>268.776800664</v>
      </c>
      <c r="F29" s="183">
        <v>273.474198504</v>
      </c>
      <c r="G29" s="183">
        <v>290.922631026</v>
      </c>
      <c r="H29" s="183">
        <v>316.375559218</v>
      </c>
      <c r="I29" s="183">
        <v>315.862000991</v>
      </c>
      <c r="J29" s="183">
        <v>320.568783953</v>
      </c>
      <c r="K29" s="183">
        <v>319.927434838</v>
      </c>
      <c r="L29" s="183">
        <v>320.205568249</v>
      </c>
      <c r="M29" s="183">
        <v>278.309074999</v>
      </c>
      <c r="N29" s="183">
        <v>283.580579086</v>
      </c>
      <c r="O29" s="36"/>
      <c r="P29" s="36"/>
    </row>
    <row r="30" spans="2:16" ht="12">
      <c r="B30" s="108"/>
      <c r="C30" s="110" t="s">
        <v>205</v>
      </c>
      <c r="D30" s="183">
        <v>115.406736017</v>
      </c>
      <c r="E30" s="183">
        <v>123.029882538</v>
      </c>
      <c r="F30" s="183">
        <v>116.883504008</v>
      </c>
      <c r="G30" s="183">
        <v>114.93405477</v>
      </c>
      <c r="H30" s="183">
        <v>121.292283947</v>
      </c>
      <c r="I30" s="183">
        <v>124.842307147</v>
      </c>
      <c r="J30" s="183">
        <v>131.978421174</v>
      </c>
      <c r="K30" s="183">
        <v>134.624529087</v>
      </c>
      <c r="L30" s="183">
        <v>146.507542692</v>
      </c>
      <c r="M30" s="183">
        <v>142.301997409</v>
      </c>
      <c r="N30" s="183">
        <v>156.563211169</v>
      </c>
      <c r="O30" s="36"/>
      <c r="P30" s="36"/>
    </row>
    <row r="31" spans="2:16" ht="12">
      <c r="B31" s="108"/>
      <c r="C31" s="110" t="s">
        <v>52</v>
      </c>
      <c r="D31" s="183">
        <v>103.781342981</v>
      </c>
      <c r="E31" s="183">
        <v>117.932046647</v>
      </c>
      <c r="F31" s="183">
        <v>114.801702553</v>
      </c>
      <c r="G31" s="183">
        <v>99.104553375</v>
      </c>
      <c r="H31" s="183">
        <v>70.455998121</v>
      </c>
      <c r="I31" s="183">
        <v>69.284490691</v>
      </c>
      <c r="J31" s="183">
        <v>82.770261289</v>
      </c>
      <c r="K31" s="183">
        <v>82.295913557</v>
      </c>
      <c r="L31" s="183">
        <v>87.755075151</v>
      </c>
      <c r="M31" s="183">
        <v>78.994106847</v>
      </c>
      <c r="N31" s="183">
        <v>89.272358281</v>
      </c>
      <c r="O31" s="36"/>
      <c r="P31" s="36"/>
    </row>
    <row r="32" spans="2:16" ht="12">
      <c r="B32" s="108"/>
      <c r="C32" s="110" t="s">
        <v>11</v>
      </c>
      <c r="D32" s="183">
        <v>68.886630624</v>
      </c>
      <c r="E32" s="183">
        <v>71.32372567</v>
      </c>
      <c r="F32" s="183">
        <v>72.631799276</v>
      </c>
      <c r="G32" s="183">
        <v>70.246165754</v>
      </c>
      <c r="H32" s="183">
        <v>74.148834948</v>
      </c>
      <c r="I32" s="183">
        <v>72.445224864</v>
      </c>
      <c r="J32" s="183">
        <v>76.656675887</v>
      </c>
      <c r="K32" s="183">
        <v>69.187907957</v>
      </c>
      <c r="L32" s="183">
        <v>68.260172284</v>
      </c>
      <c r="M32" s="183">
        <v>70.142171505</v>
      </c>
      <c r="N32" s="183">
        <v>79.238728845</v>
      </c>
      <c r="O32" s="36"/>
      <c r="P32" s="36"/>
    </row>
    <row r="33" spans="2:16" ht="12">
      <c r="B33" s="108"/>
      <c r="C33" s="110" t="s">
        <v>0</v>
      </c>
      <c r="D33" s="183">
        <v>43.205729509</v>
      </c>
      <c r="E33" s="183">
        <v>45.809995387</v>
      </c>
      <c r="F33" s="183">
        <v>46.219353075</v>
      </c>
      <c r="G33" s="183">
        <v>45.833865009</v>
      </c>
      <c r="H33" s="183">
        <v>44.481046206</v>
      </c>
      <c r="I33" s="183">
        <v>44.605173518</v>
      </c>
      <c r="J33" s="183">
        <v>47.304685086</v>
      </c>
      <c r="K33" s="183">
        <v>49.9827325</v>
      </c>
      <c r="L33" s="183">
        <v>51.563972625</v>
      </c>
      <c r="M33" s="183">
        <v>48.584878877</v>
      </c>
      <c r="N33" s="183">
        <v>56.530803629</v>
      </c>
      <c r="O33" s="36"/>
      <c r="P33" s="36"/>
    </row>
    <row r="34" spans="2:16" ht="12">
      <c r="B34" s="108"/>
      <c r="C34" s="110" t="s">
        <v>2</v>
      </c>
      <c r="D34" s="183">
        <v>44.069825678</v>
      </c>
      <c r="E34" s="183">
        <v>50.14942794</v>
      </c>
      <c r="F34" s="183">
        <v>48.839517085</v>
      </c>
      <c r="G34" s="183">
        <v>48.079734892</v>
      </c>
      <c r="H34" s="183">
        <v>50.712740614</v>
      </c>
      <c r="I34" s="183">
        <v>52.297275176</v>
      </c>
      <c r="J34" s="183">
        <v>54.06155233</v>
      </c>
      <c r="K34" s="183">
        <v>57.798040682</v>
      </c>
      <c r="L34" s="183">
        <v>62.628985711</v>
      </c>
      <c r="M34" s="183">
        <v>55.207825667</v>
      </c>
      <c r="N34" s="183">
        <v>62.353077928</v>
      </c>
      <c r="O34" s="36"/>
      <c r="P34" s="36"/>
    </row>
    <row r="35" spans="2:16" ht="12">
      <c r="B35" s="108"/>
      <c r="C35" s="110" t="s">
        <v>55</v>
      </c>
      <c r="D35" s="183">
        <v>29.68388934</v>
      </c>
      <c r="E35" s="183">
        <v>32.299719612</v>
      </c>
      <c r="F35" s="183">
        <v>34.333782639</v>
      </c>
      <c r="G35" s="183">
        <v>38.12644651</v>
      </c>
      <c r="H35" s="183">
        <v>41.3828409</v>
      </c>
      <c r="I35" s="183">
        <v>38.800935848</v>
      </c>
      <c r="J35" s="183">
        <v>43.508418609</v>
      </c>
      <c r="K35" s="183">
        <v>43.749459901</v>
      </c>
      <c r="L35" s="183">
        <v>43.368376407</v>
      </c>
      <c r="M35" s="183">
        <v>45.301812647</v>
      </c>
      <c r="N35" s="183">
        <v>51.852358441</v>
      </c>
      <c r="O35" s="36"/>
      <c r="P35" s="36"/>
    </row>
    <row r="36" spans="2:16" ht="12">
      <c r="B36" s="108"/>
      <c r="C36" s="111" t="s">
        <v>40</v>
      </c>
      <c r="D36" s="183">
        <v>34.633505882</v>
      </c>
      <c r="E36" s="183">
        <v>33.391342186</v>
      </c>
      <c r="F36" s="183">
        <v>30.319842931</v>
      </c>
      <c r="G36" s="183">
        <v>30.977772158</v>
      </c>
      <c r="H36" s="183">
        <v>32.823239435</v>
      </c>
      <c r="I36" s="183">
        <v>33.792705789</v>
      </c>
      <c r="J36" s="183">
        <v>37.048729322</v>
      </c>
      <c r="K36" s="183">
        <v>40.064471267</v>
      </c>
      <c r="L36" s="183">
        <v>38.178320957</v>
      </c>
      <c r="M36" s="183">
        <v>32.153837489</v>
      </c>
      <c r="N36" s="183">
        <v>41.847469061</v>
      </c>
      <c r="O36" s="36"/>
      <c r="P36" s="36"/>
    </row>
    <row r="37" spans="2:16" ht="12">
      <c r="B37" s="108"/>
      <c r="C37" s="118" t="s">
        <v>41</v>
      </c>
      <c r="D37" s="183">
        <v>33.159361483</v>
      </c>
      <c r="E37" s="183">
        <v>36.68153165</v>
      </c>
      <c r="F37" s="183">
        <v>36.970934699</v>
      </c>
      <c r="G37" s="183">
        <v>34.214286123</v>
      </c>
      <c r="H37" s="183">
        <v>31.662063699</v>
      </c>
      <c r="I37" s="183">
        <v>28.671384398</v>
      </c>
      <c r="J37" s="183">
        <v>30.158625192</v>
      </c>
      <c r="K37" s="183">
        <v>31.405077268</v>
      </c>
      <c r="L37" s="183">
        <v>32.224057428</v>
      </c>
      <c r="M37" s="183">
        <v>27.687014113</v>
      </c>
      <c r="N37" s="183">
        <v>33.846852322</v>
      </c>
      <c r="O37" s="36"/>
      <c r="P37" s="36"/>
    </row>
    <row r="38" spans="2:16" ht="12">
      <c r="B38" s="108"/>
      <c r="C38" s="119" t="s">
        <v>57</v>
      </c>
      <c r="D38" s="183">
        <v>22.847015102</v>
      </c>
      <c r="E38" s="183">
        <v>26.686760774</v>
      </c>
      <c r="F38" s="183">
        <v>26.160591582</v>
      </c>
      <c r="G38" s="183">
        <v>27.182481685</v>
      </c>
      <c r="H38" s="183">
        <v>31.88568254</v>
      </c>
      <c r="I38" s="183">
        <v>32.351732998</v>
      </c>
      <c r="J38" s="183">
        <v>36.158830524</v>
      </c>
      <c r="K38" s="183">
        <v>37.664714948</v>
      </c>
      <c r="L38" s="183">
        <v>37.447516257</v>
      </c>
      <c r="M38" s="183">
        <v>30.545708542</v>
      </c>
      <c r="N38" s="183">
        <v>37.718519558</v>
      </c>
      <c r="O38" s="54"/>
      <c r="P38" s="36"/>
    </row>
    <row r="39" spans="2:16" ht="12">
      <c r="B39" s="108"/>
      <c r="C39" s="73" t="s">
        <v>100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36"/>
      <c r="P39" s="36"/>
    </row>
    <row r="40" spans="2:16" ht="12">
      <c r="B40" s="108"/>
      <c r="C40" s="202" t="s">
        <v>162</v>
      </c>
      <c r="D40" s="134">
        <f>D26-D12</f>
        <v>-41.66552714499994</v>
      </c>
      <c r="E40" s="134">
        <f aca="true" t="shared" si="0" ref="E40:N40">E26-E12</f>
        <v>68.38210147400014</v>
      </c>
      <c r="F40" s="134">
        <f t="shared" si="0"/>
        <v>149.34679277300006</v>
      </c>
      <c r="G40" s="134">
        <f t="shared" si="0"/>
        <v>171.37582655000006</v>
      </c>
      <c r="H40" s="134">
        <f t="shared" si="0"/>
        <v>228.26002868399996</v>
      </c>
      <c r="I40" s="134">
        <f t="shared" si="0"/>
        <v>264.34268261399984</v>
      </c>
      <c r="J40" s="134">
        <f t="shared" si="0"/>
        <v>222.179307075</v>
      </c>
      <c r="K40" s="134">
        <f t="shared" si="0"/>
        <v>147.65018180899983</v>
      </c>
      <c r="L40" s="134">
        <f t="shared" si="0"/>
        <v>191.10724840000012</v>
      </c>
      <c r="M40" s="134">
        <f t="shared" si="0"/>
        <v>215.80025756400005</v>
      </c>
      <c r="N40" s="134">
        <f t="shared" si="0"/>
        <v>67.94407028399974</v>
      </c>
      <c r="O40" s="74"/>
      <c r="P40" s="74"/>
    </row>
    <row r="41" spans="2:14" ht="12">
      <c r="B41" s="108"/>
      <c r="C41" s="110" t="s">
        <v>77</v>
      </c>
      <c r="D41" s="186">
        <f aca="true" t="shared" si="1" ref="D41:N41">D27-D13</f>
        <v>-129.38898568300002</v>
      </c>
      <c r="E41" s="186">
        <f t="shared" si="1"/>
        <v>-117.89293473699999</v>
      </c>
      <c r="F41" s="186">
        <f t="shared" si="1"/>
        <v>-104.198035008</v>
      </c>
      <c r="G41" s="186">
        <f t="shared" si="1"/>
        <v>-111.415048928</v>
      </c>
      <c r="H41" s="186">
        <f t="shared" si="1"/>
        <v>-150.353579019</v>
      </c>
      <c r="I41" s="186">
        <f t="shared" si="1"/>
        <v>-145.51639505199998</v>
      </c>
      <c r="J41" s="186">
        <f t="shared" si="1"/>
        <v>-143.979256412</v>
      </c>
      <c r="K41" s="186">
        <f t="shared" si="1"/>
        <v>-154.703999099</v>
      </c>
      <c r="L41" s="186">
        <f t="shared" si="1"/>
        <v>-164.97482599500003</v>
      </c>
      <c r="M41" s="186">
        <f t="shared" si="1"/>
        <v>-182.334904448</v>
      </c>
      <c r="N41" s="186">
        <f t="shared" si="1"/>
        <v>-248.967923552</v>
      </c>
    </row>
    <row r="42" spans="2:14" ht="12">
      <c r="B42" s="108"/>
      <c r="C42" s="110" t="s">
        <v>3</v>
      </c>
      <c r="D42" s="186">
        <f aca="true" t="shared" si="2" ref="D42:N42">D28-D14</f>
        <v>67.566856605</v>
      </c>
      <c r="E42" s="186">
        <f t="shared" si="2"/>
        <v>81.11431958099999</v>
      </c>
      <c r="F42" s="186">
        <f t="shared" si="2"/>
        <v>81.263852378</v>
      </c>
      <c r="G42" s="186">
        <f t="shared" si="2"/>
        <v>97.059877083</v>
      </c>
      <c r="H42" s="186">
        <f t="shared" si="2"/>
        <v>113.44032562699996</v>
      </c>
      <c r="I42" s="186">
        <f t="shared" si="2"/>
        <v>113.56774953300001</v>
      </c>
      <c r="J42" s="186">
        <f t="shared" si="2"/>
        <v>120.67315023600003</v>
      </c>
      <c r="K42" s="186">
        <f t="shared" si="2"/>
        <v>136.381408957</v>
      </c>
      <c r="L42" s="186">
        <f t="shared" si="2"/>
        <v>149.406908681</v>
      </c>
      <c r="M42" s="186">
        <f t="shared" si="2"/>
        <v>150.17408284</v>
      </c>
      <c r="N42" s="186">
        <f t="shared" si="2"/>
        <v>166.83960432199999</v>
      </c>
    </row>
    <row r="43" spans="2:14" ht="12">
      <c r="B43" s="108"/>
      <c r="C43" s="110" t="s">
        <v>22</v>
      </c>
      <c r="D43" s="186">
        <f aca="true" t="shared" si="3" ref="D43:N43">D29-D15</f>
        <v>61.830519587</v>
      </c>
      <c r="E43" s="186">
        <f t="shared" si="3"/>
        <v>80.22427662800001</v>
      </c>
      <c r="F43" s="186">
        <f t="shared" si="3"/>
        <v>89.93618431600001</v>
      </c>
      <c r="G43" s="186">
        <f t="shared" si="3"/>
        <v>109.00229117699999</v>
      </c>
      <c r="H43" s="186">
        <f t="shared" si="3"/>
        <v>131.72352432399998</v>
      </c>
      <c r="I43" s="186">
        <f t="shared" si="3"/>
        <v>135.470613381</v>
      </c>
      <c r="J43" s="186">
        <f t="shared" si="3"/>
        <v>129.04026010799998</v>
      </c>
      <c r="K43" s="186">
        <f t="shared" si="3"/>
        <v>123.32356868300002</v>
      </c>
      <c r="L43" s="186">
        <f t="shared" si="3"/>
        <v>125.90903366700002</v>
      </c>
      <c r="M43" s="186">
        <f t="shared" si="3"/>
        <v>109.29858639900002</v>
      </c>
      <c r="N43" s="186">
        <f t="shared" si="3"/>
        <v>136.755521803</v>
      </c>
    </row>
    <row r="44" spans="2:14" ht="12">
      <c r="B44" s="108"/>
      <c r="C44" s="110" t="s">
        <v>205</v>
      </c>
      <c r="D44" s="186">
        <f aca="true" t="shared" si="4" ref="D44:N44">D30-D16</f>
        <v>29.451836080000007</v>
      </c>
      <c r="E44" s="186">
        <f t="shared" si="4"/>
        <v>36.859056697</v>
      </c>
      <c r="F44" s="186">
        <f t="shared" si="4"/>
        <v>31.241785964</v>
      </c>
      <c r="G44" s="186">
        <f t="shared" si="4"/>
        <v>27.201916884</v>
      </c>
      <c r="H44" s="186">
        <f t="shared" si="4"/>
        <v>27.722184084000006</v>
      </c>
      <c r="I44" s="186">
        <f t="shared" si="4"/>
        <v>29.107781587999995</v>
      </c>
      <c r="J44" s="186">
        <f t="shared" si="4"/>
        <v>32.831924535</v>
      </c>
      <c r="K44" s="186">
        <f t="shared" si="4"/>
        <v>32.703016542000015</v>
      </c>
      <c r="L44" s="186">
        <f t="shared" si="4"/>
        <v>36.63706941799998</v>
      </c>
      <c r="M44" s="186">
        <f t="shared" si="4"/>
        <v>33.388460071</v>
      </c>
      <c r="N44" s="186">
        <f t="shared" si="4"/>
        <v>32.925525551999996</v>
      </c>
    </row>
    <row r="45" spans="2:14" ht="12">
      <c r="B45" s="108"/>
      <c r="C45" s="110" t="s">
        <v>52</v>
      </c>
      <c r="D45" s="186">
        <f aca="true" t="shared" si="5" ref="D45:N45">D31-D17</f>
        <v>-89.27735203</v>
      </c>
      <c r="E45" s="186">
        <f t="shared" si="5"/>
        <v>-85.674693557</v>
      </c>
      <c r="F45" s="186">
        <f t="shared" si="5"/>
        <v>-84.247746738</v>
      </c>
      <c r="G45" s="186">
        <f t="shared" si="5"/>
        <v>-75.602276233</v>
      </c>
      <c r="H45" s="186">
        <f t="shared" si="5"/>
        <v>-59.86323199400002</v>
      </c>
      <c r="I45" s="186">
        <f t="shared" si="5"/>
        <v>-44.655554217</v>
      </c>
      <c r="J45" s="186">
        <f t="shared" si="5"/>
        <v>-55.48994430699999</v>
      </c>
      <c r="K45" s="186">
        <f t="shared" si="5"/>
        <v>-78.615818709</v>
      </c>
      <c r="L45" s="186">
        <f t="shared" si="5"/>
        <v>-57.186972405999995</v>
      </c>
      <c r="M45" s="186">
        <f t="shared" si="5"/>
        <v>-15.748203185000008</v>
      </c>
      <c r="N45" s="186">
        <f t="shared" si="5"/>
        <v>-69.426963012</v>
      </c>
    </row>
    <row r="46" spans="2:14" ht="12">
      <c r="B46" s="108"/>
      <c r="C46" s="110" t="s">
        <v>11</v>
      </c>
      <c r="D46" s="186">
        <f aca="true" t="shared" si="6" ref="D46:N46">D32-D18</f>
        <v>26.213601313000005</v>
      </c>
      <c r="E46" s="186">
        <f t="shared" si="6"/>
        <v>29.422221962000002</v>
      </c>
      <c r="F46" s="186">
        <f t="shared" si="6"/>
        <v>28.518195031999994</v>
      </c>
      <c r="G46" s="186">
        <f t="shared" si="6"/>
        <v>23.412774401</v>
      </c>
      <c r="H46" s="186">
        <f t="shared" si="6"/>
        <v>22.043766205000004</v>
      </c>
      <c r="I46" s="186">
        <f t="shared" si="6"/>
        <v>16.686514646</v>
      </c>
      <c r="J46" s="186">
        <f t="shared" si="6"/>
        <v>15.258687753000004</v>
      </c>
      <c r="K46" s="186">
        <f t="shared" si="6"/>
        <v>2.299522847999995</v>
      </c>
      <c r="L46" s="186">
        <f t="shared" si="6"/>
        <v>-1.5517396199999922</v>
      </c>
      <c r="M46" s="186">
        <f t="shared" si="6"/>
        <v>7.701201526999995</v>
      </c>
      <c r="N46" s="186">
        <f t="shared" si="6"/>
        <v>1.2555870859999914</v>
      </c>
    </row>
    <row r="47" spans="2:14" ht="12">
      <c r="B47" s="108"/>
      <c r="C47" s="110" t="s">
        <v>0</v>
      </c>
      <c r="D47" s="186">
        <f aca="true" t="shared" si="7" ref="D47:N47">D33-D19</f>
        <v>-23.181274283</v>
      </c>
      <c r="E47" s="186">
        <f t="shared" si="7"/>
        <v>-25.033543589000004</v>
      </c>
      <c r="F47" s="186">
        <f t="shared" si="7"/>
        <v>-20.415698695000003</v>
      </c>
      <c r="G47" s="186">
        <f t="shared" si="7"/>
        <v>-18.301437400000005</v>
      </c>
      <c r="H47" s="186">
        <f t="shared" si="7"/>
        <v>-12.517658472</v>
      </c>
      <c r="I47" s="186">
        <f t="shared" si="7"/>
        <v>-2.7434844249999983</v>
      </c>
      <c r="J47" s="186">
        <f t="shared" si="7"/>
        <v>-5.428180118</v>
      </c>
      <c r="K47" s="186">
        <f t="shared" si="7"/>
        <v>-10.998965269000003</v>
      </c>
      <c r="L47" s="186">
        <f t="shared" si="7"/>
        <v>-2.582177085000005</v>
      </c>
      <c r="M47" s="186">
        <f t="shared" si="7"/>
        <v>6.099881893999999</v>
      </c>
      <c r="N47" s="186">
        <f t="shared" si="7"/>
        <v>-17.916578812000004</v>
      </c>
    </row>
    <row r="48" spans="2:14" ht="12">
      <c r="B48" s="108"/>
      <c r="C48" s="110" t="s">
        <v>2</v>
      </c>
      <c r="D48" s="186">
        <f aca="true" t="shared" si="8" ref="D48:N48">D34-D20</f>
        <v>-15.607303856000001</v>
      </c>
      <c r="E48" s="186">
        <f t="shared" si="8"/>
        <v>-4.914673344999997</v>
      </c>
      <c r="F48" s="186">
        <f t="shared" si="8"/>
        <v>0.26088130499999806</v>
      </c>
      <c r="G48" s="186">
        <f t="shared" si="8"/>
        <v>-0.7059343840000025</v>
      </c>
      <c r="H48" s="186">
        <f t="shared" si="8"/>
        <v>-0.38323634800000406</v>
      </c>
      <c r="I48" s="186">
        <f t="shared" si="8"/>
        <v>-2.3556440440000017</v>
      </c>
      <c r="J48" s="186">
        <f t="shared" si="8"/>
        <v>-3.0669773010000014</v>
      </c>
      <c r="K48" s="186">
        <f t="shared" si="8"/>
        <v>-1.8864713190000018</v>
      </c>
      <c r="L48" s="186">
        <f t="shared" si="8"/>
        <v>-0.4011654720000024</v>
      </c>
      <c r="M48" s="186">
        <f t="shared" si="8"/>
        <v>0.2517493860000002</v>
      </c>
      <c r="N48" s="186">
        <f t="shared" si="8"/>
        <v>-0.008173634000002039</v>
      </c>
    </row>
    <row r="49" spans="2:14" ht="12">
      <c r="B49" s="108"/>
      <c r="C49" s="110" t="s">
        <v>55</v>
      </c>
      <c r="D49" s="187">
        <f aca="true" t="shared" si="9" ref="D49:N49">D35-D21</f>
        <v>-3.411570197000003</v>
      </c>
      <c r="E49" s="187">
        <f t="shared" si="9"/>
        <v>-1.0103034320000006</v>
      </c>
      <c r="F49" s="187">
        <f t="shared" si="9"/>
        <v>2.7138665919999987</v>
      </c>
      <c r="G49" s="187">
        <f t="shared" si="9"/>
        <v>5.012347175999999</v>
      </c>
      <c r="H49" s="187">
        <f t="shared" si="9"/>
        <v>5.806596481999996</v>
      </c>
      <c r="I49" s="187">
        <f t="shared" si="9"/>
        <v>4.152984979000003</v>
      </c>
      <c r="J49" s="187">
        <f t="shared" si="9"/>
        <v>-0.5274321949999958</v>
      </c>
      <c r="K49" s="187">
        <f t="shared" si="9"/>
        <v>-2.3065943379999965</v>
      </c>
      <c r="L49" s="187">
        <f t="shared" si="9"/>
        <v>-4.079502753</v>
      </c>
      <c r="M49" s="187">
        <f t="shared" si="9"/>
        <v>1.1650157910000019</v>
      </c>
      <c r="N49" s="187">
        <f t="shared" si="9"/>
        <v>-3.5742902269999988</v>
      </c>
    </row>
    <row r="50" spans="2:14" ht="12">
      <c r="B50" s="108"/>
      <c r="C50" s="111" t="s">
        <v>40</v>
      </c>
      <c r="D50" s="186">
        <f aca="true" t="shared" si="10" ref="D50:N50">D36-D22</f>
        <v>1.5252576880000035</v>
      </c>
      <c r="E50" s="186">
        <f t="shared" si="10"/>
        <v>2.797924863000002</v>
      </c>
      <c r="F50" s="186">
        <f t="shared" si="10"/>
        <v>0.28342357100000015</v>
      </c>
      <c r="G50" s="186">
        <f t="shared" si="10"/>
        <v>1.261793185000002</v>
      </c>
      <c r="H50" s="186">
        <f t="shared" si="10"/>
        <v>1.2447699669999963</v>
      </c>
      <c r="I50" s="186">
        <f t="shared" si="10"/>
        <v>1.8729899070000045</v>
      </c>
      <c r="J50" s="186">
        <f t="shared" si="10"/>
        <v>1.0413667070000017</v>
      </c>
      <c r="K50" s="186">
        <f t="shared" si="10"/>
        <v>2.096711483</v>
      </c>
      <c r="L50" s="186">
        <f t="shared" si="10"/>
        <v>-1.4074363470000009</v>
      </c>
      <c r="M50" s="186">
        <f t="shared" si="10"/>
        <v>-0.8356304210000047</v>
      </c>
      <c r="N50" s="186">
        <f t="shared" si="10"/>
        <v>-4.324624772</v>
      </c>
    </row>
    <row r="51" spans="2:14" ht="12">
      <c r="B51" s="108"/>
      <c r="C51" s="118" t="s">
        <v>41</v>
      </c>
      <c r="D51" s="186">
        <f aca="true" t="shared" si="11" ref="D51:N51">D37-D23</f>
        <v>-2.877024061</v>
      </c>
      <c r="E51" s="186">
        <f t="shared" si="11"/>
        <v>2.4215522669999956</v>
      </c>
      <c r="F51" s="186">
        <f t="shared" si="11"/>
        <v>7.041434000999999</v>
      </c>
      <c r="G51" s="186">
        <f t="shared" si="11"/>
        <v>6.1463550829999996</v>
      </c>
      <c r="H51" s="186">
        <f t="shared" si="11"/>
        <v>4.064839068000001</v>
      </c>
      <c r="I51" s="186">
        <f t="shared" si="11"/>
        <v>1.949155417</v>
      </c>
      <c r="J51" s="186">
        <f t="shared" si="11"/>
        <v>1.7987498289999984</v>
      </c>
      <c r="K51" s="186">
        <f t="shared" si="11"/>
        <v>2.212851310999998</v>
      </c>
      <c r="L51" s="186">
        <f t="shared" si="11"/>
        <v>5.118151429000001</v>
      </c>
      <c r="M51" s="186">
        <f t="shared" si="11"/>
        <v>2.7064937429999993</v>
      </c>
      <c r="N51" s="186">
        <f t="shared" si="11"/>
        <v>0.9359712959999982</v>
      </c>
    </row>
    <row r="52" spans="2:14" ht="12">
      <c r="B52" s="108"/>
      <c r="C52" s="119" t="s">
        <v>57</v>
      </c>
      <c r="D52" s="188">
        <f aca="true" t="shared" si="12" ref="D52:N52">D38-D24</f>
        <v>8.00273982</v>
      </c>
      <c r="E52" s="188">
        <f t="shared" si="12"/>
        <v>9.297474621</v>
      </c>
      <c r="F52" s="188">
        <f t="shared" si="12"/>
        <v>9.790553512999999</v>
      </c>
      <c r="G52" s="188">
        <f t="shared" si="12"/>
        <v>10.679769710999999</v>
      </c>
      <c r="H52" s="188">
        <f t="shared" si="12"/>
        <v>14.220534188000002</v>
      </c>
      <c r="I52" s="188">
        <f t="shared" si="12"/>
        <v>13.869619413000002</v>
      </c>
      <c r="J52" s="188">
        <f t="shared" si="12"/>
        <v>14.446324712000003</v>
      </c>
      <c r="K52" s="188">
        <f t="shared" si="12"/>
        <v>13.980122479999995</v>
      </c>
      <c r="L52" s="188">
        <f t="shared" si="12"/>
        <v>13.089712494999997</v>
      </c>
      <c r="M52" s="188">
        <f t="shared" si="12"/>
        <v>10.158967899</v>
      </c>
      <c r="N52" s="188">
        <f t="shared" si="12"/>
        <v>14.304482625999999</v>
      </c>
    </row>
    <row r="53" spans="3:14" ht="12" customHeight="1">
      <c r="C53" s="75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2" customHeight="1">
      <c r="A54" s="21"/>
      <c r="C54" s="144" t="s">
        <v>185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2">
      <c r="A55" s="21"/>
      <c r="C55" s="44" t="s">
        <v>207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2" customHeight="1">
      <c r="A56" s="21"/>
      <c r="C56" s="87" t="s">
        <v>148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2" customHeight="1">
      <c r="A57" s="21"/>
      <c r="C57" s="87" t="s">
        <v>208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3:14" ht="12" customHeight="1">
      <c r="C58" s="30" t="s">
        <v>68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6" ht="12" customHeight="1">
      <c r="A59" s="93" t="s">
        <v>53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3"/>
      <c r="P59" s="43"/>
    </row>
    <row r="60" spans="1:14" ht="12" customHeight="1">
      <c r="A60" s="99" t="s">
        <v>74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4:14" ht="12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4:14" ht="12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3:14" ht="12">
      <c r="C63" s="4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3:14" ht="12">
      <c r="C64" s="4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3:14" ht="12">
      <c r="C65" s="4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3:14" ht="12">
      <c r="C66" s="12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2">
      <c r="A67" s="9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4:14" ht="12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4:14" ht="12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4:14" ht="12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workbookViewId="0" topLeftCell="A4">
      <selection activeCell="D11" sqref="D11"/>
    </sheetView>
  </sheetViews>
  <sheetFormatPr defaultColWidth="9.140625" defaultRowHeight="12"/>
  <cols>
    <col min="1" max="2" width="9.28125" style="144" customWidth="1"/>
    <col min="3" max="3" width="27.8515625" style="144" customWidth="1"/>
    <col min="4" max="9" width="19.421875" style="144" customWidth="1"/>
    <col min="10" max="16384" width="9.140625" style="144" customWidth="1"/>
  </cols>
  <sheetData>
    <row r="1" ht="12">
      <c r="A1" s="15"/>
    </row>
    <row r="2" s="93" customFormat="1" ht="12">
      <c r="A2" s="16"/>
    </row>
    <row r="3" s="93" customFormat="1" ht="12">
      <c r="C3" s="93" t="s">
        <v>51</v>
      </c>
    </row>
    <row r="4" spans="3:12" s="93" customFormat="1" ht="12">
      <c r="C4" s="93" t="s">
        <v>50</v>
      </c>
      <c r="J4" s="41"/>
      <c r="K4" s="41"/>
      <c r="L4" s="41"/>
    </row>
    <row r="5" s="93" customFormat="1" ht="12"/>
    <row r="6" spans="3:12" s="8" customFormat="1" ht="12">
      <c r="C6" s="38" t="s">
        <v>204</v>
      </c>
      <c r="D6" s="38"/>
      <c r="E6" s="38"/>
      <c r="F6" s="38"/>
      <c r="G6" s="38"/>
      <c r="H6" s="38"/>
      <c r="I6" s="38"/>
      <c r="J6" s="38"/>
      <c r="K6" s="38"/>
      <c r="L6" s="38"/>
    </row>
    <row r="7" spans="3:20" s="93" customFormat="1" ht="12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="93" customFormat="1" ht="12"/>
    <row r="9" s="93" customFormat="1" ht="12"/>
    <row r="10" spans="3:9" ht="12">
      <c r="C10" s="76"/>
      <c r="D10" s="236">
        <v>2016</v>
      </c>
      <c r="E10" s="237"/>
      <c r="F10" s="236">
        <v>2020</v>
      </c>
      <c r="G10" s="237"/>
      <c r="H10" s="236">
        <v>2021</v>
      </c>
      <c r="I10" s="237"/>
    </row>
    <row r="11" spans="3:9" ht="12">
      <c r="C11" s="77"/>
      <c r="D11" s="78" t="s">
        <v>203</v>
      </c>
      <c r="E11" s="79" t="s">
        <v>43</v>
      </c>
      <c r="F11" s="78" t="s">
        <v>203</v>
      </c>
      <c r="G11" s="79" t="s">
        <v>43</v>
      </c>
      <c r="H11" s="78" t="s">
        <v>203</v>
      </c>
      <c r="I11" s="79" t="s">
        <v>43</v>
      </c>
    </row>
    <row r="12" spans="3:9" ht="12">
      <c r="C12" s="81" t="s">
        <v>39</v>
      </c>
      <c r="D12" s="123"/>
      <c r="E12" s="80"/>
      <c r="F12" s="123"/>
      <c r="G12" s="80"/>
      <c r="H12" s="123"/>
      <c r="I12" s="80"/>
    </row>
    <row r="13" spans="2:12" ht="12">
      <c r="B13" s="108"/>
      <c r="C13" s="97" t="s">
        <v>44</v>
      </c>
      <c r="D13" s="124">
        <v>1866.812738862</v>
      </c>
      <c r="E13" s="124">
        <v>100</v>
      </c>
      <c r="F13" s="124">
        <v>1933.059218354</v>
      </c>
      <c r="G13" s="124">
        <v>100</v>
      </c>
      <c r="H13" s="124">
        <v>2180.401725328</v>
      </c>
      <c r="I13" s="124">
        <v>100</v>
      </c>
      <c r="J13" s="36"/>
      <c r="K13" s="36"/>
      <c r="L13" s="36"/>
    </row>
    <row r="14" spans="2:12" ht="12">
      <c r="B14" s="108"/>
      <c r="C14" s="82" t="s">
        <v>48</v>
      </c>
      <c r="D14" s="125">
        <v>142.927366087</v>
      </c>
      <c r="E14" s="125">
        <v>7.656224061023273</v>
      </c>
      <c r="F14" s="125">
        <v>166.320587615</v>
      </c>
      <c r="G14" s="125">
        <v>8.6040089220144</v>
      </c>
      <c r="H14" s="125">
        <v>175.534309432</v>
      </c>
      <c r="I14" s="125">
        <v>8.050549006311861</v>
      </c>
      <c r="J14" s="54"/>
      <c r="K14" s="36"/>
      <c r="L14" s="36"/>
    </row>
    <row r="15" spans="2:12" ht="12">
      <c r="B15" s="108"/>
      <c r="C15" s="82" t="s">
        <v>8</v>
      </c>
      <c r="D15" s="125">
        <v>45.165558466</v>
      </c>
      <c r="E15" s="125">
        <v>2.4193941644909014</v>
      </c>
      <c r="F15" s="125">
        <v>53.234931214</v>
      </c>
      <c r="G15" s="125">
        <v>2.753921385777801</v>
      </c>
      <c r="H15" s="125">
        <v>71.268424445</v>
      </c>
      <c r="I15" s="125">
        <v>3.2685914534524145</v>
      </c>
      <c r="J15" s="54"/>
      <c r="K15" s="36"/>
      <c r="L15" s="36"/>
    </row>
    <row r="16" spans="2:12" ht="12">
      <c r="B16" s="108"/>
      <c r="C16" s="82" t="s">
        <v>45</v>
      </c>
      <c r="D16" s="125">
        <v>75.572572537</v>
      </c>
      <c r="E16" s="125">
        <v>4.048213886898408</v>
      </c>
      <c r="F16" s="125">
        <v>64.082730908</v>
      </c>
      <c r="G16" s="125">
        <v>3.315094038483024</v>
      </c>
      <c r="H16" s="125">
        <v>103.509484675</v>
      </c>
      <c r="I16" s="125">
        <v>4.747266683593775</v>
      </c>
      <c r="J16" s="54"/>
      <c r="K16" s="36"/>
      <c r="L16" s="36"/>
    </row>
    <row r="17" spans="2:12" ht="12">
      <c r="B17" s="108"/>
      <c r="C17" s="82" t="s">
        <v>46</v>
      </c>
      <c r="D17" s="125">
        <v>335.07769321</v>
      </c>
      <c r="E17" s="125">
        <v>17.9491861307022</v>
      </c>
      <c r="F17" s="125">
        <v>410.93929408</v>
      </c>
      <c r="G17" s="125">
        <v>21.258494834416652</v>
      </c>
      <c r="H17" s="125">
        <v>459.124806527</v>
      </c>
      <c r="I17" s="125">
        <v>21.056890626791876</v>
      </c>
      <c r="J17" s="54"/>
      <c r="K17" s="36"/>
      <c r="L17" s="36"/>
    </row>
    <row r="18" spans="2:12" ht="12">
      <c r="B18" s="108"/>
      <c r="C18" s="82" t="s">
        <v>47</v>
      </c>
      <c r="D18" s="125">
        <v>798.038913977</v>
      </c>
      <c r="E18" s="125">
        <v>42.748739461863785</v>
      </c>
      <c r="F18" s="125">
        <v>759.955682238</v>
      </c>
      <c r="G18" s="125">
        <v>39.31362655744723</v>
      </c>
      <c r="H18" s="125">
        <v>835.716369564</v>
      </c>
      <c r="I18" s="125">
        <v>38.3285501866993</v>
      </c>
      <c r="J18" s="54"/>
      <c r="K18" s="36"/>
      <c r="L18" s="36"/>
    </row>
    <row r="19" spans="2:12" ht="12">
      <c r="B19" s="108"/>
      <c r="C19" s="82" t="s">
        <v>49</v>
      </c>
      <c r="D19" s="125">
        <v>429.99186455</v>
      </c>
      <c r="E19" s="125">
        <v>23.033476020316904</v>
      </c>
      <c r="F19" s="125">
        <v>432.059332572</v>
      </c>
      <c r="G19" s="125">
        <v>22.351065527102605</v>
      </c>
      <c r="H19" s="125">
        <v>499.111349863</v>
      </c>
      <c r="I19" s="125">
        <v>22.890797785803358</v>
      </c>
      <c r="J19" s="54"/>
      <c r="K19" s="36"/>
      <c r="L19" s="36"/>
    </row>
    <row r="20" spans="3:12" ht="12">
      <c r="C20" s="83" t="s">
        <v>42</v>
      </c>
      <c r="D20" s="123"/>
      <c r="E20" s="123"/>
      <c r="F20" s="123"/>
      <c r="G20" s="123"/>
      <c r="H20" s="123"/>
      <c r="I20" s="123"/>
      <c r="J20" s="36"/>
      <c r="K20" s="36"/>
      <c r="L20" s="36"/>
    </row>
    <row r="21" spans="2:12" ht="12">
      <c r="B21" s="108"/>
      <c r="C21" s="97" t="s">
        <v>44</v>
      </c>
      <c r="D21" s="125">
        <v>1602.470056235</v>
      </c>
      <c r="E21" s="124">
        <v>100</v>
      </c>
      <c r="F21" s="125">
        <v>1717.25896079</v>
      </c>
      <c r="G21" s="124">
        <v>100</v>
      </c>
      <c r="H21" s="125">
        <v>2112.457655044</v>
      </c>
      <c r="I21" s="124">
        <v>100</v>
      </c>
      <c r="J21" s="36"/>
      <c r="K21" s="36"/>
      <c r="L21" s="36"/>
    </row>
    <row r="22" spans="2:12" ht="12">
      <c r="B22" s="108"/>
      <c r="C22" s="82" t="s">
        <v>48</v>
      </c>
      <c r="D22" s="125">
        <v>110.025409842</v>
      </c>
      <c r="E22" s="125">
        <v>6.865988504053827</v>
      </c>
      <c r="F22" s="125">
        <v>113.025679877</v>
      </c>
      <c r="G22" s="125">
        <v>6.58174931432614</v>
      </c>
      <c r="H22" s="125">
        <v>117.034717219</v>
      </c>
      <c r="I22" s="125">
        <v>5.54021601046305</v>
      </c>
      <c r="J22" s="54"/>
      <c r="K22" s="36"/>
      <c r="L22" s="36"/>
    </row>
    <row r="23" spans="2:12" ht="12">
      <c r="B23" s="108"/>
      <c r="C23" s="82" t="s">
        <v>8</v>
      </c>
      <c r="D23" s="125">
        <v>66.88431084</v>
      </c>
      <c r="E23" s="125">
        <v>4.173825937012799</v>
      </c>
      <c r="F23" s="125">
        <v>79.699313859</v>
      </c>
      <c r="G23" s="125">
        <v>4.641077186304825</v>
      </c>
      <c r="H23" s="125">
        <v>106.768192064</v>
      </c>
      <c r="I23" s="125">
        <v>5.054216912185923</v>
      </c>
      <c r="J23" s="54"/>
      <c r="K23" s="36"/>
      <c r="L23" s="36"/>
    </row>
    <row r="24" spans="2:12" ht="12">
      <c r="B24" s="108"/>
      <c r="C24" s="82" t="s">
        <v>45</v>
      </c>
      <c r="D24" s="125">
        <v>253.516816546</v>
      </c>
      <c r="E24" s="125">
        <v>15.82037776990587</v>
      </c>
      <c r="F24" s="125">
        <v>221.280760077</v>
      </c>
      <c r="G24" s="125">
        <v>12.885695467572521</v>
      </c>
      <c r="H24" s="125">
        <v>376.272817435</v>
      </c>
      <c r="I24" s="125">
        <v>17.81208804524712</v>
      </c>
      <c r="J24" s="54"/>
      <c r="K24" s="36"/>
      <c r="L24" s="36"/>
    </row>
    <row r="25" spans="2:12" ht="12">
      <c r="B25" s="108"/>
      <c r="C25" s="82" t="s">
        <v>46</v>
      </c>
      <c r="D25" s="125">
        <v>204.56823655</v>
      </c>
      <c r="E25" s="125">
        <v>12.7658071209538</v>
      </c>
      <c r="F25" s="125">
        <v>233.13067247</v>
      </c>
      <c r="G25" s="125">
        <v>13.57574354206611</v>
      </c>
      <c r="H25" s="125">
        <v>271.439199717</v>
      </c>
      <c r="I25" s="125">
        <v>12.849450452598363</v>
      </c>
      <c r="J25" s="54"/>
      <c r="K25" s="36"/>
      <c r="L25" s="36"/>
    </row>
    <row r="26" spans="2:12" ht="12">
      <c r="B26" s="108"/>
      <c r="C26" s="82" t="s">
        <v>47</v>
      </c>
      <c r="D26" s="125">
        <v>520.9932075</v>
      </c>
      <c r="E26" s="125">
        <v>32.51188410497183</v>
      </c>
      <c r="F26" s="125">
        <v>588.080653718</v>
      </c>
      <c r="G26" s="125">
        <v>34.24530994716499</v>
      </c>
      <c r="H26" s="125">
        <v>671.245601864</v>
      </c>
      <c r="I26" s="125">
        <v>31.77557667303957</v>
      </c>
      <c r="J26" s="54"/>
      <c r="K26" s="36"/>
      <c r="L26" s="36"/>
    </row>
    <row r="27" spans="2:12" ht="12">
      <c r="B27" s="108"/>
      <c r="C27" s="82" t="s">
        <v>49</v>
      </c>
      <c r="D27" s="125">
        <v>420.455142826</v>
      </c>
      <c r="E27" s="125">
        <v>26.237940683513205</v>
      </c>
      <c r="F27" s="125">
        <v>444.724941372</v>
      </c>
      <c r="G27" s="125">
        <v>25.89737200540859</v>
      </c>
      <c r="H27" s="125">
        <v>527.21036421</v>
      </c>
      <c r="I27" s="125">
        <v>24.95720389713652</v>
      </c>
      <c r="J27" s="54"/>
      <c r="K27" s="36"/>
      <c r="L27" s="36"/>
    </row>
    <row r="28" spans="3:9" ht="12">
      <c r="C28" s="83" t="s">
        <v>100</v>
      </c>
      <c r="D28" s="126"/>
      <c r="E28" s="126"/>
      <c r="F28" s="126"/>
      <c r="G28" s="126"/>
      <c r="H28" s="126"/>
      <c r="I28" s="126"/>
    </row>
    <row r="29" spans="2:9" ht="12">
      <c r="B29" s="108"/>
      <c r="C29" s="97" t="s">
        <v>44</v>
      </c>
      <c r="D29" s="124">
        <v>264.34268262700016</v>
      </c>
      <c r="E29" s="127" t="s">
        <v>83</v>
      </c>
      <c r="F29" s="124">
        <v>215.80025756400005</v>
      </c>
      <c r="G29" s="127" t="s">
        <v>83</v>
      </c>
      <c r="H29" s="124">
        <v>67.94407028399974</v>
      </c>
      <c r="I29" s="127" t="s">
        <v>83</v>
      </c>
    </row>
    <row r="30" spans="2:9" ht="12">
      <c r="B30" s="108"/>
      <c r="C30" s="82" t="s">
        <v>48</v>
      </c>
      <c r="D30" s="125">
        <v>32.901956244999994</v>
      </c>
      <c r="E30" s="128" t="s">
        <v>83</v>
      </c>
      <c r="F30" s="125">
        <v>53.29490773799999</v>
      </c>
      <c r="G30" s="128" t="s">
        <v>83</v>
      </c>
      <c r="H30" s="125">
        <v>58.499592212999985</v>
      </c>
      <c r="I30" s="128" t="s">
        <v>83</v>
      </c>
    </row>
    <row r="31" spans="2:9" ht="12">
      <c r="B31" s="108"/>
      <c r="C31" s="82" t="s">
        <v>8</v>
      </c>
      <c r="D31" s="125">
        <v>-21.718752373999997</v>
      </c>
      <c r="E31" s="128" t="s">
        <v>83</v>
      </c>
      <c r="F31" s="125">
        <v>-26.464382645</v>
      </c>
      <c r="G31" s="128" t="s">
        <v>83</v>
      </c>
      <c r="H31" s="125">
        <v>-35.49976761900001</v>
      </c>
      <c r="I31" s="128" t="s">
        <v>83</v>
      </c>
    </row>
    <row r="32" spans="2:9" ht="12">
      <c r="B32" s="108"/>
      <c r="C32" s="82" t="s">
        <v>45</v>
      </c>
      <c r="D32" s="125">
        <v>-177.944244009</v>
      </c>
      <c r="E32" s="128" t="s">
        <v>83</v>
      </c>
      <c r="F32" s="125">
        <v>-157.198029169</v>
      </c>
      <c r="G32" s="128" t="s">
        <v>83</v>
      </c>
      <c r="H32" s="125">
        <v>-272.76333275999997</v>
      </c>
      <c r="I32" s="128" t="s">
        <v>83</v>
      </c>
    </row>
    <row r="33" spans="2:9" ht="12">
      <c r="B33" s="108"/>
      <c r="C33" s="82" t="s">
        <v>46</v>
      </c>
      <c r="D33" s="125">
        <v>130.50945666</v>
      </c>
      <c r="E33" s="128" t="s">
        <v>83</v>
      </c>
      <c r="F33" s="125">
        <v>177.80862161000002</v>
      </c>
      <c r="G33" s="128" t="s">
        <v>83</v>
      </c>
      <c r="H33" s="125">
        <v>187.68560680999997</v>
      </c>
      <c r="I33" s="128" t="s">
        <v>83</v>
      </c>
    </row>
    <row r="34" spans="2:9" ht="12">
      <c r="B34" s="108"/>
      <c r="C34" s="82" t="s">
        <v>47</v>
      </c>
      <c r="D34" s="125">
        <v>277.04570647699995</v>
      </c>
      <c r="E34" s="128" t="s">
        <v>83</v>
      </c>
      <c r="F34" s="125">
        <v>171.87502852</v>
      </c>
      <c r="G34" s="128" t="s">
        <v>83</v>
      </c>
      <c r="H34" s="125">
        <v>164.4707677</v>
      </c>
      <c r="I34" s="128" t="s">
        <v>83</v>
      </c>
    </row>
    <row r="35" spans="2:9" ht="12">
      <c r="B35" s="108"/>
      <c r="C35" s="200" t="s">
        <v>49</v>
      </c>
      <c r="D35" s="122">
        <v>9.536721724000017</v>
      </c>
      <c r="E35" s="129" t="s">
        <v>83</v>
      </c>
      <c r="F35" s="122">
        <v>-12.665608799999973</v>
      </c>
      <c r="G35" s="129" t="s">
        <v>83</v>
      </c>
      <c r="H35" s="122">
        <v>-28.09901434699998</v>
      </c>
      <c r="I35" s="129" t="s">
        <v>83</v>
      </c>
    </row>
    <row r="36" spans="4:8" ht="12">
      <c r="D36" s="101"/>
      <c r="E36" s="101"/>
      <c r="F36" s="101"/>
      <c r="G36" s="101"/>
      <c r="H36" s="101"/>
    </row>
    <row r="37" spans="3:8" ht="12">
      <c r="C37" s="30" t="s">
        <v>66</v>
      </c>
      <c r="D37" s="101"/>
      <c r="E37" s="101"/>
      <c r="F37" s="101"/>
      <c r="G37" s="101"/>
      <c r="H37" s="101"/>
    </row>
    <row r="38" spans="4:12" ht="12">
      <c r="D38" s="101"/>
      <c r="E38" s="101"/>
      <c r="F38" s="101"/>
      <c r="G38" s="101"/>
      <c r="H38" s="101"/>
      <c r="J38" s="16"/>
      <c r="K38" s="16"/>
      <c r="L38" s="16"/>
    </row>
    <row r="39" spans="4:12" ht="12">
      <c r="D39" s="101"/>
      <c r="E39" s="101"/>
      <c r="F39" s="101"/>
      <c r="G39" s="101"/>
      <c r="H39" s="101"/>
      <c r="J39" s="16"/>
      <c r="K39" s="16"/>
      <c r="L39" s="16"/>
    </row>
    <row r="40" spans="4:12" ht="12">
      <c r="D40" s="101"/>
      <c r="E40" s="101"/>
      <c r="F40" s="101"/>
      <c r="G40" s="101"/>
      <c r="H40" s="101"/>
      <c r="J40" s="16"/>
      <c r="K40" s="16"/>
      <c r="L40" s="16"/>
    </row>
    <row r="41" spans="4:12" ht="12">
      <c r="D41" s="101"/>
      <c r="E41" s="101"/>
      <c r="F41" s="101"/>
      <c r="G41" s="101"/>
      <c r="H41" s="101"/>
      <c r="I41" s="16"/>
      <c r="J41" s="16"/>
      <c r="K41" s="16"/>
      <c r="L41" s="16"/>
    </row>
    <row r="44" spans="4:8" ht="12">
      <c r="D44" s="19"/>
      <c r="E44" s="19"/>
      <c r="F44" s="19"/>
      <c r="G44" s="19"/>
      <c r="H44" s="19"/>
    </row>
    <row r="45" spans="1:8" ht="12">
      <c r="A45" s="93" t="s">
        <v>58</v>
      </c>
      <c r="D45" s="19"/>
      <c r="E45" s="19"/>
      <c r="F45" s="19"/>
      <c r="G45" s="19"/>
      <c r="H45" s="19"/>
    </row>
    <row r="46" spans="1:8" ht="12">
      <c r="A46" s="99" t="s">
        <v>73</v>
      </c>
      <c r="D46" s="19"/>
      <c r="E46" s="19"/>
      <c r="F46" s="19"/>
      <c r="G46" s="19"/>
      <c r="H46" s="19"/>
    </row>
    <row r="47" spans="4:8" ht="12">
      <c r="D47" s="19"/>
      <c r="E47" s="19"/>
      <c r="F47" s="19"/>
      <c r="G47" s="19"/>
      <c r="H47" s="19"/>
    </row>
    <row r="48" spans="4:8" ht="12">
      <c r="D48" s="19"/>
      <c r="E48" s="19"/>
      <c r="F48" s="19"/>
      <c r="G48" s="19"/>
      <c r="H48" s="19"/>
    </row>
    <row r="49" spans="1:8" ht="12">
      <c r="A49" s="99"/>
      <c r="C49" s="4"/>
      <c r="D49" s="19"/>
      <c r="E49" s="19"/>
      <c r="F49" s="19"/>
      <c r="G49" s="19"/>
      <c r="H49" s="19"/>
    </row>
    <row r="50" spans="3:8" ht="12">
      <c r="C50" s="4"/>
      <c r="D50" s="19"/>
      <c r="E50" s="19"/>
      <c r="F50" s="19"/>
      <c r="G50" s="19"/>
      <c r="H50" s="19"/>
    </row>
    <row r="51" spans="3:8" ht="12">
      <c r="C51" s="4"/>
      <c r="D51" s="19"/>
      <c r="E51" s="19"/>
      <c r="F51" s="19"/>
      <c r="G51" s="19"/>
      <c r="H51" s="19"/>
    </row>
    <row r="52" ht="12">
      <c r="C52" s="12"/>
    </row>
    <row r="53" ht="12">
      <c r="C53" s="4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workbookViewId="0" topLeftCell="A7">
      <selection activeCell="L48" sqref="L48"/>
    </sheetView>
  </sheetViews>
  <sheetFormatPr defaultColWidth="9.140625" defaultRowHeight="12"/>
  <cols>
    <col min="1" max="2" width="9.28125" style="144" customWidth="1"/>
    <col min="3" max="3" width="18.00390625" style="144" customWidth="1"/>
    <col min="4" max="11" width="15.57421875" style="144" customWidth="1"/>
    <col min="12" max="13" width="9.140625" style="144" customWidth="1"/>
    <col min="14" max="14" width="10.28125" style="144" customWidth="1"/>
    <col min="15" max="15" width="10.421875" style="144" bestFit="1" customWidth="1"/>
    <col min="16" max="16" width="9.140625" style="144" customWidth="1"/>
    <col min="17" max="18" width="10.421875" style="144" bestFit="1" customWidth="1"/>
    <col min="19" max="19" width="9.140625" style="144" customWidth="1"/>
    <col min="20" max="21" width="9.28125" style="144" bestFit="1" customWidth="1"/>
    <col min="22" max="16384" width="9.140625" style="144" customWidth="1"/>
  </cols>
  <sheetData>
    <row r="1" spans="1:3" ht="12">
      <c r="A1" s="15"/>
      <c r="C1" s="63" t="s">
        <v>88</v>
      </c>
    </row>
    <row r="2" spans="1:3" s="93" customFormat="1" ht="12">
      <c r="A2" s="16"/>
      <c r="C2" s="63">
        <v>0</v>
      </c>
    </row>
    <row r="3" s="93" customFormat="1" ht="12">
      <c r="C3" s="93" t="s">
        <v>51</v>
      </c>
    </row>
    <row r="4" spans="3:11" s="93" customFormat="1" ht="12">
      <c r="C4" s="93" t="s">
        <v>50</v>
      </c>
      <c r="K4" s="31"/>
    </row>
    <row r="5" s="93" customFormat="1" ht="12"/>
    <row r="6" spans="3:12" s="8" customFormat="1" ht="12">
      <c r="C6" s="38" t="s">
        <v>202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s="93" customFormat="1" ht="12">
      <c r="C7" s="44"/>
      <c r="D7" s="44"/>
      <c r="E7" s="44"/>
      <c r="G7" s="44"/>
      <c r="H7" s="53"/>
      <c r="I7" s="44"/>
      <c r="J7" s="44"/>
      <c r="K7" s="44"/>
      <c r="L7" s="44"/>
    </row>
    <row r="8" s="93" customFormat="1" ht="12"/>
    <row r="10" spans="3:11" s="105" customFormat="1" ht="12">
      <c r="C10" s="166"/>
      <c r="D10" s="238" t="s">
        <v>6</v>
      </c>
      <c r="E10" s="239"/>
      <c r="F10" s="239"/>
      <c r="G10" s="238" t="s">
        <v>5</v>
      </c>
      <c r="H10" s="239"/>
      <c r="I10" s="239"/>
      <c r="J10" s="238" t="s">
        <v>38</v>
      </c>
      <c r="K10" s="239"/>
    </row>
    <row r="11" spans="3:11" ht="24" customHeight="1">
      <c r="C11" s="47"/>
      <c r="D11" s="55">
        <v>2020</v>
      </c>
      <c r="E11" s="56">
        <v>2021</v>
      </c>
      <c r="F11" s="57" t="s">
        <v>201</v>
      </c>
      <c r="G11" s="55">
        <v>2020</v>
      </c>
      <c r="H11" s="55">
        <v>2021</v>
      </c>
      <c r="I11" s="55" t="s">
        <v>201</v>
      </c>
      <c r="J11" s="55">
        <v>2020</v>
      </c>
      <c r="K11" s="55">
        <v>2021</v>
      </c>
    </row>
    <row r="12" spans="3:11" ht="12" customHeight="1">
      <c r="C12" s="47"/>
      <c r="D12" s="240" t="s">
        <v>203</v>
      </c>
      <c r="E12" s="241"/>
      <c r="F12" s="58" t="s">
        <v>43</v>
      </c>
      <c r="G12" s="240" t="s">
        <v>203</v>
      </c>
      <c r="H12" s="241"/>
      <c r="I12" s="58" t="s">
        <v>43</v>
      </c>
      <c r="J12" s="240" t="s">
        <v>203</v>
      </c>
      <c r="K12" s="242"/>
    </row>
    <row r="13" spans="3:12" s="105" customFormat="1" ht="12" customHeight="1">
      <c r="C13" s="45" t="s">
        <v>162</v>
      </c>
      <c r="D13" s="137">
        <v>1717.25896079</v>
      </c>
      <c r="E13" s="137">
        <v>2112.457655044</v>
      </c>
      <c r="F13" s="157">
        <v>23.01334296559412</v>
      </c>
      <c r="G13" s="137">
        <v>1933.059218354</v>
      </c>
      <c r="H13" s="137">
        <v>2180.401725328</v>
      </c>
      <c r="I13" s="157">
        <v>12.795392123817706</v>
      </c>
      <c r="J13" s="130">
        <v>-215.80025756400005</v>
      </c>
      <c r="K13" s="130">
        <v>-67.94407028399974</v>
      </c>
      <c r="L13" s="32"/>
    </row>
    <row r="14" spans="3:12" s="105" customFormat="1" ht="12" customHeight="1">
      <c r="C14" s="46" t="s">
        <v>13</v>
      </c>
      <c r="D14" s="138">
        <v>369.672961987</v>
      </c>
      <c r="E14" s="138">
        <v>461.62234786</v>
      </c>
      <c r="F14" s="156">
        <v>24.873170431175183</v>
      </c>
      <c r="G14" s="138">
        <v>347.959613733</v>
      </c>
      <c r="H14" s="138">
        <v>432.069180335</v>
      </c>
      <c r="I14" s="156">
        <v>24.172220936691758</v>
      </c>
      <c r="J14" s="133">
        <v>21.713348253999982</v>
      </c>
      <c r="K14" s="133">
        <v>29.553167524999992</v>
      </c>
      <c r="L14" s="32"/>
    </row>
    <row r="15" spans="3:12" s="105" customFormat="1" ht="12" customHeight="1">
      <c r="C15" s="110" t="s">
        <v>37</v>
      </c>
      <c r="D15" s="140">
        <v>27.96687534</v>
      </c>
      <c r="E15" s="140">
        <v>34.565503232</v>
      </c>
      <c r="F15" s="135">
        <v>23.594440965531184</v>
      </c>
      <c r="G15" s="139">
        <v>30.64881867</v>
      </c>
      <c r="H15" s="140">
        <v>39.104324187</v>
      </c>
      <c r="I15" s="135">
        <v>27.58835701969977</v>
      </c>
      <c r="J15" s="131">
        <v>-2.6819433299999993</v>
      </c>
      <c r="K15" s="131">
        <v>-4.538820955000006</v>
      </c>
      <c r="L15" s="32"/>
    </row>
    <row r="16" spans="3:12" s="105" customFormat="1" ht="12" customHeight="1">
      <c r="C16" s="110" t="s">
        <v>136</v>
      </c>
      <c r="D16" s="140">
        <v>167.597386808</v>
      </c>
      <c r="E16" s="140">
        <v>191.569731221</v>
      </c>
      <c r="F16" s="135">
        <v>14.303531140651238</v>
      </c>
      <c r="G16" s="139">
        <v>149.564553447</v>
      </c>
      <c r="H16" s="140">
        <v>178.787368654</v>
      </c>
      <c r="I16" s="135">
        <v>19.53859690247759</v>
      </c>
      <c r="J16" s="131">
        <v>18.032833361</v>
      </c>
      <c r="K16" s="131">
        <v>12.782362567000007</v>
      </c>
      <c r="L16" s="32"/>
    </row>
    <row r="17" spans="3:12" s="105" customFormat="1" ht="12" customHeight="1">
      <c r="C17" s="110" t="s">
        <v>18</v>
      </c>
      <c r="D17" s="140">
        <v>95.01511144</v>
      </c>
      <c r="E17" s="140">
        <v>105.663439109</v>
      </c>
      <c r="F17" s="135">
        <v>11.206983297308648</v>
      </c>
      <c r="G17" s="139">
        <v>85.683501006</v>
      </c>
      <c r="H17" s="140">
        <v>102.663265616</v>
      </c>
      <c r="I17" s="135">
        <v>19.816842695084304</v>
      </c>
      <c r="J17" s="131">
        <v>9.331610433999998</v>
      </c>
      <c r="K17" s="131">
        <v>3.0001734929999913</v>
      </c>
      <c r="L17" s="32"/>
    </row>
    <row r="18" spans="3:12" s="105" customFormat="1" ht="12" customHeight="1">
      <c r="C18" s="110" t="s">
        <v>23</v>
      </c>
      <c r="D18" s="140">
        <v>1209.207688452</v>
      </c>
      <c r="E18" s="140">
        <v>1379.892816725</v>
      </c>
      <c r="F18" s="135">
        <v>14.11545178740199</v>
      </c>
      <c r="G18" s="139">
        <v>1025.490765649</v>
      </c>
      <c r="H18" s="140">
        <v>1201.214927015</v>
      </c>
      <c r="I18" s="135">
        <v>17.135616160793997</v>
      </c>
      <c r="J18" s="131">
        <v>183.716922803</v>
      </c>
      <c r="K18" s="131">
        <v>178.67788971000004</v>
      </c>
      <c r="L18" s="32"/>
    </row>
    <row r="19" spans="3:12" s="105" customFormat="1" ht="12" customHeight="1">
      <c r="C19" s="110" t="s">
        <v>32</v>
      </c>
      <c r="D19" s="140">
        <v>14.285795854</v>
      </c>
      <c r="E19" s="140">
        <v>18.219570326</v>
      </c>
      <c r="F19" s="135">
        <v>27.53626407799008</v>
      </c>
      <c r="G19" s="139">
        <v>15.155639007</v>
      </c>
      <c r="H19" s="140">
        <v>19.969394277</v>
      </c>
      <c r="I19" s="135">
        <v>31.762139938650225</v>
      </c>
      <c r="J19" s="131">
        <v>-0.8698431529999997</v>
      </c>
      <c r="K19" s="131">
        <v>-1.7498239509999998</v>
      </c>
      <c r="L19" s="32"/>
    </row>
    <row r="20" spans="3:12" s="105" customFormat="1" ht="12" customHeight="1">
      <c r="C20" s="110" t="s">
        <v>14</v>
      </c>
      <c r="D20" s="140">
        <v>157.82832862</v>
      </c>
      <c r="E20" s="140">
        <v>160.534346601</v>
      </c>
      <c r="F20" s="135">
        <v>1.7145324953134589</v>
      </c>
      <c r="G20" s="139">
        <v>87.200721744</v>
      </c>
      <c r="H20" s="140">
        <v>100.975634009</v>
      </c>
      <c r="I20" s="135">
        <v>15.796786986969868</v>
      </c>
      <c r="J20" s="131">
        <v>70.627606876</v>
      </c>
      <c r="K20" s="131">
        <v>59.558712592000006</v>
      </c>
      <c r="L20" s="32"/>
    </row>
    <row r="21" spans="3:12" s="105" customFormat="1" ht="12" customHeight="1">
      <c r="C21" s="110" t="s">
        <v>27</v>
      </c>
      <c r="D21" s="140">
        <v>30.785860081</v>
      </c>
      <c r="E21" s="140">
        <v>39.91217202</v>
      </c>
      <c r="F21" s="135">
        <v>29.644492357816098</v>
      </c>
      <c r="G21" s="139">
        <v>48.912096355</v>
      </c>
      <c r="H21" s="140">
        <v>64.235488026</v>
      </c>
      <c r="I21" s="135">
        <v>31.328429597014342</v>
      </c>
      <c r="J21" s="131">
        <v>-18.126236274000004</v>
      </c>
      <c r="K21" s="131">
        <v>-24.323316006</v>
      </c>
      <c r="L21" s="32"/>
    </row>
    <row r="22" spans="3:12" s="105" customFormat="1" ht="12" customHeight="1">
      <c r="C22" s="110" t="s">
        <v>25</v>
      </c>
      <c r="D22" s="140">
        <v>269.520957338</v>
      </c>
      <c r="E22" s="140">
        <v>325.263672979</v>
      </c>
      <c r="F22" s="135">
        <v>20.682145162869215</v>
      </c>
      <c r="G22" s="139">
        <v>285.215361336</v>
      </c>
      <c r="H22" s="140">
        <v>354.170259039</v>
      </c>
      <c r="I22" s="135">
        <v>24.17643193550405</v>
      </c>
      <c r="J22" s="131">
        <v>-15.694403997999984</v>
      </c>
      <c r="K22" s="131">
        <v>-28.906586059999995</v>
      </c>
      <c r="L22" s="32"/>
    </row>
    <row r="23" spans="3:12" s="105" customFormat="1" ht="12" customHeight="1">
      <c r="C23" s="110" t="s">
        <v>24</v>
      </c>
      <c r="D23" s="140">
        <v>427.236184153</v>
      </c>
      <c r="E23" s="140">
        <v>494.890288222</v>
      </c>
      <c r="F23" s="135">
        <v>15.835293586643395</v>
      </c>
      <c r="G23" s="139">
        <v>508.499340306</v>
      </c>
      <c r="H23" s="140">
        <v>604.513356989</v>
      </c>
      <c r="I23" s="135">
        <v>18.881837019733716</v>
      </c>
      <c r="J23" s="131">
        <v>-81.26315615300001</v>
      </c>
      <c r="K23" s="131">
        <v>-109.62306876700006</v>
      </c>
      <c r="L23" s="32"/>
    </row>
    <row r="24" spans="3:12" s="105" customFormat="1" ht="12" customHeight="1">
      <c r="C24" s="110" t="s">
        <v>60</v>
      </c>
      <c r="D24" s="140">
        <v>15.022572296</v>
      </c>
      <c r="E24" s="140">
        <v>19.247418275</v>
      </c>
      <c r="F24" s="135">
        <v>28.123319334099218</v>
      </c>
      <c r="G24" s="139">
        <v>23.477625188</v>
      </c>
      <c r="H24" s="140">
        <v>29.146086653</v>
      </c>
      <c r="I24" s="135">
        <v>24.14410068995092</v>
      </c>
      <c r="J24" s="131">
        <v>-8.455052892000001</v>
      </c>
      <c r="K24" s="131">
        <v>-9.898668378</v>
      </c>
      <c r="L24" s="32"/>
    </row>
    <row r="25" spans="3:12" s="105" customFormat="1" ht="12" customHeight="1">
      <c r="C25" s="110" t="s">
        <v>26</v>
      </c>
      <c r="D25" s="140">
        <v>436.71783801</v>
      </c>
      <c r="E25" s="140">
        <v>516.261753609</v>
      </c>
      <c r="F25" s="135">
        <v>18.214029443234846</v>
      </c>
      <c r="G25" s="139">
        <v>373.428349381</v>
      </c>
      <c r="H25" s="140">
        <v>466.008476465</v>
      </c>
      <c r="I25" s="135">
        <v>24.791938597447704</v>
      </c>
      <c r="J25" s="131">
        <v>63.289488629000004</v>
      </c>
      <c r="K25" s="131">
        <v>50.25327714400004</v>
      </c>
      <c r="L25" s="32"/>
    </row>
    <row r="26" spans="3:12" s="105" customFormat="1" ht="12" customHeight="1">
      <c r="C26" s="110" t="s">
        <v>28</v>
      </c>
      <c r="D26" s="140">
        <v>2.696907277</v>
      </c>
      <c r="E26" s="140">
        <v>3.215502624</v>
      </c>
      <c r="F26" s="135">
        <v>19.22926128839244</v>
      </c>
      <c r="G26" s="139">
        <v>7.657717721</v>
      </c>
      <c r="H26" s="140">
        <v>8.603432705</v>
      </c>
      <c r="I26" s="135">
        <v>12.349828218485204</v>
      </c>
      <c r="J26" s="131">
        <v>-4.960810444</v>
      </c>
      <c r="K26" s="131">
        <v>-5.3879300809999995</v>
      </c>
      <c r="L26" s="32"/>
    </row>
    <row r="27" spans="3:12" s="105" customFormat="1" ht="12" customHeight="1">
      <c r="C27" s="110" t="s">
        <v>21</v>
      </c>
      <c r="D27" s="140">
        <v>14.266070928</v>
      </c>
      <c r="E27" s="140">
        <v>17.685206797</v>
      </c>
      <c r="F27" s="135">
        <v>23.96690641912671</v>
      </c>
      <c r="G27" s="139">
        <v>16.102820194</v>
      </c>
      <c r="H27" s="140">
        <v>20.593646881</v>
      </c>
      <c r="I27" s="135">
        <v>27.88844831462074</v>
      </c>
      <c r="J27" s="131">
        <v>-1.836749266</v>
      </c>
      <c r="K27" s="131">
        <v>-2.908440084000002</v>
      </c>
      <c r="L27" s="32"/>
    </row>
    <row r="28" spans="3:12" s="105" customFormat="1" ht="12" customHeight="1">
      <c r="C28" s="110" t="s">
        <v>20</v>
      </c>
      <c r="D28" s="140">
        <v>28.689284774</v>
      </c>
      <c r="E28" s="140">
        <v>34.573440052</v>
      </c>
      <c r="F28" s="135">
        <v>20.509940642830472</v>
      </c>
      <c r="G28" s="139">
        <v>29.153940993</v>
      </c>
      <c r="H28" s="140">
        <v>37.754517931</v>
      </c>
      <c r="I28" s="135">
        <v>29.500563714748008</v>
      </c>
      <c r="J28" s="131">
        <v>-0.4646562189999983</v>
      </c>
      <c r="K28" s="131">
        <v>-3.181077879</v>
      </c>
      <c r="L28" s="32"/>
    </row>
    <row r="29" spans="3:12" s="105" customFormat="1" ht="12" customHeight="1">
      <c r="C29" s="110" t="s">
        <v>12</v>
      </c>
      <c r="D29" s="140">
        <v>12.113291205</v>
      </c>
      <c r="E29" s="140">
        <v>14.057482724</v>
      </c>
      <c r="F29" s="135">
        <v>16.0500683596007</v>
      </c>
      <c r="G29" s="139">
        <v>18.504346533</v>
      </c>
      <c r="H29" s="140">
        <v>21.840892104</v>
      </c>
      <c r="I29" s="135">
        <v>18.031145088261958</v>
      </c>
      <c r="J29" s="131">
        <v>-6.391055328</v>
      </c>
      <c r="K29" s="131">
        <v>-7.783409380000002</v>
      </c>
      <c r="L29" s="32"/>
    </row>
    <row r="30" spans="3:12" s="105" customFormat="1" ht="12" customHeight="1">
      <c r="C30" s="110" t="s">
        <v>34</v>
      </c>
      <c r="D30" s="140">
        <v>105.428490321</v>
      </c>
      <c r="E30" s="140">
        <v>119.98540263</v>
      </c>
      <c r="F30" s="135">
        <v>13.807380020977543</v>
      </c>
      <c r="G30" s="139">
        <v>101.416466304</v>
      </c>
      <c r="H30" s="140">
        <v>120.100587491</v>
      </c>
      <c r="I30" s="135">
        <v>18.423163286910025</v>
      </c>
      <c r="J30" s="131">
        <v>4.012024017000002</v>
      </c>
      <c r="K30" s="131">
        <v>-0.11518486100000302</v>
      </c>
      <c r="L30" s="32"/>
    </row>
    <row r="31" spans="3:12" s="105" customFormat="1" ht="12" customHeight="1">
      <c r="C31" s="110" t="s">
        <v>30</v>
      </c>
      <c r="D31" s="140">
        <v>2.343788592</v>
      </c>
      <c r="E31" s="140">
        <v>2.637492059</v>
      </c>
      <c r="F31" s="135">
        <v>12.531141588558414</v>
      </c>
      <c r="G31" s="139">
        <v>4.588692413</v>
      </c>
      <c r="H31" s="140">
        <v>5.830573964</v>
      </c>
      <c r="I31" s="135">
        <v>27.063952848129148</v>
      </c>
      <c r="J31" s="131">
        <v>-2.2449038210000003</v>
      </c>
      <c r="K31" s="131">
        <v>-3.193081905</v>
      </c>
      <c r="L31" s="32"/>
    </row>
    <row r="32" spans="3:12" s="105" customFormat="1" ht="12" customHeight="1">
      <c r="C32" s="110" t="s">
        <v>15</v>
      </c>
      <c r="D32" s="140">
        <v>590.233153936</v>
      </c>
      <c r="E32" s="140">
        <v>707.960304753</v>
      </c>
      <c r="F32" s="135">
        <v>19.945872242507967</v>
      </c>
      <c r="G32" s="139">
        <v>520.76372605</v>
      </c>
      <c r="H32" s="140">
        <v>641.714032125</v>
      </c>
      <c r="I32" s="135">
        <v>23.22556276959031</v>
      </c>
      <c r="J32" s="131">
        <v>69.46942788600006</v>
      </c>
      <c r="K32" s="131">
        <v>66.24627262799993</v>
      </c>
      <c r="L32" s="32"/>
    </row>
    <row r="33" spans="3:12" s="105" customFormat="1" ht="12" customHeight="1">
      <c r="C33" s="110" t="s">
        <v>16</v>
      </c>
      <c r="D33" s="140">
        <v>148.287998641</v>
      </c>
      <c r="E33" s="140">
        <v>171.460358373</v>
      </c>
      <c r="F33" s="135">
        <v>15.626591460108274</v>
      </c>
      <c r="G33" s="139">
        <v>150.934698407</v>
      </c>
      <c r="H33" s="140">
        <v>185.263016488</v>
      </c>
      <c r="I33" s="135">
        <v>22.743821297096734</v>
      </c>
      <c r="J33" s="131">
        <v>-2.6466997660000118</v>
      </c>
      <c r="K33" s="131">
        <v>-13.802658115000014</v>
      </c>
      <c r="L33" s="32"/>
    </row>
    <row r="34" spans="3:12" s="105" customFormat="1" ht="12" customHeight="1">
      <c r="C34" s="110" t="s">
        <v>35</v>
      </c>
      <c r="D34" s="140">
        <v>239.213724717</v>
      </c>
      <c r="E34" s="140">
        <v>285.831456187</v>
      </c>
      <c r="F34" s="135">
        <v>19.487900004546475</v>
      </c>
      <c r="G34" s="139">
        <v>228.651540415</v>
      </c>
      <c r="H34" s="140">
        <v>286.408558379</v>
      </c>
      <c r="I34" s="135">
        <v>25.25984205449552</v>
      </c>
      <c r="J34" s="131">
        <v>10.562184301999991</v>
      </c>
      <c r="K34" s="131">
        <v>-0.5771021919999839</v>
      </c>
      <c r="L34" s="32"/>
    </row>
    <row r="35" spans="3:12" s="105" customFormat="1" ht="12" customHeight="1">
      <c r="C35" s="110" t="s">
        <v>31</v>
      </c>
      <c r="D35" s="140">
        <v>53.757392564</v>
      </c>
      <c r="E35" s="140">
        <v>63.531981559</v>
      </c>
      <c r="F35" s="135">
        <v>18.1827810628334</v>
      </c>
      <c r="G35" s="139">
        <v>68.145567972</v>
      </c>
      <c r="H35" s="140">
        <v>82.568359014</v>
      </c>
      <c r="I35" s="135">
        <v>21.16467948132168</v>
      </c>
      <c r="J35" s="131">
        <v>-14.388175407999995</v>
      </c>
      <c r="K35" s="131">
        <v>-19.036377454999993</v>
      </c>
      <c r="L35" s="32"/>
    </row>
    <row r="36" spans="3:12" s="105" customFormat="1" ht="12" customHeight="1">
      <c r="C36" s="110" t="s">
        <v>36</v>
      </c>
      <c r="D36" s="140">
        <v>61.775550205</v>
      </c>
      <c r="E36" s="140">
        <v>73.919741783</v>
      </c>
      <c r="F36" s="135">
        <v>19.658572910641723</v>
      </c>
      <c r="G36" s="139">
        <v>80.481620241</v>
      </c>
      <c r="H36" s="140">
        <v>98.356938922</v>
      </c>
      <c r="I36" s="135">
        <v>22.210435907568527</v>
      </c>
      <c r="J36" s="131">
        <v>-18.706070036</v>
      </c>
      <c r="K36" s="131">
        <v>-24.43719713899999</v>
      </c>
      <c r="L36" s="32"/>
    </row>
    <row r="37" spans="3:12" s="105" customFormat="1" ht="12" customHeight="1">
      <c r="C37" s="110" t="s">
        <v>29</v>
      </c>
      <c r="D37" s="140">
        <v>39.246843735</v>
      </c>
      <c r="E37" s="140">
        <v>48.291186609</v>
      </c>
      <c r="F37" s="135">
        <v>23.044764911717806</v>
      </c>
      <c r="G37" s="139">
        <v>36.913552366</v>
      </c>
      <c r="H37" s="140">
        <v>48.724386601</v>
      </c>
      <c r="I37" s="135">
        <v>31.995929619276133</v>
      </c>
      <c r="J37" s="131">
        <v>2.3332913690000012</v>
      </c>
      <c r="K37" s="131">
        <v>-0.4331999919999987</v>
      </c>
      <c r="L37" s="32"/>
    </row>
    <row r="38" spans="3:12" s="105" customFormat="1" ht="12" customHeight="1">
      <c r="C38" s="110" t="s">
        <v>33</v>
      </c>
      <c r="D38" s="140">
        <v>75.586172031</v>
      </c>
      <c r="E38" s="140">
        <v>87.56217665</v>
      </c>
      <c r="F38" s="135">
        <v>15.844174003266499</v>
      </c>
      <c r="G38" s="139">
        <v>73.700228181</v>
      </c>
      <c r="H38" s="140">
        <v>87.515038998</v>
      </c>
      <c r="I38" s="135">
        <v>18.744597076514168</v>
      </c>
      <c r="J38" s="131">
        <v>1.8859438500000039</v>
      </c>
      <c r="K38" s="131">
        <v>0.04713765200000353</v>
      </c>
      <c r="L38" s="32"/>
    </row>
    <row r="39" spans="3:12" s="105" customFormat="1" ht="12" customHeight="1">
      <c r="C39" s="110" t="s">
        <v>19</v>
      </c>
      <c r="D39" s="140">
        <v>57.87446231</v>
      </c>
      <c r="E39" s="140">
        <v>69.323316028</v>
      </c>
      <c r="F39" s="135">
        <v>19.782220449280572</v>
      </c>
      <c r="G39" s="139">
        <v>59.757300463</v>
      </c>
      <c r="H39" s="140">
        <v>72.640048812</v>
      </c>
      <c r="I39" s="135">
        <v>21.558451016335024</v>
      </c>
      <c r="J39" s="131">
        <v>-1.8828381530000016</v>
      </c>
      <c r="K39" s="131">
        <v>-3.31673278400001</v>
      </c>
      <c r="L39" s="32"/>
    </row>
    <row r="40" spans="3:12" s="105" customFormat="1" ht="12" customHeight="1">
      <c r="C40" s="111" t="s">
        <v>17</v>
      </c>
      <c r="D40" s="142">
        <v>136.108227888</v>
      </c>
      <c r="E40" s="142">
        <v>160.490406619</v>
      </c>
      <c r="F40" s="136">
        <v>17.9138169009617</v>
      </c>
      <c r="G40" s="141">
        <v>131.179168798</v>
      </c>
      <c r="H40" s="142">
        <v>158.154092803</v>
      </c>
      <c r="I40" s="136">
        <v>20.563420436470437</v>
      </c>
      <c r="J40" s="132">
        <v>4.929059089999981</v>
      </c>
      <c r="K40" s="132">
        <v>2.3363138160000005</v>
      </c>
      <c r="L40" s="32"/>
    </row>
    <row r="41" spans="3:12" s="105" customFormat="1" ht="12" customHeight="1">
      <c r="C41" s="208" t="s">
        <v>22</v>
      </c>
      <c r="D41" s="209">
        <v>349.87</v>
      </c>
      <c r="E41" s="209">
        <v>395.4214</v>
      </c>
      <c r="F41" s="210">
        <v>13.019521536570732</v>
      </c>
      <c r="G41" s="211">
        <v>552.6365999999999</v>
      </c>
      <c r="H41" s="209">
        <v>581.7175</v>
      </c>
      <c r="I41" s="210">
        <v>5.26221028429894</v>
      </c>
      <c r="J41" s="212">
        <v>-202.76659999999993</v>
      </c>
      <c r="K41" s="212">
        <v>-186.29609999999997</v>
      </c>
      <c r="L41" s="32"/>
    </row>
    <row r="42" spans="1:12" s="105" customFormat="1" ht="12" customHeight="1">
      <c r="A42" s="33"/>
      <c r="C42" s="112" t="s">
        <v>59</v>
      </c>
      <c r="D42" s="206">
        <v>4.0164</v>
      </c>
      <c r="E42" s="206">
        <v>5.0587</v>
      </c>
      <c r="F42" s="156">
        <v>25.951100487999202</v>
      </c>
      <c r="G42" s="207">
        <v>4.9394</v>
      </c>
      <c r="H42" s="206">
        <v>6.5622</v>
      </c>
      <c r="I42" s="156">
        <v>32.85419281694133</v>
      </c>
      <c r="J42" s="174">
        <v>-0.923</v>
      </c>
      <c r="K42" s="174">
        <v>-1.5034999999999998</v>
      </c>
      <c r="L42" s="32"/>
    </row>
    <row r="43" spans="1:12" s="105" customFormat="1" ht="12" customHeight="1">
      <c r="A43" s="34"/>
      <c r="C43" s="110" t="s">
        <v>121</v>
      </c>
      <c r="D43" s="140">
        <v>2.7105</v>
      </c>
      <c r="E43" s="140">
        <v>3.2858</v>
      </c>
      <c r="F43" s="135">
        <v>21.224866260837484</v>
      </c>
      <c r="G43" s="139">
        <v>1.5484</v>
      </c>
      <c r="H43" s="140">
        <v>1.7039000000000002</v>
      </c>
      <c r="I43" s="135">
        <v>10.042624644794639</v>
      </c>
      <c r="J43" s="131">
        <v>1.1621000000000001</v>
      </c>
      <c r="K43" s="131">
        <v>1.5818999999999999</v>
      </c>
      <c r="L43" s="32"/>
    </row>
    <row r="44" spans="3:12" s="105" customFormat="1" ht="12" customHeight="1">
      <c r="C44" s="69" t="s">
        <v>1</v>
      </c>
      <c r="D44" s="203">
        <v>279.6852</v>
      </c>
      <c r="E44" s="203">
        <v>321.5417</v>
      </c>
      <c r="F44" s="204">
        <v>14.965575582833846</v>
      </c>
      <c r="G44" s="205">
        <v>255.47129999999999</v>
      </c>
      <c r="H44" s="203">
        <v>272.57640000000004</v>
      </c>
      <c r="I44" s="204">
        <v>6.695507479705176</v>
      </c>
      <c r="J44" s="116">
        <v>24.213900000000024</v>
      </c>
      <c r="K44" s="116">
        <v>48.96529999999996</v>
      </c>
      <c r="L44" s="32"/>
    </row>
    <row r="45" spans="3:12" ht="12" customHeight="1">
      <c r="C45" s="105"/>
      <c r="D45" s="25"/>
      <c r="E45" s="25"/>
      <c r="F45" s="25"/>
      <c r="L45" s="32"/>
    </row>
    <row r="46" spans="3:21" ht="12" customHeight="1">
      <c r="C46" s="105" t="s">
        <v>163</v>
      </c>
      <c r="D46" s="25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3:4" ht="12" customHeight="1">
      <c r="C47" s="50"/>
      <c r="D47" s="25"/>
    </row>
    <row r="48" spans="3:4" ht="12" customHeight="1">
      <c r="C48" s="30" t="s">
        <v>75</v>
      </c>
      <c r="D48" s="25"/>
    </row>
    <row r="49" ht="12" customHeight="1"/>
    <row r="50" ht="12" customHeight="1"/>
    <row r="51" ht="12" customHeight="1"/>
    <row r="52" ht="12" customHeight="1"/>
    <row r="54" ht="12">
      <c r="A54" s="93" t="s">
        <v>58</v>
      </c>
    </row>
    <row r="55" ht="12">
      <c r="A55" s="99" t="s">
        <v>70</v>
      </c>
    </row>
    <row r="56" ht="12">
      <c r="A56" s="144" t="s">
        <v>105</v>
      </c>
    </row>
    <row r="57" ht="12">
      <c r="A57" s="99" t="s">
        <v>71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workbookViewId="0" topLeftCell="A16">
      <selection activeCell="E22" sqref="E22"/>
    </sheetView>
  </sheetViews>
  <sheetFormatPr defaultColWidth="9.140625" defaultRowHeight="12"/>
  <cols>
    <col min="1" max="2" width="9.28125" style="144" customWidth="1"/>
    <col min="3" max="3" width="19.8515625" style="144" customWidth="1"/>
    <col min="4" max="9" width="13.8515625" style="144" customWidth="1"/>
    <col min="10" max="10" width="11.7109375" style="144" customWidth="1"/>
    <col min="11" max="11" width="13.8515625" style="144" customWidth="1"/>
    <col min="12" max="12" width="14.421875" style="144" customWidth="1"/>
    <col min="13" max="15" width="9.8515625" style="144" customWidth="1"/>
    <col min="16" max="16384" width="9.140625" style="144" customWidth="1"/>
  </cols>
  <sheetData>
    <row r="1" spans="1:6" s="93" customFormat="1" ht="12">
      <c r="A1" s="16"/>
      <c r="C1" s="63" t="s">
        <v>65</v>
      </c>
      <c r="F1" s="4"/>
    </row>
    <row r="2" spans="1:6" s="93" customFormat="1" ht="12">
      <c r="A2" s="16"/>
      <c r="C2" s="63" t="s">
        <v>65</v>
      </c>
      <c r="F2" s="4"/>
    </row>
    <row r="3" spans="3:6" s="93" customFormat="1" ht="12">
      <c r="C3" s="93" t="s">
        <v>51</v>
      </c>
      <c r="F3" s="4"/>
    </row>
    <row r="4" s="93" customFormat="1" ht="12">
      <c r="C4" s="93" t="s">
        <v>50</v>
      </c>
    </row>
    <row r="5" s="93" customFormat="1" ht="12"/>
    <row r="6" spans="3:23" s="8" customFormat="1" ht="12">
      <c r="C6" s="38" t="s">
        <v>177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3:31" s="93" customFormat="1" ht="12">
      <c r="C7" s="44" t="s">
        <v>65</v>
      </c>
      <c r="D7" s="44"/>
      <c r="E7" s="44"/>
      <c r="F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="93" customFormat="1" ht="12"/>
    <row r="9" spans="4:5" s="93" customFormat="1" ht="12">
      <c r="D9" s="144"/>
      <c r="E9" s="144"/>
    </row>
    <row r="10" spans="3:5" s="105" customFormat="1" ht="12" customHeight="1">
      <c r="C10" s="165"/>
      <c r="D10" s="84">
        <v>2010</v>
      </c>
      <c r="E10" s="84">
        <v>2020</v>
      </c>
    </row>
    <row r="11" spans="3:5" s="105" customFormat="1" ht="12" customHeight="1">
      <c r="C11" s="35" t="s">
        <v>162</v>
      </c>
      <c r="D11" s="198">
        <v>-133.78746851099982</v>
      </c>
      <c r="E11" s="199">
        <v>152.31686919000003</v>
      </c>
    </row>
    <row r="12" spans="3:5" s="105" customFormat="1" ht="12" customHeight="1">
      <c r="C12" s="35"/>
      <c r="D12" s="35"/>
      <c r="E12" s="35"/>
    </row>
    <row r="13" spans="3:5" s="105" customFormat="1" ht="12" customHeight="1">
      <c r="C13" s="35" t="s">
        <v>77</v>
      </c>
      <c r="D13" s="35">
        <v>202.8068027210884</v>
      </c>
      <c r="E13" s="35">
        <v>297.41271186440713</v>
      </c>
    </row>
    <row r="14" spans="3:5" s="105" customFormat="1" ht="12" customHeight="1">
      <c r="C14" s="35" t="s">
        <v>52</v>
      </c>
      <c r="D14" s="35">
        <v>122.27551020408166</v>
      </c>
      <c r="E14" s="35">
        <v>164.7669491525424</v>
      </c>
    </row>
    <row r="15" spans="1:5" s="105" customFormat="1" ht="12" customHeight="1">
      <c r="A15" s="2"/>
      <c r="C15" s="35" t="s">
        <v>150</v>
      </c>
      <c r="D15" s="35">
        <v>-9.025448299319692</v>
      </c>
      <c r="E15" s="35">
        <v>59.03154937203385</v>
      </c>
    </row>
    <row r="16" spans="3:5" s="105" customFormat="1" ht="12" customHeight="1">
      <c r="C16" s="35" t="s">
        <v>56</v>
      </c>
      <c r="D16" s="35">
        <v>12.5143006802721</v>
      </c>
      <c r="E16" s="35">
        <v>35.65491483728812</v>
      </c>
    </row>
    <row r="17" spans="3:5" s="105" customFormat="1" ht="12" customHeight="1">
      <c r="C17" s="35" t="s">
        <v>78</v>
      </c>
      <c r="D17" s="35">
        <v>11.690405442176896</v>
      </c>
      <c r="E17" s="35">
        <v>26.45816962711865</v>
      </c>
    </row>
    <row r="18" spans="3:5" s="105" customFormat="1" ht="12" customHeight="1">
      <c r="C18" s="35" t="s">
        <v>2</v>
      </c>
      <c r="D18" s="35">
        <v>12.842341496598692</v>
      </c>
      <c r="E18" s="35">
        <v>-8.766347623728734</v>
      </c>
    </row>
    <row r="19" spans="3:5" s="105" customFormat="1" ht="12" customHeight="1">
      <c r="C19" s="35" t="s">
        <v>4</v>
      </c>
      <c r="D19" s="35">
        <v>25.48321292517005</v>
      </c>
      <c r="E19" s="35">
        <v>-16.9264313966101</v>
      </c>
    </row>
    <row r="20" spans="1:5" s="105" customFormat="1" ht="12" customHeight="1">
      <c r="A20" s="20"/>
      <c r="C20" s="35" t="s">
        <v>57</v>
      </c>
      <c r="D20" s="35">
        <v>-18.39382380952378</v>
      </c>
      <c r="E20" s="35">
        <v>-21.91623983050846</v>
      </c>
    </row>
    <row r="21" spans="1:5" s="105" customFormat="1" ht="12" customHeight="1">
      <c r="A21" s="20"/>
      <c r="C21" s="35" t="s">
        <v>149</v>
      </c>
      <c r="D21" s="35">
        <v>-118.09112857142856</v>
      </c>
      <c r="E21" s="35">
        <v>-158.57222753389834</v>
      </c>
    </row>
    <row r="22" spans="1:5" s="105" customFormat="1" ht="12" customHeight="1">
      <c r="A22" s="20"/>
      <c r="C22" s="35" t="s">
        <v>40</v>
      </c>
      <c r="D22" s="35">
        <v>-85.85251700680271</v>
      </c>
      <c r="E22" s="35">
        <v>-160.75059082881359</v>
      </c>
    </row>
    <row r="23" spans="3:5" s="105" customFormat="1" ht="12">
      <c r="C23" s="35" t="s">
        <v>61</v>
      </c>
      <c r="D23" s="35">
        <v>-600.0306802721088</v>
      </c>
      <c r="E23" s="35">
        <v>-802.0230508474581</v>
      </c>
    </row>
    <row r="24" spans="3:5" s="105" customFormat="1" ht="12">
      <c r="C24" s="2"/>
      <c r="D24" s="91"/>
      <c r="E24" s="91"/>
    </row>
    <row r="25" spans="3:6" ht="12">
      <c r="C25" s="105"/>
      <c r="D25" s="121"/>
      <c r="E25" s="121"/>
      <c r="F25" s="25"/>
    </row>
    <row r="26" spans="3:7" ht="12" customHeight="1">
      <c r="C26" s="144" t="s">
        <v>163</v>
      </c>
      <c r="D26" s="25"/>
      <c r="E26" s="25"/>
      <c r="F26" s="25"/>
      <c r="G26" s="93"/>
    </row>
    <row r="27" spans="3:7" ht="12" customHeight="1">
      <c r="C27" s="144" t="s">
        <v>147</v>
      </c>
      <c r="D27" s="25"/>
      <c r="E27" s="25"/>
      <c r="F27" s="25"/>
      <c r="G27" s="93"/>
    </row>
    <row r="28" spans="3:7" ht="12" customHeight="1">
      <c r="C28" s="144" t="s">
        <v>79</v>
      </c>
      <c r="D28" s="25"/>
      <c r="E28" s="25"/>
      <c r="F28" s="25"/>
      <c r="G28" s="93"/>
    </row>
    <row r="29" spans="4:12" ht="12" customHeight="1">
      <c r="D29" s="25"/>
      <c r="E29" s="25"/>
      <c r="F29" s="25"/>
      <c r="G29" s="93"/>
      <c r="H29" s="93"/>
      <c r="I29" s="93"/>
      <c r="J29" s="93"/>
      <c r="K29" s="93"/>
      <c r="L29" s="93"/>
    </row>
    <row r="30" spans="3:12" ht="12" customHeight="1">
      <c r="C30" s="30" t="s">
        <v>151</v>
      </c>
      <c r="G30" s="93"/>
      <c r="H30" s="93"/>
      <c r="I30" s="93"/>
      <c r="J30" s="93"/>
      <c r="K30" s="93"/>
      <c r="L30" s="93"/>
    </row>
    <row r="31" spans="1:15" ht="12">
      <c r="A31" s="9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05"/>
      <c r="N31" s="105"/>
      <c r="O31" s="105"/>
    </row>
    <row r="32" spans="1:15" ht="12">
      <c r="A32" s="9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05"/>
      <c r="N32" s="105"/>
      <c r="O32" s="105"/>
    </row>
    <row r="33" spans="3:15" ht="12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05"/>
      <c r="N33" s="105"/>
      <c r="O33" s="105"/>
    </row>
    <row r="34" spans="3:15" ht="12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05"/>
      <c r="N34" s="105"/>
      <c r="O34" s="105"/>
    </row>
    <row r="35" spans="3:15" ht="1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05"/>
      <c r="N35" s="105"/>
      <c r="O35" s="105"/>
    </row>
    <row r="36" spans="3:15" ht="12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05"/>
      <c r="N36" s="105"/>
      <c r="O36" s="105"/>
    </row>
    <row r="37" spans="3:15" ht="12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05"/>
      <c r="N37" s="105"/>
      <c r="O37" s="105"/>
    </row>
    <row r="38" spans="3:15" ht="1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05"/>
      <c r="N38" s="105"/>
      <c r="O38" s="105"/>
    </row>
    <row r="39" spans="3:15" ht="12">
      <c r="C39" s="38"/>
      <c r="D39" s="25"/>
      <c r="E39" s="25"/>
      <c r="F39" s="25"/>
      <c r="G39" s="25"/>
      <c r="H39" s="25"/>
      <c r="I39" s="25"/>
      <c r="J39" s="25"/>
      <c r="K39" s="25"/>
      <c r="L39" s="25"/>
      <c r="M39" s="105"/>
      <c r="N39" s="105"/>
      <c r="O39" s="105"/>
    </row>
    <row r="40" spans="3:15" ht="12">
      <c r="C40" s="44"/>
      <c r="D40" s="25"/>
      <c r="E40" s="25"/>
      <c r="F40" s="25"/>
      <c r="G40" s="25"/>
      <c r="H40" s="25"/>
      <c r="I40" s="25"/>
      <c r="J40" s="25"/>
      <c r="K40" s="25"/>
      <c r="L40" s="25"/>
      <c r="M40" s="105"/>
      <c r="N40" s="105"/>
      <c r="O40" s="105"/>
    </row>
    <row r="41" spans="3:15" ht="12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05"/>
      <c r="N41" s="105"/>
      <c r="O41" s="105"/>
    </row>
    <row r="42" spans="3:15" ht="12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05"/>
      <c r="N42" s="105"/>
      <c r="O42" s="105"/>
    </row>
    <row r="43" spans="3:15" ht="12">
      <c r="C43" s="98"/>
      <c r="D43" s="25"/>
      <c r="E43" s="25"/>
      <c r="F43" s="25"/>
      <c r="G43" s="25"/>
      <c r="H43" s="25"/>
      <c r="I43" s="25"/>
      <c r="J43" s="25"/>
      <c r="K43" s="25"/>
      <c r="L43" s="25"/>
      <c r="M43" s="105"/>
      <c r="N43" s="105"/>
      <c r="O43" s="105"/>
    </row>
    <row r="44" spans="3:15" ht="12">
      <c r="C44" s="98"/>
      <c r="D44" s="25"/>
      <c r="E44" s="25"/>
      <c r="F44" s="25"/>
      <c r="G44" s="25"/>
      <c r="H44" s="25"/>
      <c r="I44" s="25"/>
      <c r="J44" s="25"/>
      <c r="K44" s="25"/>
      <c r="L44" s="25"/>
      <c r="M44" s="105"/>
      <c r="N44" s="105"/>
      <c r="O44" s="105"/>
    </row>
    <row r="45" spans="3:15" ht="12">
      <c r="C45" s="98"/>
      <c r="D45" s="25"/>
      <c r="E45" s="25"/>
      <c r="F45" s="25"/>
      <c r="G45" s="25"/>
      <c r="H45" s="25"/>
      <c r="I45" s="25"/>
      <c r="J45" s="25"/>
      <c r="K45" s="25"/>
      <c r="L45" s="25"/>
      <c r="M45" s="105"/>
      <c r="N45" s="105"/>
      <c r="O45" s="105"/>
    </row>
    <row r="46" spans="3:15" ht="12">
      <c r="C46" s="98"/>
      <c r="D46" s="25"/>
      <c r="E46" s="25"/>
      <c r="F46" s="25"/>
      <c r="G46" s="25"/>
      <c r="H46" s="25"/>
      <c r="I46" s="25"/>
      <c r="J46" s="25"/>
      <c r="K46" s="25"/>
      <c r="L46" s="25"/>
      <c r="M46" s="105"/>
      <c r="N46" s="105"/>
      <c r="O46" s="105"/>
    </row>
    <row r="47" spans="3:15" ht="12">
      <c r="C47" s="98"/>
      <c r="D47" s="25"/>
      <c r="E47" s="25"/>
      <c r="F47" s="25"/>
      <c r="G47" s="25"/>
      <c r="H47" s="25"/>
      <c r="I47" s="25"/>
      <c r="J47" s="25"/>
      <c r="K47" s="25"/>
      <c r="L47" s="25"/>
      <c r="M47" s="105"/>
      <c r="N47" s="105"/>
      <c r="O47" s="105"/>
    </row>
    <row r="48" spans="3:15" ht="12">
      <c r="C48" s="98"/>
      <c r="D48" s="25"/>
      <c r="E48" s="25"/>
      <c r="F48" s="25"/>
      <c r="G48" s="25"/>
      <c r="H48" s="25"/>
      <c r="I48" s="25"/>
      <c r="J48" s="25"/>
      <c r="K48" s="25"/>
      <c r="L48" s="25"/>
      <c r="M48" s="105"/>
      <c r="N48" s="105"/>
      <c r="O48" s="105"/>
    </row>
    <row r="49" spans="3:15" ht="12">
      <c r="C49" s="98"/>
      <c r="D49" s="25"/>
      <c r="E49" s="25"/>
      <c r="F49" s="25"/>
      <c r="G49" s="25"/>
      <c r="H49" s="25"/>
      <c r="I49" s="25"/>
      <c r="J49" s="25"/>
      <c r="K49" s="25"/>
      <c r="L49" s="25"/>
      <c r="M49" s="105"/>
      <c r="N49" s="105"/>
      <c r="O49" s="105"/>
    </row>
    <row r="50" spans="3:15" ht="12">
      <c r="C50" s="98"/>
      <c r="D50" s="25"/>
      <c r="E50" s="25"/>
      <c r="F50" s="25"/>
      <c r="G50" s="25"/>
      <c r="H50" s="25"/>
      <c r="I50" s="25"/>
      <c r="J50" s="25"/>
      <c r="K50" s="25"/>
      <c r="L50" s="25"/>
      <c r="M50" s="105"/>
      <c r="N50" s="105"/>
      <c r="O50" s="105"/>
    </row>
    <row r="51" spans="3:15" ht="12">
      <c r="C51" s="98"/>
      <c r="D51" s="25"/>
      <c r="E51" s="25"/>
      <c r="F51" s="25"/>
      <c r="G51" s="25"/>
      <c r="H51" s="25"/>
      <c r="I51" s="25"/>
      <c r="J51" s="25"/>
      <c r="K51" s="25"/>
      <c r="L51" s="25"/>
      <c r="M51" s="105"/>
      <c r="N51" s="105"/>
      <c r="O51" s="105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05" t="s">
        <v>76</v>
      </c>
    </row>
    <row r="75" ht="12">
      <c r="C75" s="144" t="s">
        <v>145</v>
      </c>
    </row>
    <row r="76" ht="12">
      <c r="C76" s="144" t="s">
        <v>79</v>
      </c>
    </row>
    <row r="77" ht="12">
      <c r="C77" s="30" t="s">
        <v>143</v>
      </c>
    </row>
    <row r="78" ht="12"/>
    <row r="79" ht="12"/>
    <row r="80" ht="12"/>
    <row r="81" ht="12"/>
    <row r="82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showGridLines="0" workbookViewId="0" topLeftCell="A7">
      <selection activeCell="D17" sqref="D17"/>
    </sheetView>
  </sheetViews>
  <sheetFormatPr defaultColWidth="9.140625" defaultRowHeight="12"/>
  <cols>
    <col min="1" max="2" width="9.28125" style="144" customWidth="1"/>
    <col min="3" max="3" width="28.28125" style="144" customWidth="1"/>
    <col min="4" max="6" width="9.140625" style="144" customWidth="1"/>
    <col min="7" max="7" width="11.140625" style="144" customWidth="1"/>
    <col min="8" max="8" width="14.28125" style="144" customWidth="1"/>
    <col min="9" max="13" width="9.140625" style="144" customWidth="1"/>
    <col min="14" max="14" width="11.28125" style="144" customWidth="1"/>
    <col min="15" max="16384" width="9.140625" style="144" customWidth="1"/>
  </cols>
  <sheetData>
    <row r="1" spans="1:6" s="93" customFormat="1" ht="12">
      <c r="A1" s="16"/>
      <c r="C1" s="63" t="s">
        <v>65</v>
      </c>
      <c r="F1" s="4"/>
    </row>
    <row r="2" s="93" customFormat="1" ht="12">
      <c r="C2" s="63" t="s">
        <v>9</v>
      </c>
    </row>
    <row r="3" s="93" customFormat="1" ht="12">
      <c r="C3" s="93" t="s">
        <v>51</v>
      </c>
    </row>
    <row r="4" spans="3:14" s="93" customFormat="1" ht="12">
      <c r="C4" s="93" t="s">
        <v>50</v>
      </c>
      <c r="H4" s="15"/>
      <c r="I4" s="15"/>
      <c r="J4" s="15"/>
      <c r="N4" s="15"/>
    </row>
    <row r="5" s="93" customFormat="1" ht="12"/>
    <row r="6" spans="3:30" s="8" customFormat="1" ht="12">
      <c r="C6" s="38" t="s">
        <v>178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3:38" s="93" customFormat="1" ht="11.25" customHeight="1">
      <c r="C7" s="44" t="s">
        <v>9</v>
      </c>
      <c r="D7" s="44"/>
      <c r="E7" s="44"/>
      <c r="F7" s="44"/>
      <c r="G7" s="144"/>
      <c r="H7" s="1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7:8" ht="12">
      <c r="G8" s="177"/>
      <c r="H8" s="89"/>
    </row>
    <row r="9" ht="12"/>
    <row r="10" spans="3:7" s="95" customFormat="1" ht="12" customHeight="1">
      <c r="C10" s="144"/>
      <c r="D10" s="17" t="s">
        <v>9</v>
      </c>
      <c r="E10" s="22"/>
      <c r="F10" s="22"/>
      <c r="G10" s="22"/>
    </row>
    <row r="11" spans="1:7" ht="12" customHeight="1">
      <c r="A11" s="143"/>
      <c r="C11" s="160" t="s">
        <v>81</v>
      </c>
      <c r="D11" s="143">
        <v>15.815692873219323</v>
      </c>
      <c r="E11" s="28"/>
      <c r="F11" s="17"/>
      <c r="G11" s="17"/>
    </row>
    <row r="12" spans="1:5" ht="12" customHeight="1">
      <c r="A12" s="143"/>
      <c r="C12" s="160" t="s">
        <v>164</v>
      </c>
      <c r="D12" s="143">
        <v>15.456836053932243</v>
      </c>
      <c r="E12" s="27"/>
    </row>
    <row r="13" spans="1:7" ht="12" customHeight="1">
      <c r="A13" s="143"/>
      <c r="C13" s="160" t="s">
        <v>61</v>
      </c>
      <c r="D13" s="143">
        <v>10.595918599281537</v>
      </c>
      <c r="E13" s="28"/>
      <c r="F13" s="17"/>
      <c r="G13" s="17"/>
    </row>
    <row r="14" spans="1:7" ht="12" customHeight="1">
      <c r="A14" s="143"/>
      <c r="C14" s="160" t="s">
        <v>2</v>
      </c>
      <c r="D14" s="143">
        <v>4.694683661757978</v>
      </c>
      <c r="E14" s="28"/>
      <c r="F14" s="17"/>
      <c r="G14" s="17"/>
    </row>
    <row r="15" spans="1:7" ht="12" customHeight="1">
      <c r="A15" s="143"/>
      <c r="C15" s="160" t="s">
        <v>150</v>
      </c>
      <c r="D15" s="143">
        <v>3.846983470420494</v>
      </c>
      <c r="E15" s="28"/>
      <c r="F15" s="17"/>
      <c r="G15" s="17"/>
    </row>
    <row r="16" spans="1:7" ht="12" customHeight="1">
      <c r="A16" s="143"/>
      <c r="C16" s="160" t="s">
        <v>149</v>
      </c>
      <c r="D16" s="143">
        <v>3.0964258456747875</v>
      </c>
      <c r="E16" s="28"/>
      <c r="F16" s="17"/>
      <c r="G16" s="17"/>
    </row>
    <row r="17" spans="1:7" ht="12" customHeight="1">
      <c r="A17" s="143"/>
      <c r="C17" s="160" t="s">
        <v>7</v>
      </c>
      <c r="D17" s="143">
        <f>100-SUM(D11:D16)</f>
        <v>46.49345949571364</v>
      </c>
      <c r="E17" s="17"/>
      <c r="F17" s="17"/>
      <c r="G17" s="17"/>
    </row>
    <row r="18" spans="3:7" ht="12" customHeight="1">
      <c r="C18" s="160"/>
      <c r="D18" s="28"/>
      <c r="E18" s="28"/>
      <c r="F18" s="17"/>
      <c r="G18" s="17"/>
    </row>
    <row r="19" spans="3:7" ht="12" customHeight="1">
      <c r="C19" s="144" t="s">
        <v>82</v>
      </c>
      <c r="D19" s="28"/>
      <c r="E19" s="96"/>
      <c r="F19" s="17"/>
      <c r="G19" s="17"/>
    </row>
    <row r="20" spans="1:7" ht="12" customHeight="1">
      <c r="A20" s="16"/>
      <c r="C20" s="105" t="s">
        <v>165</v>
      </c>
      <c r="D20" s="28"/>
      <c r="E20" s="96"/>
      <c r="F20" s="17"/>
      <c r="G20" s="17"/>
    </row>
    <row r="21" spans="3:7" ht="12" customHeight="1">
      <c r="C21" s="30" t="s">
        <v>151</v>
      </c>
      <c r="D21" s="28"/>
      <c r="E21" s="28"/>
      <c r="F21" s="17"/>
      <c r="G21" s="17"/>
    </row>
    <row r="22" spans="4:7" ht="12" customHeight="1">
      <c r="D22" s="28"/>
      <c r="E22" s="28"/>
      <c r="F22" s="17"/>
      <c r="G22" s="17"/>
    </row>
    <row r="23" spans="4:13" ht="12">
      <c r="D23" s="28"/>
      <c r="G23" s="96"/>
      <c r="H23" s="96"/>
      <c r="I23" s="96"/>
      <c r="J23" s="17"/>
      <c r="K23" s="17"/>
      <c r="L23" s="17"/>
      <c r="M23" s="17"/>
    </row>
    <row r="24" spans="4:13" ht="12">
      <c r="D24" s="28"/>
      <c r="E24" s="28"/>
      <c r="F24" s="17"/>
      <c r="G24" s="96"/>
      <c r="H24" s="96"/>
      <c r="I24" s="17"/>
      <c r="J24" s="17"/>
      <c r="K24" s="17"/>
      <c r="L24" s="17"/>
      <c r="M24" s="17"/>
    </row>
    <row r="25" spans="1:14" ht="12">
      <c r="A25" s="93"/>
      <c r="D25" s="28"/>
      <c r="E25" s="28"/>
      <c r="F25" s="96"/>
      <c r="G25" s="96"/>
      <c r="H25" s="96"/>
      <c r="I25" s="96"/>
      <c r="J25" s="96"/>
      <c r="K25" s="17"/>
      <c r="L25" s="17"/>
      <c r="M25" s="17"/>
      <c r="N25" s="17"/>
    </row>
    <row r="26" spans="1:14" ht="12">
      <c r="A26" s="99"/>
      <c r="D26" s="28"/>
      <c r="E26" s="28"/>
      <c r="F26" s="96"/>
      <c r="G26" s="96"/>
      <c r="H26" s="96"/>
      <c r="I26" s="96"/>
      <c r="J26" s="96"/>
      <c r="K26" s="17"/>
      <c r="L26" s="17"/>
      <c r="M26" s="17"/>
      <c r="N26" s="17"/>
    </row>
    <row r="27" spans="1:14" ht="12">
      <c r="A27" s="99"/>
      <c r="D27" s="28"/>
      <c r="E27" s="28"/>
      <c r="F27" s="96"/>
      <c r="G27" s="96"/>
      <c r="H27" s="96"/>
      <c r="I27" s="96"/>
      <c r="J27" s="96"/>
      <c r="K27" s="17"/>
      <c r="L27" s="17"/>
      <c r="M27" s="17"/>
      <c r="N27" s="17"/>
    </row>
    <row r="28" spans="4:14" ht="12">
      <c r="D28" s="28"/>
      <c r="E28" s="28"/>
      <c r="F28" s="96"/>
      <c r="G28" s="96"/>
      <c r="H28" s="96"/>
      <c r="I28" s="96"/>
      <c r="J28" s="96"/>
      <c r="K28" s="17"/>
      <c r="L28" s="17"/>
      <c r="M28" s="17"/>
      <c r="N28" s="17"/>
    </row>
    <row r="29" spans="4:14" ht="12">
      <c r="D29" s="28"/>
      <c r="E29" s="28"/>
      <c r="F29" s="96"/>
      <c r="G29" s="96"/>
      <c r="H29" s="96"/>
      <c r="I29" s="96"/>
      <c r="J29" s="96"/>
      <c r="K29" s="17"/>
      <c r="L29" s="17"/>
      <c r="M29" s="17"/>
      <c r="N29" s="17"/>
    </row>
    <row r="30" spans="4:14" ht="12">
      <c r="D30" s="28"/>
      <c r="E30" s="28"/>
      <c r="F30" s="96"/>
      <c r="G30" s="96"/>
      <c r="H30" s="96"/>
      <c r="I30" s="96"/>
      <c r="J30" s="96"/>
      <c r="K30" s="17"/>
      <c r="L30" s="17"/>
      <c r="M30" s="17"/>
      <c r="N30" s="17"/>
    </row>
    <row r="31" spans="3:14" ht="12">
      <c r="C31" s="38"/>
      <c r="D31" s="28"/>
      <c r="E31" s="28"/>
      <c r="F31" s="96"/>
      <c r="G31" s="96"/>
      <c r="H31" s="96"/>
      <c r="I31" s="96"/>
      <c r="J31" s="96"/>
      <c r="K31" s="17"/>
      <c r="L31" s="17"/>
      <c r="M31" s="17"/>
      <c r="N31" s="17"/>
    </row>
    <row r="32" spans="3:14" ht="12">
      <c r="C32" s="44"/>
      <c r="E32" s="28"/>
      <c r="F32" s="96"/>
      <c r="G32" s="96"/>
      <c r="H32" s="96"/>
      <c r="I32" s="96"/>
      <c r="J32" s="96"/>
      <c r="K32" s="17"/>
      <c r="L32" s="17"/>
      <c r="M32" s="17"/>
      <c r="N32" s="17"/>
    </row>
    <row r="33" spans="5:14" ht="12">
      <c r="E33" s="29"/>
      <c r="F33" s="96"/>
      <c r="G33" s="96"/>
      <c r="H33" s="96"/>
      <c r="I33" s="96"/>
      <c r="J33" s="96"/>
      <c r="K33" s="17"/>
      <c r="L33" s="17"/>
      <c r="M33" s="17"/>
      <c r="N33" s="17"/>
    </row>
    <row r="34" spans="4:14" ht="12">
      <c r="D34" s="28"/>
      <c r="F34" s="96"/>
      <c r="G34" s="96"/>
      <c r="H34" s="96"/>
      <c r="I34" s="96"/>
      <c r="J34" s="96"/>
      <c r="K34" s="17"/>
      <c r="L34" s="17"/>
      <c r="M34" s="17"/>
      <c r="N34" s="17"/>
    </row>
    <row r="35" spans="4:14" ht="12">
      <c r="D35" s="28"/>
      <c r="E35" s="28"/>
      <c r="F35" s="96"/>
      <c r="G35" s="96"/>
      <c r="H35" s="96"/>
      <c r="I35" s="96"/>
      <c r="J35" s="96"/>
      <c r="K35" s="17"/>
      <c r="L35" s="17"/>
      <c r="M35" s="17"/>
      <c r="N35" s="17"/>
    </row>
    <row r="36" spans="4:14" ht="12">
      <c r="D36" s="28"/>
      <c r="E36" s="28"/>
      <c r="F36" s="96"/>
      <c r="G36" s="96"/>
      <c r="H36" s="96"/>
      <c r="I36" s="96"/>
      <c r="J36" s="96"/>
      <c r="K36" s="17"/>
      <c r="L36" s="17"/>
      <c r="M36" s="17"/>
      <c r="N36" s="17"/>
    </row>
    <row r="37" spans="4:14" ht="12">
      <c r="D37" s="28"/>
      <c r="E37" s="28"/>
      <c r="F37" s="96"/>
      <c r="G37" s="96"/>
      <c r="H37" s="96"/>
      <c r="I37" s="96"/>
      <c r="J37" s="96"/>
      <c r="K37" s="17"/>
      <c r="L37" s="17"/>
      <c r="M37" s="17"/>
      <c r="N37" s="17"/>
    </row>
    <row r="38" spans="4:14" ht="12">
      <c r="D38" s="28"/>
      <c r="E38" s="28"/>
      <c r="F38" s="96"/>
      <c r="G38" s="96"/>
      <c r="H38" s="96"/>
      <c r="I38" s="96"/>
      <c r="J38" s="96"/>
      <c r="K38" s="17"/>
      <c r="L38" s="17"/>
      <c r="M38" s="17"/>
      <c r="N38" s="17"/>
    </row>
    <row r="39" spans="4:14" ht="12">
      <c r="D39" s="28"/>
      <c r="E39" s="28"/>
      <c r="F39" s="96"/>
      <c r="G39" s="96"/>
      <c r="H39" s="96"/>
      <c r="I39" s="96"/>
      <c r="J39" s="96"/>
      <c r="K39" s="17"/>
      <c r="L39" s="17"/>
      <c r="M39" s="17"/>
      <c r="N39" s="17"/>
    </row>
    <row r="40" spans="3:14" ht="12">
      <c r="C40" s="105"/>
      <c r="D40" s="28"/>
      <c r="E40" s="28"/>
      <c r="F40" s="96"/>
      <c r="G40" s="96"/>
      <c r="H40" s="96"/>
      <c r="I40" s="96"/>
      <c r="J40" s="96"/>
      <c r="K40" s="17"/>
      <c r="L40" s="17"/>
      <c r="M40" s="17"/>
      <c r="N40" s="17"/>
    </row>
    <row r="41" spans="4:14" ht="12">
      <c r="D41" s="28"/>
      <c r="E41" s="28"/>
      <c r="F41" s="96"/>
      <c r="G41" s="96"/>
      <c r="H41" s="96"/>
      <c r="I41" s="96"/>
      <c r="J41" s="96"/>
      <c r="K41" s="17"/>
      <c r="L41" s="17"/>
      <c r="M41" s="17"/>
      <c r="N41" s="17"/>
    </row>
    <row r="42" spans="3:14" ht="12">
      <c r="C42" s="30"/>
      <c r="D42" s="17"/>
      <c r="E42" s="28"/>
      <c r="F42" s="96"/>
      <c r="G42" s="96"/>
      <c r="H42" s="96"/>
      <c r="I42" s="96"/>
      <c r="J42" s="96"/>
      <c r="K42" s="17"/>
      <c r="L42" s="17"/>
      <c r="M42" s="17"/>
      <c r="N42" s="17"/>
    </row>
    <row r="43" spans="4:14" ht="12">
      <c r="D43" s="28"/>
      <c r="E43" s="28"/>
      <c r="F43" s="96"/>
      <c r="G43" s="96"/>
      <c r="H43" s="96"/>
      <c r="I43" s="96"/>
      <c r="J43" s="96"/>
      <c r="K43" s="17"/>
      <c r="L43" s="17"/>
      <c r="M43" s="17"/>
      <c r="N43" s="17"/>
    </row>
    <row r="44" spans="5:14" ht="12">
      <c r="E44" s="28"/>
      <c r="F44" s="96"/>
      <c r="G44" s="96"/>
      <c r="H44" s="96"/>
      <c r="I44" s="96"/>
      <c r="J44" s="96"/>
      <c r="K44" s="17"/>
      <c r="L44" s="17"/>
      <c r="M44" s="17"/>
      <c r="N44" s="17"/>
    </row>
    <row r="45" spans="5:14" ht="12">
      <c r="E45" s="28"/>
      <c r="F45" s="96"/>
      <c r="G45" s="96"/>
      <c r="H45" s="96"/>
      <c r="I45" s="96"/>
      <c r="J45" s="96"/>
      <c r="K45" s="17"/>
      <c r="L45" s="17"/>
      <c r="M45" s="17"/>
      <c r="N45" s="17"/>
    </row>
    <row r="46" spans="4:10" ht="12">
      <c r="D46" s="28"/>
      <c r="E46" s="28"/>
      <c r="F46" s="96"/>
      <c r="G46" s="96"/>
      <c r="H46" s="96"/>
      <c r="I46" s="96"/>
      <c r="J46" s="96"/>
    </row>
    <row r="47" spans="4:10" ht="12">
      <c r="D47" s="28"/>
      <c r="E47" s="28"/>
      <c r="F47" s="96"/>
      <c r="G47" s="96"/>
      <c r="H47" s="96"/>
      <c r="I47" s="96"/>
      <c r="J47" s="96"/>
    </row>
    <row r="48" spans="5:10" ht="12">
      <c r="E48" s="28"/>
      <c r="F48" s="96"/>
      <c r="I48" s="96"/>
      <c r="J48" s="96"/>
    </row>
    <row r="49" ht="12"/>
    <row r="50" ht="12"/>
    <row r="51" ht="12">
      <c r="D51" s="96"/>
    </row>
    <row r="52" spans="4:5" ht="12">
      <c r="D52" s="96"/>
      <c r="E52" s="96"/>
    </row>
    <row r="53" spans="4:5" ht="12">
      <c r="D53" s="96"/>
      <c r="E53" s="96"/>
    </row>
    <row r="54" spans="4:5" ht="12">
      <c r="D54" s="96"/>
      <c r="E54" s="96"/>
    </row>
    <row r="55" spans="4:5" ht="12">
      <c r="D55" s="96"/>
      <c r="E55" s="96"/>
    </row>
    <row r="56" spans="4:5" ht="12">
      <c r="D56" s="96"/>
      <c r="E56" s="96"/>
    </row>
    <row r="57" spans="4:5" ht="12">
      <c r="D57" s="96"/>
      <c r="E57" s="96"/>
    </row>
    <row r="58" spans="4:5" ht="12">
      <c r="D58" s="96"/>
      <c r="E58" s="96"/>
    </row>
    <row r="59" spans="4:5" ht="12">
      <c r="D59" s="96"/>
      <c r="E59" s="96"/>
    </row>
    <row r="60" spans="4:5" ht="12">
      <c r="D60" s="96"/>
      <c r="E60" s="96"/>
    </row>
    <row r="61" spans="4:5" ht="12">
      <c r="D61" s="96"/>
      <c r="E61" s="96"/>
    </row>
    <row r="62" spans="4:5" ht="12">
      <c r="D62" s="96"/>
      <c r="E62" s="96"/>
    </row>
    <row r="63" spans="4:5" ht="12">
      <c r="D63" s="96"/>
      <c r="E63" s="96"/>
    </row>
    <row r="64" spans="4:5" ht="12">
      <c r="D64" s="96"/>
      <c r="E64" s="96"/>
    </row>
    <row r="65" spans="4:5" ht="12">
      <c r="D65" s="96"/>
      <c r="E65" s="96"/>
    </row>
    <row r="66" spans="4:5" ht="12">
      <c r="D66" s="96"/>
      <c r="E66" s="96"/>
    </row>
    <row r="67" spans="4:5" ht="12">
      <c r="D67" s="96"/>
      <c r="E67" s="96"/>
    </row>
    <row r="68" spans="4:5" ht="12">
      <c r="D68" s="96"/>
      <c r="E68" s="96"/>
    </row>
    <row r="69" spans="4:5" ht="12">
      <c r="D69" s="96"/>
      <c r="E69" s="96"/>
    </row>
    <row r="70" spans="4:5" ht="12">
      <c r="D70" s="96"/>
      <c r="E70" s="96"/>
    </row>
    <row r="71" spans="4:5" ht="12">
      <c r="D71" s="96"/>
      <c r="E71" s="96"/>
    </row>
    <row r="72" spans="4:5" ht="12">
      <c r="D72" s="96"/>
      <c r="E72" s="96"/>
    </row>
    <row r="73" spans="4:5" ht="12">
      <c r="D73" s="96"/>
      <c r="E73" s="96"/>
    </row>
    <row r="74" spans="3:5" ht="12">
      <c r="C74" s="144" t="s">
        <v>76</v>
      </c>
      <c r="D74" s="96"/>
      <c r="E74" s="96"/>
    </row>
    <row r="75" spans="3:5" ht="12">
      <c r="C75" s="144" t="s">
        <v>147</v>
      </c>
      <c r="D75" s="96"/>
      <c r="E75" s="96"/>
    </row>
    <row r="76" spans="4:5" ht="12">
      <c r="D76" s="96"/>
      <c r="E76" s="96"/>
    </row>
    <row r="77" spans="3:5" ht="12">
      <c r="C77" s="30" t="s">
        <v>151</v>
      </c>
      <c r="D77" s="96"/>
      <c r="E77" s="96"/>
    </row>
    <row r="78" spans="4:5" ht="12">
      <c r="D78" s="96"/>
      <c r="E78" s="96"/>
    </row>
    <row r="79" spans="4:5" ht="12">
      <c r="D79" s="96"/>
      <c r="E79" s="96"/>
    </row>
    <row r="80" spans="4:5" ht="12">
      <c r="D80" s="96"/>
      <c r="E80" s="96"/>
    </row>
    <row r="81" spans="4:5" ht="12">
      <c r="D81" s="96"/>
      <c r="E81" s="96"/>
    </row>
    <row r="82" spans="4:5" ht="12">
      <c r="D82" s="96"/>
      <c r="E82" s="96"/>
    </row>
    <row r="83" ht="12">
      <c r="E83" s="9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showGridLines="0" workbookViewId="0" topLeftCell="A7">
      <selection activeCell="D12" sqref="D12"/>
    </sheetView>
  </sheetViews>
  <sheetFormatPr defaultColWidth="9.140625" defaultRowHeight="12"/>
  <cols>
    <col min="1" max="2" width="9.28125" style="144" customWidth="1"/>
    <col min="3" max="3" width="28.28125" style="144" customWidth="1"/>
    <col min="4" max="13" width="9.140625" style="144" customWidth="1"/>
    <col min="14" max="14" width="18.28125" style="144" customWidth="1"/>
    <col min="15" max="16384" width="9.140625" style="144" customWidth="1"/>
  </cols>
  <sheetData>
    <row r="1" spans="1:6" s="93" customFormat="1" ht="12">
      <c r="A1" s="16"/>
      <c r="C1" s="63" t="s">
        <v>65</v>
      </c>
      <c r="F1" s="4"/>
    </row>
    <row r="2" spans="1:3" s="93" customFormat="1" ht="12">
      <c r="A2" s="16"/>
      <c r="C2" s="63" t="s">
        <v>10</v>
      </c>
    </row>
    <row r="3" s="93" customFormat="1" ht="12">
      <c r="C3" s="93" t="s">
        <v>51</v>
      </c>
    </row>
    <row r="4" spans="3:9" s="93" customFormat="1" ht="12">
      <c r="C4" s="93" t="s">
        <v>50</v>
      </c>
      <c r="I4" s="31"/>
    </row>
    <row r="5" s="93" customFormat="1" ht="12"/>
    <row r="6" spans="3:32" s="8" customFormat="1" ht="12">
      <c r="C6" s="38" t="s">
        <v>179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3:36" s="93" customFormat="1" ht="11.25" customHeight="1">
      <c r="C7" s="44" t="s">
        <v>10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ht="12" customHeight="1"/>
    <row r="9" ht="12" customHeight="1"/>
    <row r="10" spans="3:7" s="95" customFormat="1" ht="12" customHeight="1">
      <c r="C10" s="144"/>
      <c r="D10" s="17" t="s">
        <v>10</v>
      </c>
      <c r="E10" s="22"/>
      <c r="F10" s="22"/>
      <c r="G10" s="22"/>
    </row>
    <row r="11" spans="3:7" ht="24">
      <c r="C11" s="159" t="s">
        <v>61</v>
      </c>
      <c r="D11" s="143">
        <v>15.844354763478051</v>
      </c>
      <c r="E11" s="28"/>
      <c r="F11" s="17"/>
      <c r="G11" s="17"/>
    </row>
    <row r="12" spans="3:5" ht="12" customHeight="1">
      <c r="C12" s="159" t="s">
        <v>162</v>
      </c>
      <c r="D12" s="143">
        <v>13.653156508594291</v>
      </c>
      <c r="E12" s="27"/>
    </row>
    <row r="13" spans="3:7" ht="12" customHeight="1">
      <c r="C13" s="159" t="s">
        <v>77</v>
      </c>
      <c r="D13" s="143">
        <v>12.953536376873892</v>
      </c>
      <c r="E13" s="28"/>
      <c r="F13" s="17"/>
      <c r="G13" s="17"/>
    </row>
    <row r="14" spans="3:7" ht="12" customHeight="1">
      <c r="C14" s="159" t="s">
        <v>2</v>
      </c>
      <c r="D14" s="143">
        <v>4.539655487896525</v>
      </c>
      <c r="E14" s="28"/>
      <c r="F14" s="17"/>
      <c r="G14" s="17"/>
    </row>
    <row r="15" spans="3:7" ht="21" customHeight="1">
      <c r="C15" s="159" t="s">
        <v>149</v>
      </c>
      <c r="D15" s="143">
        <v>4.0876687294299385</v>
      </c>
      <c r="E15" s="28"/>
      <c r="F15" s="17"/>
      <c r="G15" s="17"/>
    </row>
    <row r="16" spans="1:7" ht="24">
      <c r="A16" s="20"/>
      <c r="C16" s="159" t="s">
        <v>150</v>
      </c>
      <c r="D16" s="143">
        <v>3.2460590505780944</v>
      </c>
      <c r="E16" s="28"/>
      <c r="F16" s="17"/>
      <c r="G16" s="17"/>
    </row>
    <row r="17" spans="3:7" ht="12">
      <c r="C17" s="159" t="s">
        <v>7</v>
      </c>
      <c r="D17" s="143">
        <f>100-SUM(D11:D16)</f>
        <v>45.675569083149206</v>
      </c>
      <c r="E17" s="17"/>
      <c r="F17" s="17"/>
      <c r="G17" s="17"/>
    </row>
    <row r="18" spans="4:7" ht="12" customHeight="1">
      <c r="D18" s="28"/>
      <c r="E18" s="28"/>
      <c r="F18" s="17"/>
      <c r="G18" s="17"/>
    </row>
    <row r="19" spans="1:7" ht="12" customHeight="1">
      <c r="A19" s="16"/>
      <c r="C19" s="144" t="s">
        <v>166</v>
      </c>
      <c r="D19" s="28"/>
      <c r="E19" s="96"/>
      <c r="F19" s="17"/>
      <c r="G19" s="17"/>
    </row>
    <row r="20" spans="3:7" ht="12" customHeight="1">
      <c r="C20" s="105" t="s">
        <v>148</v>
      </c>
      <c r="D20" s="28"/>
      <c r="E20" s="96"/>
      <c r="F20" s="17"/>
      <c r="G20" s="17"/>
    </row>
    <row r="21" spans="3:7" ht="12" customHeight="1">
      <c r="C21" s="30" t="s">
        <v>151</v>
      </c>
      <c r="D21" s="28"/>
      <c r="E21" s="28"/>
      <c r="F21" s="17"/>
      <c r="G21" s="17"/>
    </row>
    <row r="22" spans="4:5" ht="12" customHeight="1">
      <c r="D22" s="28"/>
      <c r="E22" s="28"/>
    </row>
    <row r="23" spans="4:11" ht="12">
      <c r="D23" s="28"/>
      <c r="F23" s="16"/>
      <c r="G23" s="17"/>
      <c r="K23" s="17"/>
    </row>
    <row r="24" spans="4:11" ht="12">
      <c r="D24" s="28"/>
      <c r="F24" s="96"/>
      <c r="G24" s="17"/>
      <c r="K24" s="17"/>
    </row>
    <row r="25" spans="1:13" ht="12">
      <c r="A25" s="93"/>
      <c r="D25" s="28"/>
      <c r="E25" s="28"/>
      <c r="F25" s="96"/>
      <c r="G25" s="17"/>
      <c r="H25" s="17"/>
      <c r="I25" s="17"/>
      <c r="K25" s="17"/>
      <c r="L25" s="17"/>
      <c r="M25" s="17"/>
    </row>
    <row r="26" spans="1:13" ht="12">
      <c r="A26" s="99"/>
      <c r="D26" s="28"/>
      <c r="E26" s="28"/>
      <c r="F26" s="96"/>
      <c r="G26" s="96"/>
      <c r="H26" s="96"/>
      <c r="I26" s="96"/>
      <c r="J26" s="17"/>
      <c r="K26" s="17"/>
      <c r="L26" s="17"/>
      <c r="M26" s="17"/>
    </row>
    <row r="27" spans="1:13" ht="12">
      <c r="A27" s="99"/>
      <c r="D27" s="28"/>
      <c r="E27" s="28"/>
      <c r="F27" s="96"/>
      <c r="G27" s="96"/>
      <c r="H27" s="96"/>
      <c r="I27" s="96"/>
      <c r="J27" s="17"/>
      <c r="K27" s="17"/>
      <c r="L27" s="17"/>
      <c r="M27" s="17"/>
    </row>
    <row r="28" spans="5:13" ht="12">
      <c r="E28" s="28"/>
      <c r="F28" s="96"/>
      <c r="G28" s="96"/>
      <c r="H28" s="96"/>
      <c r="I28" s="96"/>
      <c r="J28" s="17"/>
      <c r="K28" s="17"/>
      <c r="L28" s="17"/>
      <c r="M28" s="17"/>
    </row>
    <row r="29" spans="4:13" ht="12">
      <c r="D29" s="28"/>
      <c r="F29" s="96"/>
      <c r="G29" s="96"/>
      <c r="H29" s="96"/>
      <c r="I29" s="96"/>
      <c r="J29" s="17"/>
      <c r="K29" s="17"/>
      <c r="L29" s="17"/>
      <c r="M29" s="17"/>
    </row>
    <row r="30" spans="4:13" ht="12">
      <c r="D30" s="28"/>
      <c r="E30" s="28"/>
      <c r="F30" s="96"/>
      <c r="G30" s="96"/>
      <c r="H30" s="96"/>
      <c r="I30" s="96"/>
      <c r="J30" s="17"/>
      <c r="K30" s="17"/>
      <c r="L30" s="17"/>
      <c r="M30" s="17"/>
    </row>
    <row r="31" spans="3:13" ht="12">
      <c r="C31" s="38"/>
      <c r="D31" s="28"/>
      <c r="E31" s="28"/>
      <c r="F31" s="96"/>
      <c r="G31" s="96"/>
      <c r="H31" s="96"/>
      <c r="I31" s="96"/>
      <c r="J31" s="17"/>
      <c r="K31" s="17"/>
      <c r="L31" s="17"/>
      <c r="M31" s="17"/>
    </row>
    <row r="32" spans="3:13" ht="12">
      <c r="C32" s="44"/>
      <c r="D32" s="28"/>
      <c r="E32" s="28"/>
      <c r="F32" s="96"/>
      <c r="G32" s="96"/>
      <c r="H32" s="96"/>
      <c r="I32" s="96"/>
      <c r="J32" s="17"/>
      <c r="K32" s="17"/>
      <c r="L32" s="17"/>
      <c r="M32" s="17"/>
    </row>
    <row r="33" spans="4:13" ht="12">
      <c r="D33" s="28"/>
      <c r="E33" s="28"/>
      <c r="F33" s="96"/>
      <c r="G33" s="96"/>
      <c r="H33" s="96"/>
      <c r="I33" s="96"/>
      <c r="J33" s="17"/>
      <c r="K33" s="17"/>
      <c r="L33" s="17"/>
      <c r="M33" s="17"/>
    </row>
    <row r="34" spans="5:13" ht="12">
      <c r="E34" s="28"/>
      <c r="F34" s="96"/>
      <c r="G34" s="96"/>
      <c r="H34" s="96"/>
      <c r="I34" s="96"/>
      <c r="J34" s="17"/>
      <c r="K34" s="17"/>
      <c r="L34" s="17"/>
      <c r="M34" s="17"/>
    </row>
    <row r="35" spans="3:13" ht="12">
      <c r="C35" s="105"/>
      <c r="D35" s="28"/>
      <c r="E35" s="29"/>
      <c r="F35" s="96"/>
      <c r="G35" s="96"/>
      <c r="H35" s="96"/>
      <c r="I35" s="96"/>
      <c r="J35" s="17"/>
      <c r="K35" s="17"/>
      <c r="L35" s="17"/>
      <c r="M35" s="17"/>
    </row>
    <row r="36" spans="4:13" ht="12">
      <c r="D36" s="28"/>
      <c r="E36" s="28"/>
      <c r="F36" s="96"/>
      <c r="G36" s="96"/>
      <c r="H36" s="96"/>
      <c r="I36" s="96"/>
      <c r="J36" s="17"/>
      <c r="K36" s="17"/>
      <c r="L36" s="17"/>
      <c r="M36" s="17"/>
    </row>
    <row r="37" spans="3:13" ht="12">
      <c r="C37" s="30"/>
      <c r="D37" s="28"/>
      <c r="E37" s="28"/>
      <c r="F37" s="96"/>
      <c r="G37" s="96"/>
      <c r="H37" s="96"/>
      <c r="I37" s="96"/>
      <c r="J37" s="17"/>
      <c r="K37" s="17"/>
      <c r="L37" s="17"/>
      <c r="M37" s="17"/>
    </row>
    <row r="38" spans="4:13" ht="12">
      <c r="D38" s="28"/>
      <c r="E38" s="28"/>
      <c r="F38" s="96"/>
      <c r="G38" s="96"/>
      <c r="H38" s="96"/>
      <c r="I38" s="96"/>
      <c r="J38" s="17"/>
      <c r="K38" s="17"/>
      <c r="L38" s="17"/>
      <c r="M38" s="17"/>
    </row>
    <row r="39" spans="4:13" ht="12">
      <c r="D39" s="17"/>
      <c r="E39" s="28"/>
      <c r="F39" s="96"/>
      <c r="G39" s="96"/>
      <c r="H39" s="96"/>
      <c r="I39" s="96"/>
      <c r="J39" s="17"/>
      <c r="K39" s="17"/>
      <c r="L39" s="17"/>
      <c r="M39" s="17"/>
    </row>
    <row r="40" spans="4:13" ht="12">
      <c r="D40" s="28"/>
      <c r="E40" s="28"/>
      <c r="F40" s="96"/>
      <c r="G40" s="96"/>
      <c r="H40" s="96"/>
      <c r="I40" s="96"/>
      <c r="J40" s="17"/>
      <c r="K40" s="17"/>
      <c r="L40" s="17"/>
      <c r="M40" s="17"/>
    </row>
    <row r="41" spans="4:13" ht="12">
      <c r="D41" s="17"/>
      <c r="E41" s="28"/>
      <c r="F41" s="96"/>
      <c r="G41" s="96"/>
      <c r="H41" s="96"/>
      <c r="I41" s="96"/>
      <c r="J41" s="17"/>
      <c r="K41" s="17"/>
      <c r="L41" s="17"/>
      <c r="M41" s="17"/>
    </row>
    <row r="42" spans="4:13" ht="12">
      <c r="D42" s="28"/>
      <c r="E42" s="28"/>
      <c r="F42" s="96"/>
      <c r="G42" s="96"/>
      <c r="H42" s="96"/>
      <c r="I42" s="96"/>
      <c r="J42" s="17"/>
      <c r="K42" s="17"/>
      <c r="L42" s="17"/>
      <c r="M42" s="17"/>
    </row>
    <row r="43" spans="4:13" ht="12">
      <c r="D43" s="28"/>
      <c r="E43" s="28"/>
      <c r="F43" s="96"/>
      <c r="G43" s="96"/>
      <c r="H43" s="96"/>
      <c r="I43" s="96"/>
      <c r="J43" s="17"/>
      <c r="K43" s="17"/>
      <c r="L43" s="17"/>
      <c r="M43" s="17"/>
    </row>
    <row r="44" spans="4:13" ht="12">
      <c r="D44" s="28"/>
      <c r="E44" s="28"/>
      <c r="F44" s="96"/>
      <c r="G44" s="96"/>
      <c r="H44" s="96"/>
      <c r="I44" s="96"/>
      <c r="J44" s="17"/>
      <c r="K44" s="17"/>
      <c r="L44" s="17"/>
      <c r="M44" s="17"/>
    </row>
    <row r="45" spans="4:13" ht="12">
      <c r="D45" s="28"/>
      <c r="E45" s="28"/>
      <c r="F45" s="96"/>
      <c r="G45" s="96"/>
      <c r="H45" s="96"/>
      <c r="I45" s="96"/>
      <c r="J45" s="17"/>
      <c r="K45" s="17"/>
      <c r="L45" s="17"/>
      <c r="M45" s="17"/>
    </row>
    <row r="46" spans="4:13" ht="12">
      <c r="D46" s="28"/>
      <c r="E46" s="28"/>
      <c r="F46" s="96"/>
      <c r="G46" s="96"/>
      <c r="H46" s="96"/>
      <c r="I46" s="96"/>
      <c r="M46" s="17"/>
    </row>
    <row r="47" spans="4:9" ht="12">
      <c r="D47" s="28"/>
      <c r="E47" s="28"/>
      <c r="F47" s="96"/>
      <c r="G47" s="96"/>
      <c r="H47" s="96"/>
      <c r="I47" s="96"/>
    </row>
    <row r="48" spans="5:9" ht="12">
      <c r="E48" s="28"/>
      <c r="F48" s="96"/>
      <c r="I48" s="96"/>
    </row>
    <row r="49" ht="12"/>
    <row r="50" ht="12"/>
    <row r="51" ht="12">
      <c r="D51" s="96"/>
    </row>
    <row r="52" spans="4:5" ht="12">
      <c r="D52" s="96"/>
      <c r="E52" s="96"/>
    </row>
    <row r="53" spans="4:5" ht="12">
      <c r="D53" s="96"/>
      <c r="E53" s="96"/>
    </row>
    <row r="54" spans="4:5" ht="12">
      <c r="D54" s="96"/>
      <c r="E54" s="96"/>
    </row>
    <row r="55" spans="4:5" ht="12">
      <c r="D55" s="96"/>
      <c r="E55" s="96"/>
    </row>
    <row r="56" spans="4:5" ht="12">
      <c r="D56" s="96"/>
      <c r="E56" s="96"/>
    </row>
    <row r="57" spans="4:5" ht="12">
      <c r="D57" s="96"/>
      <c r="E57" s="96"/>
    </row>
    <row r="58" spans="4:5" ht="12">
      <c r="D58" s="96"/>
      <c r="E58" s="96"/>
    </row>
    <row r="59" spans="4:5" ht="12">
      <c r="D59" s="96"/>
      <c r="E59" s="96"/>
    </row>
    <row r="60" spans="4:5" ht="12">
      <c r="D60" s="96"/>
      <c r="E60" s="96"/>
    </row>
    <row r="61" spans="4:5" ht="12">
      <c r="D61" s="96"/>
      <c r="E61" s="96"/>
    </row>
    <row r="62" spans="4:5" ht="12">
      <c r="D62" s="96"/>
      <c r="E62" s="96"/>
    </row>
    <row r="63" spans="4:5" ht="12">
      <c r="D63" s="96"/>
      <c r="E63" s="96"/>
    </row>
    <row r="64" spans="4:5" ht="12">
      <c r="D64" s="96"/>
      <c r="E64" s="96"/>
    </row>
    <row r="65" spans="4:5" ht="12">
      <c r="D65" s="96"/>
      <c r="E65" s="96"/>
    </row>
    <row r="66" spans="4:5" ht="12">
      <c r="D66" s="96"/>
      <c r="E66" s="96"/>
    </row>
    <row r="67" spans="4:5" ht="12">
      <c r="D67" s="96"/>
      <c r="E67" s="96"/>
    </row>
    <row r="68" spans="4:5" ht="12">
      <c r="D68" s="96"/>
      <c r="E68" s="96"/>
    </row>
    <row r="69" spans="4:5" ht="12">
      <c r="D69" s="96"/>
      <c r="E69" s="96"/>
    </row>
    <row r="70" spans="4:5" ht="12">
      <c r="D70" s="96"/>
      <c r="E70" s="96"/>
    </row>
    <row r="71" spans="4:5" ht="12">
      <c r="D71" s="96"/>
      <c r="E71" s="96"/>
    </row>
    <row r="72" spans="4:5" ht="12">
      <c r="D72" s="96"/>
      <c r="E72" s="96"/>
    </row>
    <row r="73" spans="4:5" ht="12">
      <c r="D73" s="96"/>
      <c r="E73" s="96"/>
    </row>
    <row r="74" spans="4:5" ht="12">
      <c r="D74" s="96"/>
      <c r="E74" s="96"/>
    </row>
    <row r="75" spans="4:5" ht="12">
      <c r="D75" s="96"/>
      <c r="E75" s="96"/>
    </row>
    <row r="76" spans="4:5" ht="12">
      <c r="D76" s="96"/>
      <c r="E76" s="96"/>
    </row>
    <row r="77" spans="3:5" ht="12">
      <c r="C77" s="30"/>
      <c r="D77" s="96"/>
      <c r="E77" s="96"/>
    </row>
    <row r="78" spans="4:5" ht="12">
      <c r="D78" s="96"/>
      <c r="E78" s="96"/>
    </row>
    <row r="79" spans="4:5" ht="12">
      <c r="D79" s="96"/>
      <c r="E79" s="96"/>
    </row>
    <row r="80" spans="4:5" ht="12">
      <c r="D80" s="96"/>
      <c r="E80" s="96"/>
    </row>
    <row r="81" spans="4:5" ht="12">
      <c r="D81" s="96"/>
      <c r="E81" s="96"/>
    </row>
    <row r="82" spans="4:5" ht="12">
      <c r="D82" s="96"/>
      <c r="E82" s="96"/>
    </row>
    <row r="83" spans="4:5" ht="12">
      <c r="D83" s="96"/>
      <c r="E83" s="96"/>
    </row>
    <row r="84" spans="4:5" ht="12">
      <c r="D84" s="96"/>
      <c r="E84" s="96"/>
    </row>
    <row r="85" spans="4:5" ht="12">
      <c r="D85" s="96"/>
      <c r="E85" s="96"/>
    </row>
    <row r="86" spans="4:5" ht="12">
      <c r="D86" s="96"/>
      <c r="E86" s="96"/>
    </row>
    <row r="87" spans="4:5" ht="12">
      <c r="D87" s="96"/>
      <c r="E87" s="96"/>
    </row>
    <row r="88" ht="12">
      <c r="E88" s="9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showGridLines="0" workbookViewId="0" topLeftCell="A16">
      <selection activeCell="R44" sqref="R44"/>
    </sheetView>
  </sheetViews>
  <sheetFormatPr defaultColWidth="9.140625" defaultRowHeight="12"/>
  <cols>
    <col min="1" max="2" width="9.28125" style="144" customWidth="1"/>
    <col min="3" max="3" width="30.421875" style="144" customWidth="1"/>
    <col min="4" max="4" width="12.28125" style="144" bestFit="1" customWidth="1"/>
    <col min="5" max="14" width="9.140625" style="144" customWidth="1"/>
    <col min="15" max="15" width="8.8515625" style="144" customWidth="1"/>
    <col min="16" max="16" width="9.421875" style="144" customWidth="1"/>
    <col min="17" max="16384" width="9.140625" style="144" customWidth="1"/>
  </cols>
  <sheetData>
    <row r="1" spans="1:6" s="93" customFormat="1" ht="12">
      <c r="A1" s="16"/>
      <c r="C1" s="63" t="s">
        <v>65</v>
      </c>
      <c r="F1" s="4"/>
    </row>
    <row r="2" spans="1:24" s="93" customFormat="1" ht="12">
      <c r="A2" s="16"/>
      <c r="C2" s="63" t="s">
        <v>65</v>
      </c>
      <c r="Q2" s="175"/>
      <c r="R2" s="175"/>
      <c r="S2" s="175"/>
      <c r="T2" s="175"/>
      <c r="U2" s="175"/>
      <c r="V2" s="175"/>
      <c r="W2" s="175"/>
      <c r="X2" s="175"/>
    </row>
    <row r="3" spans="3:24" s="93" customFormat="1" ht="12">
      <c r="C3" s="93" t="s">
        <v>51</v>
      </c>
      <c r="Q3" s="178"/>
      <c r="R3" s="175"/>
      <c r="S3" s="175"/>
      <c r="T3" s="175"/>
      <c r="U3" s="175"/>
      <c r="V3" s="175"/>
      <c r="W3" s="175"/>
      <c r="X3" s="175"/>
    </row>
    <row r="4" spans="3:24" s="93" customFormat="1" ht="12">
      <c r="C4" s="93" t="s">
        <v>50</v>
      </c>
      <c r="J4" s="31"/>
      <c r="L4" s="31"/>
      <c r="Q4" s="178"/>
      <c r="R4" s="175"/>
      <c r="S4" s="175"/>
      <c r="T4" s="175"/>
      <c r="U4" s="175"/>
      <c r="V4" s="175"/>
      <c r="W4" s="175"/>
      <c r="X4" s="175"/>
    </row>
    <row r="5" spans="17:24" s="93" customFormat="1" ht="12">
      <c r="Q5" s="178"/>
      <c r="R5" s="175"/>
      <c r="S5" s="175"/>
      <c r="T5" s="175"/>
      <c r="U5" s="175"/>
      <c r="V5" s="175"/>
      <c r="W5" s="175"/>
      <c r="X5" s="175"/>
    </row>
    <row r="6" spans="3:25" s="8" customFormat="1" ht="12">
      <c r="C6" s="38" t="s">
        <v>180</v>
      </c>
      <c r="D6" s="38"/>
      <c r="E6" s="38"/>
      <c r="F6" s="38"/>
      <c r="G6" s="38"/>
      <c r="H6" s="38"/>
      <c r="I6" s="38"/>
      <c r="J6" s="179"/>
      <c r="K6" s="179"/>
      <c r="L6" s="179"/>
      <c r="M6" s="179"/>
      <c r="N6" s="179"/>
      <c r="O6" s="38"/>
      <c r="P6" s="38"/>
      <c r="Q6" s="175"/>
      <c r="R6" s="175"/>
      <c r="S6" s="175"/>
      <c r="T6" s="175"/>
      <c r="U6" s="175"/>
      <c r="V6" s="175"/>
      <c r="W6" s="175"/>
      <c r="X6" s="175"/>
      <c r="Y6" s="38"/>
    </row>
    <row r="7" spans="3:33" s="93" customFormat="1" ht="12" customHeight="1">
      <c r="C7" s="44" t="s">
        <v>203</v>
      </c>
      <c r="D7" s="44"/>
      <c r="E7" s="44"/>
      <c r="F7" s="44"/>
      <c r="G7" s="44"/>
      <c r="H7" s="44"/>
      <c r="I7" s="44"/>
      <c r="J7" s="7"/>
      <c r="K7" s="7"/>
      <c r="L7" s="7"/>
      <c r="M7" s="7"/>
      <c r="N7" s="7"/>
      <c r="O7" s="44"/>
      <c r="P7" s="44"/>
      <c r="Q7" s="178"/>
      <c r="R7" s="175"/>
      <c r="S7" s="175"/>
      <c r="T7" s="175"/>
      <c r="U7" s="175"/>
      <c r="V7" s="175"/>
      <c r="W7" s="175"/>
      <c r="X7" s="175"/>
      <c r="Y7" s="44"/>
      <c r="Z7" s="44"/>
      <c r="AA7" s="44"/>
      <c r="AB7" s="44"/>
      <c r="AC7" s="44"/>
      <c r="AD7" s="44"/>
      <c r="AE7" s="44"/>
      <c r="AF7" s="44"/>
      <c r="AG7" s="44"/>
    </row>
    <row r="8" spans="1:24" ht="12" customHeight="1">
      <c r="A8" s="93"/>
      <c r="M8" s="19"/>
      <c r="N8" s="19"/>
      <c r="O8" s="19"/>
      <c r="Q8" s="178"/>
      <c r="R8" s="175"/>
      <c r="S8" s="175"/>
      <c r="T8" s="175"/>
      <c r="U8" s="175"/>
      <c r="V8" s="175"/>
      <c r="W8" s="175"/>
      <c r="X8" s="175"/>
    </row>
    <row r="9" spans="13:24" ht="12" customHeight="1">
      <c r="M9" s="19"/>
      <c r="N9" s="7"/>
      <c r="Q9" s="178"/>
      <c r="R9" s="175"/>
      <c r="S9" s="175"/>
      <c r="T9" s="175"/>
      <c r="U9" s="175"/>
      <c r="V9" s="175"/>
      <c r="W9" s="175"/>
      <c r="X9" s="175"/>
    </row>
    <row r="10" spans="3:15" ht="12" customHeight="1">
      <c r="C10" s="105"/>
      <c r="D10" s="163">
        <v>2011</v>
      </c>
      <c r="E10" s="163">
        <v>2012</v>
      </c>
      <c r="F10" s="163">
        <v>2013</v>
      </c>
      <c r="G10" s="163">
        <v>2014</v>
      </c>
      <c r="H10" s="163">
        <v>2015</v>
      </c>
      <c r="I10" s="163">
        <v>2016</v>
      </c>
      <c r="J10" s="163">
        <v>2017</v>
      </c>
      <c r="K10" s="163">
        <v>2018</v>
      </c>
      <c r="L10" s="163">
        <v>2019</v>
      </c>
      <c r="M10" s="163">
        <v>2020</v>
      </c>
      <c r="N10" s="163">
        <v>2021</v>
      </c>
      <c r="O10" s="99"/>
    </row>
    <row r="11" spans="3:17" ht="12" customHeight="1">
      <c r="C11" s="105" t="s">
        <v>5</v>
      </c>
      <c r="D11" s="215">
        <v>13.262413557373097</v>
      </c>
      <c r="E11" s="215">
        <v>2.1829704145005735</v>
      </c>
      <c r="F11" s="215">
        <v>-4.211233286906991</v>
      </c>
      <c r="G11" s="215">
        <v>-0.32959498722299196</v>
      </c>
      <c r="H11" s="215">
        <v>1.3929739571544975</v>
      </c>
      <c r="I11" s="215">
        <v>-2.7667667815982067</v>
      </c>
      <c r="J11" s="215">
        <v>10.584357396166322</v>
      </c>
      <c r="K11" s="215">
        <v>7.902320375750893</v>
      </c>
      <c r="L11" s="215">
        <v>1.504614212620603</v>
      </c>
      <c r="M11" s="215">
        <v>-11.521938154982603</v>
      </c>
      <c r="N11" s="215">
        <v>23.01334296559412</v>
      </c>
      <c r="O11" s="100"/>
      <c r="P11" s="39"/>
      <c r="Q11" s="39"/>
    </row>
    <row r="12" spans="3:17" ht="12" customHeight="1">
      <c r="C12" s="105" t="s">
        <v>6</v>
      </c>
      <c r="D12" s="215">
        <v>13.157301293642654</v>
      </c>
      <c r="E12" s="215">
        <v>9.013369397363613</v>
      </c>
      <c r="F12" s="215">
        <v>0.5233862991462779</v>
      </c>
      <c r="G12" s="215">
        <v>0.9355396638182745</v>
      </c>
      <c r="H12" s="215">
        <v>4.425972127680344</v>
      </c>
      <c r="I12" s="215">
        <v>-0.5071368009536892</v>
      </c>
      <c r="J12" s="215">
        <v>6.827025535455711</v>
      </c>
      <c r="K12" s="215">
        <v>3.2847468472061214</v>
      </c>
      <c r="L12" s="215">
        <v>3.5065640620380423</v>
      </c>
      <c r="M12" s="215">
        <v>-9.330925017961544</v>
      </c>
      <c r="N12" s="215">
        <v>12.795392123817706</v>
      </c>
      <c r="O12" s="100"/>
      <c r="P12" s="39"/>
      <c r="Q12" s="39"/>
    </row>
    <row r="13" spans="3:15" ht="12" customHeight="1">
      <c r="C13" s="105" t="s">
        <v>38</v>
      </c>
      <c r="D13" s="100">
        <v>-41.665527145</v>
      </c>
      <c r="E13" s="100">
        <v>68.382101474</v>
      </c>
      <c r="F13" s="100">
        <v>149.346792773</v>
      </c>
      <c r="G13" s="100">
        <v>171.37582655</v>
      </c>
      <c r="H13" s="100">
        <v>228.260028684</v>
      </c>
      <c r="I13" s="100">
        <v>264.342682614</v>
      </c>
      <c r="J13" s="100">
        <v>222.179307075</v>
      </c>
      <c r="K13" s="100">
        <v>147.650181809</v>
      </c>
      <c r="L13" s="100">
        <v>191.1072484</v>
      </c>
      <c r="M13" s="100">
        <v>215.800257564</v>
      </c>
      <c r="N13" s="100">
        <v>67.944070284</v>
      </c>
      <c r="O13" s="100"/>
    </row>
    <row r="14" spans="3:15" ht="12" customHeight="1">
      <c r="C14" s="105"/>
      <c r="D14" s="100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29"/>
    </row>
    <row r="15" spans="1:14" ht="12" customHeight="1">
      <c r="A15" s="16"/>
      <c r="C15" s="144" t="s">
        <v>167</v>
      </c>
      <c r="K15" s="108"/>
      <c r="L15" s="108"/>
      <c r="M15" s="108"/>
      <c r="N15" s="108"/>
    </row>
    <row r="16" spans="3:15" ht="12" customHeight="1">
      <c r="C16" s="30" t="s">
        <v>66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5:15" ht="12" customHeight="1"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ht="12" customHeight="1"/>
    <row r="19" ht="12">
      <c r="A19" s="52"/>
    </row>
    <row r="20" ht="12">
      <c r="A20" s="93"/>
    </row>
    <row r="21" ht="12">
      <c r="A21" s="99"/>
    </row>
    <row r="22" ht="12">
      <c r="A22" s="99"/>
    </row>
    <row r="23" ht="12">
      <c r="A23" s="99"/>
    </row>
    <row r="24" ht="12">
      <c r="C24" s="38"/>
    </row>
    <row r="25" ht="12">
      <c r="C25" s="4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70" ht="12">
      <c r="C70" s="30"/>
    </row>
    <row r="72" ht="12">
      <c r="C72" s="30"/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showGridLines="0" workbookViewId="0" topLeftCell="A22">
      <selection activeCell="S30" sqref="S30"/>
    </sheetView>
  </sheetViews>
  <sheetFormatPr defaultColWidth="9.140625" defaultRowHeight="12"/>
  <cols>
    <col min="1" max="2" width="9.28125" style="144" customWidth="1"/>
    <col min="3" max="3" width="30.421875" style="144" customWidth="1"/>
    <col min="4" max="4" width="13.28125" style="144" customWidth="1"/>
    <col min="5" max="14" width="9.140625" style="144" customWidth="1"/>
    <col min="15" max="15" width="8.8515625" style="144" customWidth="1"/>
    <col min="16" max="16" width="9.421875" style="144" customWidth="1"/>
    <col min="17" max="16384" width="9.140625" style="144" customWidth="1"/>
  </cols>
  <sheetData>
    <row r="1" spans="1:6" s="93" customFormat="1" ht="12">
      <c r="A1" s="16"/>
      <c r="C1" s="63" t="s">
        <v>65</v>
      </c>
      <c r="F1" s="4"/>
    </row>
    <row r="2" spans="1:24" s="93" customFormat="1" ht="12">
      <c r="A2" s="16"/>
      <c r="C2" s="63" t="s">
        <v>65</v>
      </c>
      <c r="Q2" s="175"/>
      <c r="R2" s="175"/>
      <c r="S2" s="175"/>
      <c r="T2" s="175"/>
      <c r="U2" s="175"/>
      <c r="V2" s="175"/>
      <c r="W2" s="175"/>
      <c r="X2" s="175"/>
    </row>
    <row r="3" spans="3:24" s="93" customFormat="1" ht="12">
      <c r="C3" s="93" t="s">
        <v>51</v>
      </c>
      <c r="Q3" s="178"/>
      <c r="R3" s="175"/>
      <c r="S3" s="175"/>
      <c r="T3" s="175"/>
      <c r="U3" s="175"/>
      <c r="V3" s="175"/>
      <c r="W3" s="175"/>
      <c r="X3" s="175"/>
    </row>
    <row r="4" spans="3:24" s="93" customFormat="1" ht="12">
      <c r="C4" s="93" t="s">
        <v>50</v>
      </c>
      <c r="J4" s="31"/>
      <c r="L4" s="31"/>
      <c r="Q4" s="178"/>
      <c r="R4" s="175"/>
      <c r="S4" s="175"/>
      <c r="T4" s="175"/>
      <c r="U4" s="175"/>
      <c r="V4" s="175"/>
      <c r="W4" s="175"/>
      <c r="X4" s="175"/>
    </row>
    <row r="5" spans="17:24" s="93" customFormat="1" ht="12">
      <c r="Q5" s="178"/>
      <c r="R5" s="175"/>
      <c r="S5" s="175"/>
      <c r="T5" s="175"/>
      <c r="U5" s="175"/>
      <c r="V5" s="175"/>
      <c r="W5" s="175"/>
      <c r="X5" s="175"/>
    </row>
    <row r="6" spans="3:25" s="8" customFormat="1" ht="12.75">
      <c r="C6" s="222" t="s">
        <v>214</v>
      </c>
      <c r="D6" s="38"/>
      <c r="E6" s="38"/>
      <c r="F6" s="38"/>
      <c r="G6" s="38"/>
      <c r="H6" s="38"/>
      <c r="I6" s="38"/>
      <c r="J6" s="179"/>
      <c r="K6" s="179"/>
      <c r="L6" s="179"/>
      <c r="M6" s="179"/>
      <c r="N6" s="179"/>
      <c r="O6" s="38"/>
      <c r="P6" s="38"/>
      <c r="Q6" s="175"/>
      <c r="R6" s="175"/>
      <c r="S6" s="175"/>
      <c r="T6" s="175"/>
      <c r="U6" s="175"/>
      <c r="V6" s="175"/>
      <c r="W6" s="175"/>
      <c r="X6" s="175"/>
      <c r="Y6" s="38"/>
    </row>
    <row r="7" spans="3:33" s="93" customFormat="1" ht="12" customHeight="1">
      <c r="C7" s="223" t="s">
        <v>226</v>
      </c>
      <c r="D7" s="44"/>
      <c r="E7" s="44"/>
      <c r="F7" s="44"/>
      <c r="G7" s="44"/>
      <c r="H7" s="44"/>
      <c r="I7" s="44"/>
      <c r="J7" s="7"/>
      <c r="K7" s="7"/>
      <c r="L7" s="7"/>
      <c r="M7" s="7"/>
      <c r="N7" s="7"/>
      <c r="O7" s="44"/>
      <c r="P7" s="44"/>
      <c r="Q7" s="178"/>
      <c r="R7" s="175"/>
      <c r="S7" s="175"/>
      <c r="T7" s="175"/>
      <c r="U7" s="175"/>
      <c r="V7" s="175"/>
      <c r="W7" s="175"/>
      <c r="X7" s="175"/>
      <c r="Y7" s="44"/>
      <c r="Z7" s="44"/>
      <c r="AA7" s="44"/>
      <c r="AB7" s="44"/>
      <c r="AC7" s="44"/>
      <c r="AD7" s="44"/>
      <c r="AE7" s="44"/>
      <c r="AF7" s="44"/>
      <c r="AG7" s="44"/>
    </row>
    <row r="8" spans="1:24" ht="12" customHeight="1">
      <c r="A8" s="93"/>
      <c r="M8" s="19"/>
      <c r="N8" s="19"/>
      <c r="O8" s="19"/>
      <c r="Q8" s="178"/>
      <c r="R8" s="175"/>
      <c r="S8" s="175"/>
      <c r="T8" s="175"/>
      <c r="U8" s="175"/>
      <c r="V8" s="175"/>
      <c r="W8" s="175"/>
      <c r="X8" s="175"/>
    </row>
    <row r="9" spans="13:24" ht="12" customHeight="1">
      <c r="M9" s="19"/>
      <c r="N9" s="7"/>
      <c r="Q9" s="178"/>
      <c r="R9" s="175"/>
      <c r="S9" s="175"/>
      <c r="T9" s="175"/>
      <c r="U9" s="175"/>
      <c r="V9" s="175"/>
      <c r="W9" s="175"/>
      <c r="X9" s="175"/>
    </row>
    <row r="10" spans="3:15" ht="12" customHeight="1">
      <c r="C10" s="105"/>
      <c r="D10" s="216">
        <v>44197</v>
      </c>
      <c r="E10" s="216">
        <v>44228</v>
      </c>
      <c r="F10" s="216">
        <v>44256</v>
      </c>
      <c r="G10" s="216">
        <v>44287</v>
      </c>
      <c r="H10" s="216">
        <v>44317</v>
      </c>
      <c r="I10" s="216">
        <v>44348</v>
      </c>
      <c r="J10" s="216">
        <v>44378</v>
      </c>
      <c r="K10" s="216">
        <v>44409</v>
      </c>
      <c r="L10" s="216">
        <v>44440</v>
      </c>
      <c r="M10" s="216">
        <v>44470</v>
      </c>
      <c r="N10" s="216">
        <v>44501</v>
      </c>
      <c r="O10" s="216">
        <v>44531</v>
      </c>
    </row>
    <row r="11" spans="3:17" ht="12" customHeight="1">
      <c r="C11" s="216" t="s">
        <v>5</v>
      </c>
      <c r="D11" s="35">
        <v>-16.623576956430284</v>
      </c>
      <c r="E11" s="35">
        <v>-3.1197593635854837</v>
      </c>
      <c r="F11" s="35">
        <v>19.00605743482742</v>
      </c>
      <c r="G11" s="35">
        <v>33.48911858107031</v>
      </c>
      <c r="H11" s="35">
        <v>33.69955817372248</v>
      </c>
      <c r="I11" s="35">
        <v>30.15968412706018</v>
      </c>
      <c r="J11" s="35">
        <v>19.64100301242302</v>
      </c>
      <c r="K11" s="35">
        <v>34.72108853313611</v>
      </c>
      <c r="L11" s="35">
        <v>26.34526355806459</v>
      </c>
      <c r="M11" s="35">
        <v>29.613306950358243</v>
      </c>
      <c r="N11" s="35">
        <v>37.58410070419818</v>
      </c>
      <c r="O11" s="35">
        <v>42.31941176167986</v>
      </c>
      <c r="P11" s="39"/>
      <c r="Q11" s="39"/>
    </row>
    <row r="12" spans="3:17" ht="12" customHeight="1">
      <c r="C12" s="216" t="s">
        <v>6</v>
      </c>
      <c r="D12" s="35">
        <v>-10.325397035538074</v>
      </c>
      <c r="E12" s="35">
        <v>-3.431664024517267</v>
      </c>
      <c r="F12" s="35">
        <v>10.863398147474456</v>
      </c>
      <c r="G12" s="35">
        <v>43.54733097192292</v>
      </c>
      <c r="H12" s="35">
        <v>32.9936845479724</v>
      </c>
      <c r="I12" s="35">
        <v>22.496053693502894</v>
      </c>
      <c r="J12" s="35">
        <v>10.955742036897732</v>
      </c>
      <c r="K12" s="35">
        <v>19.388634450258667</v>
      </c>
      <c r="L12" s="35">
        <v>9.16475496159681</v>
      </c>
      <c r="M12" s="35">
        <v>6.468512107684576</v>
      </c>
      <c r="N12" s="35">
        <v>13.857282903244705</v>
      </c>
      <c r="O12" s="35">
        <v>12.578387066600815</v>
      </c>
      <c r="P12" s="39"/>
      <c r="Q12" s="39"/>
    </row>
    <row r="13" spans="3:15" ht="12" customHeight="1">
      <c r="C13" s="105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3:15" ht="12" customHeight="1">
      <c r="C14" s="105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29"/>
    </row>
    <row r="15" spans="1:14" ht="12" customHeight="1">
      <c r="A15" s="16"/>
      <c r="C15" s="144" t="s">
        <v>167</v>
      </c>
      <c r="K15" s="108"/>
      <c r="L15" s="108"/>
      <c r="M15" s="108"/>
      <c r="N15" s="108"/>
    </row>
    <row r="16" spans="3:15" ht="12" customHeight="1">
      <c r="C16" s="30" t="s">
        <v>66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5:15" ht="12" customHeight="1"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</row>
    <row r="18" ht="12" customHeight="1"/>
    <row r="19" ht="12">
      <c r="A19" s="52"/>
    </row>
    <row r="20" ht="12">
      <c r="A20" s="93"/>
    </row>
    <row r="21" ht="12">
      <c r="A21" s="99"/>
    </row>
    <row r="22" ht="12">
      <c r="A22" s="99"/>
    </row>
    <row r="23" ht="12">
      <c r="A23" s="99"/>
    </row>
    <row r="24" ht="12">
      <c r="C24" s="38"/>
    </row>
    <row r="25" ht="12">
      <c r="C25" s="4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70" ht="12">
      <c r="C70" s="30"/>
    </row>
    <row r="72" ht="12">
      <c r="C72" s="30"/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workbookViewId="0" topLeftCell="A22">
      <selection activeCell="C32" sqref="C32"/>
    </sheetView>
  </sheetViews>
  <sheetFormatPr defaultColWidth="9.140625" defaultRowHeight="12"/>
  <cols>
    <col min="1" max="2" width="9.28125" style="144" customWidth="1"/>
    <col min="3" max="4" width="24.7109375" style="144" customWidth="1"/>
    <col min="5" max="5" width="27.57421875" style="144" customWidth="1"/>
    <col min="6" max="7" width="24.8515625" style="144" customWidth="1"/>
    <col min="8" max="8" width="27.57421875" style="144" customWidth="1"/>
    <col min="9" max="16384" width="9.140625" style="144" customWidth="1"/>
  </cols>
  <sheetData>
    <row r="1" spans="3:6" ht="12">
      <c r="C1" s="63" t="s">
        <v>89</v>
      </c>
      <c r="F1" s="4"/>
    </row>
    <row r="2" spans="1:6" s="93" customFormat="1" ht="12">
      <c r="A2" s="16"/>
      <c r="C2" s="63" t="s">
        <v>86</v>
      </c>
      <c r="F2" s="4"/>
    </row>
    <row r="3" spans="3:6" s="93" customFormat="1" ht="12">
      <c r="C3" s="93" t="s">
        <v>51</v>
      </c>
      <c r="F3" s="4"/>
    </row>
    <row r="4" s="93" customFormat="1" ht="12">
      <c r="C4" s="93" t="s">
        <v>50</v>
      </c>
    </row>
    <row r="5" s="93" customFormat="1" ht="12"/>
    <row r="6" spans="3:15" s="8" customFormat="1" ht="12">
      <c r="C6" s="38" t="s">
        <v>181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3:23" s="93" customFormat="1" ht="12">
      <c r="C7" s="11" t="s">
        <v>168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="93" customFormat="1" ht="12"/>
    <row r="9" ht="12"/>
    <row r="10" spans="3:8" s="105" customFormat="1" ht="12" customHeight="1">
      <c r="C10" s="164"/>
      <c r="D10" s="229"/>
      <c r="E10" s="229"/>
      <c r="G10" s="229"/>
      <c r="H10" s="229"/>
    </row>
    <row r="11" spans="3:7" ht="12">
      <c r="C11" s="164"/>
      <c r="D11" s="85" t="s">
        <v>6</v>
      </c>
      <c r="G11" s="85" t="s">
        <v>5</v>
      </c>
    </row>
    <row r="12" spans="2:7" s="105" customFormat="1" ht="12" customHeight="1">
      <c r="B12" s="32"/>
      <c r="C12" s="105" t="s">
        <v>23</v>
      </c>
      <c r="D12" s="121">
        <v>29.010511247593403</v>
      </c>
      <c r="F12" s="105" t="s">
        <v>23</v>
      </c>
      <c r="G12" s="121">
        <v>20.627506146385873</v>
      </c>
    </row>
    <row r="13" spans="2:7" s="105" customFormat="1" ht="12" customHeight="1">
      <c r="B13" s="32"/>
      <c r="C13" s="105" t="s">
        <v>26</v>
      </c>
      <c r="D13" s="121">
        <v>11.303268202281636</v>
      </c>
      <c r="F13" s="105" t="s">
        <v>15</v>
      </c>
      <c r="G13" s="121">
        <v>17.829299654726338</v>
      </c>
    </row>
    <row r="14" spans="2:7" s="105" customFormat="1" ht="12" customHeight="1">
      <c r="B14" s="32"/>
      <c r="C14" s="105" t="s">
        <v>24</v>
      </c>
      <c r="D14" s="121">
        <v>10.29678108703691</v>
      </c>
      <c r="F14" s="105" t="s">
        <v>24</v>
      </c>
      <c r="G14" s="121">
        <v>9.67385362234603</v>
      </c>
    </row>
    <row r="15" spans="2:7" s="105" customFormat="1" ht="12" customHeight="1">
      <c r="B15" s="32"/>
      <c r="C15" s="105" t="s">
        <v>15</v>
      </c>
      <c r="D15" s="121">
        <v>9.942462580990147</v>
      </c>
      <c r="F15" s="105" t="s">
        <v>26</v>
      </c>
      <c r="G15" s="121">
        <v>9.400736774809513</v>
      </c>
    </row>
    <row r="16" spans="2:7" s="105" customFormat="1" ht="12" customHeight="1">
      <c r="B16" s="32"/>
      <c r="C16" s="105" t="s">
        <v>13</v>
      </c>
      <c r="D16" s="121">
        <v>7.138037440581608</v>
      </c>
      <c r="F16" s="105" t="s">
        <v>13</v>
      </c>
      <c r="G16" s="121">
        <v>7.890767916790647</v>
      </c>
    </row>
    <row r="17" spans="2:7" s="105" customFormat="1" ht="12" customHeight="1">
      <c r="B17" s="32"/>
      <c r="C17" s="105" t="s">
        <v>25</v>
      </c>
      <c r="D17" s="121">
        <v>5.574926298075381</v>
      </c>
      <c r="F17" s="105" t="s">
        <v>25</v>
      </c>
      <c r="G17" s="121">
        <v>7.607968525440217</v>
      </c>
    </row>
    <row r="18" spans="2:7" s="105" customFormat="1" ht="12" customHeight="1">
      <c r="B18" s="32"/>
      <c r="C18" s="105" t="s">
        <v>14</v>
      </c>
      <c r="D18" s="121">
        <v>4.556404455057702</v>
      </c>
      <c r="F18" s="105" t="s">
        <v>35</v>
      </c>
      <c r="G18" s="121">
        <v>4.619715940197974</v>
      </c>
    </row>
    <row r="19" spans="2:7" s="105" customFormat="1" ht="12" customHeight="1">
      <c r="B19" s="32"/>
      <c r="C19" s="105" t="s">
        <v>85</v>
      </c>
      <c r="D19" s="121">
        <v>22.177608688383202</v>
      </c>
      <c r="F19" s="105" t="s">
        <v>85</v>
      </c>
      <c r="G19" s="121">
        <v>22.3501514193034</v>
      </c>
    </row>
    <row r="20" spans="3:7" ht="12">
      <c r="C20" s="105"/>
      <c r="D20" s="25"/>
      <c r="F20" s="25"/>
      <c r="G20" s="25"/>
    </row>
    <row r="21" spans="3:7" ht="12">
      <c r="C21" s="30" t="s">
        <v>67</v>
      </c>
      <c r="D21" s="25"/>
      <c r="F21" s="25"/>
      <c r="G21" s="25"/>
    </row>
    <row r="22" spans="3:7" ht="12">
      <c r="C22" s="105"/>
      <c r="D22" s="25"/>
      <c r="F22" s="25"/>
      <c r="G22" s="25"/>
    </row>
    <row r="23" spans="3:7" ht="12">
      <c r="C23" s="105"/>
      <c r="D23" s="25"/>
      <c r="F23" s="25"/>
      <c r="G23" s="25"/>
    </row>
    <row r="24" spans="3:7" ht="12">
      <c r="C24" s="105"/>
      <c r="D24" s="25"/>
      <c r="F24" s="25"/>
      <c r="G24" s="25"/>
    </row>
    <row r="25" spans="3:7" ht="12">
      <c r="C25" s="105"/>
      <c r="D25" s="25"/>
      <c r="F25" s="25"/>
      <c r="G25" s="25"/>
    </row>
    <row r="26" ht="12">
      <c r="A26" s="93"/>
    </row>
    <row r="27" ht="12"/>
    <row r="28" ht="12"/>
    <row r="29" ht="12"/>
    <row r="30" ht="12"/>
    <row r="31" ht="15.75">
      <c r="C31" s="189" t="s">
        <v>181</v>
      </c>
    </row>
    <row r="32" ht="12.75">
      <c r="C32" s="190" t="s">
        <v>232</v>
      </c>
    </row>
    <row r="33" ht="12"/>
    <row r="34" ht="12"/>
    <row r="35" ht="12">
      <c r="C35" s="12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77" ht="12">
      <c r="C77" s="30"/>
    </row>
  </sheetData>
  <mergeCells count="2">
    <mergeCell ref="G10:H10"/>
    <mergeCell ref="D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workbookViewId="0" topLeftCell="A13">
      <selection activeCell="I55" sqref="I55"/>
    </sheetView>
  </sheetViews>
  <sheetFormatPr defaultColWidth="9.140625" defaultRowHeight="12"/>
  <cols>
    <col min="1" max="1" width="9.28125" style="144" customWidth="1"/>
    <col min="2" max="2" width="7.28125" style="144" customWidth="1"/>
    <col min="3" max="4" width="24.7109375" style="144" customWidth="1"/>
    <col min="5" max="5" width="27.7109375" style="144" customWidth="1"/>
    <col min="6" max="6" width="24.7109375" style="144" customWidth="1"/>
    <col min="7" max="7" width="21.57421875" style="144" customWidth="1"/>
    <col min="8" max="8" width="24.7109375" style="144" customWidth="1"/>
    <col min="9" max="9" width="27.7109375" style="144" customWidth="1"/>
    <col min="10" max="16384" width="9.140625" style="144" customWidth="1"/>
  </cols>
  <sheetData>
    <row r="1" spans="1:6" ht="12">
      <c r="A1" s="15"/>
      <c r="C1" s="63" t="s">
        <v>90</v>
      </c>
      <c r="F1" s="4"/>
    </row>
    <row r="2" spans="1:6" s="93" customFormat="1" ht="12">
      <c r="A2" s="16"/>
      <c r="C2" s="63" t="s">
        <v>86</v>
      </c>
      <c r="F2" s="4"/>
    </row>
    <row r="3" spans="3:6" s="93" customFormat="1" ht="12">
      <c r="C3" s="93" t="s">
        <v>51</v>
      </c>
      <c r="F3" s="4"/>
    </row>
    <row r="4" spans="3:9" s="93" customFormat="1" ht="12">
      <c r="C4" s="93" t="s">
        <v>50</v>
      </c>
      <c r="F4" s="144"/>
      <c r="I4" s="31"/>
    </row>
    <row r="5" s="93" customFormat="1" ht="12"/>
    <row r="6" spans="3:29" s="8" customFormat="1" ht="12">
      <c r="C6" s="38" t="s">
        <v>182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3:37" s="93" customFormat="1" ht="12">
      <c r="C7" s="11" t="s">
        <v>168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="93" customFormat="1" ht="12"/>
    <row r="9" ht="12"/>
    <row r="10" spans="3:9" ht="12">
      <c r="C10" s="164"/>
      <c r="D10" s="229"/>
      <c r="E10" s="229"/>
      <c r="F10" s="229"/>
      <c r="G10" s="229"/>
      <c r="H10" s="230"/>
      <c r="I10" s="230"/>
    </row>
    <row r="11" spans="3:12" ht="12">
      <c r="C11" s="196"/>
      <c r="D11" s="85" t="s">
        <v>6</v>
      </c>
      <c r="G11" s="85" t="s">
        <v>5</v>
      </c>
      <c r="H11" s="14"/>
      <c r="I11" s="14"/>
      <c r="J11" s="14"/>
      <c r="L11" s="14"/>
    </row>
    <row r="12" spans="1:13" ht="12" customHeight="1">
      <c r="A12" s="101"/>
      <c r="B12" s="121"/>
      <c r="C12" s="105" t="s">
        <v>23</v>
      </c>
      <c r="D12" s="121">
        <v>21.80274139627299</v>
      </c>
      <c r="E12" s="105"/>
      <c r="F12" s="105" t="s">
        <v>23</v>
      </c>
      <c r="G12" s="121">
        <v>22.805745267219176</v>
      </c>
      <c r="H12" s="121"/>
      <c r="I12" s="14"/>
      <c r="J12" s="14"/>
      <c r="K12" s="54"/>
      <c r="L12" s="14"/>
      <c r="M12" s="54"/>
    </row>
    <row r="13" spans="1:13" ht="12" customHeight="1">
      <c r="A13" s="101"/>
      <c r="B13" s="121"/>
      <c r="C13" s="105" t="s">
        <v>15</v>
      </c>
      <c r="D13" s="121">
        <v>14.329291026659918</v>
      </c>
      <c r="E13" s="105"/>
      <c r="F13" s="105" t="s">
        <v>24</v>
      </c>
      <c r="G13" s="121">
        <v>11.921974773849781</v>
      </c>
      <c r="H13" s="121"/>
      <c r="I13" s="14"/>
      <c r="J13" s="14"/>
      <c r="K13" s="54"/>
      <c r="L13" s="14"/>
      <c r="M13" s="54"/>
    </row>
    <row r="14" spans="1:13" ht="12" customHeight="1">
      <c r="A14" s="101"/>
      <c r="B14" s="121"/>
      <c r="C14" s="105" t="s">
        <v>13</v>
      </c>
      <c r="D14" s="121">
        <v>8.926641602837822</v>
      </c>
      <c r="E14" s="105"/>
      <c r="F14" s="105" t="s">
        <v>26</v>
      </c>
      <c r="G14" s="121">
        <v>7.967359574253943</v>
      </c>
      <c r="H14" s="121"/>
      <c r="I14" s="14"/>
      <c r="J14" s="14"/>
      <c r="K14" s="54"/>
      <c r="L14" s="14"/>
      <c r="M14" s="54"/>
    </row>
    <row r="15" spans="1:13" ht="12" customHeight="1">
      <c r="A15" s="101"/>
      <c r="B15" s="121"/>
      <c r="C15" s="105" t="s">
        <v>24</v>
      </c>
      <c r="D15" s="121">
        <v>7.887908142184143</v>
      </c>
      <c r="E15" s="105"/>
      <c r="F15" s="105" t="s">
        <v>13</v>
      </c>
      <c r="G15" s="121">
        <v>7.906526482431672</v>
      </c>
      <c r="H15" s="121"/>
      <c r="I15" s="14"/>
      <c r="J15" s="14"/>
      <c r="K15" s="54"/>
      <c r="L15" s="14"/>
      <c r="M15" s="54"/>
    </row>
    <row r="16" spans="1:13" ht="12" customHeight="1">
      <c r="A16" s="101"/>
      <c r="B16" s="121"/>
      <c r="C16" s="105" t="s">
        <v>26</v>
      </c>
      <c r="D16" s="121">
        <v>7.871162631940429</v>
      </c>
      <c r="E16" s="105"/>
      <c r="F16" s="105" t="s">
        <v>15</v>
      </c>
      <c r="G16" s="121">
        <v>7.8975163358631</v>
      </c>
      <c r="H16" s="121"/>
      <c r="I16" s="14"/>
      <c r="J16" s="14"/>
      <c r="K16" s="54"/>
      <c r="L16" s="14"/>
      <c r="M16" s="54"/>
    </row>
    <row r="17" spans="1:13" ht="12" customHeight="1">
      <c r="A17" s="101"/>
      <c r="B17" s="121"/>
      <c r="C17" s="105" t="s">
        <v>35</v>
      </c>
      <c r="D17" s="121">
        <v>6.233244462247239</v>
      </c>
      <c r="E17" s="105"/>
      <c r="F17" s="105" t="s">
        <v>25</v>
      </c>
      <c r="G17" s="121">
        <v>5.7636519193966596</v>
      </c>
      <c r="H17" s="121"/>
      <c r="I17" s="14"/>
      <c r="J17" s="14"/>
      <c r="K17" s="54"/>
      <c r="L17" s="14"/>
      <c r="M17" s="54"/>
    </row>
    <row r="18" spans="1:13" ht="12">
      <c r="A18" s="101"/>
      <c r="B18" s="121"/>
      <c r="C18" s="105" t="s">
        <v>25</v>
      </c>
      <c r="D18" s="121">
        <v>5.942874654325308</v>
      </c>
      <c r="E18" s="105"/>
      <c r="F18" s="105" t="s">
        <v>35</v>
      </c>
      <c r="G18" s="121">
        <v>5.625526668266996</v>
      </c>
      <c r="H18" s="121"/>
      <c r="I18" s="14"/>
      <c r="J18" s="14"/>
      <c r="K18" s="54"/>
      <c r="L18" s="14"/>
      <c r="M18" s="54"/>
    </row>
    <row r="19" spans="1:10" ht="12">
      <c r="A19" s="101"/>
      <c r="B19" s="121"/>
      <c r="C19" s="105" t="s">
        <v>85</v>
      </c>
      <c r="D19" s="121">
        <v>27.006136083532155</v>
      </c>
      <c r="E19" s="105"/>
      <c r="F19" s="105" t="s">
        <v>85</v>
      </c>
      <c r="G19" s="121">
        <v>30.111698978718664</v>
      </c>
      <c r="H19" s="121"/>
      <c r="J19" s="54"/>
    </row>
    <row r="20" spans="4:10" ht="12">
      <c r="D20" s="101"/>
      <c r="F20" s="101"/>
      <c r="J20" s="36"/>
    </row>
    <row r="21" spans="3:10" ht="12">
      <c r="C21" s="30" t="s">
        <v>67</v>
      </c>
      <c r="J21" s="37"/>
    </row>
    <row r="22" ht="12">
      <c r="J22" s="37"/>
    </row>
    <row r="23" ht="12">
      <c r="J23" s="37"/>
    </row>
    <row r="24" ht="12">
      <c r="A24" s="93" t="s">
        <v>53</v>
      </c>
    </row>
    <row r="25" ht="12">
      <c r="A25" s="144" t="s">
        <v>108</v>
      </c>
    </row>
    <row r="26" ht="12"/>
    <row r="27" ht="12"/>
    <row r="28" ht="12"/>
    <row r="29" ht="12"/>
    <row r="30" ht="12"/>
    <row r="31" ht="15.75">
      <c r="C31" s="189" t="s">
        <v>182</v>
      </c>
    </row>
    <row r="32" ht="12.75">
      <c r="C32" s="190" t="s">
        <v>232</v>
      </c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76" spans="3:7" ht="12">
      <c r="C76" s="30"/>
      <c r="F76" s="30"/>
      <c r="G76" s="30"/>
    </row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 G5</dc:creator>
  <cp:keywords/>
  <dc:description/>
  <cp:lastModifiedBy>ROODHUIJZEN Anton (ESTAT)</cp:lastModifiedBy>
  <cp:lastPrinted>2014-03-10T15:02:54Z</cp:lastPrinted>
  <dcterms:created xsi:type="dcterms:W3CDTF">2006-08-21T13:09:34Z</dcterms:created>
  <dcterms:modified xsi:type="dcterms:W3CDTF">2022-05-02T12:46:16Z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