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76" yWindow="140" windowWidth="19140" windowHeight="12170" tabRatio="699" activeTab="4"/>
  </bookViews>
  <sheets>
    <sheet name="Table 1" sheetId="40" r:id="rId1"/>
    <sheet name="Table 2" sheetId="48" r:id="rId2"/>
    <sheet name="Table 3" sheetId="50" r:id="rId3"/>
    <sheet name="Figure 1" sheetId="44" r:id="rId4"/>
    <sheet name="Figure 2" sheetId="49" r:id="rId5"/>
    <sheet name="Figure 3" sheetId="46" r:id="rId6"/>
    <sheet name="Table 4" sheetId="41" r:id="rId7"/>
    <sheet name="Table 5" sheetId="47" r:id="rId8"/>
  </sheets>
  <definedNames/>
  <calcPr calcId="162913"/>
</workbook>
</file>

<file path=xl/sharedStrings.xml><?xml version="1.0" encoding="utf-8"?>
<sst xmlns="http://schemas.openxmlformats.org/spreadsheetml/2006/main" count="311" uniqueCount="131">
  <si>
    <t>Goods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</si>
  <si>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</si>
  <si>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</si>
  <si>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</si>
  <si>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</si>
  <si>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</si>
  <si>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</si>
  <si>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</si>
  <si>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</si>
  <si>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</si>
  <si>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</si>
  <si>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</si>
  <si>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</si>
  <si>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</si>
  <si>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</si>
  <si>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</si>
  <si>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</si>
  <si>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</si>
  <si>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</si>
  <si>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</si>
  <si>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</si>
  <si>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</si>
  <si>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</si>
  <si>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</si>
  <si>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</si>
  <si>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</si>
  <si>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:</t>
  </si>
  <si>
    <t>Exports of goods</t>
  </si>
  <si>
    <t>Imports of goods</t>
  </si>
  <si>
    <t>Services</t>
  </si>
  <si>
    <t>Primary income</t>
  </si>
  <si>
    <t>Secondary income</t>
  </si>
  <si>
    <t>Capital account</t>
  </si>
  <si>
    <t>Exports of services</t>
  </si>
  <si>
    <t>Imports of services</t>
  </si>
  <si>
    <t>Capital transfers</t>
  </si>
  <si>
    <t>TOTAL</t>
  </si>
  <si>
    <t>Germany</t>
  </si>
  <si>
    <t>Compensation of employees</t>
  </si>
  <si>
    <t>Taxes on production and imports</t>
  </si>
  <si>
    <t>Subsidies</t>
  </si>
  <si>
    <t>Property income</t>
  </si>
  <si>
    <t>Social contributions and benefits</t>
  </si>
  <si>
    <t>Other current transfers</t>
  </si>
  <si>
    <t>Adjustment for the change in pension entitlements</t>
  </si>
  <si>
    <t>BOP component</t>
  </si>
  <si>
    <t>Description</t>
  </si>
  <si>
    <t>P61</t>
  </si>
  <si>
    <t>P71</t>
  </si>
  <si>
    <t>P62</t>
  </si>
  <si>
    <t>P72</t>
  </si>
  <si>
    <t>D1</t>
  </si>
  <si>
    <t>D2</t>
  </si>
  <si>
    <t>D3</t>
  </si>
  <si>
    <t>D4</t>
  </si>
  <si>
    <t>D5</t>
  </si>
  <si>
    <t>Current taxes on income &amp; wealth</t>
  </si>
  <si>
    <t>D6</t>
  </si>
  <si>
    <t>D7</t>
  </si>
  <si>
    <t>D8</t>
  </si>
  <si>
    <t>D9</t>
  </si>
  <si>
    <t>NP</t>
  </si>
  <si>
    <t>Acquisition less disposal of nonfinancial nonproduced assets</t>
  </si>
  <si>
    <t>Member State</t>
  </si>
  <si>
    <t>Period</t>
  </si>
  <si>
    <t>Component</t>
  </si>
  <si>
    <r>
      <t>Source:</t>
    </r>
    <r>
      <rPr>
        <sz val="9"/>
        <rFont val="Arial"/>
        <family val="2"/>
      </rPr>
      <t xml:space="preserve"> Eurostat (online data codes: bop_c6_q and nasq_10_nf_tr)</t>
    </r>
  </si>
  <si>
    <r>
      <t xml:space="preserve">Source: </t>
    </r>
    <r>
      <rPr>
        <sz val="9"/>
        <color theme="1"/>
        <rFont val="Arial"/>
        <family val="2"/>
      </rPr>
      <t>BPM6, ESA2010</t>
    </r>
  </si>
  <si>
    <t>(EUR million)</t>
  </si>
  <si>
    <t xml:space="preserve"> (% of GDP)</t>
  </si>
  <si>
    <t>Czechia</t>
  </si>
  <si>
    <t>Absolute</t>
  </si>
  <si>
    <t>Relative (% GDP)</t>
  </si>
  <si>
    <t xml:space="preserve"> (EUR million; % of GDP)</t>
  </si>
  <si>
    <t>Transactions</t>
  </si>
  <si>
    <t xml:space="preserve">Discrepancies=absolute differences BOP total net (incl. net financial derivatives) minus ROW total net; </t>
  </si>
  <si>
    <t>Total net = assets minus liabilities</t>
  </si>
  <si>
    <t>Current and capital account, balance</t>
  </si>
  <si>
    <t>B9</t>
  </si>
  <si>
    <t>Net lending/net borrowing</t>
  </si>
  <si>
    <t>BOP 
Credit</t>
  </si>
  <si>
    <t>ROW 
Payable</t>
  </si>
  <si>
    <t>BOP 
Debit</t>
  </si>
  <si>
    <t>ROW 
Receivable</t>
  </si>
  <si>
    <t>BOP 
Balance</t>
  </si>
  <si>
    <t>ROW
Balance</t>
  </si>
  <si>
    <t>BOP/IIP net assets</t>
  </si>
  <si>
    <t>ROW net assets</t>
  </si>
  <si>
    <t>BOP Balance</t>
  </si>
  <si>
    <t>ROW Balance</t>
  </si>
  <si>
    <r>
      <t>Source:</t>
    </r>
    <r>
      <rPr>
        <sz val="9"/>
        <rFont val="Arial"/>
        <family val="2"/>
      </rPr>
      <t xml:space="preserve"> Eurostat (online data codes: bop_c6_a and nasq_10_nf_tr)</t>
    </r>
  </si>
  <si>
    <r>
      <t>Source:</t>
    </r>
    <r>
      <rPr>
        <sz val="9"/>
        <rFont val="Arial"/>
        <family val="2"/>
      </rPr>
      <t xml:space="preserve"> Eurostat (online data codes: bop_c6_a and nasq_10_f_tr)</t>
    </r>
  </si>
  <si>
    <r>
      <t>Source:</t>
    </r>
    <r>
      <rPr>
        <sz val="9"/>
        <rFont val="Arial"/>
        <family val="2"/>
      </rPr>
      <t xml:space="preserve"> Eurostat (online data codes: bop_c6_a and nasq_10_nf_tr), Eurostat's calculations</t>
    </r>
  </si>
  <si>
    <t>Goods account</t>
  </si>
  <si>
    <t>Transactions/Positions</t>
  </si>
  <si>
    <r>
      <t>Source:</t>
    </r>
    <r>
      <rPr>
        <sz val="9"/>
        <rFont val="Arial"/>
        <family val="2"/>
      </rPr>
      <t xml:space="preserve"> Eurostat (online data codes: bop_c6_a, bop_iip6_q, nasq_10_f_tr and nasq_10_f_bs), 
                Eurostat's calculations</t>
    </r>
  </si>
  <si>
    <t>Services account</t>
  </si>
  <si>
    <t>NA (ROW) item</t>
  </si>
  <si>
    <t>Table 1: Reconciling the non-financial accounts of BOP and the ROW sector in NA</t>
  </si>
  <si>
    <t>EU</t>
  </si>
  <si>
    <t>Current and capital account</t>
  </si>
  <si>
    <t xml:space="preserve">  Goods </t>
  </si>
  <si>
    <t xml:space="preserve">  Services </t>
  </si>
  <si>
    <t xml:space="preserve">  Primary income </t>
  </si>
  <si>
    <t xml:space="preserve">  Secondary income</t>
  </si>
  <si>
    <t xml:space="preserve">  Capital account </t>
  </si>
  <si>
    <t>Table 2: Transactions of the BOP and the ROW sector in NA, non-financial accounts, credit/payables and debit/receivables, 2021</t>
  </si>
  <si>
    <t>Table 3: Absolute exposure to discrepancies, sum of EU Member States, 
non-financial accounts, by BOP item, 2016-2021</t>
  </si>
  <si>
    <t>Figure 1: Mean annual absolute discrepancies, non-financial accounts, by Member State, 2019-2021</t>
  </si>
  <si>
    <t>Figure 2: Mean annual relative discrepancies, non-financial accounts, by Member State, 2019-2021</t>
  </si>
  <si>
    <t>GDP (mean 2019-2021)</t>
  </si>
  <si>
    <t>Figure 3: Mean annual discrepancies, financial accounts, by Member State, 2019-2021</t>
  </si>
  <si>
    <t>Table 4: Contradictory balances in non-financial accounts, 
selected Member States, 2019-2021</t>
  </si>
  <si>
    <t>Table 5: Contradictory net values in financial account, 
selected Member States, 2019-2021</t>
  </si>
  <si>
    <t>Ireland*</t>
  </si>
  <si>
    <t>Greece*</t>
  </si>
  <si>
    <t>Netherlands*</t>
  </si>
  <si>
    <t>Slovakia*</t>
  </si>
  <si>
    <t>Romania**</t>
  </si>
  <si>
    <t xml:space="preserve">Germany </t>
  </si>
  <si>
    <t xml:space="preserve">Due to missing NA data Romania was excluded and for Ireland, Greece, Netherlands and Slovakia 2021 BOP data was used </t>
  </si>
  <si>
    <t xml:space="preserve">Due to missing NA data Romania was excluded and for Ireland, Greece, Netherlands and Slovakia period from 2019 - 2020 was used </t>
  </si>
  <si>
    <t>Discrepancies in % based on underlying transactions</t>
  </si>
  <si>
    <t>(€ million)</t>
  </si>
  <si>
    <t xml:space="preserve">Note: </t>
  </si>
  <si>
    <t>Discrepancies = absolute differences BOP minus ROW items in gross transactions, for capital account net transactions</t>
  </si>
  <si>
    <t xml:space="preserve">The sign convention of net lending/net borrowing of the ROW sector has been adapted in order to make it comparable to the BOP Current and Capital Account Balance. </t>
  </si>
  <si>
    <r>
      <rPr>
        <i/>
        <sz val="9"/>
        <rFont val="Arial"/>
        <family val="2"/>
      </rPr>
      <t>Note</t>
    </r>
    <r>
      <rPr>
        <sz val="9"/>
        <rFont val="Arial"/>
        <family val="2"/>
      </rPr>
      <t>: Due to missing NA data Romania was excluded from this analysis</t>
    </r>
  </si>
  <si>
    <t xml:space="preserve"> (€ million)</t>
  </si>
  <si>
    <t>For Ireland, Greece, the Netherlands and Slovakia 2020 data was used because 2021 NA data was not available; Romania was excluded from this analysis due to missing NA data</t>
  </si>
  <si>
    <t>(:)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</si>
</sst>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\ ##0"/>
    <numFmt numFmtId="166" formatCode="#,##0.0_i"/>
    <numFmt numFmtId="167" formatCode="#\ ###\ ##0"/>
    <numFmt numFmtId="168" formatCode="0.0%"/>
    <numFmt numFmtId="169" formatCode="0.00000"/>
  </numFmts>
  <fonts count="19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9"/>
      <color rgb="FFC00000"/>
      <name val="Arial"/>
      <family val="2"/>
    </font>
    <font>
      <sz val="12"/>
      <color rgb="FF000000"/>
      <name val="Arial"/>
      <family val="2"/>
    </font>
    <font>
      <i/>
      <sz val="11"/>
      <name val="Arial"/>
      <family val="2"/>
    </font>
    <font>
      <sz val="8"/>
      <color theme="1"/>
      <name val="Calibri"/>
      <family val="2"/>
    </font>
    <font>
      <i/>
      <sz val="10"/>
      <name val="Arial"/>
      <family val="2"/>
    </font>
    <font>
      <sz val="11"/>
      <color theme="1"/>
      <name val="+mn-cs"/>
      <family val="2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5" fillId="0" borderId="0" applyFill="0" applyBorder="0" applyProtection="0">
      <alignment horizontal="right"/>
    </xf>
  </cellStyleXfs>
  <cellXfs count="145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4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4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Fill="1" applyBorder="1"/>
    <xf numFmtId="0" fontId="5" fillId="0" borderId="0" xfId="27" applyFont="1">
      <alignment/>
      <protection/>
    </xf>
    <xf numFmtId="0" fontId="5" fillId="0" borderId="0" xfId="0" applyFont="1" applyAlignment="1">
      <alignment horizontal="left"/>
    </xf>
    <xf numFmtId="0" fontId="4" fillId="2" borderId="6" xfId="27" applyFont="1" applyFill="1" applyBorder="1" applyAlignment="1">
      <alignment horizontal="center"/>
      <protection/>
    </xf>
    <xf numFmtId="165" fontId="5" fillId="0" borderId="7" xfId="27" applyNumberFormat="1" applyFont="1" applyBorder="1" applyAlignment="1">
      <alignment horizontal="left"/>
      <protection/>
    </xf>
    <xf numFmtId="165" fontId="5" fillId="0" borderId="7" xfId="27" applyNumberFormat="1" applyFont="1" applyBorder="1" applyAlignment="1">
      <alignment horizontal="center"/>
      <protection/>
    </xf>
    <xf numFmtId="165" fontId="5" fillId="0" borderId="8" xfId="27" applyNumberFormat="1" applyFont="1" applyBorder="1" applyAlignment="1">
      <alignment horizontal="left"/>
      <protection/>
    </xf>
    <xf numFmtId="165" fontId="5" fillId="0" borderId="8" xfId="27" applyNumberFormat="1" applyFont="1" applyBorder="1" applyAlignment="1">
      <alignment horizontal="center"/>
      <protection/>
    </xf>
    <xf numFmtId="165" fontId="5" fillId="0" borderId="9" xfId="27" applyNumberFormat="1" applyFont="1" applyBorder="1" applyAlignment="1">
      <alignment horizontal="left"/>
      <protection/>
    </xf>
    <xf numFmtId="165" fontId="5" fillId="0" borderId="9" xfId="27" applyNumberFormat="1" applyFont="1" applyBorder="1" applyAlignment="1">
      <alignment horizontal="center"/>
      <protection/>
    </xf>
    <xf numFmtId="0" fontId="6" fillId="0" borderId="0" xfId="27" applyFont="1">
      <alignment/>
      <protection/>
    </xf>
    <xf numFmtId="0" fontId="4" fillId="2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7" fillId="0" borderId="5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/>
    <xf numFmtId="0" fontId="3" fillId="0" borderId="16" xfId="0" applyFont="1" applyBorder="1"/>
    <xf numFmtId="1" fontId="10" fillId="0" borderId="0" xfId="0" applyNumberFormat="1" applyFont="1"/>
    <xf numFmtId="0" fontId="11" fillId="0" borderId="0" xfId="0" applyFont="1" applyAlignment="1">
      <alignment/>
    </xf>
    <xf numFmtId="0" fontId="4" fillId="2" borderId="10" xfId="27" applyFont="1" applyFill="1" applyBorder="1" applyAlignment="1">
      <alignment horizontal="left"/>
      <protection/>
    </xf>
    <xf numFmtId="0" fontId="4" fillId="0" borderId="1" xfId="0" applyFont="1" applyBorder="1" applyAlignment="1">
      <alignment horizontal="left"/>
    </xf>
    <xf numFmtId="0" fontId="4" fillId="2" borderId="5" xfId="27" applyFont="1" applyFill="1" applyBorder="1" applyAlignment="1">
      <alignment horizontal="left"/>
      <protection/>
    </xf>
    <xf numFmtId="0" fontId="4" fillId="2" borderId="4" xfId="27" applyFont="1" applyFill="1" applyBorder="1" applyAlignment="1">
      <alignment horizontal="center" wrapText="1"/>
      <protection/>
    </xf>
    <xf numFmtId="0" fontId="4" fillId="2" borderId="13" xfId="27" applyFont="1" applyFill="1" applyBorder="1" applyAlignment="1">
      <alignment horizontal="center" wrapText="1"/>
      <protection/>
    </xf>
    <xf numFmtId="167" fontId="3" fillId="0" borderId="0" xfId="0" applyNumberFormat="1" applyFont="1"/>
    <xf numFmtId="0" fontId="4" fillId="0" borderId="4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10" fontId="3" fillId="0" borderId="0" xfId="0" applyNumberFormat="1" applyFont="1"/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right" indent="2"/>
    </xf>
    <xf numFmtId="169" fontId="3" fillId="0" borderId="0" xfId="0" applyNumberFormat="1" applyFont="1"/>
    <xf numFmtId="0" fontId="3" fillId="0" borderId="17" xfId="0" applyFont="1" applyBorder="1"/>
    <xf numFmtId="0" fontId="10" fillId="0" borderId="0" xfId="0" applyFont="1" applyAlignment="1">
      <alignment horizontal="left"/>
    </xf>
    <xf numFmtId="0" fontId="4" fillId="2" borderId="11" xfId="0" applyFont="1" applyFill="1" applyBorder="1" applyAlignment="1" quotePrefix="1">
      <alignment horizontal="center"/>
    </xf>
    <xf numFmtId="0" fontId="4" fillId="2" borderId="10" xfId="0" applyFont="1" applyFill="1" applyBorder="1" applyAlignment="1" quotePrefix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0" xfId="0" applyFont="1" applyBorder="1"/>
    <xf numFmtId="165" fontId="5" fillId="0" borderId="1" xfId="0" applyNumberFormat="1" applyFont="1" applyBorder="1" applyAlignment="1">
      <alignment horizontal="right" indent="1"/>
    </xf>
    <xf numFmtId="165" fontId="5" fillId="0" borderId="2" xfId="0" applyNumberFormat="1" applyFont="1" applyBorder="1" applyAlignment="1">
      <alignment horizontal="right" indent="1"/>
    </xf>
    <xf numFmtId="165" fontId="5" fillId="0" borderId="15" xfId="0" applyNumberFormat="1" applyFont="1" applyBorder="1" applyAlignment="1">
      <alignment horizontal="right" indent="1"/>
    </xf>
    <xf numFmtId="165" fontId="3" fillId="0" borderId="24" xfId="0" applyNumberFormat="1" applyFont="1" applyBorder="1" applyAlignment="1">
      <alignment horizontal="right" indent="1"/>
    </xf>
    <xf numFmtId="165" fontId="3" fillId="0" borderId="9" xfId="0" applyNumberFormat="1" applyFont="1" applyBorder="1" applyAlignment="1">
      <alignment horizontal="right" indent="1"/>
    </xf>
    <xf numFmtId="165" fontId="3" fillId="0" borderId="7" xfId="0" applyNumberFormat="1" applyFont="1" applyBorder="1" applyAlignment="1">
      <alignment horizontal="right" indent="1"/>
    </xf>
    <xf numFmtId="165" fontId="3" fillId="0" borderId="8" xfId="0" applyNumberFormat="1" applyFont="1" applyBorder="1" applyAlignment="1">
      <alignment horizontal="right" indent="1"/>
    </xf>
    <xf numFmtId="165" fontId="3" fillId="0" borderId="1" xfId="0" applyNumberFormat="1" applyFont="1" applyBorder="1" applyAlignment="1">
      <alignment horizontal="right" indent="1"/>
    </xf>
    <xf numFmtId="165" fontId="3" fillId="0" borderId="2" xfId="0" applyNumberFormat="1" applyFont="1" applyBorder="1" applyAlignment="1">
      <alignment horizontal="right" indent="1"/>
    </xf>
    <xf numFmtId="165" fontId="3" fillId="0" borderId="15" xfId="0" applyNumberFormat="1" applyFont="1" applyBorder="1" applyAlignment="1">
      <alignment horizontal="right" indent="1"/>
    </xf>
    <xf numFmtId="167" fontId="4" fillId="3" borderId="3" xfId="0" applyNumberFormat="1" applyFont="1" applyFill="1" applyBorder="1" applyAlignment="1">
      <alignment horizontal="right" indent="1"/>
    </xf>
    <xf numFmtId="167" fontId="4" fillId="3" borderId="14" xfId="0" applyNumberFormat="1" applyFont="1" applyFill="1" applyBorder="1" applyAlignment="1">
      <alignment horizontal="right" indent="1"/>
    </xf>
    <xf numFmtId="167" fontId="4" fillId="3" borderId="25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167" fontId="4" fillId="3" borderId="11" xfId="0" applyNumberFormat="1" applyFont="1" applyFill="1" applyBorder="1" applyAlignment="1">
      <alignment horizontal="right" indent="1"/>
    </xf>
    <xf numFmtId="167" fontId="4" fillId="3" borderId="6" xfId="0" applyNumberFormat="1" applyFont="1" applyFill="1" applyBorder="1" applyAlignment="1">
      <alignment horizontal="right" indent="1"/>
    </xf>
    <xf numFmtId="167" fontId="10" fillId="0" borderId="0" xfId="0" applyNumberFormat="1" applyFont="1"/>
    <xf numFmtId="1" fontId="3" fillId="0" borderId="16" xfId="0" applyNumberFormat="1" applyFont="1" applyBorder="1"/>
    <xf numFmtId="168" fontId="3" fillId="0" borderId="0" xfId="0" applyNumberFormat="1" applyFont="1"/>
    <xf numFmtId="168" fontId="3" fillId="0" borderId="16" xfId="0" applyNumberFormat="1" applyFont="1" applyBorder="1"/>
    <xf numFmtId="165" fontId="3" fillId="0" borderId="17" xfId="0" applyNumberFormat="1" applyFont="1" applyBorder="1" applyAlignment="1">
      <alignment horizontal="right" indent="1"/>
    </xf>
    <xf numFmtId="165" fontId="3" fillId="0" borderId="26" xfId="0" applyNumberFormat="1" applyFont="1" applyBorder="1" applyAlignment="1">
      <alignment horizontal="right" indent="1"/>
    </xf>
    <xf numFmtId="1" fontId="3" fillId="0" borderId="0" xfId="0" applyNumberFormat="1" applyFont="1" applyAlignment="1">
      <alignment horizontal="right"/>
    </xf>
    <xf numFmtId="1" fontId="3" fillId="0" borderId="27" xfId="0" applyNumberFormat="1" applyFont="1" applyBorder="1"/>
    <xf numFmtId="1" fontId="3" fillId="0" borderId="28" xfId="0" applyNumberFormat="1" applyFont="1" applyBorder="1"/>
    <xf numFmtId="1" fontId="3" fillId="0" borderId="28" xfId="0" applyNumberFormat="1" applyFont="1" applyBorder="1" applyAlignment="1">
      <alignment horizontal="right"/>
    </xf>
    <xf numFmtId="1" fontId="3" fillId="0" borderId="29" xfId="0" applyNumberFormat="1" applyFont="1" applyBorder="1"/>
    <xf numFmtId="165" fontId="3" fillId="0" borderId="30" xfId="0" applyNumberFormat="1" applyFont="1" applyBorder="1" applyAlignment="1">
      <alignment horizontal="right" indent="1"/>
    </xf>
    <xf numFmtId="165" fontId="3" fillId="0" borderId="4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165" fontId="10" fillId="0" borderId="0" xfId="0" applyNumberFormat="1" applyFont="1"/>
    <xf numFmtId="165" fontId="4" fillId="3" borderId="12" xfId="0" applyNumberFormat="1" applyFont="1" applyFill="1" applyBorder="1" applyAlignment="1">
      <alignment horizontal="right" indent="1"/>
    </xf>
    <xf numFmtId="165" fontId="4" fillId="3" borderId="24" xfId="0" applyNumberFormat="1" applyFont="1" applyFill="1" applyBorder="1" applyAlignment="1">
      <alignment horizontal="right" indent="1"/>
    </xf>
    <xf numFmtId="164" fontId="4" fillId="3" borderId="17" xfId="0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0" fontId="0" fillId="0" borderId="0" xfId="0" applyFont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65" fontId="3" fillId="0" borderId="24" xfId="0" applyNumberFormat="1" applyFont="1" applyBorder="1" applyAlignment="1">
      <alignment horizontal="right" indent="2"/>
    </xf>
    <xf numFmtId="0" fontId="3" fillId="0" borderId="4" xfId="0" applyFont="1" applyBorder="1" applyAlignment="1">
      <alignment horizontal="left"/>
    </xf>
    <xf numFmtId="165" fontId="3" fillId="0" borderId="13" xfId="0" applyNumberFormat="1" applyFont="1" applyBorder="1" applyAlignment="1">
      <alignment horizontal="right" indent="2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7" xfId="0" applyNumberFormat="1" applyFont="1" applyBorder="1" applyAlignment="1">
      <alignment horizontal="right" indent="2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9" xfId="0" applyNumberFormat="1" applyFont="1" applyBorder="1" applyAlignment="1">
      <alignment horizontal="right" indent="2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65" fontId="3" fillId="0" borderId="8" xfId="0" applyNumberFormat="1" applyFont="1" applyBorder="1" applyAlignment="1">
      <alignment horizontal="right" indent="2"/>
    </xf>
    <xf numFmtId="1" fontId="3" fillId="4" borderId="28" xfId="0" applyNumberFormat="1" applyFont="1" applyFill="1" applyBorder="1"/>
    <xf numFmtId="0" fontId="3" fillId="5" borderId="2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2" xfId="27" applyFont="1" applyFill="1" applyBorder="1" applyAlignment="1">
      <alignment horizontal="center"/>
      <protection/>
    </xf>
    <xf numFmtId="0" fontId="4" fillId="2" borderId="24" xfId="27" applyFont="1" applyFill="1" applyBorder="1" applyAlignment="1">
      <alignment horizontal="center"/>
      <protection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3" borderId="1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ormal 3 2" xfId="25"/>
    <cellStyle name="Normal 7" xfId="26"/>
    <cellStyle name="Normal 8" xfId="27"/>
    <cellStyle name="NumberCellStyle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annual absolute discrepancies, non-financial accounts,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Member State, 2019-2021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million)  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25"/>
          <c:y val="0.17625"/>
          <c:w val="0.92375"/>
          <c:h val="0.4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1'!$B$46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1'!$A$47:$A$73</c:f>
              <c:strCache/>
            </c:strRef>
          </c:cat>
          <c:val>
            <c:numRef>
              <c:f>'Figure 1'!$B$47:$B$73</c:f>
              <c:numCache/>
            </c:numRef>
          </c:val>
        </c:ser>
        <c:ser>
          <c:idx val="1"/>
          <c:order val="1"/>
          <c:tx>
            <c:strRef>
              <c:f>'Figure 1'!$C$46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1'!$A$47:$A$73</c:f>
              <c:strCache/>
            </c:strRef>
          </c:cat>
          <c:val>
            <c:numRef>
              <c:f>'Figure 1'!$C$47:$C$73</c:f>
              <c:numCache/>
            </c:numRef>
          </c:val>
        </c:ser>
        <c:ser>
          <c:idx val="2"/>
          <c:order val="2"/>
          <c:tx>
            <c:strRef>
              <c:f>'Figure 1'!$D$46</c:f>
              <c:strCache>
                <c:ptCount val="1"/>
                <c:pt idx="0">
                  <c:v>Primary income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1'!$A$47:$A$73</c:f>
              <c:strCache/>
            </c:strRef>
          </c:cat>
          <c:val>
            <c:numRef>
              <c:f>'Figure 1'!$D$47:$D$73</c:f>
              <c:numCache/>
            </c:numRef>
          </c:val>
        </c:ser>
        <c:ser>
          <c:idx val="3"/>
          <c:order val="3"/>
          <c:tx>
            <c:strRef>
              <c:f>'Figure 1'!$E$46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1'!$A$47:$A$73</c:f>
              <c:strCache/>
            </c:strRef>
          </c:cat>
          <c:val>
            <c:numRef>
              <c:f>'Figure 1'!$E$47:$E$73</c:f>
              <c:numCache/>
            </c:numRef>
          </c:val>
        </c:ser>
        <c:ser>
          <c:idx val="4"/>
          <c:order val="4"/>
          <c:tx>
            <c:strRef>
              <c:f>'Figure 1'!$F$46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1'!$A$47:$A$73</c:f>
              <c:strCache/>
            </c:strRef>
          </c:cat>
          <c:val>
            <c:numRef>
              <c:f>'Figure 1'!$F$47:$F$73</c:f>
              <c:numCache/>
            </c:numRef>
          </c:val>
        </c:ser>
        <c:overlap val="-25"/>
        <c:gapWidth val="75"/>
        <c:axId val="36203167"/>
        <c:axId val="57393048"/>
      </c:barChart>
      <c:catAx>
        <c:axId val="362031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auto val="1"/>
        <c:lblOffset val="100"/>
        <c:noMultiLvlLbl val="0"/>
      </c:catAx>
      <c:valAx>
        <c:axId val="57393048"/>
        <c:scaling>
          <c:orientation val="minMax"/>
          <c:max val="25000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delete val="0"/>
        <c:numFmt formatCode="###\ ##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crossBetween val="between"/>
        <c:dispUnits/>
        <c:majorUnit val="5000"/>
        <c:minorUnit val="400"/>
      </c:valAx>
    </c:plotArea>
    <c:legend>
      <c:legendPos val="b"/>
      <c:layout>
        <c:manualLayout>
          <c:xMode val="edge"/>
          <c:yMode val="edge"/>
          <c:x val="0.15425"/>
          <c:y val="0.836"/>
          <c:w val="0.69425"/>
          <c:h val="0.07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annual relative discrepancies, non-financial accounts,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Member State, 2019-2021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67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5"/>
          <c:y val="0.18975"/>
          <c:w val="0.95275"/>
          <c:h val="0.4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2'!$B$35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2'!$A$36:$A$62</c:f>
              <c:strCache/>
            </c:strRef>
          </c:cat>
          <c:val>
            <c:numRef>
              <c:f>'Figure 2'!$B$36:$B$62</c:f>
              <c:numCache/>
            </c:numRef>
          </c:val>
        </c:ser>
        <c:ser>
          <c:idx val="1"/>
          <c:order val="1"/>
          <c:tx>
            <c:strRef>
              <c:f>'Figure 2'!$C$35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2'!$A$36:$A$62</c:f>
              <c:strCache/>
            </c:strRef>
          </c:cat>
          <c:val>
            <c:numRef>
              <c:f>'Figure 2'!$C$36:$C$62</c:f>
              <c:numCache/>
            </c:numRef>
          </c:val>
        </c:ser>
        <c:ser>
          <c:idx val="2"/>
          <c:order val="2"/>
          <c:tx>
            <c:strRef>
              <c:f>'Figure 2'!$D$35</c:f>
              <c:strCache>
                <c:ptCount val="1"/>
                <c:pt idx="0">
                  <c:v>Primary income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2'!$A$36:$A$62</c:f>
              <c:strCache/>
            </c:strRef>
          </c:cat>
          <c:val>
            <c:numRef>
              <c:f>'Figure 2'!$D$36:$D$62</c:f>
              <c:numCache/>
            </c:numRef>
          </c:val>
        </c:ser>
        <c:ser>
          <c:idx val="3"/>
          <c:order val="3"/>
          <c:tx>
            <c:strRef>
              <c:f>'Figure 2'!$E$35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2'!$A$36:$A$62</c:f>
              <c:strCache/>
            </c:strRef>
          </c:cat>
          <c:val>
            <c:numRef>
              <c:f>'Figure 2'!$E$36:$E$62</c:f>
              <c:numCache/>
            </c:numRef>
          </c:val>
        </c:ser>
        <c:ser>
          <c:idx val="4"/>
          <c:order val="4"/>
          <c:tx>
            <c:strRef>
              <c:f>'Figure 2'!$F$35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2'!$A$36:$A$62</c:f>
              <c:strCache/>
            </c:strRef>
          </c:cat>
          <c:val>
            <c:numRef>
              <c:f>'Figure 2'!$F$36:$F$62</c:f>
              <c:numCache/>
            </c:numRef>
          </c:val>
        </c:ser>
        <c:overlap val="-25"/>
        <c:gapWidth val="75"/>
        <c:axId val="46775385"/>
        <c:axId val="18325282"/>
      </c:barChart>
      <c:catAx>
        <c:axId val="467753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1"/>
        <c:lblOffset val="100"/>
        <c:noMultiLvlLbl val="0"/>
      </c:catAx>
      <c:valAx>
        <c:axId val="1832528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15025"/>
          <c:y val="0.83225"/>
          <c:w val="0.69425"/>
          <c:h val="0.05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annual discrepancies, financial account,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Member State, 2019-2021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million; % of GDP)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25"/>
          <c:y val="0.1805"/>
          <c:w val="0.86975"/>
          <c:h val="0.4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3'!$B$40</c:f>
              <c:strCache>
                <c:ptCount val="1"/>
                <c:pt idx="0">
                  <c:v>Absolute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3'!$A$41:$A$67</c:f>
              <c:strCache/>
            </c:strRef>
          </c:cat>
          <c:val>
            <c:numRef>
              <c:f>'Figure 3'!$B$41:$B$67</c:f>
              <c:numCache/>
            </c:numRef>
          </c:val>
        </c:ser>
        <c:overlap val="-25"/>
        <c:gapWidth val="75"/>
        <c:axId val="30709811"/>
        <c:axId val="7952844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'Figure 3'!$C$40</c:f>
              <c:strCache>
                <c:ptCount val="1"/>
                <c:pt idx="0">
                  <c:v>Relative (% GDP)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3'!$A$41:$A$67</c:f>
              <c:strCache/>
            </c:strRef>
          </c:cat>
          <c:val>
            <c:numRef>
              <c:f>'Figure 3'!$C$41:$C$67</c:f>
              <c:numCache/>
            </c:numRef>
          </c:val>
        </c:ser>
        <c:overlap val="-100"/>
        <c:gapWidth val="464"/>
        <c:axId val="4466733"/>
        <c:axId val="40200598"/>
      </c:barChart>
      <c:catAx>
        <c:axId val="307098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auto val="1"/>
        <c:lblOffset val="100"/>
        <c:noMultiLvlLbl val="0"/>
      </c:catAx>
      <c:valAx>
        <c:axId val="7952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crossBetween val="between"/>
        <c:dispUnits/>
      </c:valAx>
      <c:catAx>
        <c:axId val="4466733"/>
        <c:scaling>
          <c:orientation val="minMax"/>
        </c:scaling>
        <c:axPos val="b"/>
        <c:delete val="1"/>
        <c:majorTickMark val="out"/>
        <c:minorTickMark val="none"/>
        <c:tickLblPos val="nextTo"/>
        <c:crossAx val="40200598"/>
        <c:crosses val="autoZero"/>
        <c:auto val="1"/>
        <c:lblOffset val="100"/>
        <c:noMultiLvlLbl val="0"/>
      </c:catAx>
      <c:valAx>
        <c:axId val="4020059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975"/>
          <c:y val="0.80725"/>
          <c:w val="0.46325"/>
          <c:h val="0.04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0.18675</cdr:y>
    </cdr:from>
    <cdr:to>
      <cdr:x>0.4595</cdr:x>
      <cdr:y>0.2395</cdr:y>
    </cdr:to>
    <cdr:sp macro="" textlink="">
      <cdr:nvSpPr>
        <cdr:cNvPr id="22" name="TextBox 1"/>
        <cdr:cNvSpPr txBox="1"/>
      </cdr:nvSpPr>
      <cdr:spPr>
        <a:xfrm rot="5400000" flipH="1">
          <a:off x="3743325" y="108585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47 284</a:t>
          </a:r>
          <a:endParaRPr lang="en-GB" sz="1000">
            <a:effectLst/>
          </a:endParaRPr>
        </a:p>
      </cdr:txBody>
    </cdr:sp>
  </cdr:relSizeAnchor>
  <cdr:relSizeAnchor xmlns:cdr="http://schemas.openxmlformats.org/drawingml/2006/chartDrawing">
    <cdr:from>
      <cdr:x>0.36375</cdr:x>
      <cdr:y>0.2545</cdr:y>
    </cdr:from>
    <cdr:to>
      <cdr:x>0.40875</cdr:x>
      <cdr:y>0.27775</cdr:y>
    </cdr:to>
    <cdr:grpSp>
      <cdr:nvGrpSpPr>
        <cdr:cNvPr id="49" name="Group 48"/>
        <cdr:cNvGrpSpPr/>
      </cdr:nvGrpSpPr>
      <cdr:grpSpPr>
        <a:xfrm rot="21254066">
          <a:off x="3457575" y="1485900"/>
          <a:ext cx="428625" cy="133350"/>
          <a:chOff x="-1892" y="1495"/>
          <a:chExt cx="393334" cy="160614"/>
        </a:xfrm>
      </cdr:grpSpPr>
      <cdr:grpSp>
        <cdr:nvGrpSpPr>
          <cdr:cNvPr id="50" name="Group 49"/>
          <cdr:cNvGrpSpPr/>
        </cdr:nvGrpSpPr>
        <cdr:grpSpPr>
          <a:xfrm>
            <a:off x="-1892" y="1495"/>
            <a:ext cx="393334" cy="160614"/>
            <a:chOff x="26" y="-525"/>
            <a:chExt cx="356621" cy="103487"/>
          </a:xfrm>
        </cdr:grpSpPr>
        <cdr:sp macro="" textlink="">
          <cdr:nvSpPr>
            <cdr:cNvPr id="52" name="TextBox 65"/>
            <cdr:cNvSpPr txBox="1"/>
          </cdr:nvSpPr>
          <cdr:spPr>
            <a:xfrm>
              <a:off x="26" y="-525"/>
              <a:ext cx="344674" cy="10348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cdr:style>
          <c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900"/>
            </a:p>
          </cdr:txBody>
        </cdr:sp>
        <cdr:cxnSp macro="">
          <cdr:nvCxnSpPr>
            <cdr:cNvPr id="53" name="Straight Connector 52"/>
            <cdr:cNvCxnSpPr/>
          </cdr:nvCxnSpPr>
          <cdr:spPr>
            <a:xfrm flipV="1">
              <a:off x="22404" y="32875"/>
              <a:ext cx="334243" cy="7166"/>
            </a:xfrm>
            <a:prstGeom prst="line">
              <a:avLst/>
            </a:prstGeom>
            <a:ln w="12700">
              <a:solidFill>
                <a:sysClr val="windowText" lastClr="000000"/>
              </a:solidFill>
              <a:headEnd type="none"/>
              <a:tailEnd type="none"/>
            </a:ln>
          </cdr:spPr>
          <c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cdr:style>
        </cdr:cxnSp>
      </cdr:grpSp>
      <cdr:cxnSp macro="">
        <cdr:nvCxnSpPr>
          <cdr:cNvPr id="51" name="Straight Connector 50"/>
          <cdr:cNvCxnSpPr/>
        </cdr:nvCxnSpPr>
        <cdr:spPr>
          <a:xfrm flipV="1">
            <a:off x="20036" y="128340"/>
            <a:ext cx="368652" cy="11123"/>
          </a:xfrm>
          <a:prstGeom prst="line">
            <a:avLst/>
          </a:prstGeom>
          <a:ln w="12700">
            <a:solidFill>
              <a:sysClr val="windowText" lastClr="000000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</cdr:x>
      <cdr:y>0.89825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5257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GB" sz="1000" i="0">
              <a:latin typeface="Arial" panose="020B0604020202020204" pitchFamily="34" charset="0"/>
              <a:cs typeface="Arial" panose="020B0604020202020204" pitchFamily="34" charset="0"/>
            </a:rPr>
            <a:t>Due to missing NA data Romania was excluded and for Ireland, Greece, the Netherlands and Slovakia data for 2019</a:t>
          </a:r>
          <a:r>
            <a:rPr lang="en-GB" sz="1000" i="0" baseline="0">
              <a:latin typeface="Arial" panose="020B0604020202020204" pitchFamily="34" charset="0"/>
              <a:cs typeface="Arial" panose="020B0604020202020204" pitchFamily="34" charset="0"/>
            </a:rPr>
            <a:t> - 2020 </a:t>
          </a:r>
          <a:r>
            <a:rPr lang="en-GB" sz="1000" i="0">
              <a:latin typeface="Arial" panose="020B0604020202020204" pitchFamily="34" charset="0"/>
              <a:cs typeface="Arial" panose="020B0604020202020204" pitchFamily="34" charset="0"/>
            </a:rPr>
            <a:t>were used </a:t>
          </a:r>
          <a:endParaRPr lang="en-GB" sz="1000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Eurostat (online data codes: bop_c6_a and nasq_10_nf_tr)</a:t>
          </a:r>
        </a:p>
      </cdr:txBody>
    </cdr:sp>
  </cdr:relSizeAnchor>
  <cdr:relSizeAnchor xmlns:cdr="http://schemas.openxmlformats.org/drawingml/2006/chartDrawing">
    <cdr:from>
      <cdr:x>0.839</cdr:x>
      <cdr:y>0.923</cdr:y>
    </cdr:from>
    <cdr:to>
      <cdr:x>0.99975</cdr:x>
      <cdr:y>0.995</cdr:y>
    </cdr:to>
    <cdr:pic>
      <cdr:nvPicPr>
        <cdr:cNvPr id="1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540067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15475" cy="5857875"/>
    <xdr:graphicFrame macro="">
      <xdr:nvGraphicFramePr>
        <xdr:cNvPr id="3" name="Chart 2"/>
        <xdr:cNvGraphicFramePr/>
      </xdr:nvGraphicFramePr>
      <xdr:xfrm>
        <a:off x="0" y="152400"/>
        <a:ext cx="95154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0.6195</cdr:x>
      <cdr:y>0.24825</cdr:y>
    </cdr:from>
    <cdr:to>
      <cdr:x>0.6545</cdr:x>
      <cdr:y>0.2655</cdr:y>
    </cdr:to>
    <cdr:grpSp>
      <cdr:nvGrpSpPr>
        <cdr:cNvPr id="2" name="Group 1"/>
        <cdr:cNvGrpSpPr/>
      </cdr:nvGrpSpPr>
      <cdr:grpSpPr>
        <a:xfrm rot="21254066">
          <a:off x="6057900" y="1304925"/>
          <a:ext cx="342900" cy="95250"/>
          <a:chOff x="-1795" y="1503"/>
          <a:chExt cx="475599" cy="170686"/>
        </a:xfrm>
      </cdr:grpSpPr>
      <cdr:grpSp>
        <cdr:nvGrpSpPr>
          <cdr:cNvPr id="3" name="Group 2"/>
          <cdr:cNvGrpSpPr/>
        </cdr:nvGrpSpPr>
        <cdr:grpSpPr>
          <a:xfrm>
            <a:off x="-1795" y="1503"/>
            <a:ext cx="475599" cy="170686"/>
            <a:chOff x="29" y="-527"/>
            <a:chExt cx="431209" cy="109972"/>
          </a:xfrm>
        </cdr:grpSpPr>
        <cdr:sp macro="" textlink="">
          <cdr:nvSpPr>
            <cdr:cNvPr id="5" name="TextBox 65"/>
            <cdr:cNvSpPr txBox="1"/>
          </cdr:nvSpPr>
          <cdr:spPr>
            <a:xfrm rot="21426445">
              <a:off x="29" y="-527"/>
              <a:ext cx="344644" cy="10997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cdr:style>
          <c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cdr:txBody>
        </cdr:sp>
        <cdr:cxnSp macro="">
          <cdr:nvCxnSpPr>
            <cdr:cNvPr id="6" name="Straight Connector 5"/>
            <cdr:cNvCxnSpPr/>
          </cdr:nvCxnSpPr>
          <cdr:spPr>
            <a:xfrm flipV="1">
              <a:off x="97051" y="9563"/>
              <a:ext cx="334187" cy="7176"/>
            </a:xfrm>
            <a:prstGeom prst="line">
              <a:avLst/>
            </a:prstGeom>
            <a:ln w="12700">
              <a:solidFill>
                <a:sysClr val="windowText" lastClr="000000"/>
              </a:solidFill>
              <a:headEnd type="none"/>
              <a:tailEnd type="none"/>
            </a:ln>
          </cdr:spPr>
          <c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cdr:style>
        </cdr:cxnSp>
      </cdr:grpSp>
      <cdr:cxnSp macro="">
        <cdr:nvCxnSpPr>
          <cdr:cNvPr id="4" name="Straight Connector 3"/>
          <cdr:cNvCxnSpPr/>
        </cdr:nvCxnSpPr>
        <cdr:spPr>
          <a:xfrm flipV="1">
            <a:off x="98319" y="121026"/>
            <a:ext cx="368589" cy="11137"/>
          </a:xfrm>
          <a:prstGeom prst="line">
            <a:avLst/>
          </a:prstGeom>
          <a:ln w="12700">
            <a:solidFill>
              <a:sysClr val="windowText" lastClr="000000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0.64075</cdr:x>
      <cdr:y>0.2</cdr:y>
    </cdr:from>
    <cdr:to>
      <cdr:x>0.691</cdr:x>
      <cdr:y>0.25</cdr:y>
    </cdr:to>
    <cdr:sp macro="" textlink="">
      <cdr:nvSpPr>
        <cdr:cNvPr id="8" name="TextBox 1"/>
        <cdr:cNvSpPr txBox="1"/>
      </cdr:nvSpPr>
      <cdr:spPr>
        <a:xfrm>
          <a:off x="6267450" y="1047750"/>
          <a:ext cx="495300" cy="266700"/>
        </a:xfrm>
        <a:prstGeom prst="rect">
          <a:avLst/>
        </a:prstGeom>
        <a:ln>
          <a:noFill/>
        </a:ln>
      </cdr:spPr>
      <cdr:txBody>
        <a:bodyPr wrap="square" rtlCol="0" anchor="b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 31.0</a:t>
          </a:r>
        </a:p>
      </cdr:txBody>
    </cdr:sp>
  </cdr:relSizeAnchor>
  <cdr:relSizeAnchor xmlns:cdr="http://schemas.openxmlformats.org/drawingml/2006/chartDrawing">
    <cdr:from>
      <cdr:x>0.52925</cdr:x>
      <cdr:y>0.18825</cdr:y>
    </cdr:from>
    <cdr:to>
      <cdr:x>0.576</cdr:x>
      <cdr:y>0.22975</cdr:y>
    </cdr:to>
    <cdr:sp macro="" textlink="">
      <cdr:nvSpPr>
        <cdr:cNvPr id="15" name="TextBox 1"/>
        <cdr:cNvSpPr txBox="1"/>
      </cdr:nvSpPr>
      <cdr:spPr>
        <a:xfrm>
          <a:off x="5181600" y="990600"/>
          <a:ext cx="457200" cy="219075"/>
        </a:xfrm>
        <a:prstGeom prst="rect">
          <a:avLst/>
        </a:prstGeom>
        <a:ln>
          <a:noFill/>
        </a:ln>
      </cdr:spPr>
      <cdr:txBody>
        <a:bodyPr wrap="square" rtlCol="0" anchor="b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18.4</a:t>
          </a:r>
        </a:p>
      </cdr:txBody>
    </cdr:sp>
  </cdr:relSizeAnchor>
  <cdr:relSizeAnchor xmlns:cdr="http://schemas.openxmlformats.org/drawingml/2006/chartDrawing">
    <cdr:from>
      <cdr:x>0</cdr:x>
      <cdr:y>0.87775</cdr:y>
    </cdr:from>
    <cdr:to>
      <cdr:x>0</cdr:x>
      <cdr:y>0</cdr:y>
    </cdr:to>
    <cdr:sp macro="" textlink="">
      <cdr:nvSpPr>
        <cdr:cNvPr id="14" name="FootonotesShape"/>
        <cdr:cNvSpPr txBox="1"/>
      </cdr:nvSpPr>
      <cdr:spPr>
        <a:xfrm>
          <a:off x="0" y="4619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GB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missing NA data Romania was excluded and for Ireland, Greece, the Netherlands and Slovakia data for 2019- 2020 were used </a:t>
          </a:r>
          <a:r>
            <a:rPr lang="en-GB" sz="10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endParaRPr lang="en-GB" sz="1000" i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GB" sz="1000" i="0">
              <a:latin typeface="Arial" panose="020B0604020202020204" pitchFamily="34" charset="0"/>
              <a:cs typeface="Arial" panose="020B0604020202020204" pitchFamily="34" charset="0"/>
            </a:rPr>
            <a:t>Eurostat (online data codes: bop_c6_a and nasq_10_nf_tr)</a:t>
          </a:r>
        </a:p>
      </cdr:txBody>
    </cdr:sp>
  </cdr:relSizeAnchor>
  <cdr:relSizeAnchor xmlns:cdr="http://schemas.openxmlformats.org/drawingml/2006/chartDrawing">
    <cdr:from>
      <cdr:x>0.83925</cdr:x>
      <cdr:y>0.90725</cdr:y>
    </cdr:from>
    <cdr:to>
      <cdr:x>0.996</cdr:x>
      <cdr:y>0.98725</cdr:y>
    </cdr:to>
    <cdr:pic>
      <cdr:nvPicPr>
        <cdr:cNvPr id="1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210550" y="4772025"/>
          <a:ext cx="1533525" cy="419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0.547</cdr:x>
      <cdr:y>0.22075</cdr:y>
    </cdr:from>
    <cdr:to>
      <cdr:x>0.58225</cdr:x>
      <cdr:y>0.238</cdr:y>
    </cdr:to>
    <cdr:grpSp>
      <cdr:nvGrpSpPr>
        <cdr:cNvPr id="19" name="Group 18"/>
        <cdr:cNvGrpSpPr/>
      </cdr:nvGrpSpPr>
      <cdr:grpSpPr>
        <a:xfrm rot="21254066">
          <a:off x="5353050" y="1162050"/>
          <a:ext cx="342900" cy="95250"/>
          <a:chOff x="-1795" y="1503"/>
          <a:chExt cx="475599" cy="170686"/>
        </a:xfrm>
      </cdr:grpSpPr>
      <cdr:grpSp>
        <cdr:nvGrpSpPr>
          <cdr:cNvPr id="20" name="Group 19"/>
          <cdr:cNvGrpSpPr/>
        </cdr:nvGrpSpPr>
        <cdr:grpSpPr>
          <a:xfrm>
            <a:off x="-1795" y="1503"/>
            <a:ext cx="475599" cy="170686"/>
            <a:chOff x="29" y="-527"/>
            <a:chExt cx="431209" cy="109972"/>
          </a:xfrm>
        </cdr:grpSpPr>
        <cdr:sp macro="" textlink="">
          <cdr:nvSpPr>
            <cdr:cNvPr id="22" name="TextBox 65"/>
            <cdr:cNvSpPr txBox="1"/>
          </cdr:nvSpPr>
          <cdr:spPr>
            <a:xfrm rot="21426445">
              <a:off x="29" y="-527"/>
              <a:ext cx="344644" cy="10997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cdr:style>
          <c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cdr:txBody>
        </cdr:sp>
        <cdr:cxnSp macro="">
          <cdr:nvCxnSpPr>
            <cdr:cNvPr id="23" name="Straight Connector 22"/>
            <cdr:cNvCxnSpPr/>
          </cdr:nvCxnSpPr>
          <cdr:spPr>
            <a:xfrm flipV="1">
              <a:off x="97051" y="9563"/>
              <a:ext cx="334187" cy="7176"/>
            </a:xfrm>
            <a:prstGeom prst="line">
              <a:avLst/>
            </a:prstGeom>
            <a:ln w="12700">
              <a:solidFill>
                <a:sysClr val="windowText" lastClr="000000"/>
              </a:solidFill>
              <a:headEnd type="none"/>
              <a:tailEnd type="none"/>
            </a:ln>
          </cdr:spPr>
          <c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cdr:style>
        </cdr:cxnSp>
      </cdr:grpSp>
      <cdr:cxnSp macro="">
        <cdr:nvCxnSpPr>
          <cdr:cNvPr id="21" name="Straight Connector 20"/>
          <cdr:cNvCxnSpPr/>
        </cdr:nvCxnSpPr>
        <cdr:spPr>
          <a:xfrm flipV="1">
            <a:off x="98319" y="121026"/>
            <a:ext cx="368589" cy="11137"/>
          </a:xfrm>
          <a:prstGeom prst="line">
            <a:avLst/>
          </a:prstGeom>
          <a:ln w="12700">
            <a:solidFill>
              <a:sysClr val="windowText" lastClr="000000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0.5575</cdr:x>
      <cdr:y>0.273</cdr:y>
    </cdr:from>
    <cdr:to>
      <cdr:x>0.5925</cdr:x>
      <cdr:y>0.29</cdr:y>
    </cdr:to>
    <cdr:grpSp>
      <cdr:nvGrpSpPr>
        <cdr:cNvPr id="24" name="Group 23"/>
        <cdr:cNvGrpSpPr/>
      </cdr:nvGrpSpPr>
      <cdr:grpSpPr>
        <a:xfrm rot="21254066">
          <a:off x="5457825" y="1428750"/>
          <a:ext cx="342900" cy="85725"/>
          <a:chOff x="-1795" y="1503"/>
          <a:chExt cx="475599" cy="170686"/>
        </a:xfrm>
      </cdr:grpSpPr>
      <cdr:grpSp>
        <cdr:nvGrpSpPr>
          <cdr:cNvPr id="25" name="Group 24"/>
          <cdr:cNvGrpSpPr/>
        </cdr:nvGrpSpPr>
        <cdr:grpSpPr>
          <a:xfrm>
            <a:off x="-1795" y="1503"/>
            <a:ext cx="475599" cy="170686"/>
            <a:chOff x="29" y="-527"/>
            <a:chExt cx="431209" cy="109972"/>
          </a:xfrm>
        </cdr:grpSpPr>
        <cdr:sp macro="" textlink="">
          <cdr:nvSpPr>
            <cdr:cNvPr id="27" name="TextBox 65"/>
            <cdr:cNvSpPr txBox="1"/>
          </cdr:nvSpPr>
          <cdr:spPr>
            <a:xfrm rot="21426445">
              <a:off x="29" y="-527"/>
              <a:ext cx="344644" cy="10997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cdr:style>
          <c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800"/>
            </a:p>
          </cdr:txBody>
        </cdr:sp>
        <cdr:cxnSp macro="">
          <cdr:nvCxnSpPr>
            <cdr:cNvPr id="28" name="Straight Connector 27"/>
            <cdr:cNvCxnSpPr/>
          </cdr:nvCxnSpPr>
          <cdr:spPr>
            <a:xfrm flipV="1">
              <a:off x="97051" y="9563"/>
              <a:ext cx="334187" cy="7176"/>
            </a:xfrm>
            <a:prstGeom prst="line">
              <a:avLst/>
            </a:prstGeom>
            <a:ln w="12700">
              <a:solidFill>
                <a:sysClr val="windowText" lastClr="000000"/>
              </a:solidFill>
              <a:headEnd type="none"/>
              <a:tailEnd type="none"/>
            </a:ln>
          </cdr:spPr>
          <c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cdr:style>
        </cdr:cxnSp>
      </cdr:grpSp>
      <cdr:cxnSp macro="">
        <cdr:nvCxnSpPr>
          <cdr:cNvPr id="26" name="Straight Connector 25"/>
          <cdr:cNvCxnSpPr/>
        </cdr:nvCxnSpPr>
        <cdr:spPr>
          <a:xfrm flipV="1">
            <a:off x="98319" y="121026"/>
            <a:ext cx="368589" cy="11137"/>
          </a:xfrm>
          <a:prstGeom prst="line">
            <a:avLst/>
          </a:prstGeom>
          <a:ln w="12700">
            <a:solidFill>
              <a:sysClr val="windowText" lastClr="000000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0.57325</cdr:x>
      <cdr:y>0.235</cdr:y>
    </cdr:from>
    <cdr:to>
      <cdr:x>0.62</cdr:x>
      <cdr:y>0.2765</cdr:y>
    </cdr:to>
    <cdr:sp macro="" textlink="">
      <cdr:nvSpPr>
        <cdr:cNvPr id="29" name="TextBox 1"/>
        <cdr:cNvSpPr txBox="1"/>
      </cdr:nvSpPr>
      <cdr:spPr>
        <a:xfrm>
          <a:off x="5610225" y="1228725"/>
          <a:ext cx="457200" cy="219075"/>
        </a:xfrm>
        <a:prstGeom prst="rect">
          <a:avLst/>
        </a:prstGeom>
        <a:ln>
          <a:noFill/>
        </a:ln>
      </cdr:spPr>
      <cdr:txBody>
        <a:bodyPr wrap="square" rtlCol="0" anchor="b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12.2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791700" cy="5267325"/>
    <xdr:graphicFrame macro="">
      <xdr:nvGraphicFramePr>
        <xdr:cNvPr id="3" name="Chart 2"/>
        <xdr:cNvGraphicFramePr/>
      </xdr:nvGraphicFramePr>
      <xdr:xfrm>
        <a:off x="0" y="152400"/>
        <a:ext cx="97917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38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100" i="1">
              <a:latin typeface="Arial" panose="020B0604020202020204" pitchFamily="34" charset="0"/>
            </a:rPr>
            <a:t>Note: </a:t>
          </a:r>
        </a:p>
        <a:p>
          <a:r>
            <a:rPr lang="en-GB" sz="1100">
              <a:latin typeface="Arial" panose="020B0604020202020204" pitchFamily="34" charset="0"/>
            </a:rPr>
            <a:t>Discrepancies = absolute differences BOP total net (incl. net financial derivatives) minus ROW total net </a:t>
          </a:r>
          <a:endParaRPr lang="en-150" sz="1100">
            <a:latin typeface="Arial" panose="020B0604020202020204" pitchFamily="34" charset="0"/>
          </a:endParaRPr>
        </a:p>
        <a:p>
          <a:r>
            <a:rPr lang="en-GB" sz="1100">
              <a:latin typeface="Arial" panose="020B0604020202020204" pitchFamily="34" charset="0"/>
            </a:rPr>
            <a:t>Total net = assets minus liabilities</a:t>
          </a:r>
          <a:endParaRPr lang="en-150" sz="11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100" i="1">
              <a:latin typeface="Arial" panose="020B0604020202020204" pitchFamily="34" charset="0"/>
            </a:rPr>
            <a:t>Source:</a:t>
          </a:r>
          <a:r>
            <a:rPr lang="en-GB" sz="1100">
              <a:latin typeface="Arial" panose="020B0604020202020204" pitchFamily="34" charset="0"/>
            </a:rPr>
            <a:t> Eurostat (online data codes: bop_c6_a and nasq_10_f_tr)</a:t>
          </a:r>
        </a:p>
      </cdr:txBody>
    </cdr:sp>
  </cdr:relSizeAnchor>
  <cdr:relSizeAnchor xmlns:cdr="http://schemas.openxmlformats.org/drawingml/2006/chartDrawing">
    <cdr:from>
      <cdr:x>0.83925</cdr:x>
      <cdr:y>0.922</cdr:y>
    </cdr:from>
    <cdr:to>
      <cdr:x>0.99975</cdr:x>
      <cdr:y>0.99975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4391025"/>
          <a:ext cx="1524000" cy="37147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9515475" cy="4762500"/>
    <xdr:graphicFrame macro="">
      <xdr:nvGraphicFramePr>
        <xdr:cNvPr id="3" name="Chart 2"/>
        <xdr:cNvGraphicFramePr/>
      </xdr:nvGraphicFramePr>
      <xdr:xfrm>
        <a:off x="0" y="152400"/>
        <a:ext cx="95154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0"/>
  <sheetViews>
    <sheetView showGridLines="0" workbookViewId="0" topLeftCell="A1"/>
  </sheetViews>
  <sheetFormatPr defaultColWidth="9.00390625" defaultRowHeight="14.25"/>
  <cols>
    <col min="1" max="1" width="28.125" style="9" customWidth="1"/>
    <col min="2" max="2" width="12.00390625" style="9" customWidth="1"/>
    <col min="3" max="3" width="42.625" style="9" customWidth="1"/>
    <col min="4" max="16384" width="9.00390625" style="9" customWidth="1"/>
  </cols>
  <sheetData>
    <row r="1" spans="1:2" ht="15.5">
      <c r="A1" s="31" t="s">
        <v>98</v>
      </c>
      <c r="B1" s="10"/>
    </row>
    <row r="2" spans="1:2" ht="14.25">
      <c r="A2" s="10"/>
      <c r="B2" s="10"/>
    </row>
    <row r="3" spans="1:3" ht="14.25">
      <c r="A3" s="11" t="s">
        <v>45</v>
      </c>
      <c r="B3" s="11" t="s">
        <v>97</v>
      </c>
      <c r="C3" s="11" t="s">
        <v>46</v>
      </c>
    </row>
    <row r="4" spans="1:3" ht="14.25">
      <c r="A4" s="12" t="s">
        <v>0</v>
      </c>
      <c r="B4" s="13" t="s">
        <v>47</v>
      </c>
      <c r="C4" s="13" t="s">
        <v>27</v>
      </c>
    </row>
    <row r="5" spans="1:3" ht="14.25">
      <c r="A5" s="14"/>
      <c r="B5" s="15" t="s">
        <v>48</v>
      </c>
      <c r="C5" s="15" t="s">
        <v>28</v>
      </c>
    </row>
    <row r="6" spans="1:3" ht="14.25">
      <c r="A6" s="12" t="s">
        <v>29</v>
      </c>
      <c r="B6" s="13" t="s">
        <v>49</v>
      </c>
      <c r="C6" s="13" t="s">
        <v>33</v>
      </c>
    </row>
    <row r="7" spans="1:3" ht="14.25">
      <c r="A7" s="14"/>
      <c r="B7" s="15" t="s">
        <v>50</v>
      </c>
      <c r="C7" s="15" t="s">
        <v>34</v>
      </c>
    </row>
    <row r="8" spans="1:3" ht="14.25">
      <c r="A8" s="12" t="s">
        <v>30</v>
      </c>
      <c r="B8" s="13" t="s">
        <v>51</v>
      </c>
      <c r="C8" s="13" t="s">
        <v>38</v>
      </c>
    </row>
    <row r="9" spans="1:3" ht="14.25">
      <c r="A9" s="16"/>
      <c r="B9" s="17" t="s">
        <v>52</v>
      </c>
      <c r="C9" s="17" t="s">
        <v>39</v>
      </c>
    </row>
    <row r="10" spans="1:3" ht="14.25">
      <c r="A10" s="16"/>
      <c r="B10" s="17" t="s">
        <v>53</v>
      </c>
      <c r="C10" s="17" t="s">
        <v>40</v>
      </c>
    </row>
    <row r="11" spans="1:3" ht="14.25">
      <c r="A11" s="14"/>
      <c r="B11" s="15" t="s">
        <v>54</v>
      </c>
      <c r="C11" s="15" t="s">
        <v>41</v>
      </c>
    </row>
    <row r="12" spans="1:3" ht="14.25">
      <c r="A12" s="12" t="s">
        <v>31</v>
      </c>
      <c r="B12" s="13" t="s">
        <v>55</v>
      </c>
      <c r="C12" s="13" t="s">
        <v>56</v>
      </c>
    </row>
    <row r="13" spans="1:3" ht="14.25">
      <c r="A13" s="16"/>
      <c r="B13" s="17" t="s">
        <v>57</v>
      </c>
      <c r="C13" s="17" t="s">
        <v>42</v>
      </c>
    </row>
    <row r="14" spans="1:3" ht="14.25">
      <c r="A14" s="16"/>
      <c r="B14" s="17" t="s">
        <v>58</v>
      </c>
      <c r="C14" s="17" t="s">
        <v>43</v>
      </c>
    </row>
    <row r="15" spans="1:3" ht="14.25">
      <c r="A15" s="14"/>
      <c r="B15" s="15" t="s">
        <v>59</v>
      </c>
      <c r="C15" s="15" t="s">
        <v>44</v>
      </c>
    </row>
    <row r="16" spans="1:3" ht="14.25">
      <c r="A16" s="12" t="s">
        <v>32</v>
      </c>
      <c r="B16" s="13" t="s">
        <v>60</v>
      </c>
      <c r="C16" s="13" t="s">
        <v>35</v>
      </c>
    </row>
    <row r="17" spans="1:3" ht="14.25">
      <c r="A17" s="14"/>
      <c r="B17" s="15" t="s">
        <v>61</v>
      </c>
      <c r="C17" s="15" t="s">
        <v>62</v>
      </c>
    </row>
    <row r="18" spans="1:3" ht="14.25">
      <c r="A18" s="14" t="s">
        <v>77</v>
      </c>
      <c r="B18" s="15" t="s">
        <v>78</v>
      </c>
      <c r="C18" s="15" t="s">
        <v>79</v>
      </c>
    </row>
    <row r="20" ht="12">
      <c r="A20" s="18" t="s">
        <v>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9"/>
  <sheetViews>
    <sheetView showGridLines="0" workbookViewId="0" topLeftCell="A1">
      <selection activeCell="A1" sqref="A1:U43"/>
    </sheetView>
  </sheetViews>
  <sheetFormatPr defaultColWidth="9.00390625" defaultRowHeight="14.25"/>
  <cols>
    <col min="1" max="1" width="11.125" style="34" customWidth="1"/>
    <col min="2" max="2" width="9.00390625" style="34" customWidth="1"/>
    <col min="3" max="3" width="9.125" style="34" customWidth="1"/>
    <col min="4" max="5" width="9.00390625" style="34" customWidth="1"/>
    <col min="6" max="6" width="9.125" style="34" customWidth="1"/>
    <col min="7" max="19" width="9.00390625" style="34" customWidth="1"/>
    <col min="20" max="21" width="9.875" style="34" customWidth="1"/>
    <col min="22" max="16384" width="9.00390625" style="34" customWidth="1"/>
  </cols>
  <sheetData>
    <row r="1" spans="1:6" s="1" customFormat="1" ht="15.5">
      <c r="A1" s="46" t="s">
        <v>106</v>
      </c>
      <c r="B1" s="32"/>
      <c r="C1" s="32"/>
      <c r="D1" s="32"/>
      <c r="E1" s="32"/>
      <c r="F1" s="32"/>
    </row>
    <row r="2" spans="1:22" s="1" customFormat="1" ht="12.5">
      <c r="A2" s="33" t="s">
        <v>123</v>
      </c>
      <c r="R2" s="43"/>
      <c r="S2" s="43"/>
      <c r="T2" s="43"/>
      <c r="U2" s="43"/>
      <c r="V2" s="43"/>
    </row>
    <row r="3" spans="2:21" s="1" customFormat="1" ht="14.25">
      <c r="B3" s="43"/>
      <c r="U3" s="43"/>
    </row>
    <row r="4" spans="1:23" s="1" customFormat="1" ht="14.25">
      <c r="A4" s="38"/>
      <c r="B4" s="135" t="s">
        <v>0</v>
      </c>
      <c r="C4" s="136"/>
      <c r="D4" s="136"/>
      <c r="E4" s="136"/>
      <c r="F4" s="135" t="s">
        <v>29</v>
      </c>
      <c r="G4" s="136"/>
      <c r="H4" s="136"/>
      <c r="I4" s="136"/>
      <c r="J4" s="135" t="s">
        <v>30</v>
      </c>
      <c r="K4" s="136"/>
      <c r="L4" s="136"/>
      <c r="M4" s="136"/>
      <c r="N4" s="135" t="s">
        <v>31</v>
      </c>
      <c r="O4" s="136"/>
      <c r="P4" s="136"/>
      <c r="Q4" s="136"/>
      <c r="R4" s="133" t="s">
        <v>32</v>
      </c>
      <c r="S4" s="134"/>
      <c r="T4" s="133" t="s">
        <v>79</v>
      </c>
      <c r="U4" s="134"/>
      <c r="W4" s="43"/>
    </row>
    <row r="5" spans="1:21" s="1" customFormat="1" ht="23">
      <c r="A5" s="40"/>
      <c r="B5" s="41" t="s">
        <v>80</v>
      </c>
      <c r="C5" s="42" t="s">
        <v>81</v>
      </c>
      <c r="D5" s="42" t="s">
        <v>82</v>
      </c>
      <c r="E5" s="42" t="s">
        <v>83</v>
      </c>
      <c r="F5" s="41" t="s">
        <v>80</v>
      </c>
      <c r="G5" s="42" t="s">
        <v>81</v>
      </c>
      <c r="H5" s="42" t="s">
        <v>82</v>
      </c>
      <c r="I5" s="42" t="s">
        <v>83</v>
      </c>
      <c r="J5" s="41" t="s">
        <v>80</v>
      </c>
      <c r="K5" s="42" t="s">
        <v>81</v>
      </c>
      <c r="L5" s="42" t="s">
        <v>82</v>
      </c>
      <c r="M5" s="42" t="s">
        <v>83</v>
      </c>
      <c r="N5" s="41" t="s">
        <v>80</v>
      </c>
      <c r="O5" s="42" t="s">
        <v>81</v>
      </c>
      <c r="P5" s="42" t="s">
        <v>82</v>
      </c>
      <c r="Q5" s="42" t="s">
        <v>83</v>
      </c>
      <c r="R5" s="26" t="s">
        <v>84</v>
      </c>
      <c r="S5" s="27" t="s">
        <v>85</v>
      </c>
      <c r="T5" s="26" t="s">
        <v>84</v>
      </c>
      <c r="U5" s="27" t="s">
        <v>85</v>
      </c>
    </row>
    <row r="6" spans="1:23" ht="14.25">
      <c r="A6" s="28" t="s">
        <v>99</v>
      </c>
      <c r="B6" s="78">
        <v>2266211.9</v>
      </c>
      <c r="C6" s="82">
        <v>2266213</v>
      </c>
      <c r="D6" s="79">
        <v>2023584.3</v>
      </c>
      <c r="E6" s="79">
        <v>2023584</v>
      </c>
      <c r="F6" s="80">
        <v>1027035.7</v>
      </c>
      <c r="G6" s="79">
        <v>1027035</v>
      </c>
      <c r="H6" s="79">
        <v>894429.3</v>
      </c>
      <c r="I6" s="79">
        <v>894430</v>
      </c>
      <c r="J6" s="80">
        <v>767803.6</v>
      </c>
      <c r="K6" s="79">
        <v>766213</v>
      </c>
      <c r="L6" s="79">
        <v>717185.5</v>
      </c>
      <c r="M6" s="79">
        <v>716328</v>
      </c>
      <c r="N6" s="80">
        <v>126279.3</v>
      </c>
      <c r="O6" s="79">
        <v>126149</v>
      </c>
      <c r="P6" s="79">
        <v>201701</v>
      </c>
      <c r="Q6" s="79">
        <v>201534</v>
      </c>
      <c r="R6" s="81">
        <v>-6212.599999999991</v>
      </c>
      <c r="S6" s="83">
        <v>-6214</v>
      </c>
      <c r="T6" s="78">
        <v>344217.8000000003</v>
      </c>
      <c r="U6" s="83">
        <v>343520</v>
      </c>
      <c r="W6" s="84"/>
    </row>
    <row r="7" spans="1:23" ht="14.25">
      <c r="A7" s="39" t="s">
        <v>1</v>
      </c>
      <c r="B7" s="68">
        <v>318988</v>
      </c>
      <c r="C7" s="71">
        <v>318486</v>
      </c>
      <c r="D7" s="73">
        <v>320552</v>
      </c>
      <c r="E7" s="73">
        <v>313778</v>
      </c>
      <c r="F7" s="75">
        <v>115539</v>
      </c>
      <c r="G7" s="73">
        <v>114409</v>
      </c>
      <c r="H7" s="73">
        <v>113714</v>
      </c>
      <c r="I7" s="73">
        <v>112343</v>
      </c>
      <c r="J7" s="75">
        <v>62399</v>
      </c>
      <c r="K7" s="73">
        <v>61391</v>
      </c>
      <c r="L7" s="73">
        <v>57891</v>
      </c>
      <c r="M7" s="73">
        <v>57219</v>
      </c>
      <c r="N7" s="75">
        <v>19448</v>
      </c>
      <c r="O7" s="73">
        <v>15417</v>
      </c>
      <c r="P7" s="73">
        <v>26279</v>
      </c>
      <c r="Q7" s="73">
        <v>24390</v>
      </c>
      <c r="R7" s="75">
        <v>1077</v>
      </c>
      <c r="S7" s="73">
        <v>666</v>
      </c>
      <c r="T7" s="75">
        <v>-981</v>
      </c>
      <c r="U7" s="73">
        <v>2641</v>
      </c>
      <c r="W7" s="84"/>
    </row>
    <row r="8" spans="1:21" ht="14.25">
      <c r="A8" s="20" t="s">
        <v>2</v>
      </c>
      <c r="B8" s="69">
        <v>34278.2</v>
      </c>
      <c r="C8" s="72">
        <v>34034</v>
      </c>
      <c r="D8" s="72">
        <v>37573.9</v>
      </c>
      <c r="E8" s="72">
        <v>37493</v>
      </c>
      <c r="F8" s="76">
        <v>9276.6</v>
      </c>
      <c r="G8" s="72">
        <v>8747</v>
      </c>
      <c r="H8" s="72">
        <v>4782.7</v>
      </c>
      <c r="I8" s="72">
        <v>4556</v>
      </c>
      <c r="J8" s="76">
        <v>2296.3</v>
      </c>
      <c r="K8" s="72">
        <v>2201</v>
      </c>
      <c r="L8" s="72">
        <v>4506.6</v>
      </c>
      <c r="M8" s="72">
        <v>3941</v>
      </c>
      <c r="N8" s="76">
        <v>2263.5</v>
      </c>
      <c r="O8" s="72">
        <v>1059</v>
      </c>
      <c r="P8" s="72">
        <v>1522.8</v>
      </c>
      <c r="Q8" s="72">
        <v>1403</v>
      </c>
      <c r="R8" s="75">
        <v>490.79999999999995</v>
      </c>
      <c r="S8" s="72">
        <v>480</v>
      </c>
      <c r="T8" s="75">
        <v>219.3</v>
      </c>
      <c r="U8" s="72">
        <v>-870</v>
      </c>
    </row>
    <row r="9" spans="1:21" ht="14.25">
      <c r="A9" s="20" t="s">
        <v>70</v>
      </c>
      <c r="B9" s="68">
        <v>148002.2</v>
      </c>
      <c r="C9" s="73">
        <v>148067</v>
      </c>
      <c r="D9" s="72">
        <v>145220.8</v>
      </c>
      <c r="E9" s="72">
        <v>145267</v>
      </c>
      <c r="F9" s="76">
        <v>25116</v>
      </c>
      <c r="G9" s="72">
        <v>25183</v>
      </c>
      <c r="H9" s="72">
        <v>20818.9</v>
      </c>
      <c r="I9" s="72">
        <v>20780</v>
      </c>
      <c r="J9" s="76">
        <v>10536.7</v>
      </c>
      <c r="K9" s="72">
        <v>11133</v>
      </c>
      <c r="L9" s="72">
        <v>18505.5</v>
      </c>
      <c r="M9" s="72">
        <v>20381</v>
      </c>
      <c r="N9" s="76">
        <v>4503.7</v>
      </c>
      <c r="O9" s="72">
        <v>3864</v>
      </c>
      <c r="P9" s="72">
        <v>5687.5</v>
      </c>
      <c r="Q9" s="72">
        <v>6586</v>
      </c>
      <c r="R9" s="75">
        <v>3729.999999999999</v>
      </c>
      <c r="S9" s="73">
        <v>3375</v>
      </c>
      <c r="T9" s="75">
        <v>1655.9</v>
      </c>
      <c r="U9" s="73">
        <v>-1391</v>
      </c>
    </row>
    <row r="10" spans="1:21" ht="14.25">
      <c r="A10" s="20" t="s">
        <v>3</v>
      </c>
      <c r="B10" s="69">
        <v>121021.8</v>
      </c>
      <c r="C10" s="72">
        <v>121021</v>
      </c>
      <c r="D10" s="72">
        <v>108363.5</v>
      </c>
      <c r="E10" s="72">
        <v>108363</v>
      </c>
      <c r="F10" s="76">
        <v>78943.4</v>
      </c>
      <c r="G10" s="72">
        <v>78943</v>
      </c>
      <c r="H10" s="72">
        <v>69087.2</v>
      </c>
      <c r="I10" s="72">
        <v>69087</v>
      </c>
      <c r="J10" s="76">
        <v>29066.1</v>
      </c>
      <c r="K10" s="72">
        <v>29055</v>
      </c>
      <c r="L10" s="72">
        <v>18305.7</v>
      </c>
      <c r="M10" s="72">
        <v>18306</v>
      </c>
      <c r="N10" s="76">
        <v>3656.3</v>
      </c>
      <c r="O10" s="72">
        <v>3656</v>
      </c>
      <c r="P10" s="72">
        <v>9201.4</v>
      </c>
      <c r="Q10" s="72">
        <v>9190</v>
      </c>
      <c r="R10" s="76">
        <v>475.59999999999997</v>
      </c>
      <c r="S10" s="72">
        <v>475</v>
      </c>
      <c r="T10" s="76">
        <v>28205.7</v>
      </c>
      <c r="U10" s="72">
        <v>28206</v>
      </c>
    </row>
    <row r="11" spans="1:21" ht="14.25">
      <c r="A11" s="20" t="s">
        <v>37</v>
      </c>
      <c r="B11" s="69">
        <v>1367417</v>
      </c>
      <c r="C11" s="72">
        <v>1369960</v>
      </c>
      <c r="D11" s="72">
        <v>1174977</v>
      </c>
      <c r="E11" s="72">
        <v>1186469</v>
      </c>
      <c r="F11" s="76">
        <v>327673</v>
      </c>
      <c r="G11" s="72">
        <v>324623</v>
      </c>
      <c r="H11" s="72">
        <v>327360</v>
      </c>
      <c r="I11" s="72">
        <v>310575</v>
      </c>
      <c r="J11" s="76">
        <v>235117</v>
      </c>
      <c r="K11" s="72">
        <v>211260</v>
      </c>
      <c r="L11" s="72">
        <v>108511</v>
      </c>
      <c r="M11" s="72">
        <v>103358</v>
      </c>
      <c r="N11" s="76">
        <v>91099</v>
      </c>
      <c r="O11" s="72">
        <v>79924</v>
      </c>
      <c r="P11" s="72">
        <v>145189</v>
      </c>
      <c r="Q11" s="72">
        <v>127683</v>
      </c>
      <c r="R11" s="76">
        <v>-1377</v>
      </c>
      <c r="S11" s="72">
        <v>-12208</v>
      </c>
      <c r="T11" s="76">
        <v>263892</v>
      </c>
      <c r="U11" s="72">
        <v>245474</v>
      </c>
    </row>
    <row r="12" spans="1:21" ht="14.25">
      <c r="A12" s="20" t="s">
        <v>4</v>
      </c>
      <c r="B12" s="69">
        <v>16305.7</v>
      </c>
      <c r="C12" s="72">
        <v>16282</v>
      </c>
      <c r="D12" s="72">
        <v>17629.5</v>
      </c>
      <c r="E12" s="72">
        <v>17629</v>
      </c>
      <c r="F12" s="76">
        <v>8406.6</v>
      </c>
      <c r="G12" s="72">
        <v>8406</v>
      </c>
      <c r="H12" s="72">
        <v>6983</v>
      </c>
      <c r="I12" s="72">
        <v>6979</v>
      </c>
      <c r="J12" s="76">
        <v>1904.8</v>
      </c>
      <c r="K12" s="72">
        <v>1763</v>
      </c>
      <c r="L12" s="72">
        <v>2358.7</v>
      </c>
      <c r="M12" s="72">
        <v>2309</v>
      </c>
      <c r="N12" s="76">
        <v>721.8</v>
      </c>
      <c r="O12" s="72">
        <v>723</v>
      </c>
      <c r="P12" s="72">
        <v>715.3</v>
      </c>
      <c r="Q12" s="72">
        <v>716</v>
      </c>
      <c r="R12" s="76">
        <v>2822.1</v>
      </c>
      <c r="S12" s="72">
        <v>2822</v>
      </c>
      <c r="T12" s="76">
        <v>2474.5</v>
      </c>
      <c r="U12" s="72">
        <v>2363</v>
      </c>
    </row>
    <row r="13" spans="1:21" ht="14.25">
      <c r="A13" s="20" t="s">
        <v>114</v>
      </c>
      <c r="B13" s="69">
        <v>244809</v>
      </c>
      <c r="C13" s="72">
        <v>244809</v>
      </c>
      <c r="D13" s="72">
        <v>99856</v>
      </c>
      <c r="E13" s="72">
        <v>99856</v>
      </c>
      <c r="F13" s="76">
        <v>244071</v>
      </c>
      <c r="G13" s="72">
        <v>244069</v>
      </c>
      <c r="H13" s="72">
        <v>305968</v>
      </c>
      <c r="I13" s="72">
        <v>305968</v>
      </c>
      <c r="J13" s="76">
        <v>96204</v>
      </c>
      <c r="K13" s="72">
        <v>96204</v>
      </c>
      <c r="L13" s="72">
        <v>185366</v>
      </c>
      <c r="M13" s="72">
        <v>185337</v>
      </c>
      <c r="N13" s="76">
        <v>5867</v>
      </c>
      <c r="O13" s="72">
        <v>5866</v>
      </c>
      <c r="P13" s="72">
        <v>9651</v>
      </c>
      <c r="Q13" s="72">
        <v>9680</v>
      </c>
      <c r="R13" s="76">
        <v>-15527</v>
      </c>
      <c r="S13" s="72">
        <v>-15526</v>
      </c>
      <c r="T13" s="76">
        <v>-25418</v>
      </c>
      <c r="U13" s="72">
        <v>-25418</v>
      </c>
    </row>
    <row r="14" spans="1:21" ht="14.25">
      <c r="A14" s="20" t="s">
        <v>115</v>
      </c>
      <c r="B14" s="69">
        <v>28904</v>
      </c>
      <c r="C14" s="72">
        <v>30077</v>
      </c>
      <c r="D14" s="72">
        <v>47433</v>
      </c>
      <c r="E14" s="72">
        <v>49549</v>
      </c>
      <c r="F14" s="76">
        <v>22711</v>
      </c>
      <c r="G14" s="72">
        <v>22801</v>
      </c>
      <c r="H14" s="72">
        <v>15433</v>
      </c>
      <c r="I14" s="72">
        <v>15918</v>
      </c>
      <c r="J14" s="76">
        <v>6324</v>
      </c>
      <c r="K14" s="72">
        <v>6324</v>
      </c>
      <c r="L14" s="72">
        <v>6601</v>
      </c>
      <c r="M14" s="72">
        <v>6851</v>
      </c>
      <c r="N14" s="76">
        <v>4065</v>
      </c>
      <c r="O14" s="72">
        <v>3777</v>
      </c>
      <c r="P14" s="72">
        <v>3503</v>
      </c>
      <c r="Q14" s="72">
        <v>3518</v>
      </c>
      <c r="R14" s="76">
        <v>2734</v>
      </c>
      <c r="S14" s="72">
        <v>3379</v>
      </c>
      <c r="T14" s="76">
        <v>-8231</v>
      </c>
      <c r="U14" s="72">
        <v>-9478</v>
      </c>
    </row>
    <row r="15" spans="1:21" ht="12" customHeight="1">
      <c r="A15" s="20" t="s">
        <v>7</v>
      </c>
      <c r="B15" s="69">
        <v>320159</v>
      </c>
      <c r="C15" s="72">
        <v>320159</v>
      </c>
      <c r="D15" s="72">
        <v>340840</v>
      </c>
      <c r="E15" s="72">
        <v>340840</v>
      </c>
      <c r="F15" s="76">
        <v>100653</v>
      </c>
      <c r="G15" s="72">
        <v>100653</v>
      </c>
      <c r="H15" s="72">
        <v>61766</v>
      </c>
      <c r="I15" s="72">
        <v>61769</v>
      </c>
      <c r="J15" s="76">
        <v>56338</v>
      </c>
      <c r="K15" s="72">
        <v>56339</v>
      </c>
      <c r="L15" s="72">
        <v>50066</v>
      </c>
      <c r="M15" s="72">
        <v>50066</v>
      </c>
      <c r="N15" s="76">
        <v>20146</v>
      </c>
      <c r="O15" s="72">
        <v>20318</v>
      </c>
      <c r="P15" s="72">
        <v>33278</v>
      </c>
      <c r="Q15" s="72">
        <v>33274</v>
      </c>
      <c r="R15" s="76">
        <v>10969</v>
      </c>
      <c r="S15" s="72">
        <v>11179</v>
      </c>
      <c r="T15" s="76">
        <v>22314</v>
      </c>
      <c r="U15" s="72">
        <v>22699</v>
      </c>
    </row>
    <row r="16" spans="1:21" ht="14.25">
      <c r="A16" s="20" t="s">
        <v>8</v>
      </c>
      <c r="B16" s="69">
        <v>523990</v>
      </c>
      <c r="C16" s="72">
        <v>521142</v>
      </c>
      <c r="D16" s="72">
        <v>591963</v>
      </c>
      <c r="E16" s="72">
        <v>594851</v>
      </c>
      <c r="F16" s="76">
        <v>256208</v>
      </c>
      <c r="G16" s="72">
        <v>224588</v>
      </c>
      <c r="H16" s="72">
        <v>218390</v>
      </c>
      <c r="I16" s="72">
        <v>200208</v>
      </c>
      <c r="J16" s="76">
        <v>161510</v>
      </c>
      <c r="K16" s="72">
        <v>151237</v>
      </c>
      <c r="L16" s="72">
        <v>106580</v>
      </c>
      <c r="M16" s="72">
        <v>113500</v>
      </c>
      <c r="N16" s="76">
        <v>43558</v>
      </c>
      <c r="O16" s="72">
        <v>37861</v>
      </c>
      <c r="P16" s="72">
        <v>82874</v>
      </c>
      <c r="Q16" s="72">
        <v>83463</v>
      </c>
      <c r="R16" s="76">
        <v>11402</v>
      </c>
      <c r="S16" s="72">
        <v>10432</v>
      </c>
      <c r="T16" s="76">
        <v>-3141</v>
      </c>
      <c r="U16" s="72">
        <v>-46762</v>
      </c>
    </row>
    <row r="17" spans="1:21" ht="14.25">
      <c r="A17" s="20" t="s">
        <v>9</v>
      </c>
      <c r="B17" s="69">
        <v>15722.4</v>
      </c>
      <c r="C17" s="72">
        <v>15640</v>
      </c>
      <c r="D17" s="72">
        <v>26165.9</v>
      </c>
      <c r="E17" s="72">
        <v>25741</v>
      </c>
      <c r="F17" s="76">
        <v>14167.5</v>
      </c>
      <c r="G17" s="72">
        <v>13852</v>
      </c>
      <c r="H17" s="72">
        <v>4361.9</v>
      </c>
      <c r="I17" s="72">
        <v>4271</v>
      </c>
      <c r="J17" s="76">
        <v>3209.1</v>
      </c>
      <c r="K17" s="72">
        <v>3489</v>
      </c>
      <c r="L17" s="72">
        <v>3055</v>
      </c>
      <c r="M17" s="72">
        <v>3190</v>
      </c>
      <c r="N17" s="76">
        <v>4228</v>
      </c>
      <c r="O17" s="72">
        <v>4483</v>
      </c>
      <c r="P17" s="72">
        <v>1922.9</v>
      </c>
      <c r="Q17" s="72">
        <v>1920</v>
      </c>
      <c r="R17" s="76">
        <v>1331.8000000000002</v>
      </c>
      <c r="S17" s="72">
        <v>1390</v>
      </c>
      <c r="T17" s="76">
        <v>3153.3</v>
      </c>
      <c r="U17" s="72">
        <v>3729</v>
      </c>
    </row>
    <row r="18" spans="1:21" ht="14.25">
      <c r="A18" s="20" t="s">
        <v>10</v>
      </c>
      <c r="B18" s="69">
        <v>494569</v>
      </c>
      <c r="C18" s="72">
        <v>494569</v>
      </c>
      <c r="D18" s="72">
        <v>442366</v>
      </c>
      <c r="E18" s="72">
        <v>442425</v>
      </c>
      <c r="F18" s="76">
        <v>86596</v>
      </c>
      <c r="G18" s="72">
        <v>86683</v>
      </c>
      <c r="H18" s="72">
        <v>95961</v>
      </c>
      <c r="I18" s="72">
        <v>95918</v>
      </c>
      <c r="J18" s="76">
        <v>62249</v>
      </c>
      <c r="K18" s="72">
        <v>62239</v>
      </c>
      <c r="L18" s="72">
        <v>40991</v>
      </c>
      <c r="M18" s="72">
        <v>40920</v>
      </c>
      <c r="N18" s="76">
        <v>20278</v>
      </c>
      <c r="O18" s="72">
        <v>20279</v>
      </c>
      <c r="P18" s="72">
        <v>39732</v>
      </c>
      <c r="Q18" s="72">
        <v>39731</v>
      </c>
      <c r="R18" s="76">
        <v>-2286</v>
      </c>
      <c r="S18" s="72">
        <v>-2291</v>
      </c>
      <c r="T18" s="76">
        <v>42356</v>
      </c>
      <c r="U18" s="72">
        <v>42487</v>
      </c>
    </row>
    <row r="19" spans="1:21" ht="14.25">
      <c r="A19" s="20" t="s">
        <v>11</v>
      </c>
      <c r="B19" s="69">
        <v>3586.8</v>
      </c>
      <c r="C19" s="72">
        <v>3586</v>
      </c>
      <c r="D19" s="72">
        <v>7879.3</v>
      </c>
      <c r="E19" s="72">
        <v>7879</v>
      </c>
      <c r="F19" s="76">
        <v>15397.9</v>
      </c>
      <c r="G19" s="72">
        <v>15398</v>
      </c>
      <c r="H19" s="72">
        <v>10855.3</v>
      </c>
      <c r="I19" s="72">
        <v>10855</v>
      </c>
      <c r="J19" s="76">
        <v>11508.5</v>
      </c>
      <c r="K19" s="72">
        <v>11509</v>
      </c>
      <c r="L19" s="72">
        <v>13241.4</v>
      </c>
      <c r="M19" s="72">
        <v>13241</v>
      </c>
      <c r="N19" s="76">
        <v>729</v>
      </c>
      <c r="O19" s="72">
        <v>730</v>
      </c>
      <c r="P19" s="72">
        <v>941.9</v>
      </c>
      <c r="Q19" s="72">
        <v>942</v>
      </c>
      <c r="R19" s="76">
        <v>175.70000000000002</v>
      </c>
      <c r="S19" s="72">
        <v>160</v>
      </c>
      <c r="T19" s="76">
        <v>-1519.9</v>
      </c>
      <c r="U19" s="72">
        <v>-1536</v>
      </c>
    </row>
    <row r="20" spans="1:21" ht="14.25">
      <c r="A20" s="20" t="s">
        <v>12</v>
      </c>
      <c r="B20" s="69">
        <v>16241</v>
      </c>
      <c r="C20" s="72">
        <v>16241</v>
      </c>
      <c r="D20" s="72">
        <v>18680</v>
      </c>
      <c r="E20" s="72">
        <v>18680</v>
      </c>
      <c r="F20" s="76">
        <v>4817</v>
      </c>
      <c r="G20" s="72">
        <v>4817</v>
      </c>
      <c r="H20" s="72">
        <v>3062</v>
      </c>
      <c r="I20" s="72">
        <v>3062</v>
      </c>
      <c r="J20" s="76">
        <v>1430</v>
      </c>
      <c r="K20" s="72">
        <v>1430</v>
      </c>
      <c r="L20" s="72">
        <v>2069</v>
      </c>
      <c r="M20" s="72">
        <v>2055</v>
      </c>
      <c r="N20" s="76">
        <v>1241</v>
      </c>
      <c r="O20" s="72">
        <v>1241</v>
      </c>
      <c r="P20" s="72">
        <v>858</v>
      </c>
      <c r="Q20" s="72">
        <v>858</v>
      </c>
      <c r="R20" s="76">
        <v>476</v>
      </c>
      <c r="S20" s="72">
        <v>477</v>
      </c>
      <c r="T20" s="76">
        <v>-464</v>
      </c>
      <c r="U20" s="72">
        <v>-450</v>
      </c>
    </row>
    <row r="21" spans="1:21" ht="14.25">
      <c r="A21" s="20" t="s">
        <v>13</v>
      </c>
      <c r="B21" s="69">
        <v>31655.7</v>
      </c>
      <c r="C21" s="72">
        <v>31657</v>
      </c>
      <c r="D21" s="72">
        <v>34532.4</v>
      </c>
      <c r="E21" s="72">
        <v>34532</v>
      </c>
      <c r="F21" s="76">
        <v>12863.5</v>
      </c>
      <c r="G21" s="72">
        <v>12863</v>
      </c>
      <c r="H21" s="72">
        <v>7661.2</v>
      </c>
      <c r="I21" s="72">
        <v>7660</v>
      </c>
      <c r="J21" s="76">
        <v>1345.2</v>
      </c>
      <c r="K21" s="72">
        <v>1185</v>
      </c>
      <c r="L21" s="72">
        <v>3170.9</v>
      </c>
      <c r="M21" s="72">
        <v>3176</v>
      </c>
      <c r="N21" s="76">
        <v>1310.4</v>
      </c>
      <c r="O21" s="72">
        <v>1310</v>
      </c>
      <c r="P21" s="72">
        <v>1021.9</v>
      </c>
      <c r="Q21" s="72">
        <v>1005</v>
      </c>
      <c r="R21" s="76">
        <v>807.9000000000001</v>
      </c>
      <c r="S21" s="72">
        <v>804</v>
      </c>
      <c r="T21" s="76">
        <v>1596.3</v>
      </c>
      <c r="U21" s="72">
        <v>1445</v>
      </c>
    </row>
    <row r="22" spans="1:21" ht="14.25">
      <c r="A22" s="20" t="s">
        <v>14</v>
      </c>
      <c r="B22" s="69">
        <v>24845</v>
      </c>
      <c r="C22" s="72">
        <v>26651</v>
      </c>
      <c r="D22" s="72">
        <v>24064</v>
      </c>
      <c r="E22" s="72">
        <v>23498</v>
      </c>
      <c r="F22" s="76">
        <v>118409</v>
      </c>
      <c r="G22" s="72">
        <v>128861</v>
      </c>
      <c r="H22" s="72">
        <v>93434</v>
      </c>
      <c r="I22" s="72">
        <v>106069</v>
      </c>
      <c r="J22" s="76">
        <v>277191</v>
      </c>
      <c r="K22" s="72">
        <v>272377</v>
      </c>
      <c r="L22" s="72">
        <v>299355</v>
      </c>
      <c r="M22" s="72">
        <v>290786</v>
      </c>
      <c r="N22" s="76">
        <v>11450</v>
      </c>
      <c r="O22" s="72">
        <v>11053</v>
      </c>
      <c r="P22" s="72">
        <v>11543</v>
      </c>
      <c r="Q22" s="72">
        <v>11035</v>
      </c>
      <c r="R22" s="76">
        <v>-6</v>
      </c>
      <c r="S22" s="72">
        <v>-643</v>
      </c>
      <c r="T22" s="76">
        <v>3492</v>
      </c>
      <c r="U22" s="72">
        <v>6909</v>
      </c>
    </row>
    <row r="23" spans="1:21" ht="14.25">
      <c r="A23" s="20" t="s">
        <v>15</v>
      </c>
      <c r="B23" s="69">
        <v>103261.2</v>
      </c>
      <c r="C23" s="72">
        <v>103268</v>
      </c>
      <c r="D23" s="72">
        <v>107073.6</v>
      </c>
      <c r="E23" s="72">
        <v>107076</v>
      </c>
      <c r="F23" s="76">
        <v>22058.7</v>
      </c>
      <c r="G23" s="72">
        <v>22058</v>
      </c>
      <c r="H23" s="72">
        <v>17079.3</v>
      </c>
      <c r="I23" s="72">
        <v>17079</v>
      </c>
      <c r="J23" s="76">
        <v>15546.4</v>
      </c>
      <c r="K23" s="72">
        <v>15559</v>
      </c>
      <c r="L23" s="72">
        <v>20225.4</v>
      </c>
      <c r="M23" s="72">
        <v>20446</v>
      </c>
      <c r="N23" s="76">
        <v>2598.4</v>
      </c>
      <c r="O23" s="72">
        <v>2665</v>
      </c>
      <c r="P23" s="72">
        <v>3609.3</v>
      </c>
      <c r="Q23" s="72">
        <v>3615</v>
      </c>
      <c r="R23" s="76">
        <v>3878.6</v>
      </c>
      <c r="S23" s="72">
        <v>3894</v>
      </c>
      <c r="T23" s="76">
        <v>-644.2</v>
      </c>
      <c r="U23" s="72">
        <v>-772</v>
      </c>
    </row>
    <row r="24" spans="1:21" ht="14.25">
      <c r="A24" s="20" t="s">
        <v>16</v>
      </c>
      <c r="B24" s="69">
        <v>2970.1</v>
      </c>
      <c r="C24" s="72">
        <v>2945</v>
      </c>
      <c r="D24" s="72">
        <v>5401.3</v>
      </c>
      <c r="E24" s="72">
        <v>5351</v>
      </c>
      <c r="F24" s="76">
        <v>15301</v>
      </c>
      <c r="G24" s="72">
        <v>18629</v>
      </c>
      <c r="H24" s="72">
        <v>12408.9</v>
      </c>
      <c r="I24" s="72">
        <v>14275</v>
      </c>
      <c r="J24" s="76">
        <v>9319.4</v>
      </c>
      <c r="K24" s="72">
        <v>9349</v>
      </c>
      <c r="L24" s="72">
        <v>10499.5</v>
      </c>
      <c r="M24" s="72">
        <v>10314</v>
      </c>
      <c r="N24" s="76">
        <v>219.3</v>
      </c>
      <c r="O24" s="72">
        <v>329</v>
      </c>
      <c r="P24" s="72">
        <v>392</v>
      </c>
      <c r="Q24" s="72">
        <v>586</v>
      </c>
      <c r="R24" s="76">
        <v>150.9</v>
      </c>
      <c r="S24" s="72">
        <v>208</v>
      </c>
      <c r="T24" s="76">
        <v>-740.9</v>
      </c>
      <c r="U24" s="72">
        <v>932</v>
      </c>
    </row>
    <row r="25" spans="1:21" ht="14.25">
      <c r="A25" s="20" t="s">
        <v>116</v>
      </c>
      <c r="B25" s="69">
        <v>463605</v>
      </c>
      <c r="C25" s="72">
        <v>463605</v>
      </c>
      <c r="D25" s="72">
        <v>398872</v>
      </c>
      <c r="E25" s="72">
        <v>398872</v>
      </c>
      <c r="F25" s="76">
        <v>159322</v>
      </c>
      <c r="G25" s="72">
        <v>159322</v>
      </c>
      <c r="H25" s="72">
        <v>140776</v>
      </c>
      <c r="I25" s="72">
        <v>140776</v>
      </c>
      <c r="J25" s="76">
        <v>251722</v>
      </c>
      <c r="K25" s="72">
        <v>251722</v>
      </c>
      <c r="L25" s="72">
        <v>265636</v>
      </c>
      <c r="M25" s="72">
        <v>265636</v>
      </c>
      <c r="N25" s="76">
        <v>15207</v>
      </c>
      <c r="O25" s="72">
        <v>15207</v>
      </c>
      <c r="P25" s="72">
        <v>28741</v>
      </c>
      <c r="Q25" s="72">
        <v>28741</v>
      </c>
      <c r="R25" s="76">
        <v>-249</v>
      </c>
      <c r="S25" s="72">
        <v>-249</v>
      </c>
      <c r="T25" s="76">
        <v>55582</v>
      </c>
      <c r="U25" s="72">
        <v>55582</v>
      </c>
    </row>
    <row r="26" spans="1:21" ht="14.25">
      <c r="A26" s="20" t="s">
        <v>18</v>
      </c>
      <c r="B26" s="69">
        <v>168514</v>
      </c>
      <c r="C26" s="72">
        <v>166628</v>
      </c>
      <c r="D26" s="72">
        <v>170243</v>
      </c>
      <c r="E26" s="72">
        <v>166181</v>
      </c>
      <c r="F26" s="76">
        <v>59362</v>
      </c>
      <c r="G26" s="72">
        <v>59054</v>
      </c>
      <c r="H26" s="72">
        <v>56637</v>
      </c>
      <c r="I26" s="72">
        <v>55852</v>
      </c>
      <c r="J26" s="76">
        <v>25319</v>
      </c>
      <c r="K26" s="72">
        <v>25320</v>
      </c>
      <c r="L26" s="72">
        <v>25682</v>
      </c>
      <c r="M26" s="72">
        <v>25682</v>
      </c>
      <c r="N26" s="76">
        <v>6995</v>
      </c>
      <c r="O26" s="72">
        <v>6995</v>
      </c>
      <c r="P26" s="72">
        <v>9742</v>
      </c>
      <c r="Q26" s="72">
        <v>9742</v>
      </c>
      <c r="R26" s="76">
        <v>4</v>
      </c>
      <c r="S26" s="72">
        <v>6</v>
      </c>
      <c r="T26" s="76">
        <v>-2106</v>
      </c>
      <c r="U26" s="72">
        <v>543</v>
      </c>
    </row>
    <row r="27" spans="1:21" ht="14.25">
      <c r="A27" s="20" t="s">
        <v>19</v>
      </c>
      <c r="B27" s="69">
        <v>280337.3</v>
      </c>
      <c r="C27" s="72">
        <v>280330</v>
      </c>
      <c r="D27" s="72">
        <v>280935.5</v>
      </c>
      <c r="E27" s="72">
        <v>280936</v>
      </c>
      <c r="F27" s="76">
        <v>68159.6</v>
      </c>
      <c r="G27" s="72">
        <v>68518</v>
      </c>
      <c r="H27" s="72">
        <v>41737.8</v>
      </c>
      <c r="I27" s="72">
        <v>41737</v>
      </c>
      <c r="J27" s="76">
        <v>11971.9</v>
      </c>
      <c r="K27" s="72">
        <v>10954</v>
      </c>
      <c r="L27" s="72">
        <v>37363.3</v>
      </c>
      <c r="M27" s="72">
        <v>37633</v>
      </c>
      <c r="N27" s="76">
        <v>5998.1</v>
      </c>
      <c r="O27" s="72">
        <v>8416</v>
      </c>
      <c r="P27" s="72">
        <v>9970.2</v>
      </c>
      <c r="Q27" s="72">
        <v>10011</v>
      </c>
      <c r="R27" s="76">
        <v>9277.199999999999</v>
      </c>
      <c r="S27" s="72">
        <v>1295</v>
      </c>
      <c r="T27" s="76">
        <v>5737.2</v>
      </c>
      <c r="U27" s="72">
        <v>-803</v>
      </c>
    </row>
    <row r="28" spans="1:21" ht="14.25">
      <c r="A28" s="20" t="s">
        <v>20</v>
      </c>
      <c r="B28" s="69">
        <v>62086</v>
      </c>
      <c r="C28" s="72">
        <v>62118</v>
      </c>
      <c r="D28" s="72">
        <v>77120</v>
      </c>
      <c r="E28" s="72">
        <v>77711</v>
      </c>
      <c r="F28" s="76">
        <v>27056</v>
      </c>
      <c r="G28" s="72">
        <v>26681</v>
      </c>
      <c r="H28" s="72">
        <v>17592</v>
      </c>
      <c r="I28" s="72">
        <v>17414</v>
      </c>
      <c r="J28" s="76">
        <v>8188</v>
      </c>
      <c r="K28" s="72">
        <v>8109</v>
      </c>
      <c r="L28" s="72">
        <v>10732</v>
      </c>
      <c r="M28" s="72">
        <v>10549</v>
      </c>
      <c r="N28" s="76">
        <v>11741</v>
      </c>
      <c r="O28" s="72">
        <v>12043</v>
      </c>
      <c r="P28" s="72">
        <v>6032</v>
      </c>
      <c r="Q28" s="72">
        <v>5538</v>
      </c>
      <c r="R28" s="76">
        <v>3828</v>
      </c>
      <c r="S28" s="72">
        <v>3790</v>
      </c>
      <c r="T28" s="76">
        <v>1425</v>
      </c>
      <c r="U28" s="72">
        <v>1532</v>
      </c>
    </row>
    <row r="29" spans="1:21" ht="14.25">
      <c r="A29" s="20" t="s">
        <v>118</v>
      </c>
      <c r="B29" s="69" t="s">
        <v>26</v>
      </c>
      <c r="C29" s="72" t="s">
        <v>26</v>
      </c>
      <c r="D29" s="72" t="s">
        <v>26</v>
      </c>
      <c r="E29" s="72" t="s">
        <v>26</v>
      </c>
      <c r="F29" s="76" t="s">
        <v>26</v>
      </c>
      <c r="G29" s="72" t="s">
        <v>26</v>
      </c>
      <c r="H29" s="72" t="s">
        <v>26</v>
      </c>
      <c r="I29" s="72" t="s">
        <v>26</v>
      </c>
      <c r="J29" s="76" t="s">
        <v>26</v>
      </c>
      <c r="K29" s="72" t="s">
        <v>26</v>
      </c>
      <c r="L29" s="72" t="s">
        <v>26</v>
      </c>
      <c r="M29" s="72" t="s">
        <v>26</v>
      </c>
      <c r="N29" s="76" t="s">
        <v>26</v>
      </c>
      <c r="O29" s="72" t="s">
        <v>26</v>
      </c>
      <c r="P29" s="72" t="s">
        <v>26</v>
      </c>
      <c r="Q29" s="72" t="s">
        <v>26</v>
      </c>
      <c r="R29" s="76" t="s">
        <v>26</v>
      </c>
      <c r="S29" s="72" t="s">
        <v>26</v>
      </c>
      <c r="T29" s="76" t="s">
        <v>26</v>
      </c>
      <c r="U29" s="72" t="s">
        <v>26</v>
      </c>
    </row>
    <row r="30" spans="1:21" ht="14.25">
      <c r="A30" s="20" t="s">
        <v>22</v>
      </c>
      <c r="B30" s="69">
        <v>35335.1</v>
      </c>
      <c r="C30" s="72">
        <v>35249</v>
      </c>
      <c r="D30" s="72">
        <v>34815.9</v>
      </c>
      <c r="E30" s="72">
        <v>34810</v>
      </c>
      <c r="F30" s="76">
        <v>8254.2</v>
      </c>
      <c r="G30" s="72">
        <v>8204</v>
      </c>
      <c r="H30" s="72">
        <v>5859</v>
      </c>
      <c r="I30" s="72">
        <v>5878</v>
      </c>
      <c r="J30" s="76">
        <v>1749</v>
      </c>
      <c r="K30" s="72">
        <v>1716</v>
      </c>
      <c r="L30" s="72">
        <v>2421</v>
      </c>
      <c r="M30" s="72">
        <v>2223</v>
      </c>
      <c r="N30" s="76">
        <v>1093.2</v>
      </c>
      <c r="O30" s="72">
        <v>1076</v>
      </c>
      <c r="P30" s="72">
        <v>1600</v>
      </c>
      <c r="Q30" s="72">
        <v>1592</v>
      </c>
      <c r="R30" s="76">
        <v>35.09999999999991</v>
      </c>
      <c r="S30" s="72">
        <v>163</v>
      </c>
      <c r="T30" s="76">
        <v>1770.7</v>
      </c>
      <c r="U30" s="72">
        <v>1903</v>
      </c>
    </row>
    <row r="31" spans="1:21" ht="14.25">
      <c r="A31" s="20" t="s">
        <v>117</v>
      </c>
      <c r="B31" s="69">
        <v>70011</v>
      </c>
      <c r="C31" s="72">
        <v>69821</v>
      </c>
      <c r="D31" s="72">
        <v>68995.8</v>
      </c>
      <c r="E31" s="72">
        <v>69740</v>
      </c>
      <c r="F31" s="76">
        <v>9031.9</v>
      </c>
      <c r="G31" s="72">
        <v>8847</v>
      </c>
      <c r="H31" s="72">
        <v>7944.1</v>
      </c>
      <c r="I31" s="72">
        <v>8077</v>
      </c>
      <c r="J31" s="76">
        <v>3857.1</v>
      </c>
      <c r="K31" s="72">
        <v>3993</v>
      </c>
      <c r="L31" s="72">
        <v>4933.6</v>
      </c>
      <c r="M31" s="72">
        <v>5026</v>
      </c>
      <c r="N31" s="76">
        <v>1270.6</v>
      </c>
      <c r="O31" s="72">
        <v>1151</v>
      </c>
      <c r="P31" s="72">
        <v>1967.6</v>
      </c>
      <c r="Q31" s="72">
        <v>1723</v>
      </c>
      <c r="R31" s="76">
        <v>701.0999999999999</v>
      </c>
      <c r="S31" s="72">
        <v>33</v>
      </c>
      <c r="T31" s="76">
        <v>1030.7</v>
      </c>
      <c r="U31" s="72">
        <v>-720</v>
      </c>
    </row>
    <row r="32" spans="1:21" ht="14.25">
      <c r="A32" s="20" t="s">
        <v>24</v>
      </c>
      <c r="B32" s="69">
        <v>70627</v>
      </c>
      <c r="C32" s="72">
        <v>70626</v>
      </c>
      <c r="D32" s="72">
        <v>67702</v>
      </c>
      <c r="E32" s="72">
        <v>67702</v>
      </c>
      <c r="F32" s="76">
        <v>27846</v>
      </c>
      <c r="G32" s="72">
        <v>27848</v>
      </c>
      <c r="H32" s="72">
        <v>30181</v>
      </c>
      <c r="I32" s="72">
        <v>30179</v>
      </c>
      <c r="J32" s="76">
        <v>20004</v>
      </c>
      <c r="K32" s="72">
        <v>20001</v>
      </c>
      <c r="L32" s="72">
        <v>15728</v>
      </c>
      <c r="M32" s="72">
        <v>15718</v>
      </c>
      <c r="N32" s="76">
        <v>1536</v>
      </c>
      <c r="O32" s="72">
        <v>1541</v>
      </c>
      <c r="P32" s="72">
        <v>4601</v>
      </c>
      <c r="Q32" s="72">
        <v>4609</v>
      </c>
      <c r="R32" s="76">
        <v>180</v>
      </c>
      <c r="S32" s="72">
        <v>180</v>
      </c>
      <c r="T32" s="76">
        <v>1982</v>
      </c>
      <c r="U32" s="72">
        <v>1988</v>
      </c>
    </row>
    <row r="33" spans="1:21" ht="14.25">
      <c r="A33" s="30" t="s">
        <v>25</v>
      </c>
      <c r="B33" s="70">
        <v>180264.3</v>
      </c>
      <c r="C33" s="74">
        <v>178973</v>
      </c>
      <c r="D33" s="74">
        <v>156138</v>
      </c>
      <c r="E33" s="74">
        <v>155086</v>
      </c>
      <c r="F33" s="77">
        <v>66807.2</v>
      </c>
      <c r="G33" s="74">
        <v>66381</v>
      </c>
      <c r="H33" s="74">
        <v>67590</v>
      </c>
      <c r="I33" s="74">
        <v>67173</v>
      </c>
      <c r="J33" s="77">
        <v>57563.5</v>
      </c>
      <c r="K33" s="74">
        <v>57554</v>
      </c>
      <c r="L33" s="74">
        <v>41737.9</v>
      </c>
      <c r="M33" s="74">
        <v>41768</v>
      </c>
      <c r="N33" s="77">
        <v>6011.5</v>
      </c>
      <c r="O33" s="74">
        <v>5978</v>
      </c>
      <c r="P33" s="74">
        <v>15935.2</v>
      </c>
      <c r="Q33" s="74">
        <v>15973</v>
      </c>
      <c r="R33" s="77">
        <v>858.9</v>
      </c>
      <c r="S33" s="74">
        <v>753</v>
      </c>
      <c r="T33" s="77">
        <v>30104.4</v>
      </c>
      <c r="U33" s="74">
        <v>29638</v>
      </c>
    </row>
    <row r="34" ht="14.25">
      <c r="A34" s="1"/>
    </row>
    <row r="35" ht="14.25">
      <c r="A35" s="1" t="s">
        <v>124</v>
      </c>
    </row>
    <row r="36" s="1" customFormat="1" ht="14.25">
      <c r="A36" s="29" t="s">
        <v>126</v>
      </c>
    </row>
    <row r="37" s="1" customFormat="1" ht="14.25">
      <c r="A37" s="29" t="s">
        <v>129</v>
      </c>
    </row>
    <row r="38" s="1" customFormat="1" ht="14.25">
      <c r="A38" s="29" t="s">
        <v>130</v>
      </c>
    </row>
    <row r="39" s="1" customFormat="1" ht="15" customHeight="1">
      <c r="A39" s="23" t="s">
        <v>90</v>
      </c>
    </row>
  </sheetData>
  <mergeCells count="6">
    <mergeCell ref="T4:U4"/>
    <mergeCell ref="R4:S4"/>
    <mergeCell ref="B4:E4"/>
    <mergeCell ref="F4:I4"/>
    <mergeCell ref="J4:M4"/>
    <mergeCell ref="N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0"/>
  <sheetViews>
    <sheetView showGridLines="0" workbookViewId="0" topLeftCell="A1">
      <selection activeCell="A1" sqref="A1:H20"/>
    </sheetView>
  </sheetViews>
  <sheetFormatPr defaultColWidth="9.00390625" defaultRowHeight="14.25"/>
  <cols>
    <col min="1" max="1" width="21.50390625" style="34" customWidth="1"/>
    <col min="2" max="2" width="11.625" style="34" customWidth="1"/>
    <col min="3" max="7" width="10.00390625" style="34" customWidth="1"/>
    <col min="8" max="16384" width="9.00390625" style="34" customWidth="1"/>
  </cols>
  <sheetData>
    <row r="1" spans="1:7" ht="31.5" customHeight="1">
      <c r="A1" s="137" t="s">
        <v>107</v>
      </c>
      <c r="B1" s="137"/>
      <c r="C1" s="137"/>
      <c r="D1" s="137"/>
      <c r="E1" s="137"/>
      <c r="F1" s="137"/>
      <c r="G1" s="138"/>
    </row>
    <row r="2" spans="1:7" ht="12.5">
      <c r="A2" s="33" t="s">
        <v>123</v>
      </c>
      <c r="B2" s="1"/>
      <c r="C2" s="1"/>
      <c r="D2" s="1"/>
      <c r="E2" s="1"/>
      <c r="F2" s="1"/>
      <c r="G2" s="1"/>
    </row>
    <row r="3" spans="1:7" ht="14.25">
      <c r="A3" s="1"/>
      <c r="B3" s="1"/>
      <c r="C3" s="1"/>
      <c r="D3" s="1"/>
      <c r="E3" s="1"/>
      <c r="F3" s="1"/>
      <c r="G3" s="35"/>
    </row>
    <row r="4" spans="1:8" ht="14.25">
      <c r="A4" s="6"/>
      <c r="B4" s="61"/>
      <c r="C4" s="60">
        <v>2016</v>
      </c>
      <c r="D4" s="59">
        <v>2017</v>
      </c>
      <c r="E4" s="59">
        <v>2018</v>
      </c>
      <c r="F4" s="59">
        <v>2019</v>
      </c>
      <c r="G4" s="59">
        <v>2020</v>
      </c>
      <c r="H4" s="59">
        <v>2021</v>
      </c>
    </row>
    <row r="5" spans="1:8" ht="14.25">
      <c r="A5" s="139" t="s">
        <v>100</v>
      </c>
      <c r="B5" s="62" t="s">
        <v>128</v>
      </c>
      <c r="C5" s="99">
        <v>152976.70000000004</v>
      </c>
      <c r="D5" s="100">
        <v>149476.7</v>
      </c>
      <c r="E5" s="100">
        <v>169558.00000000003</v>
      </c>
      <c r="F5" s="100">
        <v>180319.4</v>
      </c>
      <c r="G5" s="100">
        <v>213737.90000000002</v>
      </c>
      <c r="H5" s="100">
        <v>282561.5999999999</v>
      </c>
    </row>
    <row r="6" spans="1:8" ht="14.25">
      <c r="A6" s="140"/>
      <c r="B6" s="63" t="s">
        <v>69</v>
      </c>
      <c r="C6" s="101">
        <v>1.2186950806612231</v>
      </c>
      <c r="D6" s="102">
        <v>1.1431338145292658</v>
      </c>
      <c r="E6" s="102">
        <v>1.2530577360108617</v>
      </c>
      <c r="F6" s="102">
        <v>1.286418124607303</v>
      </c>
      <c r="G6" s="102">
        <v>1.59468415684451</v>
      </c>
      <c r="H6" s="103">
        <v>1.9556680470511574</v>
      </c>
    </row>
    <row r="7" spans="1:9" ht="14.25">
      <c r="A7" s="4" t="s">
        <v>101</v>
      </c>
      <c r="B7" s="64"/>
      <c r="C7" s="75">
        <v>17213.100000000024</v>
      </c>
      <c r="D7" s="73">
        <v>13577.900000000016</v>
      </c>
      <c r="E7" s="73">
        <v>19712.300000000003</v>
      </c>
      <c r="F7" s="73">
        <v>20307.700000000033</v>
      </c>
      <c r="G7" s="73">
        <v>30263.800000000003</v>
      </c>
      <c r="H7" s="95">
        <v>39549.39999999998</v>
      </c>
      <c r="I7" s="98"/>
    </row>
    <row r="8" spans="1:9" ht="14.25">
      <c r="A8" s="5" t="s">
        <v>102</v>
      </c>
      <c r="B8" s="65"/>
      <c r="C8" s="76">
        <v>61158.49999999999</v>
      </c>
      <c r="D8" s="72">
        <v>62816.29999999998</v>
      </c>
      <c r="E8" s="72">
        <v>64429.600000000006</v>
      </c>
      <c r="F8" s="72">
        <v>69050.79999999997</v>
      </c>
      <c r="G8" s="72">
        <v>81527.80000000002</v>
      </c>
      <c r="H8" s="72">
        <v>104750.59999999998</v>
      </c>
      <c r="I8" s="98"/>
    </row>
    <row r="9" spans="1:9" ht="14.25">
      <c r="A9" s="5" t="s">
        <v>103</v>
      </c>
      <c r="B9" s="65"/>
      <c r="C9" s="76">
        <v>39506.799999999996</v>
      </c>
      <c r="D9" s="72">
        <v>41601.3</v>
      </c>
      <c r="E9" s="72">
        <v>42404.4</v>
      </c>
      <c r="F9" s="72">
        <v>43780.899999999994</v>
      </c>
      <c r="G9" s="72">
        <v>39659.6</v>
      </c>
      <c r="H9" s="72">
        <v>67561.19999999998</v>
      </c>
      <c r="I9" s="98"/>
    </row>
    <row r="10" spans="1:9" ht="14.25">
      <c r="A10" s="7" t="s">
        <v>104</v>
      </c>
      <c r="B10" s="66"/>
      <c r="C10" s="96">
        <v>22396.699999999997</v>
      </c>
      <c r="D10" s="97">
        <v>20701.000000000004</v>
      </c>
      <c r="E10" s="97">
        <v>24177.000000000007</v>
      </c>
      <c r="F10" s="97">
        <v>32725.6</v>
      </c>
      <c r="G10" s="97">
        <v>46562.100000000006</v>
      </c>
      <c r="H10" s="97">
        <v>48862.59999999999</v>
      </c>
      <c r="I10" s="98"/>
    </row>
    <row r="11" spans="1:9" ht="14.25">
      <c r="A11" s="57" t="s">
        <v>105</v>
      </c>
      <c r="B11" s="67"/>
      <c r="C11" s="88">
        <v>12701.600000000002</v>
      </c>
      <c r="D11" s="89">
        <v>10780.2</v>
      </c>
      <c r="E11" s="89">
        <v>18834.7</v>
      </c>
      <c r="F11" s="89">
        <v>14454.399999999998</v>
      </c>
      <c r="G11" s="89">
        <v>15724.599999999999</v>
      </c>
      <c r="H11" s="89">
        <v>21837.800000000003</v>
      </c>
      <c r="I11" s="98"/>
    </row>
    <row r="13" ht="14.25">
      <c r="A13" s="132" t="s">
        <v>124</v>
      </c>
    </row>
    <row r="14" spans="1:8" ht="14.25">
      <c r="A14" s="141" t="s">
        <v>125</v>
      </c>
      <c r="B14" s="142"/>
      <c r="C14" s="142"/>
      <c r="D14" s="142"/>
      <c r="E14" s="142"/>
      <c r="F14" s="142"/>
      <c r="G14" s="142"/>
      <c r="H14" s="142"/>
    </row>
    <row r="15" ht="14.25">
      <c r="A15" s="1" t="s">
        <v>120</v>
      </c>
    </row>
    <row r="16" ht="15" customHeight="1">
      <c r="A16" s="23" t="s">
        <v>90</v>
      </c>
    </row>
    <row r="17" ht="14.25">
      <c r="C17" s="58"/>
    </row>
    <row r="20" spans="3:8" ht="14.25">
      <c r="C20" s="98"/>
      <c r="D20" s="98"/>
      <c r="E20" s="98"/>
      <c r="F20" s="98"/>
      <c r="G20" s="98"/>
      <c r="H20" s="98"/>
    </row>
  </sheetData>
  <mergeCells count="3">
    <mergeCell ref="A1:G1"/>
    <mergeCell ref="A5:A6"/>
    <mergeCell ref="A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78"/>
  <sheetViews>
    <sheetView showGridLines="0" workbookViewId="0" topLeftCell="A1">
      <selection activeCell="Q20" sqref="Q20"/>
    </sheetView>
  </sheetViews>
  <sheetFormatPr defaultColWidth="9.00390625" defaultRowHeight="14.25"/>
  <cols>
    <col min="1" max="1" width="21.625" style="1" customWidth="1"/>
    <col min="2" max="4" width="11.125" style="1" customWidth="1"/>
    <col min="5" max="5" width="10.50390625" style="1" customWidth="1"/>
    <col min="6" max="8" width="11.125" style="1" customWidth="1"/>
    <col min="9" max="9" width="9.00390625" style="1" customWidth="1"/>
    <col min="10" max="10" width="13.625" style="1" bestFit="1" customWidth="1"/>
    <col min="11" max="16384" width="9.00390625" style="1" customWidth="1"/>
  </cols>
  <sheetData>
    <row r="1" spans="1:7" ht="12">
      <c r="A1" s="3"/>
      <c r="G1" s="2"/>
    </row>
    <row r="2" ht="12">
      <c r="A2" s="29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5" customHeight="1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4" ht="14.25">
      <c r="A44" s="3" t="s">
        <v>108</v>
      </c>
    </row>
    <row r="45" spans="1:9" ht="14.25">
      <c r="A45" s="29" t="s">
        <v>68</v>
      </c>
      <c r="I45" s="1" t="s">
        <v>122</v>
      </c>
    </row>
    <row r="46" spans="1:13" ht="14.25">
      <c r="A46" s="35"/>
      <c r="B46" s="48" t="s">
        <v>0</v>
      </c>
      <c r="C46" s="48" t="s">
        <v>29</v>
      </c>
      <c r="D46" s="48" t="s">
        <v>30</v>
      </c>
      <c r="E46" s="48" t="s">
        <v>31</v>
      </c>
      <c r="F46" s="48" t="s">
        <v>32</v>
      </c>
      <c r="G46" s="35" t="s">
        <v>36</v>
      </c>
      <c r="I46" s="1" t="s">
        <v>0</v>
      </c>
      <c r="J46" s="1" t="s">
        <v>29</v>
      </c>
      <c r="K46" s="1" t="s">
        <v>30</v>
      </c>
      <c r="L46" s="1" t="s">
        <v>31</v>
      </c>
      <c r="M46" s="1" t="s">
        <v>32</v>
      </c>
    </row>
    <row r="47" spans="1:12" ht="14.25">
      <c r="A47" s="1" t="s">
        <v>1</v>
      </c>
      <c r="B47" s="2">
        <v>2426.3333333333335</v>
      </c>
      <c r="C47" s="2">
        <v>883.3333333333334</v>
      </c>
      <c r="D47" s="2">
        <v>583.6666666666666</v>
      </c>
      <c r="E47" s="2">
        <v>2347</v>
      </c>
      <c r="F47" s="2">
        <v>137.66666666666666</v>
      </c>
      <c r="G47" s="91">
        <f>B47+C47+D47+E47+F47</f>
        <v>6378.000000000001</v>
      </c>
      <c r="I47" s="108">
        <v>0.42452456048673065</v>
      </c>
      <c r="J47" s="108">
        <v>0.4003674315447233</v>
      </c>
      <c r="K47" s="108">
        <v>0.4845140885407299</v>
      </c>
      <c r="L47" s="108">
        <v>6.084566925051202</v>
      </c>
    </row>
    <row r="48" spans="1:12" ht="14.25">
      <c r="A48" s="1" t="s">
        <v>2</v>
      </c>
      <c r="B48" s="2">
        <v>111.1333333333326</v>
      </c>
      <c r="C48" s="2">
        <v>569.3000000000002</v>
      </c>
      <c r="D48" s="2">
        <v>923.8333333333336</v>
      </c>
      <c r="E48" s="2">
        <v>1324.2333333333333</v>
      </c>
      <c r="F48" s="2">
        <v>5.533333333333341</v>
      </c>
      <c r="G48" s="92">
        <f aca="true" t="shared" si="0" ref="G48:G73">B48+C48+D48+E48+F48</f>
        <v>2934.0333333333333</v>
      </c>
      <c r="I48" s="108">
        <v>0.1759502315217942</v>
      </c>
      <c r="J48" s="108">
        <v>4.158540237693484</v>
      </c>
      <c r="K48" s="108">
        <v>15.485056906117482</v>
      </c>
      <c r="L48" s="108">
        <v>34.195236578668755</v>
      </c>
    </row>
    <row r="49" spans="1:12" ht="14.25">
      <c r="A49" s="1" t="s">
        <v>70</v>
      </c>
      <c r="B49" s="2">
        <v>1195.1333333333362</v>
      </c>
      <c r="C49" s="2">
        <v>103.73333333333358</v>
      </c>
      <c r="D49" s="2">
        <v>3140.5000000000005</v>
      </c>
      <c r="E49" s="2">
        <v>1171.4666666666667</v>
      </c>
      <c r="F49" s="2">
        <v>254.033333333333</v>
      </c>
      <c r="G49" s="92">
        <f t="shared" si="0"/>
        <v>5864.86666666667</v>
      </c>
      <c r="I49" s="108">
        <v>0.4434216309713955</v>
      </c>
      <c r="J49" s="108">
        <v>0.22555464554145488</v>
      </c>
      <c r="K49" s="108">
        <v>10.381074633772789</v>
      </c>
      <c r="L49" s="108">
        <v>12.599215596297386</v>
      </c>
    </row>
    <row r="50" spans="1:12" ht="14.25">
      <c r="A50" s="1" t="s">
        <v>3</v>
      </c>
      <c r="B50" s="2">
        <v>1.1333333333362436</v>
      </c>
      <c r="C50" s="2">
        <v>0.6333333333313931</v>
      </c>
      <c r="D50" s="2">
        <v>4.466666666666545</v>
      </c>
      <c r="E50" s="2">
        <v>4.633333333333364</v>
      </c>
      <c r="F50" s="2">
        <v>0.8333333333333334</v>
      </c>
      <c r="G50" s="92">
        <f t="shared" si="0"/>
        <v>11.700000000000879</v>
      </c>
      <c r="I50" s="108">
        <v>0.000546001072090566</v>
      </c>
      <c r="J50" s="108">
        <v>0.0004513343938885949</v>
      </c>
      <c r="K50" s="108">
        <v>0.009884615554843854</v>
      </c>
      <c r="L50" s="108">
        <v>0.03772100028494306</v>
      </c>
    </row>
    <row r="51" spans="1:12" ht="14.25">
      <c r="A51" s="1" t="s">
        <v>37</v>
      </c>
      <c r="B51" s="2">
        <v>7452.666666666667</v>
      </c>
      <c r="C51" s="2">
        <v>13072</v>
      </c>
      <c r="D51" s="2">
        <v>18824</v>
      </c>
      <c r="E51" s="2">
        <v>24461.666666666668</v>
      </c>
      <c r="F51" s="2">
        <v>7429.666666666667</v>
      </c>
      <c r="G51" s="126">
        <f t="shared" si="0"/>
        <v>71240.00000000001</v>
      </c>
      <c r="I51" s="108">
        <v>0.31410076118648544</v>
      </c>
      <c r="J51" s="108">
        <v>2.1030288957328613</v>
      </c>
      <c r="K51" s="108">
        <v>5.5426435716641285</v>
      </c>
      <c r="L51" s="108">
        <v>10.99928055397344</v>
      </c>
    </row>
    <row r="52" spans="1:12" ht="14.25">
      <c r="A52" s="1" t="s">
        <v>4</v>
      </c>
      <c r="B52" s="2">
        <v>8.700000000000122</v>
      </c>
      <c r="C52" s="2">
        <v>1.9000000000002426</v>
      </c>
      <c r="D52" s="2">
        <v>251.6333333333333</v>
      </c>
      <c r="E52" s="2">
        <v>1.1333333333334015</v>
      </c>
      <c r="F52" s="2">
        <v>1.499999999999962</v>
      </c>
      <c r="G52" s="92">
        <f t="shared" si="0"/>
        <v>264.866666666667</v>
      </c>
      <c r="I52" s="108">
        <v>0.0295028932051789</v>
      </c>
      <c r="J52" s="108">
        <v>0.014673438758989356</v>
      </c>
      <c r="K52" s="108">
        <v>6.682364188405668</v>
      </c>
      <c r="L52" s="108">
        <v>0.08669046404895983</v>
      </c>
    </row>
    <row r="53" spans="1:12" ht="14.25">
      <c r="A53" s="1" t="s">
        <v>114</v>
      </c>
      <c r="B53" s="2">
        <v>0</v>
      </c>
      <c r="C53" s="2">
        <v>1</v>
      </c>
      <c r="D53" s="2">
        <v>28</v>
      </c>
      <c r="E53" s="2">
        <v>24</v>
      </c>
      <c r="F53" s="2">
        <v>1.5</v>
      </c>
      <c r="G53" s="92">
        <f t="shared" si="0"/>
        <v>54.5</v>
      </c>
      <c r="I53" s="108">
        <v>0</v>
      </c>
      <c r="J53" s="108">
        <v>0.0001774959930279574</v>
      </c>
      <c r="K53" s="108">
        <v>0.009167543403952523</v>
      </c>
      <c r="L53" s="108">
        <v>0.15541692749368619</v>
      </c>
    </row>
    <row r="54" spans="1:12" ht="14.25">
      <c r="A54" s="1" t="s">
        <v>115</v>
      </c>
      <c r="B54" s="2">
        <v>2813</v>
      </c>
      <c r="C54" s="2">
        <v>788.5</v>
      </c>
      <c r="D54" s="2">
        <v>175</v>
      </c>
      <c r="E54" s="2">
        <v>257</v>
      </c>
      <c r="F54" s="2">
        <v>1161</v>
      </c>
      <c r="G54" s="92">
        <f t="shared" si="0"/>
        <v>5194.5</v>
      </c>
      <c r="I54" s="108">
        <v>3.1510087036393983</v>
      </c>
      <c r="J54" s="108">
        <v>1.5324069575357109</v>
      </c>
      <c r="K54" s="108">
        <v>1.3027618551328817</v>
      </c>
      <c r="L54" s="108">
        <v>3.291355389541089</v>
      </c>
    </row>
    <row r="55" spans="1:12" ht="14.25">
      <c r="A55" s="1" t="s">
        <v>7</v>
      </c>
      <c r="B55" s="2">
        <v>0.3333333333333333</v>
      </c>
      <c r="C55" s="2">
        <v>2</v>
      </c>
      <c r="D55" s="2">
        <v>2.6666666666666665</v>
      </c>
      <c r="E55" s="2">
        <v>60.333333333333336</v>
      </c>
      <c r="F55" s="2">
        <v>70.66666666666667</v>
      </c>
      <c r="G55" s="92">
        <f t="shared" si="0"/>
        <v>136</v>
      </c>
      <c r="I55" s="108">
        <v>5.508758650816866E-05</v>
      </c>
      <c r="J55" s="108">
        <v>0.0011714791681716919</v>
      </c>
      <c r="K55" s="108">
        <v>0.0023253988785763907</v>
      </c>
      <c r="L55" s="108">
        <v>0.12396071609571684</v>
      </c>
    </row>
    <row r="56" spans="1:12" ht="14.25">
      <c r="A56" s="1" t="s">
        <v>8</v>
      </c>
      <c r="B56" s="2">
        <v>9460</v>
      </c>
      <c r="C56" s="2">
        <v>50389.666666666664</v>
      </c>
      <c r="D56" s="2">
        <v>15075.333333333334</v>
      </c>
      <c r="E56" s="2">
        <v>8170.666666666667</v>
      </c>
      <c r="F56" s="2">
        <v>1382.6666666666667</v>
      </c>
      <c r="G56" s="126">
        <f t="shared" si="0"/>
        <v>84478.33333333334</v>
      </c>
      <c r="I56" s="108">
        <v>0.894756405878909</v>
      </c>
      <c r="J56" s="108">
        <v>10.726165574435838</v>
      </c>
      <c r="K56" s="108">
        <v>5.322490482102824</v>
      </c>
      <c r="L56" s="108">
        <v>6.969933064529889</v>
      </c>
    </row>
    <row r="57" spans="1:12" ht="14.25">
      <c r="A57" s="1" t="s">
        <v>9</v>
      </c>
      <c r="B57" s="2">
        <v>170.06666666666692</v>
      </c>
      <c r="C57" s="2">
        <v>135.99999999999986</v>
      </c>
      <c r="D57" s="2">
        <v>239.76666666666674</v>
      </c>
      <c r="E57" s="2">
        <v>152.10000000000005</v>
      </c>
      <c r="F57" s="2">
        <v>39.46666666666666</v>
      </c>
      <c r="G57" s="92">
        <f t="shared" si="0"/>
        <v>737.4000000000002</v>
      </c>
      <c r="I57" s="108">
        <v>0.45934913235053215</v>
      </c>
      <c r="J57" s="108">
        <v>0.7918455435398594</v>
      </c>
      <c r="K57" s="108">
        <v>4.427905716941527</v>
      </c>
      <c r="L57" s="108">
        <v>2.6733456366991835</v>
      </c>
    </row>
    <row r="58" spans="1:12" ht="14.25">
      <c r="A58" s="1" t="s">
        <v>10</v>
      </c>
      <c r="B58" s="2">
        <v>22.333333333333332</v>
      </c>
      <c r="C58" s="2">
        <v>262.3333333333333</v>
      </c>
      <c r="D58" s="2">
        <v>204</v>
      </c>
      <c r="E58" s="2">
        <v>2.3333333333333335</v>
      </c>
      <c r="F58" s="2">
        <v>3</v>
      </c>
      <c r="G58" s="92">
        <f t="shared" si="0"/>
        <v>493.99999999999994</v>
      </c>
      <c r="I58" s="108">
        <v>0.002622339988336458</v>
      </c>
      <c r="J58" s="108">
        <v>0.1407916533984994</v>
      </c>
      <c r="K58" s="108">
        <v>0.1755483015988664</v>
      </c>
      <c r="L58" s="108">
        <v>0.004347070074769606</v>
      </c>
    </row>
    <row r="59" spans="1:12" ht="14.25">
      <c r="A59" s="1" t="s">
        <v>11</v>
      </c>
      <c r="B59" s="2">
        <v>0.36666666666678793</v>
      </c>
      <c r="C59" s="2">
        <v>0.4666666666665454</v>
      </c>
      <c r="D59" s="2">
        <v>0.29999999999987875</v>
      </c>
      <c r="E59" s="2">
        <v>2.3666666666666742</v>
      </c>
      <c r="F59" s="2">
        <v>5.233333333333339</v>
      </c>
      <c r="G59" s="92">
        <f t="shared" si="0"/>
        <v>8.733333333333224</v>
      </c>
      <c r="I59" s="108">
        <v>0.0034011396909921247</v>
      </c>
      <c r="J59" s="108">
        <v>0.001906598464915369</v>
      </c>
      <c r="K59" s="108">
        <v>0.000967378908344757</v>
      </c>
      <c r="L59" s="108">
        <v>0.1583442984901542</v>
      </c>
    </row>
    <row r="60" spans="1:12" ht="14.25">
      <c r="A60" s="1" t="s">
        <v>12</v>
      </c>
      <c r="B60" s="2">
        <v>0</v>
      </c>
      <c r="C60" s="2">
        <v>0</v>
      </c>
      <c r="D60" s="2">
        <v>5</v>
      </c>
      <c r="E60" s="2">
        <v>0</v>
      </c>
      <c r="F60" s="2">
        <v>1</v>
      </c>
      <c r="G60" s="92">
        <f t="shared" si="0"/>
        <v>6</v>
      </c>
      <c r="I60" s="108">
        <v>0</v>
      </c>
      <c r="J60" s="108">
        <v>0</v>
      </c>
      <c r="K60" s="108">
        <v>0.15672343537770347</v>
      </c>
      <c r="L60" s="108">
        <v>0</v>
      </c>
    </row>
    <row r="61" spans="1:12" ht="14.25">
      <c r="A61" s="1" t="s">
        <v>13</v>
      </c>
      <c r="B61" s="2">
        <v>1.4000000000014552</v>
      </c>
      <c r="C61" s="2">
        <v>0.8999999999996362</v>
      </c>
      <c r="D61" s="2">
        <v>55.76666666666665</v>
      </c>
      <c r="E61" s="2">
        <v>16.00000000000004</v>
      </c>
      <c r="F61" s="2">
        <v>1.500000000000038</v>
      </c>
      <c r="G61" s="92">
        <f t="shared" si="0"/>
        <v>75.56666666666783</v>
      </c>
      <c r="I61" s="108">
        <v>0.00244302516316172</v>
      </c>
      <c r="J61" s="108">
        <v>0.004825193945988045</v>
      </c>
      <c r="K61" s="108">
        <v>1.3729657866445633</v>
      </c>
      <c r="L61" s="108">
        <v>0.6615579690170368</v>
      </c>
    </row>
    <row r="62" spans="1:12" ht="14.25">
      <c r="A62" s="1" t="s">
        <v>14</v>
      </c>
      <c r="B62" s="2">
        <v>1826.3333333333333</v>
      </c>
      <c r="C62" s="2">
        <v>12301.666666666666</v>
      </c>
      <c r="D62" s="2">
        <v>8147.333333333333</v>
      </c>
      <c r="E62" s="2">
        <v>596</v>
      </c>
      <c r="F62" s="2">
        <v>543</v>
      </c>
      <c r="G62" s="126">
        <f t="shared" si="0"/>
        <v>23414.333333333332</v>
      </c>
      <c r="I62" s="108">
        <v>3.8769618318450063</v>
      </c>
      <c r="J62" s="108">
        <v>6.268652660079528</v>
      </c>
      <c r="K62" s="108">
        <v>1.399871822553847</v>
      </c>
      <c r="L62" s="108">
        <v>2.71279016841147</v>
      </c>
    </row>
    <row r="63" spans="1:12" ht="14.25">
      <c r="A63" s="1" t="s">
        <v>15</v>
      </c>
      <c r="B63" s="2">
        <v>3.89999999999903</v>
      </c>
      <c r="C63" s="2">
        <v>0.966666666665939</v>
      </c>
      <c r="D63" s="2">
        <v>234.39999999999964</v>
      </c>
      <c r="E63" s="2">
        <v>109.13333333333321</v>
      </c>
      <c r="F63" s="2">
        <v>142.23333333333358</v>
      </c>
      <c r="G63" s="92">
        <f t="shared" si="0"/>
        <v>490.6333333333314</v>
      </c>
      <c r="I63" s="108">
        <v>0.0020250191987392072</v>
      </c>
      <c r="J63" s="108">
        <v>0.002384411539563404</v>
      </c>
      <c r="K63" s="108">
        <v>0.6581410323604716</v>
      </c>
      <c r="L63" s="108">
        <v>1.8277636970624012</v>
      </c>
    </row>
    <row r="64" spans="1:12" ht="14.25">
      <c r="A64" s="1" t="s">
        <v>16</v>
      </c>
      <c r="B64" s="2">
        <v>45.40000000000009</v>
      </c>
      <c r="C64" s="2">
        <v>4305.500000000001</v>
      </c>
      <c r="D64" s="2">
        <v>125.06666666666631</v>
      </c>
      <c r="E64" s="90">
        <v>262.06666666666666</v>
      </c>
      <c r="F64" s="90">
        <v>109.06666666666668</v>
      </c>
      <c r="G64" s="92">
        <f t="shared" si="0"/>
        <v>4847.100000000001</v>
      </c>
      <c r="I64" s="108">
        <v>0.5611311613190302</v>
      </c>
      <c r="J64" s="108">
        <v>16.119732679383745</v>
      </c>
      <c r="K64" s="108">
        <v>0.6302026995249945</v>
      </c>
      <c r="L64" s="108">
        <v>42.31887178383033</v>
      </c>
    </row>
    <row r="65" spans="1:12" ht="14.25">
      <c r="A65" s="1" t="s">
        <v>116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92">
        <f t="shared" si="0"/>
        <v>0</v>
      </c>
      <c r="I65" s="108">
        <v>0</v>
      </c>
      <c r="J65" s="108">
        <v>0</v>
      </c>
      <c r="K65" s="108">
        <v>0</v>
      </c>
      <c r="L65" s="108">
        <v>0</v>
      </c>
    </row>
    <row r="66" spans="1:12" ht="14.25">
      <c r="A66" s="1" t="s">
        <v>18</v>
      </c>
      <c r="B66" s="2">
        <v>2027</v>
      </c>
      <c r="C66" s="2">
        <v>496</v>
      </c>
      <c r="D66" s="2">
        <v>0.6666666666666666</v>
      </c>
      <c r="E66" s="2">
        <v>0.3333333333333333</v>
      </c>
      <c r="F66" s="2">
        <v>2</v>
      </c>
      <c r="G66" s="92">
        <f t="shared" si="0"/>
        <v>2526</v>
      </c>
      <c r="I66" s="108">
        <v>0.6665775119701141</v>
      </c>
      <c r="J66" s="108">
        <v>0.426352480036217</v>
      </c>
      <c r="K66" s="108">
        <v>0.0013437338332023192</v>
      </c>
      <c r="L66" s="108">
        <v>0.002149151085321298</v>
      </c>
    </row>
    <row r="67" spans="1:12" ht="14.25">
      <c r="A67" s="1" t="s">
        <v>19</v>
      </c>
      <c r="B67" s="2">
        <v>16.233333333337214</v>
      </c>
      <c r="C67" s="2">
        <v>223.29999999999805</v>
      </c>
      <c r="D67" s="2">
        <v>1079.4666666666642</v>
      </c>
      <c r="E67" s="2">
        <v>2663.4999999999995</v>
      </c>
      <c r="F67" s="2">
        <v>5788.166666666665</v>
      </c>
      <c r="G67" s="92">
        <f t="shared" si="0"/>
        <v>9770.666666666664</v>
      </c>
      <c r="I67" s="108">
        <v>0.003279171784902467</v>
      </c>
      <c r="J67" s="108">
        <v>0.21978007556969895</v>
      </c>
      <c r="K67" s="108">
        <v>2.330723169046517</v>
      </c>
      <c r="L67" s="108">
        <v>17.755206794108037</v>
      </c>
    </row>
    <row r="68" spans="1:12" ht="14.25">
      <c r="A68" s="1" t="s">
        <v>20</v>
      </c>
      <c r="B68" s="2">
        <v>503</v>
      </c>
      <c r="C68" s="2">
        <v>625.6666666666666</v>
      </c>
      <c r="D68" s="2">
        <v>516</v>
      </c>
      <c r="E68" s="2">
        <v>568.6666666666666</v>
      </c>
      <c r="F68" s="2">
        <v>32.333333333333336</v>
      </c>
      <c r="G68" s="92">
        <f t="shared" si="0"/>
        <v>2245.6666666666665</v>
      </c>
      <c r="I68" s="108">
        <v>0.388792270531401</v>
      </c>
      <c r="J68" s="108">
        <v>1.399107016406151</v>
      </c>
      <c r="K68" s="108">
        <v>2.650049645632896</v>
      </c>
      <c r="L68" s="108">
        <v>3.611881523511104</v>
      </c>
    </row>
    <row r="69" spans="1:12" ht="14.25">
      <c r="A69" s="1" t="s">
        <v>118</v>
      </c>
      <c r="B69" s="90" t="s">
        <v>26</v>
      </c>
      <c r="C69" s="90" t="s">
        <v>26</v>
      </c>
      <c r="D69" s="90" t="s">
        <v>26</v>
      </c>
      <c r="E69" s="90" t="s">
        <v>26</v>
      </c>
      <c r="F69" s="90" t="s">
        <v>26</v>
      </c>
      <c r="G69" s="93" t="s">
        <v>26</v>
      </c>
      <c r="I69" s="108"/>
      <c r="J69" s="108"/>
      <c r="K69" s="108"/>
      <c r="L69" s="108"/>
    </row>
    <row r="70" spans="1:12" ht="14.25">
      <c r="A70" s="1" t="s">
        <v>22</v>
      </c>
      <c r="B70" s="2">
        <v>31.166666666666668</v>
      </c>
      <c r="C70" s="2">
        <v>47.20000000000042</v>
      </c>
      <c r="D70" s="2">
        <v>211.70000000000013</v>
      </c>
      <c r="E70" s="2">
        <v>35.80000000000007</v>
      </c>
      <c r="F70" s="2">
        <v>47.76666666666673</v>
      </c>
      <c r="G70" s="92">
        <f t="shared" si="0"/>
        <v>373.633333333334</v>
      </c>
      <c r="I70" s="108">
        <v>0.049259396822637205</v>
      </c>
      <c r="J70" s="108">
        <v>0.3511260334164892</v>
      </c>
      <c r="K70" s="108">
        <v>5.199728183001617</v>
      </c>
      <c r="L70" s="108">
        <v>1.4344481247996608</v>
      </c>
    </row>
    <row r="71" spans="1:12" ht="14.25">
      <c r="A71" s="1" t="s">
        <v>117</v>
      </c>
      <c r="B71" s="2">
        <v>823.1500000000015</v>
      </c>
      <c r="C71" s="2">
        <v>369.64999999999964</v>
      </c>
      <c r="D71" s="2">
        <v>395.1500000000001</v>
      </c>
      <c r="E71" s="2">
        <v>564.4</v>
      </c>
      <c r="F71" s="2">
        <v>686.05</v>
      </c>
      <c r="G71" s="92">
        <f t="shared" si="0"/>
        <v>2838.4000000000015</v>
      </c>
      <c r="I71" s="108">
        <v>0.5437048949182883</v>
      </c>
      <c r="J71" s="108">
        <v>1.9858886312151338</v>
      </c>
      <c r="K71" s="108">
        <v>4.280993824708389</v>
      </c>
      <c r="L71" s="108">
        <v>16.14601212953427</v>
      </c>
    </row>
    <row r="72" spans="1:12" ht="14.25">
      <c r="A72" s="1" t="s">
        <v>24</v>
      </c>
      <c r="B72" s="2">
        <v>2.6666666666666665</v>
      </c>
      <c r="C72" s="2">
        <v>4.333333333333333</v>
      </c>
      <c r="D72" s="2">
        <v>8</v>
      </c>
      <c r="E72" s="2">
        <v>8.333333333333334</v>
      </c>
      <c r="F72" s="2">
        <v>0.3333333333333333</v>
      </c>
      <c r="G72" s="92">
        <f t="shared" si="0"/>
        <v>23.666666666666668</v>
      </c>
      <c r="I72" s="108">
        <v>0.002097370421833626</v>
      </c>
      <c r="J72" s="108">
        <v>0.007407111967044048</v>
      </c>
      <c r="K72" s="108">
        <v>0.02158428663932657</v>
      </c>
      <c r="L72" s="108">
        <v>0.1396336014298481</v>
      </c>
    </row>
    <row r="73" spans="1:12" ht="14.25">
      <c r="A73" s="35" t="s">
        <v>25</v>
      </c>
      <c r="B73" s="85">
        <v>2310.899999999994</v>
      </c>
      <c r="C73" s="85">
        <v>910.0666666666633</v>
      </c>
      <c r="D73" s="85">
        <v>45.99999999999758</v>
      </c>
      <c r="E73" s="85">
        <v>195.39999999999964</v>
      </c>
      <c r="F73" s="85">
        <v>108.89999999999998</v>
      </c>
      <c r="G73" s="94">
        <f t="shared" si="0"/>
        <v>3571.266666666655</v>
      </c>
      <c r="I73" s="108">
        <v>0.7514317980287619</v>
      </c>
      <c r="J73" s="108">
        <v>0.6978824780425933</v>
      </c>
      <c r="K73" s="108">
        <v>0.051387384918321136</v>
      </c>
      <c r="L73" s="108">
        <v>0.9443476075560677</v>
      </c>
    </row>
    <row r="74" ht="14.25">
      <c r="G74" s="2">
        <f>SUM(G47:G73)</f>
        <v>227979.8666666667</v>
      </c>
    </row>
    <row r="75" spans="1:7" ht="12">
      <c r="A75" s="24" t="s">
        <v>66</v>
      </c>
      <c r="G75" s="2"/>
    </row>
    <row r="76" spans="1:7" ht="14.25">
      <c r="A76" s="1" t="s">
        <v>121</v>
      </c>
      <c r="B76" s="2"/>
      <c r="C76" s="2"/>
      <c r="D76" s="2"/>
      <c r="E76" s="2"/>
      <c r="F76" s="2"/>
      <c r="G76" s="2"/>
    </row>
    <row r="77" ht="14.25">
      <c r="G77" s="56"/>
    </row>
    <row r="78" ht="14.25">
      <c r="G78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3"/>
  <sheetViews>
    <sheetView tabSelected="1" workbookViewId="0" topLeftCell="A1">
      <selection activeCell="R21" sqref="R21"/>
    </sheetView>
  </sheetViews>
  <sheetFormatPr defaultColWidth="9.00390625" defaultRowHeight="14.25"/>
  <sheetData>
    <row r="1" s="1" customFormat="1" ht="12">
      <c r="A1" s="3"/>
    </row>
    <row r="2" s="1" customFormat="1" ht="12">
      <c r="A2" s="29"/>
    </row>
    <row r="33" s="1" customFormat="1" ht="11.5">
      <c r="A33" s="3" t="s">
        <v>109</v>
      </c>
    </row>
    <row r="34" s="1" customFormat="1" ht="11.5">
      <c r="A34" s="29" t="s">
        <v>69</v>
      </c>
    </row>
    <row r="35" spans="1:7" s="1" customFormat="1" ht="11.5">
      <c r="A35" s="35"/>
      <c r="B35" s="1" t="s">
        <v>0</v>
      </c>
      <c r="C35" s="1" t="s">
        <v>29</v>
      </c>
      <c r="D35" s="1" t="s">
        <v>30</v>
      </c>
      <c r="E35" s="1" t="s">
        <v>31</v>
      </c>
      <c r="F35" s="1" t="s">
        <v>32</v>
      </c>
      <c r="G35" s="35" t="s">
        <v>110</v>
      </c>
    </row>
    <row r="36" spans="1:18" s="1" customFormat="1" ht="11.5">
      <c r="A36" s="1" t="s">
        <v>1</v>
      </c>
      <c r="B36" s="110">
        <v>0.5047274076759337</v>
      </c>
      <c r="C36" s="110">
        <v>0.18375156344844407</v>
      </c>
      <c r="D36" s="110">
        <v>0.12141471230121718</v>
      </c>
      <c r="E36" s="110">
        <v>0.4882244370718848</v>
      </c>
      <c r="F36" s="110">
        <v>0.028637507812908455</v>
      </c>
      <c r="G36" s="90">
        <v>480721.5333333334</v>
      </c>
      <c r="I36" s="1">
        <v>2426.3333333333335</v>
      </c>
      <c r="J36" s="108">
        <f>(I36/G36)*100</f>
        <v>0.5047274076759337</v>
      </c>
      <c r="K36" s="1">
        <v>883.3333333333334</v>
      </c>
      <c r="L36" s="1">
        <f>(K36/G36)*100</f>
        <v>0.18375156344844407</v>
      </c>
      <c r="M36" s="1">
        <v>583.6666666666666</v>
      </c>
      <c r="N36" s="1">
        <f>(M36/G36)*100</f>
        <v>0.12141471230121718</v>
      </c>
      <c r="O36" s="1">
        <v>2347</v>
      </c>
      <c r="P36" s="1">
        <f>(O36/G36)*100</f>
        <v>0.4882244370718848</v>
      </c>
      <c r="Q36" s="1">
        <v>137.66666666666666</v>
      </c>
      <c r="R36" s="1">
        <f>(Q36/G36)*100</f>
        <v>0.028637507812908455</v>
      </c>
    </row>
    <row r="37" spans="1:18" s="1" customFormat="1" ht="11.5">
      <c r="A37" s="1" t="s">
        <v>2</v>
      </c>
      <c r="B37" s="111">
        <v>0.17477357805128918</v>
      </c>
      <c r="C37" s="111">
        <v>0.8953083201973571</v>
      </c>
      <c r="D37" s="111">
        <v>1.452864341839086</v>
      </c>
      <c r="E37" s="111">
        <v>2.0825524700790674</v>
      </c>
      <c r="F37" s="111">
        <v>0.008701983790196231</v>
      </c>
      <c r="G37" s="90">
        <v>63587.03333333333</v>
      </c>
      <c r="I37" s="1">
        <v>111.1333333333326</v>
      </c>
      <c r="J37" s="108">
        <f aca="true" t="shared" si="0" ref="J37:J62">(I37/G37)*100</f>
        <v>0.17477357805128918</v>
      </c>
      <c r="K37" s="1">
        <v>569.3000000000002</v>
      </c>
      <c r="L37" s="1">
        <f aca="true" t="shared" si="1" ref="L37:L62">(K37/G37)*100</f>
        <v>0.8953083201973571</v>
      </c>
      <c r="M37" s="1">
        <v>923.8333333333336</v>
      </c>
      <c r="N37" s="1">
        <f aca="true" t="shared" si="2" ref="N37:N62">(M37/G37)*100</f>
        <v>1.452864341839086</v>
      </c>
      <c r="O37" s="1">
        <v>1324.2333333333333</v>
      </c>
      <c r="P37" s="1">
        <f aca="true" t="shared" si="3" ref="P37:P62">(O37/G37)*100</f>
        <v>2.0825524700790674</v>
      </c>
      <c r="Q37" s="1">
        <v>5.533333333333341</v>
      </c>
      <c r="R37" s="1">
        <f aca="true" t="shared" si="4" ref="R37:R62">(Q37/G37)*100</f>
        <v>0.008701983790196231</v>
      </c>
    </row>
    <row r="38" spans="1:18" s="1" customFormat="1" ht="11.5">
      <c r="A38" s="1" t="s">
        <v>70</v>
      </c>
      <c r="B38" s="111">
        <v>0.5276286920874398</v>
      </c>
      <c r="C38" s="111">
        <v>0.04579629859363286</v>
      </c>
      <c r="D38" s="111">
        <v>1.3864711670948298</v>
      </c>
      <c r="E38" s="111">
        <v>0.5171803077681971</v>
      </c>
      <c r="F38" s="111">
        <v>0.11215089703794175</v>
      </c>
      <c r="G38" s="90">
        <v>226510.30000000002</v>
      </c>
      <c r="I38" s="1">
        <v>1195.1333333333362</v>
      </c>
      <c r="J38" s="108">
        <f t="shared" si="0"/>
        <v>0.5276286920874398</v>
      </c>
      <c r="K38" s="1">
        <v>103.73333333333358</v>
      </c>
      <c r="L38" s="1">
        <f t="shared" si="1"/>
        <v>0.04579629859363286</v>
      </c>
      <c r="M38" s="1">
        <v>3140.5000000000005</v>
      </c>
      <c r="N38" s="1">
        <f t="shared" si="2"/>
        <v>1.3864711670948298</v>
      </c>
      <c r="O38" s="1">
        <v>1171.4666666666667</v>
      </c>
      <c r="P38" s="1">
        <f t="shared" si="3"/>
        <v>0.5171803077681971</v>
      </c>
      <c r="Q38" s="1">
        <v>254.033333333333</v>
      </c>
      <c r="R38" s="1">
        <f t="shared" si="4"/>
        <v>0.11215089703794175</v>
      </c>
    </row>
    <row r="39" spans="1:18" s="1" customFormat="1" ht="11.5">
      <c r="A39" s="1" t="s">
        <v>3</v>
      </c>
      <c r="B39" s="111">
        <v>0.000354647879509085</v>
      </c>
      <c r="C39" s="111">
        <v>0.0001981855797245491</v>
      </c>
      <c r="D39" s="111">
        <v>0.0013977298780615901</v>
      </c>
      <c r="E39" s="111">
        <v>0.0014498839779893105</v>
      </c>
      <c r="F39" s="111">
        <v>0.00026077049963836346</v>
      </c>
      <c r="G39" s="90">
        <v>319565.8</v>
      </c>
      <c r="I39" s="1">
        <v>1.1333333333362436</v>
      </c>
      <c r="J39" s="108">
        <f t="shared" si="0"/>
        <v>0.000354647879509085</v>
      </c>
      <c r="K39" s="1">
        <v>0.6333333333313931</v>
      </c>
      <c r="L39" s="1">
        <f t="shared" si="1"/>
        <v>0.0001981855797245491</v>
      </c>
      <c r="M39" s="1">
        <v>4.466666666666545</v>
      </c>
      <c r="N39" s="1">
        <f t="shared" si="2"/>
        <v>0.0013977298780615901</v>
      </c>
      <c r="O39" s="1">
        <v>4.633333333333364</v>
      </c>
      <c r="P39" s="1">
        <f t="shared" si="3"/>
        <v>0.0014498839779893105</v>
      </c>
      <c r="Q39" s="1">
        <v>0.8333333333333334</v>
      </c>
      <c r="R39" s="1">
        <f t="shared" si="4"/>
        <v>0.00026077049963836346</v>
      </c>
    </row>
    <row r="40" spans="1:18" s="1" customFormat="1" ht="11.5">
      <c r="A40" s="1" t="s">
        <v>37</v>
      </c>
      <c r="B40" s="111">
        <v>0.21474269391722448</v>
      </c>
      <c r="C40" s="111">
        <v>0.37665933825287923</v>
      </c>
      <c r="D40" s="111">
        <v>0.5423986676309822</v>
      </c>
      <c r="E40" s="111">
        <v>0.7048435724624528</v>
      </c>
      <c r="F40" s="111">
        <v>0.21407996711338295</v>
      </c>
      <c r="G40" s="90">
        <v>3470510</v>
      </c>
      <c r="I40" s="1">
        <v>7452.666666666667</v>
      </c>
      <c r="J40" s="108">
        <f t="shared" si="0"/>
        <v>0.21474269391722448</v>
      </c>
      <c r="K40" s="1">
        <v>13072</v>
      </c>
      <c r="L40" s="1">
        <f t="shared" si="1"/>
        <v>0.37665933825287923</v>
      </c>
      <c r="M40" s="1">
        <v>18824</v>
      </c>
      <c r="N40" s="1">
        <f t="shared" si="2"/>
        <v>0.5423986676309822</v>
      </c>
      <c r="O40" s="1">
        <v>24461.666666666668</v>
      </c>
      <c r="P40" s="1">
        <f t="shared" si="3"/>
        <v>0.7048435724624528</v>
      </c>
      <c r="Q40" s="1">
        <v>7429.666666666667</v>
      </c>
      <c r="R40" s="1">
        <f t="shared" si="4"/>
        <v>0.21407996711338295</v>
      </c>
    </row>
    <row r="41" spans="1:18" s="1" customFormat="1" ht="11.5">
      <c r="A41" s="1" t="s">
        <v>4</v>
      </c>
      <c r="B41" s="111">
        <v>0.030624133929546153</v>
      </c>
      <c r="C41" s="111">
        <v>0.006688029248982104</v>
      </c>
      <c r="D41" s="111">
        <v>0.8857532070273587</v>
      </c>
      <c r="E41" s="111">
        <v>0.003989350780094319</v>
      </c>
      <c r="F41" s="111">
        <v>0.005280023091300853</v>
      </c>
      <c r="G41" s="90">
        <v>28408.966666666664</v>
      </c>
      <c r="I41" s="1">
        <v>8.700000000000122</v>
      </c>
      <c r="J41" s="108">
        <f t="shared" si="0"/>
        <v>0.030624133929546153</v>
      </c>
      <c r="K41" s="1">
        <v>1.9000000000002426</v>
      </c>
      <c r="L41" s="1">
        <f t="shared" si="1"/>
        <v>0.006688029248982104</v>
      </c>
      <c r="M41" s="1">
        <v>251.6333333333333</v>
      </c>
      <c r="N41" s="1">
        <f t="shared" si="2"/>
        <v>0.8857532070273587</v>
      </c>
      <c r="O41" s="1">
        <v>1.1333333333334015</v>
      </c>
      <c r="P41" s="1">
        <f t="shared" si="3"/>
        <v>0.003989350780094319</v>
      </c>
      <c r="Q41" s="1">
        <v>1.499999999999962</v>
      </c>
      <c r="R41" s="1">
        <f t="shared" si="4"/>
        <v>0.005280023091300853</v>
      </c>
    </row>
    <row r="42" spans="1:18" s="1" customFormat="1" ht="11.5">
      <c r="A42" s="1" t="s">
        <v>114</v>
      </c>
      <c r="B42" s="111">
        <v>0</v>
      </c>
      <c r="C42" s="111">
        <v>0.0002741999257466601</v>
      </c>
      <c r="D42" s="111">
        <v>0.0076775979209064826</v>
      </c>
      <c r="E42" s="111">
        <v>0.0065807982179198424</v>
      </c>
      <c r="F42" s="111">
        <v>0.00041129988861999015</v>
      </c>
      <c r="G42" s="90">
        <v>364697.4</v>
      </c>
      <c r="I42" s="1">
        <v>0</v>
      </c>
      <c r="J42" s="108">
        <f t="shared" si="0"/>
        <v>0</v>
      </c>
      <c r="K42" s="1">
        <v>1</v>
      </c>
      <c r="L42" s="1">
        <f t="shared" si="1"/>
        <v>0.0002741999257466601</v>
      </c>
      <c r="M42" s="1">
        <v>28</v>
      </c>
      <c r="N42" s="1">
        <f t="shared" si="2"/>
        <v>0.0076775979209064826</v>
      </c>
      <c r="O42" s="1">
        <v>24</v>
      </c>
      <c r="P42" s="1">
        <f t="shared" si="3"/>
        <v>0.0065807982179198424</v>
      </c>
      <c r="Q42" s="1">
        <v>1.5</v>
      </c>
      <c r="R42" s="1">
        <f t="shared" si="4"/>
        <v>0.00041129988861999015</v>
      </c>
    </row>
    <row r="43" spans="1:18" s="1" customFormat="1" ht="11.5">
      <c r="A43" s="1" t="s">
        <v>115</v>
      </c>
      <c r="B43" s="111">
        <v>1.6139915220978562</v>
      </c>
      <c r="C43" s="111">
        <v>0.4524110612065978</v>
      </c>
      <c r="D43" s="111">
        <v>0.10040828879030389</v>
      </c>
      <c r="E43" s="111">
        <v>0.14745674410918916</v>
      </c>
      <c r="F43" s="111">
        <v>0.6661372759173876</v>
      </c>
      <c r="G43" s="90">
        <v>174288.4</v>
      </c>
      <c r="I43" s="1">
        <v>2813</v>
      </c>
      <c r="J43" s="108">
        <f t="shared" si="0"/>
        <v>1.6139915220978562</v>
      </c>
      <c r="K43" s="1">
        <v>788.5</v>
      </c>
      <c r="L43" s="1">
        <f t="shared" si="1"/>
        <v>0.4524110612065978</v>
      </c>
      <c r="M43" s="1">
        <v>175</v>
      </c>
      <c r="N43" s="1">
        <f t="shared" si="2"/>
        <v>0.10040828879030389</v>
      </c>
      <c r="O43" s="1">
        <v>257</v>
      </c>
      <c r="P43" s="1">
        <f t="shared" si="3"/>
        <v>0.14745674410918916</v>
      </c>
      <c r="Q43" s="1">
        <v>1161</v>
      </c>
      <c r="R43" s="1">
        <f t="shared" si="4"/>
        <v>0.6661372759173876</v>
      </c>
    </row>
    <row r="44" spans="1:18" s="1" customFormat="1" ht="11.5">
      <c r="A44" s="1" t="s">
        <v>7</v>
      </c>
      <c r="B44" s="111">
        <v>2.8000333763978464E-05</v>
      </c>
      <c r="C44" s="111">
        <v>0.0001680020025838708</v>
      </c>
      <c r="D44" s="111">
        <v>0.0002240026701118277</v>
      </c>
      <c r="E44" s="111">
        <v>0.005068060411280103</v>
      </c>
      <c r="F44" s="111">
        <v>0.005936070757963435</v>
      </c>
      <c r="G44" s="90">
        <v>1190462</v>
      </c>
      <c r="I44" s="1">
        <v>0.3333333333333333</v>
      </c>
      <c r="J44" s="108">
        <f t="shared" si="0"/>
        <v>2.8000333763978464E-05</v>
      </c>
      <c r="K44" s="1">
        <v>2</v>
      </c>
      <c r="L44" s="1">
        <f t="shared" si="1"/>
        <v>0.0001680020025838708</v>
      </c>
      <c r="M44" s="1">
        <v>2.6666666666666665</v>
      </c>
      <c r="N44" s="1">
        <f t="shared" si="2"/>
        <v>0.0002240026701118277</v>
      </c>
      <c r="O44" s="1">
        <v>60.333333333333336</v>
      </c>
      <c r="P44" s="1">
        <f t="shared" si="3"/>
        <v>0.005068060411280103</v>
      </c>
      <c r="Q44" s="1">
        <v>70.66666666666667</v>
      </c>
      <c r="R44" s="1">
        <f t="shared" si="4"/>
        <v>0.005936070757963435</v>
      </c>
    </row>
    <row r="45" spans="1:18" s="1" customFormat="1" ht="11.5">
      <c r="A45" s="1" t="s">
        <v>8</v>
      </c>
      <c r="B45" s="111">
        <v>0.3928511065236955</v>
      </c>
      <c r="C45" s="111">
        <v>2.092561977522217</v>
      </c>
      <c r="D45" s="111">
        <v>0.6260424293037579</v>
      </c>
      <c r="E45" s="111">
        <v>0.3393081861560544</v>
      </c>
      <c r="F45" s="111">
        <v>0.05741882980480228</v>
      </c>
      <c r="G45" s="90">
        <v>2408037</v>
      </c>
      <c r="I45" s="1">
        <v>9460</v>
      </c>
      <c r="J45" s="108">
        <f t="shared" si="0"/>
        <v>0.3928511065236955</v>
      </c>
      <c r="K45" s="1">
        <v>50389.666666666664</v>
      </c>
      <c r="L45" s="1">
        <f t="shared" si="1"/>
        <v>2.092561977522217</v>
      </c>
      <c r="M45" s="1">
        <v>15075.333333333334</v>
      </c>
      <c r="N45" s="1">
        <f t="shared" si="2"/>
        <v>0.6260424293037579</v>
      </c>
      <c r="O45" s="1">
        <v>8170.666666666667</v>
      </c>
      <c r="P45" s="1">
        <f t="shared" si="3"/>
        <v>0.3393081861560544</v>
      </c>
      <c r="Q45" s="1">
        <v>1382.6666666666667</v>
      </c>
      <c r="R45" s="1">
        <f t="shared" si="4"/>
        <v>0.05741882980480228</v>
      </c>
    </row>
    <row r="46" spans="1:18" s="1" customFormat="1" ht="11.5">
      <c r="A46" s="1" t="s">
        <v>9</v>
      </c>
      <c r="B46" s="111">
        <v>0.31308411788457785</v>
      </c>
      <c r="C46" s="111">
        <v>0.2503691103428214</v>
      </c>
      <c r="D46" s="111">
        <v>0.4413982869352736</v>
      </c>
      <c r="E46" s="111">
        <v>0.28000839472899397</v>
      </c>
      <c r="F46" s="111">
        <v>0.07265613398183841</v>
      </c>
      <c r="G46" s="104">
        <v>54319.799999999996</v>
      </c>
      <c r="I46" s="1">
        <v>170.06666666666692</v>
      </c>
      <c r="J46" s="108">
        <f t="shared" si="0"/>
        <v>0.31308411788457785</v>
      </c>
      <c r="K46" s="1">
        <v>135.99999999999986</v>
      </c>
      <c r="L46" s="1">
        <f t="shared" si="1"/>
        <v>0.2503691103428214</v>
      </c>
      <c r="M46" s="1">
        <v>239.76666666666674</v>
      </c>
      <c r="N46" s="1">
        <f t="shared" si="2"/>
        <v>0.4413982869352736</v>
      </c>
      <c r="O46" s="1">
        <v>152.10000000000005</v>
      </c>
      <c r="P46" s="1">
        <f t="shared" si="3"/>
        <v>0.28000839472899397</v>
      </c>
      <c r="Q46" s="1">
        <v>39.46666666666666</v>
      </c>
      <c r="R46" s="1">
        <f t="shared" si="4"/>
        <v>0.07265613398183841</v>
      </c>
    </row>
    <row r="47" spans="1:18" s="1" customFormat="1" ht="11.5">
      <c r="A47" s="1" t="s">
        <v>10</v>
      </c>
      <c r="B47" s="111">
        <v>0.0012813081674464765</v>
      </c>
      <c r="C47" s="111">
        <v>0.015050589966871298</v>
      </c>
      <c r="D47" s="111">
        <v>0.011703889529511098</v>
      </c>
      <c r="E47" s="111">
        <v>0.000133868017494408</v>
      </c>
      <c r="F47" s="111">
        <v>0.00017211602249281028</v>
      </c>
      <c r="G47" s="107">
        <v>1743010.3</v>
      </c>
      <c r="I47" s="1">
        <v>22.333333333333332</v>
      </c>
      <c r="J47" s="108">
        <f t="shared" si="0"/>
        <v>0.0012813081674464765</v>
      </c>
      <c r="K47" s="1">
        <v>262.3333333333333</v>
      </c>
      <c r="L47" s="1">
        <f t="shared" si="1"/>
        <v>0.015050589966871298</v>
      </c>
      <c r="M47" s="1">
        <v>204</v>
      </c>
      <c r="N47" s="1">
        <f t="shared" si="2"/>
        <v>0.011703889529511098</v>
      </c>
      <c r="O47" s="1">
        <v>2.3333333333333335</v>
      </c>
      <c r="P47" s="1">
        <f t="shared" si="3"/>
        <v>0.000133868017494408</v>
      </c>
      <c r="Q47" s="1">
        <v>3</v>
      </c>
      <c r="R47" s="1">
        <f t="shared" si="4"/>
        <v>0.00017211602249281028</v>
      </c>
    </row>
    <row r="48" spans="1:18" s="1" customFormat="1" ht="11.5">
      <c r="A48" s="1" t="s">
        <v>11</v>
      </c>
      <c r="B48" s="111">
        <v>0.0016161141270417969</v>
      </c>
      <c r="C48" s="111">
        <v>0.002056872525324708</v>
      </c>
      <c r="D48" s="111">
        <v>0.0013222751948514075</v>
      </c>
      <c r="E48" s="111">
        <v>0.010431282092720907</v>
      </c>
      <c r="F48" s="111">
        <v>0.023066356176861678</v>
      </c>
      <c r="G48" s="90">
        <v>22688.166666666668</v>
      </c>
      <c r="I48" s="1">
        <v>0.36666666666678793</v>
      </c>
      <c r="J48" s="108">
        <f t="shared" si="0"/>
        <v>0.0016161141270417969</v>
      </c>
      <c r="K48" s="1">
        <v>0.4666666666665454</v>
      </c>
      <c r="L48" s="1">
        <f t="shared" si="1"/>
        <v>0.002056872525324708</v>
      </c>
      <c r="M48" s="1">
        <v>0.29999999999987875</v>
      </c>
      <c r="N48" s="1">
        <f t="shared" si="2"/>
        <v>0.0013222751948514075</v>
      </c>
      <c r="O48" s="1">
        <v>2.3666666666666742</v>
      </c>
      <c r="P48" s="1">
        <f t="shared" si="3"/>
        <v>0.010431282092720907</v>
      </c>
      <c r="Q48" s="1">
        <v>5.233333333333339</v>
      </c>
      <c r="R48" s="1">
        <f t="shared" si="4"/>
        <v>0.023066356176861678</v>
      </c>
    </row>
    <row r="49" spans="1:18" s="1" customFormat="1" ht="11.5">
      <c r="A49" s="1" t="s">
        <v>12</v>
      </c>
      <c r="B49" s="111">
        <v>0</v>
      </c>
      <c r="C49" s="111">
        <v>0</v>
      </c>
      <c r="D49" s="111">
        <v>0.016134150079864042</v>
      </c>
      <c r="E49" s="111">
        <v>0</v>
      </c>
      <c r="F49" s="111">
        <v>0.003226830015972808</v>
      </c>
      <c r="G49" s="90">
        <v>30990.166666666668</v>
      </c>
      <c r="I49" s="1">
        <v>0</v>
      </c>
      <c r="J49" s="108">
        <f t="shared" si="0"/>
        <v>0</v>
      </c>
      <c r="K49" s="1">
        <v>0</v>
      </c>
      <c r="L49" s="1">
        <f t="shared" si="1"/>
        <v>0</v>
      </c>
      <c r="M49" s="1">
        <v>5</v>
      </c>
      <c r="N49" s="1">
        <f t="shared" si="2"/>
        <v>0.016134150079864042</v>
      </c>
      <c r="O49" s="1">
        <v>0</v>
      </c>
      <c r="P49" s="1">
        <f t="shared" si="3"/>
        <v>0</v>
      </c>
      <c r="Q49" s="1">
        <v>1</v>
      </c>
      <c r="R49" s="1">
        <f t="shared" si="4"/>
        <v>0.003226830015972808</v>
      </c>
    </row>
    <row r="50" spans="1:18" s="1" customFormat="1" ht="11.5">
      <c r="A50" s="1" t="s">
        <v>13</v>
      </c>
      <c r="B50" s="111">
        <v>0.00273170376364022</v>
      </c>
      <c r="C50" s="111">
        <v>0.0017560952766233202</v>
      </c>
      <c r="D50" s="111">
        <v>0.10881286658488895</v>
      </c>
      <c r="E50" s="111">
        <v>0.031219471584427283</v>
      </c>
      <c r="F50" s="111">
        <v>0.0029268254610401246</v>
      </c>
      <c r="G50" s="90">
        <v>51250.06666666667</v>
      </c>
      <c r="I50" s="1">
        <v>1.4000000000014552</v>
      </c>
      <c r="J50" s="108">
        <f t="shared" si="0"/>
        <v>0.00273170376364022</v>
      </c>
      <c r="K50" s="1">
        <v>0.8999999999996362</v>
      </c>
      <c r="L50" s="1">
        <f t="shared" si="1"/>
        <v>0.0017560952766233202</v>
      </c>
      <c r="M50" s="1">
        <v>55.76666666666665</v>
      </c>
      <c r="N50" s="1">
        <f t="shared" si="2"/>
        <v>0.10881286658488895</v>
      </c>
      <c r="O50" s="1">
        <v>16.00000000000004</v>
      </c>
      <c r="P50" s="1">
        <f t="shared" si="3"/>
        <v>0.031219471584427283</v>
      </c>
      <c r="Q50" s="1">
        <v>1.500000000000038</v>
      </c>
      <c r="R50" s="1">
        <f t="shared" si="4"/>
        <v>0.0029268254610401246</v>
      </c>
    </row>
    <row r="51" spans="1:18" s="1" customFormat="1" ht="11.5">
      <c r="A51" s="1" t="s">
        <v>14</v>
      </c>
      <c r="B51" s="111">
        <v>2.7362329378721806</v>
      </c>
      <c r="C51" s="111">
        <v>18.43049399017573</v>
      </c>
      <c r="D51" s="111">
        <v>12.206425527919665</v>
      </c>
      <c r="E51" s="111">
        <v>0.8929338369986236</v>
      </c>
      <c r="F51" s="111">
        <v>0.813528646795726</v>
      </c>
      <c r="G51" s="90">
        <v>66746.26666666666</v>
      </c>
      <c r="I51" s="1">
        <v>1826.3333333333333</v>
      </c>
      <c r="J51" s="108">
        <f t="shared" si="0"/>
        <v>2.7362329378721806</v>
      </c>
      <c r="K51" s="1">
        <v>12301.666666666666</v>
      </c>
      <c r="L51" s="1">
        <f t="shared" si="1"/>
        <v>18.43049399017573</v>
      </c>
      <c r="M51" s="1">
        <v>8147.333333333333</v>
      </c>
      <c r="N51" s="1">
        <f t="shared" si="2"/>
        <v>12.206425527919665</v>
      </c>
      <c r="O51" s="1">
        <v>596</v>
      </c>
      <c r="P51" s="1">
        <f t="shared" si="3"/>
        <v>0.8929338369986236</v>
      </c>
      <c r="Q51" s="1">
        <v>543</v>
      </c>
      <c r="R51" s="1">
        <f t="shared" si="4"/>
        <v>0.813528646795726</v>
      </c>
    </row>
    <row r="52" spans="1:18" s="1" customFormat="1" ht="11.5">
      <c r="A52" s="1" t="s">
        <v>15</v>
      </c>
      <c r="B52" s="111">
        <v>0.002673190775343468</v>
      </c>
      <c r="C52" s="111">
        <v>0.0006625857477343719</v>
      </c>
      <c r="D52" s="111">
        <v>0.16066561993350353</v>
      </c>
      <c r="E52" s="111">
        <v>0.07480364614082634</v>
      </c>
      <c r="F52" s="111">
        <v>0.09749149605464476</v>
      </c>
      <c r="G52" s="90">
        <v>145893.06666666668</v>
      </c>
      <c r="I52" s="1">
        <v>3.89999999999903</v>
      </c>
      <c r="J52" s="108">
        <f t="shared" si="0"/>
        <v>0.002673190775343468</v>
      </c>
      <c r="K52" s="1">
        <v>0.966666666665939</v>
      </c>
      <c r="L52" s="1">
        <f t="shared" si="1"/>
        <v>0.0006625857477343719</v>
      </c>
      <c r="M52" s="1">
        <v>234.39999999999964</v>
      </c>
      <c r="N52" s="1">
        <f t="shared" si="2"/>
        <v>0.16066561993350353</v>
      </c>
      <c r="O52" s="1">
        <v>109.13333333333321</v>
      </c>
      <c r="P52" s="1">
        <f t="shared" si="3"/>
        <v>0.07480364614082634</v>
      </c>
      <c r="Q52" s="1">
        <v>142.23333333333358</v>
      </c>
      <c r="R52" s="1">
        <f t="shared" si="4"/>
        <v>0.09749149605464476</v>
      </c>
    </row>
    <row r="53" spans="1:18" s="1" customFormat="1" ht="11.5">
      <c r="A53" s="1" t="s">
        <v>16</v>
      </c>
      <c r="B53" s="111">
        <v>0.3271215465499732</v>
      </c>
      <c r="C53" s="111">
        <v>31.022507019182978</v>
      </c>
      <c r="D53" s="111">
        <v>0.9011454057676163</v>
      </c>
      <c r="E53" s="111">
        <v>1.8882743017444081</v>
      </c>
      <c r="F53" s="111">
        <v>0.7858602792301838</v>
      </c>
      <c r="G53" s="90">
        <v>13878.633333333331</v>
      </c>
      <c r="I53" s="1">
        <v>45.40000000000009</v>
      </c>
      <c r="J53" s="108">
        <f t="shared" si="0"/>
        <v>0.3271215465499732</v>
      </c>
      <c r="K53" s="1">
        <v>4305.500000000001</v>
      </c>
      <c r="L53" s="1">
        <f t="shared" si="1"/>
        <v>31.022507019182978</v>
      </c>
      <c r="M53" s="1">
        <v>125.06666666666631</v>
      </c>
      <c r="N53" s="1">
        <f t="shared" si="2"/>
        <v>0.9011454057676163</v>
      </c>
      <c r="O53" s="1">
        <v>262.06666666666666</v>
      </c>
      <c r="P53" s="1">
        <f t="shared" si="3"/>
        <v>1.8882743017444081</v>
      </c>
      <c r="Q53" s="1">
        <v>109.06666666666668</v>
      </c>
      <c r="R53" s="1">
        <f t="shared" si="4"/>
        <v>0.7858602792301838</v>
      </c>
    </row>
    <row r="54" spans="1:18" s="1" customFormat="1" ht="11.5">
      <c r="A54" s="1" t="s">
        <v>116</v>
      </c>
      <c r="B54" s="111">
        <v>0</v>
      </c>
      <c r="C54" s="111">
        <v>0</v>
      </c>
      <c r="D54" s="111">
        <v>0</v>
      </c>
      <c r="E54" s="111">
        <v>0</v>
      </c>
      <c r="F54" s="111">
        <v>0</v>
      </c>
      <c r="G54" s="90">
        <v>806575</v>
      </c>
      <c r="I54" s="1">
        <v>0</v>
      </c>
      <c r="J54" s="108">
        <f t="shared" si="0"/>
        <v>0</v>
      </c>
      <c r="K54" s="1">
        <v>0</v>
      </c>
      <c r="L54" s="1">
        <f t="shared" si="1"/>
        <v>0</v>
      </c>
      <c r="M54" s="1">
        <v>0</v>
      </c>
      <c r="N54" s="1">
        <f t="shared" si="2"/>
        <v>0</v>
      </c>
      <c r="O54" s="1">
        <v>0</v>
      </c>
      <c r="P54" s="1">
        <f t="shared" si="3"/>
        <v>0</v>
      </c>
      <c r="Q54" s="1">
        <v>0</v>
      </c>
      <c r="R54" s="1">
        <f t="shared" si="4"/>
        <v>0</v>
      </c>
    </row>
    <row r="55" spans="1:18" s="1" customFormat="1" ht="11.5">
      <c r="A55" s="1" t="s">
        <v>18</v>
      </c>
      <c r="B55" s="111">
        <v>0.5152475047862265</v>
      </c>
      <c r="C55" s="111">
        <v>0.12607931049529764</v>
      </c>
      <c r="D55" s="111">
        <v>0.00016946143883776567</v>
      </c>
      <c r="E55" s="111">
        <v>8.473071941888283E-05</v>
      </c>
      <c r="F55" s="111">
        <v>0.000508384316513297</v>
      </c>
      <c r="G55" s="90">
        <v>393403.1666666667</v>
      </c>
      <c r="I55" s="1">
        <v>2027</v>
      </c>
      <c r="J55" s="108">
        <f t="shared" si="0"/>
        <v>0.5152475047862265</v>
      </c>
      <c r="K55" s="1">
        <v>496</v>
      </c>
      <c r="L55" s="1">
        <f t="shared" si="1"/>
        <v>0.12607931049529764</v>
      </c>
      <c r="M55" s="1">
        <v>0.6666666666666666</v>
      </c>
      <c r="N55" s="1">
        <f t="shared" si="2"/>
        <v>0.00016946143883776567</v>
      </c>
      <c r="O55" s="1">
        <v>0.3333333333333333</v>
      </c>
      <c r="P55" s="1">
        <f t="shared" si="3"/>
        <v>8.473071941888283E-05</v>
      </c>
      <c r="Q55" s="1">
        <v>2</v>
      </c>
      <c r="R55" s="1">
        <f t="shared" si="4"/>
        <v>0.000508384316513297</v>
      </c>
    </row>
    <row r="56" spans="1:18" s="1" customFormat="1" ht="11.5">
      <c r="A56" s="1" t="s">
        <v>19</v>
      </c>
      <c r="B56" s="111">
        <v>0.0029796311314559806</v>
      </c>
      <c r="C56" s="111">
        <v>0.040986753489976734</v>
      </c>
      <c r="D56" s="111">
        <v>0.19813629273315647</v>
      </c>
      <c r="E56" s="111">
        <v>0.48888588410458567</v>
      </c>
      <c r="F56" s="111">
        <v>1.0624189893666325</v>
      </c>
      <c r="G56" s="90">
        <v>544810.1666666666</v>
      </c>
      <c r="I56" s="1">
        <v>16.233333333337214</v>
      </c>
      <c r="J56" s="108">
        <f t="shared" si="0"/>
        <v>0.0029796311314559806</v>
      </c>
      <c r="K56" s="1">
        <v>223.29999999999805</v>
      </c>
      <c r="L56" s="1">
        <f t="shared" si="1"/>
        <v>0.040986753489976734</v>
      </c>
      <c r="M56" s="1">
        <v>1079.4666666666642</v>
      </c>
      <c r="N56" s="1">
        <f t="shared" si="2"/>
        <v>0.19813629273315647</v>
      </c>
      <c r="O56" s="1">
        <v>2663.4999999999995</v>
      </c>
      <c r="P56" s="1">
        <f t="shared" si="3"/>
        <v>0.48888588410458567</v>
      </c>
      <c r="Q56" s="1">
        <v>5788.166666666665</v>
      </c>
      <c r="R56" s="1">
        <f t="shared" si="4"/>
        <v>1.0624189893666325</v>
      </c>
    </row>
    <row r="57" spans="1:18" s="1" customFormat="1" ht="11.5">
      <c r="A57" s="1" t="s">
        <v>20</v>
      </c>
      <c r="B57" s="111">
        <v>0.24115458872115675</v>
      </c>
      <c r="C57" s="111">
        <v>0.29996498544043154</v>
      </c>
      <c r="D57" s="111">
        <v>0.24738721228651467</v>
      </c>
      <c r="E57" s="111">
        <v>0.2726373282692468</v>
      </c>
      <c r="F57" s="111">
        <v>0.015501653483069719</v>
      </c>
      <c r="G57" s="90">
        <v>208579.9</v>
      </c>
      <c r="I57" s="1">
        <v>503</v>
      </c>
      <c r="J57" s="108">
        <f t="shared" si="0"/>
        <v>0.24115458872115675</v>
      </c>
      <c r="K57" s="1">
        <v>625.6666666666666</v>
      </c>
      <c r="L57" s="1">
        <f t="shared" si="1"/>
        <v>0.29996498544043154</v>
      </c>
      <c r="M57" s="1">
        <v>516</v>
      </c>
      <c r="N57" s="1">
        <f t="shared" si="2"/>
        <v>0.24738721228651467</v>
      </c>
      <c r="O57" s="1">
        <v>568.6666666666666</v>
      </c>
      <c r="P57" s="1">
        <f t="shared" si="3"/>
        <v>0.2726373282692468</v>
      </c>
      <c r="Q57" s="1">
        <v>32.333333333333336</v>
      </c>
      <c r="R57" s="1">
        <f t="shared" si="4"/>
        <v>0.015501653483069719</v>
      </c>
    </row>
    <row r="58" spans="1:18" s="1" customFormat="1" ht="11.5">
      <c r="A58" s="1" t="s">
        <v>118</v>
      </c>
      <c r="B58" s="111" t="s">
        <v>26</v>
      </c>
      <c r="C58" s="111" t="s">
        <v>26</v>
      </c>
      <c r="D58" s="111" t="s">
        <v>26</v>
      </c>
      <c r="E58" s="111" t="s">
        <v>26</v>
      </c>
      <c r="F58" s="111" t="s">
        <v>26</v>
      </c>
      <c r="G58" s="90">
        <v>227393.2666666667</v>
      </c>
      <c r="J58" s="109" t="s">
        <v>26</v>
      </c>
      <c r="L58" s="50" t="s">
        <v>26</v>
      </c>
      <c r="M58" s="1" t="s">
        <v>26</v>
      </c>
      <c r="N58" s="50" t="s">
        <v>26</v>
      </c>
      <c r="O58" s="1" t="s">
        <v>26</v>
      </c>
      <c r="P58" s="50" t="s">
        <v>26</v>
      </c>
      <c r="Q58" s="1" t="s">
        <v>26</v>
      </c>
      <c r="R58" s="1" t="s">
        <v>26</v>
      </c>
    </row>
    <row r="59" spans="1:18" s="1" customFormat="1" ht="11.5">
      <c r="A59" s="1" t="s">
        <v>22</v>
      </c>
      <c r="B59" s="111">
        <v>0.06346086365144986</v>
      </c>
      <c r="C59" s="111">
        <v>0.09610757532668857</v>
      </c>
      <c r="D59" s="111">
        <v>0.43105876475974153</v>
      </c>
      <c r="E59" s="111">
        <v>0.07289515247236072</v>
      </c>
      <c r="F59" s="111">
        <v>0.09726140921125966</v>
      </c>
      <c r="G59" s="90">
        <v>49111.63333333333</v>
      </c>
      <c r="I59" s="1">
        <v>31.166666666666668</v>
      </c>
      <c r="J59" s="108">
        <f t="shared" si="0"/>
        <v>0.06346086365144986</v>
      </c>
      <c r="K59" s="1">
        <v>47.20000000000042</v>
      </c>
      <c r="L59" s="1">
        <f t="shared" si="1"/>
        <v>0.09610757532668857</v>
      </c>
      <c r="M59" s="1">
        <v>211.70000000000013</v>
      </c>
      <c r="N59" s="1">
        <f t="shared" si="2"/>
        <v>0.43105876475974153</v>
      </c>
      <c r="O59" s="1">
        <v>35.80000000000007</v>
      </c>
      <c r="P59" s="1">
        <f t="shared" si="3"/>
        <v>0.07289515247236072</v>
      </c>
      <c r="Q59" s="1">
        <v>47.76666666666673</v>
      </c>
      <c r="R59" s="1">
        <f t="shared" si="4"/>
        <v>0.09726140921125966</v>
      </c>
    </row>
    <row r="60" spans="1:18" s="1" customFormat="1" ht="11.5">
      <c r="A60" s="1" t="s">
        <v>117</v>
      </c>
      <c r="B60" s="111">
        <v>0.8845021659906973</v>
      </c>
      <c r="C60" s="111">
        <v>0.3972012703133819</v>
      </c>
      <c r="D60" s="111">
        <v>0.42460187194463156</v>
      </c>
      <c r="E60" s="111">
        <v>0.6064666494383145</v>
      </c>
      <c r="F60" s="111">
        <v>0.7371836372203325</v>
      </c>
      <c r="G60" s="90">
        <v>93063.65</v>
      </c>
      <c r="I60" s="1">
        <v>823.1500000000015</v>
      </c>
      <c r="J60" s="108">
        <f t="shared" si="0"/>
        <v>0.8845021659906973</v>
      </c>
      <c r="K60" s="1">
        <v>369.64999999999964</v>
      </c>
      <c r="L60" s="1">
        <f t="shared" si="1"/>
        <v>0.3972012703133819</v>
      </c>
      <c r="M60" s="1">
        <v>395.1500000000001</v>
      </c>
      <c r="N60" s="1">
        <f t="shared" si="2"/>
        <v>0.42460187194463156</v>
      </c>
      <c r="O60" s="1">
        <v>564.4</v>
      </c>
      <c r="P60" s="1">
        <f t="shared" si="3"/>
        <v>0.6064666494383145</v>
      </c>
      <c r="Q60" s="1">
        <v>686.05</v>
      </c>
      <c r="R60" s="1">
        <f t="shared" si="4"/>
        <v>0.7371836372203325</v>
      </c>
    </row>
    <row r="61" spans="1:18" s="1" customFormat="1" ht="11.5">
      <c r="A61" s="1" t="s">
        <v>24</v>
      </c>
      <c r="B61" s="111">
        <v>0.00109471921136428</v>
      </c>
      <c r="C61" s="111">
        <v>0.001778918718466955</v>
      </c>
      <c r="D61" s="111">
        <v>0.0032841576340928405</v>
      </c>
      <c r="E61" s="111">
        <v>0.003420997535513376</v>
      </c>
      <c r="F61" s="111">
        <v>0.000136839901420535</v>
      </c>
      <c r="G61" s="90">
        <v>243593.66666666666</v>
      </c>
      <c r="I61" s="1">
        <v>2.6666666666666665</v>
      </c>
      <c r="J61" s="108">
        <f t="shared" si="0"/>
        <v>0.00109471921136428</v>
      </c>
      <c r="K61" s="1">
        <v>4.333333333333333</v>
      </c>
      <c r="L61" s="1">
        <f t="shared" si="1"/>
        <v>0.001778918718466955</v>
      </c>
      <c r="M61" s="1">
        <v>8</v>
      </c>
      <c r="N61" s="1">
        <f t="shared" si="2"/>
        <v>0.0032841576340928405</v>
      </c>
      <c r="O61" s="1">
        <v>8.333333333333334</v>
      </c>
      <c r="P61" s="1">
        <f t="shared" si="3"/>
        <v>0.003420997535513376</v>
      </c>
      <c r="Q61" s="1">
        <v>0.3333333333333333</v>
      </c>
      <c r="R61" s="1">
        <f t="shared" si="4"/>
        <v>0.000136839901420535</v>
      </c>
    </row>
    <row r="62" spans="1:18" s="1" customFormat="1" ht="11.5">
      <c r="A62" s="35" t="s">
        <v>25</v>
      </c>
      <c r="B62" s="112">
        <v>0.4675120686453124</v>
      </c>
      <c r="C62" s="112">
        <v>0.18411318098510399</v>
      </c>
      <c r="D62" s="112">
        <v>0.009306138369329392</v>
      </c>
      <c r="E62" s="112">
        <v>0.03953085733406642</v>
      </c>
      <c r="F62" s="112">
        <v>0.022031271052609217</v>
      </c>
      <c r="G62" s="105">
        <v>494297.39999999997</v>
      </c>
      <c r="I62" s="1">
        <v>2310.899999999994</v>
      </c>
      <c r="J62" s="108">
        <f t="shared" si="0"/>
        <v>0.4675120686453124</v>
      </c>
      <c r="K62" s="1">
        <v>910.0666666666633</v>
      </c>
      <c r="L62" s="1">
        <f t="shared" si="1"/>
        <v>0.18411318098510399</v>
      </c>
      <c r="M62" s="1">
        <v>45.99999999999758</v>
      </c>
      <c r="N62" s="1">
        <f t="shared" si="2"/>
        <v>0.009306138369329392</v>
      </c>
      <c r="O62" s="1">
        <v>195.39999999999964</v>
      </c>
      <c r="P62" s="1">
        <f t="shared" si="3"/>
        <v>0.03953085733406642</v>
      </c>
      <c r="Q62" s="1">
        <v>108.89999999999998</v>
      </c>
      <c r="R62" s="1">
        <f t="shared" si="4"/>
        <v>0.022031271052609217</v>
      </c>
    </row>
    <row r="63" ht="14.25">
      <c r="G63" s="10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6"/>
  <sheetViews>
    <sheetView showGridLines="0" workbookViewId="0" topLeftCell="A28"/>
  </sheetViews>
  <sheetFormatPr defaultColWidth="9.00390625" defaultRowHeight="14.25"/>
  <cols>
    <col min="1" max="1" width="21.625" style="1" customWidth="1"/>
    <col min="2" max="4" width="11.125" style="1" customWidth="1"/>
    <col min="5" max="5" width="10.50390625" style="1" customWidth="1"/>
    <col min="6" max="8" width="11.125" style="1" customWidth="1"/>
    <col min="9" max="9" width="9.00390625" style="1" customWidth="1"/>
    <col min="10" max="10" width="13.625" style="1" bestFit="1" customWidth="1"/>
    <col min="11" max="16384" width="9.00390625" style="1" customWidth="1"/>
  </cols>
  <sheetData>
    <row r="1" ht="12">
      <c r="A1" s="3"/>
    </row>
    <row r="2" ht="12">
      <c r="A2" s="29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 customHeight="1"/>
    <row r="30" ht="15" customHeight="1"/>
    <row r="31" ht="15" customHeight="1"/>
    <row r="32" ht="15" customHeight="1"/>
    <row r="33" ht="15" customHeight="1">
      <c r="A33" s="24"/>
    </row>
    <row r="34" ht="15" customHeight="1"/>
    <row r="35" ht="15" customHeight="1"/>
    <row r="36" ht="15" customHeight="1"/>
    <row r="37" ht="15" customHeight="1"/>
    <row r="38" ht="12.75" customHeight="1">
      <c r="A38" s="3" t="s">
        <v>111</v>
      </c>
    </row>
    <row r="39" ht="14.25">
      <c r="A39" s="29" t="s">
        <v>73</v>
      </c>
    </row>
    <row r="40" spans="1:3" ht="14.25">
      <c r="A40" s="35"/>
      <c r="B40" s="35" t="s">
        <v>71</v>
      </c>
      <c r="C40" s="35" t="s">
        <v>72</v>
      </c>
    </row>
    <row r="41" spans="1:5" ht="14.25">
      <c r="A41" s="1" t="s">
        <v>1</v>
      </c>
      <c r="B41" s="2">
        <v>2065.8333333333335</v>
      </c>
      <c r="C41" s="86">
        <v>0.0042973596772518195</v>
      </c>
      <c r="E41" s="51"/>
    </row>
    <row r="42" spans="1:5" ht="14.25">
      <c r="A42" s="1" t="s">
        <v>2</v>
      </c>
      <c r="B42" s="2">
        <v>318.7666666666669</v>
      </c>
      <c r="C42" s="86">
        <v>0.005013076565400391</v>
      </c>
      <c r="E42" s="51"/>
    </row>
    <row r="43" spans="1:5" ht="14.25">
      <c r="A43" s="1" t="s">
        <v>70</v>
      </c>
      <c r="B43" s="2">
        <v>10898.633333333333</v>
      </c>
      <c r="C43" s="86">
        <v>0.04811539843147677</v>
      </c>
      <c r="E43" s="51"/>
    </row>
    <row r="44" spans="1:5" ht="14.25">
      <c r="A44" s="1" t="s">
        <v>3</v>
      </c>
      <c r="B44" s="2">
        <v>6676.966666666667</v>
      </c>
      <c r="C44" s="86">
        <v>0.02089387120482438</v>
      </c>
      <c r="E44" s="51"/>
    </row>
    <row r="45" spans="1:5" ht="14.25">
      <c r="A45" s="1" t="s">
        <v>119</v>
      </c>
      <c r="B45" s="2">
        <v>78311</v>
      </c>
      <c r="C45" s="86">
        <v>0.02256469510244892</v>
      </c>
      <c r="E45" s="51"/>
    </row>
    <row r="46" spans="1:5" ht="14.25">
      <c r="A46" s="1" t="s">
        <v>4</v>
      </c>
      <c r="B46" s="2">
        <v>34.23333333333325</v>
      </c>
      <c r="C46" s="86">
        <v>0.0012050186032813556</v>
      </c>
      <c r="E46" s="51"/>
    </row>
    <row r="47" spans="1:5" ht="14.25">
      <c r="A47" s="1" t="s">
        <v>5</v>
      </c>
      <c r="B47" s="2">
        <v>798</v>
      </c>
      <c r="C47" s="86">
        <v>0.00208006784114329</v>
      </c>
      <c r="E47" s="51"/>
    </row>
    <row r="48" spans="1:5" ht="14.25">
      <c r="A48" s="1" t="s">
        <v>6</v>
      </c>
      <c r="B48" s="2">
        <v>2841.5333333333333</v>
      </c>
      <c r="C48" s="86">
        <v>0.016041565128046865</v>
      </c>
      <c r="E48" s="51"/>
    </row>
    <row r="49" spans="1:5" ht="14.25">
      <c r="A49" s="1" t="s">
        <v>7</v>
      </c>
      <c r="B49" s="2">
        <v>6195.333333333333</v>
      </c>
      <c r="C49" s="86">
        <v>0.005204142033373038</v>
      </c>
      <c r="E49" s="51"/>
    </row>
    <row r="50" spans="1:5" ht="14.25">
      <c r="A50" s="1" t="s">
        <v>8</v>
      </c>
      <c r="B50" s="2">
        <v>2257</v>
      </c>
      <c r="C50" s="86">
        <v>0.0009372779571078019</v>
      </c>
      <c r="E50" s="51"/>
    </row>
    <row r="51" spans="1:5" ht="14.25">
      <c r="A51" s="1" t="s">
        <v>9</v>
      </c>
      <c r="B51" s="2">
        <v>463.5333333333333</v>
      </c>
      <c r="C51" s="86">
        <v>0.008533413844184502</v>
      </c>
      <c r="E51" s="51"/>
    </row>
    <row r="52" spans="1:5" ht="14.25">
      <c r="A52" s="1" t="s">
        <v>10</v>
      </c>
      <c r="B52" s="2">
        <v>1792</v>
      </c>
      <c r="C52" s="86">
        <v>0.0010281063743570534</v>
      </c>
      <c r="E52" s="51"/>
    </row>
    <row r="53" spans="1:5" ht="14.25">
      <c r="A53" s="1" t="s">
        <v>11</v>
      </c>
      <c r="B53" s="2">
        <v>100.43333333333355</v>
      </c>
      <c r="C53" s="86">
        <v>0.004426683513432121</v>
      </c>
      <c r="E53" s="51"/>
    </row>
    <row r="54" spans="1:5" ht="14.25">
      <c r="A54" s="1" t="s">
        <v>12</v>
      </c>
      <c r="B54" s="2">
        <v>0.4000000000000152</v>
      </c>
      <c r="C54" s="86">
        <v>1.2907320063891723E-05</v>
      </c>
      <c r="E54" s="51"/>
    </row>
    <row r="55" spans="1:5" ht="14.25">
      <c r="A55" s="1" t="s">
        <v>13</v>
      </c>
      <c r="B55" s="2">
        <v>11.599999999999758</v>
      </c>
      <c r="C55" s="86">
        <v>0.00022634116898709251</v>
      </c>
      <c r="E55" s="51"/>
    </row>
    <row r="56" spans="1:5" ht="14.25">
      <c r="A56" s="1" t="s">
        <v>14</v>
      </c>
      <c r="B56" s="2">
        <v>3078.3333333333335</v>
      </c>
      <c r="C56" s="86">
        <v>0.046119932800236525</v>
      </c>
      <c r="E56" s="51"/>
    </row>
    <row r="57" spans="1:5" ht="14.25">
      <c r="A57" s="1" t="s">
        <v>15</v>
      </c>
      <c r="B57" s="2">
        <v>53.533333333333644</v>
      </c>
      <c r="C57" s="86">
        <v>0.0003669354175386925</v>
      </c>
      <c r="E57" s="51"/>
    </row>
    <row r="58" spans="1:5" ht="14.25">
      <c r="A58" s="1" t="s">
        <v>16</v>
      </c>
      <c r="B58" s="2">
        <v>700.0333333333333</v>
      </c>
      <c r="C58" s="86">
        <v>0.05043964463359745</v>
      </c>
      <c r="E58" s="51"/>
    </row>
    <row r="59" spans="1:5" ht="14.25">
      <c r="A59" s="1" t="s">
        <v>17</v>
      </c>
      <c r="B59" s="2">
        <v>6</v>
      </c>
      <c r="C59" s="86">
        <v>7.276052208099944E-06</v>
      </c>
      <c r="E59" s="51"/>
    </row>
    <row r="60" spans="1:5" ht="14.25">
      <c r="A60" s="1" t="s">
        <v>18</v>
      </c>
      <c r="B60" s="2">
        <v>0</v>
      </c>
      <c r="C60" s="86">
        <v>0</v>
      </c>
      <c r="E60" s="51"/>
    </row>
    <row r="61" spans="1:5" ht="14.25">
      <c r="A61" s="1" t="s">
        <v>19</v>
      </c>
      <c r="B61" s="2">
        <v>2909.6999999999994</v>
      </c>
      <c r="C61" s="86">
        <v>0.005340759365418107</v>
      </c>
      <c r="E61" s="51"/>
    </row>
    <row r="62" spans="1:5" ht="14.25">
      <c r="A62" s="1" t="s">
        <v>20</v>
      </c>
      <c r="B62" s="2">
        <v>364.7666666666667</v>
      </c>
      <c r="C62" s="86">
        <v>0.0017488102480951746</v>
      </c>
      <c r="E62" s="51"/>
    </row>
    <row r="63" spans="1:5" ht="14.25">
      <c r="A63" s="1" t="s">
        <v>21</v>
      </c>
      <c r="B63" s="2">
        <v>954.5999999999996</v>
      </c>
      <c r="C63" s="86">
        <v>0.004198013485594265</v>
      </c>
      <c r="E63" s="51"/>
    </row>
    <row r="64" spans="1:5" ht="14.25">
      <c r="A64" s="1" t="s">
        <v>22</v>
      </c>
      <c r="B64" s="2">
        <v>156.00000000000009</v>
      </c>
      <c r="C64" s="86">
        <v>0.0031764368116447648</v>
      </c>
      <c r="E64" s="51"/>
    </row>
    <row r="65" spans="1:5" ht="14.25">
      <c r="A65" s="1" t="s">
        <v>23</v>
      </c>
      <c r="B65" s="2">
        <v>233.9</v>
      </c>
      <c r="C65" s="86">
        <v>0.0024773186071093433</v>
      </c>
      <c r="E65" s="51"/>
    </row>
    <row r="66" spans="1:5" ht="14.25">
      <c r="A66" s="1" t="s">
        <v>24</v>
      </c>
      <c r="B66" s="2">
        <v>982.6666666666666</v>
      </c>
      <c r="C66" s="86">
        <v>0.004034040293877372</v>
      </c>
      <c r="E66" s="51"/>
    </row>
    <row r="67" spans="1:5" ht="14.25">
      <c r="A67" s="35" t="s">
        <v>25</v>
      </c>
      <c r="B67" s="85">
        <v>22652.833333333332</v>
      </c>
      <c r="C67" s="87">
        <v>0.04582834814290614</v>
      </c>
      <c r="E67" s="51"/>
    </row>
    <row r="69" ht="14.25">
      <c r="A69" s="8" t="s">
        <v>75</v>
      </c>
    </row>
    <row r="70" ht="14.25">
      <c r="A70" s="25" t="s">
        <v>76</v>
      </c>
    </row>
    <row r="71" ht="12">
      <c r="A71" s="24"/>
    </row>
    <row r="72" ht="12">
      <c r="A72" s="24" t="s">
        <v>91</v>
      </c>
    </row>
    <row r="79" ht="14.25">
      <c r="E79" s="50"/>
    </row>
    <row r="80" ht="14.25">
      <c r="M80" s="49"/>
    </row>
    <row r="81" ht="14.25">
      <c r="M81" s="49"/>
    </row>
    <row r="82" ht="14.25">
      <c r="M82" s="49"/>
    </row>
    <row r="83" ht="14.25">
      <c r="M83" s="49"/>
    </row>
    <row r="84" ht="14.25">
      <c r="M84" s="49"/>
    </row>
    <row r="85" ht="14.25">
      <c r="M85" s="49"/>
    </row>
    <row r="86" ht="14.25">
      <c r="M86" s="49"/>
    </row>
    <row r="87" ht="14.25">
      <c r="M87" s="49"/>
    </row>
    <row r="88" ht="14.25">
      <c r="M88" s="49"/>
    </row>
    <row r="89" ht="14.25">
      <c r="M89" s="49"/>
    </row>
    <row r="90" ht="14.25">
      <c r="M90" s="49"/>
    </row>
    <row r="91" ht="14.25">
      <c r="M91" s="49"/>
    </row>
    <row r="92" ht="14.25">
      <c r="M92" s="49"/>
    </row>
    <row r="93" ht="14.25">
      <c r="M93" s="49"/>
    </row>
    <row r="94" ht="14.25">
      <c r="M94" s="49"/>
    </row>
    <row r="95" ht="14.25">
      <c r="M95" s="49"/>
    </row>
    <row r="96" ht="14.25">
      <c r="M96" s="49"/>
    </row>
    <row r="97" ht="14.25">
      <c r="M97" s="49"/>
    </row>
    <row r="98" ht="14.25">
      <c r="M98" s="49"/>
    </row>
    <row r="99" ht="14.25">
      <c r="M99" s="49"/>
    </row>
    <row r="100" ht="14.25">
      <c r="M100" s="49"/>
    </row>
    <row r="101" ht="14.25">
      <c r="M101" s="49"/>
    </row>
    <row r="102" ht="14.25">
      <c r="M102" s="49"/>
    </row>
    <row r="103" ht="14.25">
      <c r="M103" s="49"/>
    </row>
    <row r="104" ht="14.25">
      <c r="M104" s="49"/>
    </row>
    <row r="105" ht="14.25">
      <c r="M105" s="49"/>
    </row>
    <row r="106" ht="14.25">
      <c r="M106" s="4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7"/>
  <sheetViews>
    <sheetView showGridLines="0" workbookViewId="0" topLeftCell="A1">
      <selection activeCell="A1" sqref="A1:E1"/>
    </sheetView>
  </sheetViews>
  <sheetFormatPr defaultColWidth="9.00390625" defaultRowHeight="14.25"/>
  <cols>
    <col min="1" max="1" width="16.375" style="34" customWidth="1"/>
    <col min="2" max="2" width="9.00390625" style="34" customWidth="1"/>
    <col min="3" max="3" width="15.125" style="34" customWidth="1"/>
    <col min="4" max="5" width="11.125" style="34" customWidth="1"/>
    <col min="6" max="16384" width="9.00390625" style="34" customWidth="1"/>
  </cols>
  <sheetData>
    <row r="1" spans="1:6" ht="32.25" customHeight="1">
      <c r="A1" s="143" t="s">
        <v>112</v>
      </c>
      <c r="B1" s="143"/>
      <c r="C1" s="143"/>
      <c r="D1" s="143"/>
      <c r="E1" s="143"/>
      <c r="F1" s="45"/>
    </row>
    <row r="2" ht="12.5">
      <c r="A2" s="33" t="s">
        <v>123</v>
      </c>
    </row>
    <row r="3" spans="1:5" ht="14.25">
      <c r="A3" s="1"/>
      <c r="B3" s="1"/>
      <c r="C3" s="1"/>
      <c r="D3" s="1"/>
      <c r="E3" s="1"/>
    </row>
    <row r="4" spans="1:5" ht="14.25">
      <c r="A4" s="19" t="s">
        <v>63</v>
      </c>
      <c r="B4" s="21" t="s">
        <v>64</v>
      </c>
      <c r="C4" s="19" t="s">
        <v>65</v>
      </c>
      <c r="D4" s="21" t="s">
        <v>88</v>
      </c>
      <c r="E4" s="21" t="s">
        <v>89</v>
      </c>
    </row>
    <row r="5" spans="1:5" ht="14.25">
      <c r="A5" s="22" t="s">
        <v>1</v>
      </c>
      <c r="B5" s="127">
        <v>2021</v>
      </c>
      <c r="C5" s="113" t="s">
        <v>93</v>
      </c>
      <c r="D5" s="114">
        <v>-1564</v>
      </c>
      <c r="E5" s="114">
        <v>4708</v>
      </c>
    </row>
    <row r="6" spans="1:5" ht="14.25">
      <c r="A6" s="39" t="s">
        <v>2</v>
      </c>
      <c r="B6" s="128">
        <v>2020</v>
      </c>
      <c r="C6" s="118" t="s">
        <v>31</v>
      </c>
      <c r="D6" s="119">
        <v>930.1999999999998</v>
      </c>
      <c r="E6" s="119">
        <v>-132</v>
      </c>
    </row>
    <row r="7" spans="1:5" ht="14.25">
      <c r="A7" s="39"/>
      <c r="B7" s="128">
        <v>2021</v>
      </c>
      <c r="C7" s="118" t="s">
        <v>31</v>
      </c>
      <c r="D7" s="119">
        <v>740.7</v>
      </c>
      <c r="E7" s="119">
        <v>-344</v>
      </c>
    </row>
    <row r="8" spans="1:5" ht="14.25">
      <c r="A8" s="39" t="s">
        <v>8</v>
      </c>
      <c r="B8" s="128">
        <v>2019</v>
      </c>
      <c r="C8" s="118" t="s">
        <v>32</v>
      </c>
      <c r="D8" s="119">
        <v>2008</v>
      </c>
      <c r="E8" s="119">
        <v>-19</v>
      </c>
    </row>
    <row r="9" spans="1:5" ht="14.25">
      <c r="A9" s="39" t="s">
        <v>14</v>
      </c>
      <c r="B9" s="128">
        <v>2021</v>
      </c>
      <c r="C9" s="118" t="s">
        <v>31</v>
      </c>
      <c r="D9" s="119">
        <v>-93</v>
      </c>
      <c r="E9" s="119">
        <v>18</v>
      </c>
    </row>
    <row r="10" spans="1:5" ht="14.25">
      <c r="A10" s="20" t="s">
        <v>19</v>
      </c>
      <c r="B10" s="129">
        <v>2019</v>
      </c>
      <c r="C10" s="121" t="s">
        <v>31</v>
      </c>
      <c r="D10" s="122">
        <v>-1752.3000000000002</v>
      </c>
      <c r="E10" s="122">
        <v>908</v>
      </c>
    </row>
    <row r="11" spans="1:5" ht="14.25">
      <c r="A11" s="20"/>
      <c r="B11" s="129">
        <v>2020</v>
      </c>
      <c r="C11" s="121" t="s">
        <v>31</v>
      </c>
      <c r="D11" s="122">
        <v>-1574.7000000000007</v>
      </c>
      <c r="E11" s="122">
        <v>1065</v>
      </c>
    </row>
    <row r="12" spans="1:5" ht="14.25">
      <c r="A12" s="20" t="s">
        <v>23</v>
      </c>
      <c r="B12" s="129">
        <v>2019</v>
      </c>
      <c r="C12" s="121" t="s">
        <v>32</v>
      </c>
      <c r="D12" s="122">
        <v>673</v>
      </c>
      <c r="E12" s="122">
        <v>-31</v>
      </c>
    </row>
    <row r="13" spans="1:6" ht="14.25">
      <c r="A13" s="44" t="s">
        <v>25</v>
      </c>
      <c r="B13" s="130">
        <v>2020</v>
      </c>
      <c r="C13" s="115" t="s">
        <v>96</v>
      </c>
      <c r="D13" s="116">
        <v>121.29999999999563</v>
      </c>
      <c r="E13" s="116">
        <v>-368</v>
      </c>
      <c r="F13" s="1"/>
    </row>
    <row r="14" spans="1:5" ht="14.25">
      <c r="A14" s="30"/>
      <c r="B14" s="131">
        <v>2019</v>
      </c>
      <c r="C14" s="124" t="s">
        <v>32</v>
      </c>
      <c r="D14" s="125">
        <v>81.19999999999993</v>
      </c>
      <c r="E14" s="125">
        <v>-35</v>
      </c>
    </row>
    <row r="15" spans="1:5" ht="14.25">
      <c r="A15" s="52"/>
      <c r="B15" s="53"/>
      <c r="C15" s="54"/>
      <c r="D15" s="55"/>
      <c r="E15" s="55"/>
    </row>
    <row r="16" spans="1:5" ht="15" customHeight="1">
      <c r="A16" s="1" t="s">
        <v>127</v>
      </c>
      <c r="B16" s="36"/>
      <c r="C16" s="36"/>
      <c r="D16" s="36"/>
      <c r="E16" s="36"/>
    </row>
    <row r="17" spans="1:5" ht="12">
      <c r="A17" s="23" t="s">
        <v>92</v>
      </c>
      <c r="B17" s="36"/>
      <c r="C17" s="36"/>
      <c r="D17" s="36"/>
      <c r="E17" s="36"/>
    </row>
    <row r="18" spans="2:5" ht="14.25">
      <c r="B18" s="36"/>
      <c r="C18" s="36"/>
      <c r="D18" s="36"/>
      <c r="E18" s="36"/>
    </row>
    <row r="19" spans="2:5" ht="14.25">
      <c r="B19" s="36"/>
      <c r="C19" s="36"/>
      <c r="D19" s="36"/>
      <c r="E19" s="36"/>
    </row>
    <row r="20" spans="1:5" ht="12">
      <c r="A20" s="37"/>
      <c r="B20" s="36"/>
      <c r="C20" s="36"/>
      <c r="D20" s="36"/>
      <c r="E20" s="36"/>
    </row>
    <row r="21" spans="2:5" ht="14.25">
      <c r="B21" s="36"/>
      <c r="C21" s="36"/>
      <c r="D21" s="36"/>
      <c r="E21" s="36"/>
    </row>
    <row r="22" spans="2:5" ht="14.25">
      <c r="B22" s="36"/>
      <c r="C22" s="36"/>
      <c r="D22" s="36"/>
      <c r="E22" s="36"/>
    </row>
    <row r="23" spans="2:5" ht="14.25">
      <c r="B23" s="36"/>
      <c r="C23" s="36"/>
      <c r="D23" s="36"/>
      <c r="E23" s="36"/>
    </row>
    <row r="24" spans="2:5" ht="14.25">
      <c r="B24" s="36"/>
      <c r="C24" s="36"/>
      <c r="D24" s="36"/>
      <c r="E24" s="36"/>
    </row>
    <row r="25" spans="2:5" ht="14.25">
      <c r="B25" s="36"/>
      <c r="C25" s="36"/>
      <c r="D25" s="36"/>
      <c r="E25" s="36"/>
    </row>
    <row r="26" spans="2:5" ht="14.25">
      <c r="B26" s="36"/>
      <c r="C26" s="36"/>
      <c r="D26" s="36"/>
      <c r="E26" s="36"/>
    </row>
    <row r="27" spans="2:5" ht="14.25">
      <c r="B27" s="36"/>
      <c r="C27" s="36"/>
      <c r="D27" s="36"/>
      <c r="E27" s="36"/>
    </row>
    <row r="28" spans="2:5" ht="14.25">
      <c r="B28" s="36"/>
      <c r="C28" s="36"/>
      <c r="D28" s="36"/>
      <c r="E28" s="36"/>
    </row>
    <row r="29" spans="2:5" ht="14.25">
      <c r="B29" s="36"/>
      <c r="C29" s="36"/>
      <c r="D29" s="36"/>
      <c r="E29" s="36"/>
    </row>
    <row r="30" spans="2:5" ht="14.25">
      <c r="B30" s="36"/>
      <c r="C30" s="36"/>
      <c r="D30" s="36"/>
      <c r="E30" s="36"/>
    </row>
    <row r="31" spans="2:5" ht="14.25">
      <c r="B31" s="36"/>
      <c r="C31" s="36"/>
      <c r="D31" s="36"/>
      <c r="E31" s="36"/>
    </row>
    <row r="32" spans="2:5" ht="14.25">
      <c r="B32" s="36"/>
      <c r="C32" s="36"/>
      <c r="D32" s="36"/>
      <c r="E32" s="36"/>
    </row>
    <row r="33" spans="2:5" ht="14.25">
      <c r="B33" s="36"/>
      <c r="C33" s="36"/>
      <c r="D33" s="36"/>
      <c r="E33" s="36"/>
    </row>
    <row r="34" spans="2:5" ht="14.25">
      <c r="B34" s="36"/>
      <c r="C34" s="36"/>
      <c r="D34" s="36"/>
      <c r="E34" s="36"/>
    </row>
    <row r="35" spans="2:5" ht="14.25">
      <c r="B35" s="36"/>
      <c r="C35" s="36"/>
      <c r="D35" s="36"/>
      <c r="E35" s="36"/>
    </row>
    <row r="36" spans="2:5" ht="14.25">
      <c r="B36" s="36"/>
      <c r="C36" s="36"/>
      <c r="D36" s="36"/>
      <c r="E36" s="36"/>
    </row>
    <row r="37" spans="2:5" ht="14.25">
      <c r="B37" s="36"/>
      <c r="C37" s="36"/>
      <c r="D37" s="36"/>
      <c r="E37" s="36"/>
    </row>
    <row r="38" spans="2:5" ht="14.25">
      <c r="B38" s="36"/>
      <c r="C38" s="36"/>
      <c r="D38" s="36"/>
      <c r="E38" s="36"/>
    </row>
    <row r="39" spans="2:5" ht="14.25">
      <c r="B39" s="36"/>
      <c r="C39" s="36"/>
      <c r="D39" s="36"/>
      <c r="E39" s="36"/>
    </row>
    <row r="40" spans="2:5" ht="14.25">
      <c r="B40" s="36"/>
      <c r="C40" s="36"/>
      <c r="D40" s="36"/>
      <c r="E40" s="36"/>
    </row>
    <row r="41" spans="2:5" ht="14.25">
      <c r="B41" s="36"/>
      <c r="C41" s="36"/>
      <c r="D41" s="36"/>
      <c r="E41" s="36"/>
    </row>
    <row r="42" spans="2:5" ht="14.25">
      <c r="B42" s="36"/>
      <c r="C42" s="36"/>
      <c r="D42" s="36"/>
      <c r="E42" s="36"/>
    </row>
    <row r="43" spans="2:5" ht="14.25">
      <c r="B43" s="36"/>
      <c r="C43" s="36"/>
      <c r="D43" s="36"/>
      <c r="E43" s="36"/>
    </row>
    <row r="44" spans="2:5" ht="14.25">
      <c r="B44" s="36"/>
      <c r="C44" s="36"/>
      <c r="D44" s="36"/>
      <c r="E44" s="36"/>
    </row>
    <row r="45" spans="2:5" ht="14.25">
      <c r="B45" s="36"/>
      <c r="C45" s="36"/>
      <c r="D45" s="36"/>
      <c r="E45" s="36"/>
    </row>
    <row r="46" spans="2:5" ht="14.25">
      <c r="B46" s="36"/>
      <c r="C46" s="36"/>
      <c r="D46" s="36"/>
      <c r="E46" s="36"/>
    </row>
    <row r="47" spans="2:5" ht="14.25">
      <c r="B47" s="36"/>
      <c r="C47" s="36"/>
      <c r="D47" s="36"/>
      <c r="E47" s="36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"/>
  <sheetViews>
    <sheetView showGridLines="0" workbookViewId="0" topLeftCell="A1">
      <selection activeCell="A1" sqref="A1:E1"/>
    </sheetView>
  </sheetViews>
  <sheetFormatPr defaultColWidth="9.00390625" defaultRowHeight="14.25"/>
  <cols>
    <col min="1" max="1" width="16.375" style="34" customWidth="1"/>
    <col min="2" max="2" width="9.00390625" style="34" customWidth="1"/>
    <col min="3" max="3" width="18.625" style="34" customWidth="1"/>
    <col min="4" max="5" width="13.50390625" style="34" customWidth="1"/>
    <col min="6" max="6" width="9.00390625" style="34" customWidth="1"/>
    <col min="7" max="18" width="10.50390625" style="34" bestFit="1" customWidth="1"/>
    <col min="19" max="16384" width="9.00390625" style="34" customWidth="1"/>
  </cols>
  <sheetData>
    <row r="1" spans="1:6" s="1" customFormat="1" ht="32.25" customHeight="1">
      <c r="A1" s="143" t="s">
        <v>113</v>
      </c>
      <c r="B1" s="143"/>
      <c r="C1" s="143"/>
      <c r="D1" s="143"/>
      <c r="E1" s="143"/>
      <c r="F1" s="45"/>
    </row>
    <row r="2" ht="12.5">
      <c r="A2" s="33" t="s">
        <v>123</v>
      </c>
    </row>
    <row r="4" spans="1:5" ht="14.25">
      <c r="A4" s="6" t="s">
        <v>63</v>
      </c>
      <c r="B4" s="47" t="s">
        <v>64</v>
      </c>
      <c r="C4" s="6" t="s">
        <v>94</v>
      </c>
      <c r="D4" s="47" t="s">
        <v>86</v>
      </c>
      <c r="E4" s="47" t="s">
        <v>87</v>
      </c>
    </row>
    <row r="5" spans="1:5" ht="14.25">
      <c r="A5" s="39" t="s">
        <v>1</v>
      </c>
      <c r="B5" s="117">
        <v>2019</v>
      </c>
      <c r="C5" s="118" t="s">
        <v>74</v>
      </c>
      <c r="D5" s="119">
        <v>-769</v>
      </c>
      <c r="E5" s="119">
        <v>1314.9</v>
      </c>
    </row>
    <row r="6" spans="1:5" ht="14.25">
      <c r="A6" s="39" t="s">
        <v>6</v>
      </c>
      <c r="B6" s="117">
        <v>2019</v>
      </c>
      <c r="C6" s="118" t="s">
        <v>74</v>
      </c>
      <c r="D6" s="119">
        <v>-2246</v>
      </c>
      <c r="E6" s="119">
        <v>544.0999999999999</v>
      </c>
    </row>
    <row r="7" spans="1:5" ht="14.25">
      <c r="A7" s="39" t="s">
        <v>14</v>
      </c>
      <c r="B7" s="117">
        <v>2019</v>
      </c>
      <c r="C7" s="118" t="s">
        <v>74</v>
      </c>
      <c r="D7" s="119">
        <v>2802</v>
      </c>
      <c r="E7" s="119">
        <v>-2070.2000000000003</v>
      </c>
    </row>
    <row r="8" spans="1:5" ht="14.25">
      <c r="A8" s="20" t="s">
        <v>16</v>
      </c>
      <c r="B8" s="120">
        <v>2020</v>
      </c>
      <c r="C8" s="121" t="s">
        <v>74</v>
      </c>
      <c r="D8" s="122">
        <v>-309.6</v>
      </c>
      <c r="E8" s="122">
        <v>838.1000000000001</v>
      </c>
    </row>
    <row r="9" spans="1:5" ht="14.25">
      <c r="A9" s="30" t="s">
        <v>25</v>
      </c>
      <c r="B9" s="123">
        <v>2020</v>
      </c>
      <c r="C9" s="124" t="s">
        <v>74</v>
      </c>
      <c r="D9" s="125">
        <v>-45511.8</v>
      </c>
      <c r="E9" s="125">
        <v>10755.400000000001</v>
      </c>
    </row>
    <row r="10" spans="1:5" ht="14.25">
      <c r="A10" s="1"/>
      <c r="B10" s="36"/>
      <c r="C10" s="36"/>
      <c r="D10" s="36"/>
      <c r="E10" s="36"/>
    </row>
    <row r="11" spans="1:5" ht="30" customHeight="1">
      <c r="A11" s="144" t="s">
        <v>95</v>
      </c>
      <c r="B11" s="144"/>
      <c r="C11" s="144"/>
      <c r="D11" s="144"/>
      <c r="E11" s="144"/>
    </row>
    <row r="12" spans="1:5" ht="12">
      <c r="A12" s="23"/>
      <c r="B12" s="36"/>
      <c r="C12" s="36"/>
      <c r="D12" s="36"/>
      <c r="E12" s="36"/>
    </row>
    <row r="13" spans="2:5" ht="14.25">
      <c r="B13" s="36"/>
      <c r="C13" s="36"/>
      <c r="D13" s="36"/>
      <c r="E13" s="36"/>
    </row>
    <row r="14" spans="2:5" ht="14.25">
      <c r="B14" s="36"/>
      <c r="C14" s="36"/>
      <c r="D14" s="36"/>
      <c r="E14" s="36"/>
    </row>
  </sheetData>
  <mergeCells count="2">
    <mergeCell ref="A1:E1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OBRZUT Robert (ESTAT)</dc:creator>
  <cp:keywords/>
  <dc:description/>
  <cp:lastModifiedBy>VERDON Dominique (ESTAT)</cp:lastModifiedBy>
  <cp:lastPrinted>2015-10-15T12:49:18Z</cp:lastPrinted>
  <dcterms:created xsi:type="dcterms:W3CDTF">2015-09-30T15:00:36Z</dcterms:created>
  <dcterms:modified xsi:type="dcterms:W3CDTF">2022-06-28T07:19:09Z</dcterms:modified>
  <cp:category/>
  <cp:version/>
  <cp:contentType/>
  <cp:contentStatus/>
</cp:coreProperties>
</file>