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8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8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9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2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.xml" ContentType="application/vnd.ms-excel.rdrichvalue+xml"/>
  <Override PartName="/xl/richData/rdRichValueTypes.xml" ContentType="application/vnd.ms-excel.rdrichvaluetypes+xml"/>
  <Override PartName="/xl/richData/rdrichvaluestructure.xml" ContentType="application/vnd.ms-excel.rdrichvaluestruc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M:\Projet\Rail\Contract-2024\Task3-Dissemination\Freight\"/>
    </mc:Choice>
  </mc:AlternateContent>
  <xr:revisionPtr revIDLastSave="0" documentId="13_ncr:1_{43ED1C60-EB9D-4835-9876-CD4AADA5C44B}" xr6:coauthVersionLast="47" xr6:coauthVersionMax="47" xr10:uidLastSave="{00000000-0000-0000-0000-000000000000}"/>
  <bookViews>
    <workbookView xWindow="28680" yWindow="0" windowWidth="29040" windowHeight="16440" tabRatio="803" xr2:uid="{00000000-000D-0000-FFFF-FFFF00000000}"/>
  </bookViews>
  <sheets>
    <sheet name="Figure1" sheetId="29" r:id="rId1"/>
    <sheet name="Figure2" sheetId="38" r:id="rId2"/>
    <sheet name="Figure3" sheetId="20" r:id="rId3"/>
    <sheet name="Figure4" sheetId="31" r:id="rId4"/>
    <sheet name="Figure5" sheetId="32" r:id="rId5"/>
    <sheet name="Figure6" sheetId="37" r:id="rId6"/>
    <sheet name="Figure 7" sheetId="39" r:id="rId7"/>
    <sheet name="Table 1" sheetId="40" r:id="rId8"/>
  </sheets>
  <externalReferences>
    <externalReference r:id="rId9"/>
    <externalReference r:id="rId10"/>
    <externalReference r:id="rId11"/>
  </externalReferences>
  <definedNames>
    <definedName name="_xlcn.WorksheetConnection_T9A2C161" hidden="1">#REF!</definedName>
    <definedName name="Flag">INDIRECT([1]Report!$C$2)</definedName>
    <definedName name="mydate">[2]IgnoreBlanks!$E$36:INDEX([2]IgnoreBlanks!$E$36:$E$56,COUNT([2]IgnoreBlanks!$E$36:$E$56))</definedName>
    <definedName name="mylist">INDEX(([3]!TableProd[Productivity],[3]!TableGame[Games],[3]!TableUtility[Utility]),,,MATCH([3]Table!$F$4,[3]Table!$A$4:$C$4,0))</definedName>
    <definedName name="myvalue">[2]IgnoreBlanks!$F$36:INDEX([2]IgnoreBlanks!$F$36:$F$56,COUNT([2]IgnoreBlanks!$E$36:$E$56))</definedName>
    <definedName name="_xlnm.Print_Area" localSheetId="6">'Figure 7'!#REF!</definedName>
    <definedName name="_xlnm.Print_Area" localSheetId="0">Figure1!$A$37:$W$56</definedName>
    <definedName name="_xlnm.Print_Area" localSheetId="1">Figure2!$B$3:$E$38</definedName>
    <definedName name="_xlnm.Print_Area" localSheetId="3">Figure4!$B$1:$E$36</definedName>
    <definedName name="_xlnm.Print_Area" localSheetId="4">Figure5!$B$1:$E$40</definedName>
    <definedName name="_xlnm.Print_Area" localSheetId="7">'Table 1'!#REF!</definedName>
    <definedName name="waffle1">#REF!</definedName>
  </definedNames>
  <calcPr calcId="191029"/>
</workbook>
</file>

<file path=xl/calcChain.xml><?xml version="1.0" encoding="utf-8"?>
<calcChain xmlns="http://schemas.openxmlformats.org/spreadsheetml/2006/main">
  <c r="G55" i="39" l="1"/>
  <c r="H55" i="39"/>
  <c r="I55" i="39"/>
  <c r="J55" i="39"/>
  <c r="G60" i="39"/>
  <c r="H60" i="39"/>
  <c r="I60" i="39"/>
  <c r="J60" i="39"/>
  <c r="G56" i="39"/>
  <c r="H56" i="39"/>
  <c r="I56" i="39"/>
  <c r="J56" i="39"/>
  <c r="G61" i="39"/>
  <c r="H61" i="39"/>
  <c r="I61" i="39"/>
  <c r="J61" i="39"/>
  <c r="G57" i="39"/>
  <c r="H57" i="39"/>
  <c r="I57" i="39"/>
  <c r="J57" i="39"/>
  <c r="G58" i="39"/>
  <c r="H58" i="39"/>
  <c r="I58" i="39"/>
  <c r="J58" i="39"/>
  <c r="G62" i="39"/>
  <c r="H62" i="39"/>
  <c r="I62" i="39"/>
  <c r="J62" i="39"/>
  <c r="G59" i="39"/>
  <c r="H59" i="39"/>
  <c r="I59" i="39"/>
  <c r="J59" i="39"/>
  <c r="G64" i="39"/>
  <c r="H64" i="39"/>
  <c r="I64" i="39"/>
  <c r="J64" i="39"/>
  <c r="H54" i="39"/>
  <c r="I54" i="39"/>
  <c r="J54" i="39"/>
  <c r="G54" i="39"/>
  <c r="K54" i="39" l="1"/>
  <c r="K60" i="39"/>
  <c r="K58" i="39"/>
  <c r="K56" i="39"/>
  <c r="K62" i="39"/>
  <c r="K64" i="39"/>
  <c r="K57" i="39"/>
  <c r="K55" i="39"/>
  <c r="K59" i="39"/>
  <c r="K61" i="39"/>
  <c r="F71" i="20"/>
  <c r="G71" i="20" s="1"/>
  <c r="F76" i="20"/>
  <c r="G76" i="20" s="1"/>
  <c r="F85" i="20"/>
  <c r="G85" i="20" s="1"/>
  <c r="F74" i="20"/>
  <c r="I74" i="20" s="1"/>
  <c r="F75" i="20"/>
  <c r="G75" i="20" s="1"/>
  <c r="F63" i="20"/>
  <c r="G63" i="20" s="1"/>
  <c r="F86" i="20"/>
  <c r="G86" i="20" s="1"/>
  <c r="F65" i="20"/>
  <c r="G65" i="20" s="1"/>
  <c r="F72" i="20"/>
  <c r="G72" i="20" s="1"/>
  <c r="F78" i="20"/>
  <c r="G78" i="20" s="1"/>
  <c r="F73" i="20"/>
  <c r="G73" i="20" s="1"/>
  <c r="F83" i="20"/>
  <c r="G83" i="20" s="1"/>
  <c r="F70" i="20"/>
  <c r="G70" i="20" s="1"/>
  <c r="F82" i="20"/>
  <c r="H82" i="20" s="1"/>
  <c r="F81" i="20"/>
  <c r="G81" i="20" s="1"/>
  <c r="F84" i="20"/>
  <c r="G84" i="20" s="1"/>
  <c r="F77" i="20"/>
  <c r="G77" i="20" s="1"/>
  <c r="F67" i="20"/>
  <c r="G67" i="20" s="1"/>
  <c r="F68" i="20"/>
  <c r="G68" i="20" s="1"/>
  <c r="F66" i="20"/>
  <c r="I66" i="20" s="1"/>
  <c r="F79" i="20"/>
  <c r="G79" i="20" s="1"/>
  <c r="F80" i="20"/>
  <c r="I80" i="20" s="1"/>
  <c r="F64" i="20"/>
  <c r="G64" i="20" s="1"/>
  <c r="F69" i="20"/>
  <c r="G69" i="20" s="1"/>
  <c r="G74" i="20" l="1"/>
  <c r="H63" i="20"/>
  <c r="H66" i="20"/>
  <c r="H83" i="20"/>
  <c r="H74" i="20"/>
  <c r="G82" i="20"/>
  <c r="G66" i="20"/>
  <c r="I83" i="20"/>
  <c r="I63" i="20"/>
  <c r="H80" i="20"/>
  <c r="I67" i="20"/>
  <c r="G80" i="20"/>
  <c r="H67" i="20"/>
  <c r="I76" i="20"/>
  <c r="I78" i="20"/>
  <c r="H78" i="20"/>
  <c r="I84" i="20"/>
  <c r="H84" i="20"/>
  <c r="I69" i="20"/>
  <c r="I65" i="20"/>
  <c r="H76" i="20"/>
  <c r="H69" i="20"/>
  <c r="I82" i="20"/>
  <c r="H65" i="20"/>
  <c r="I64" i="20"/>
  <c r="I79" i="20"/>
  <c r="I68" i="20"/>
  <c r="I77" i="20"/>
  <c r="I81" i="20"/>
  <c r="I70" i="20"/>
  <c r="I73" i="20"/>
  <c r="I72" i="20"/>
  <c r="I86" i="20"/>
  <c r="I75" i="20"/>
  <c r="I85" i="20"/>
  <c r="I71" i="20"/>
  <c r="H64" i="20"/>
  <c r="H79" i="20"/>
  <c r="H68" i="20"/>
  <c r="H77" i="20"/>
  <c r="H81" i="20"/>
  <c r="H70" i="20"/>
  <c r="H73" i="20"/>
  <c r="H72" i="20"/>
  <c r="H86" i="20"/>
  <c r="H75" i="20"/>
  <c r="H85" i="20"/>
  <c r="H71" i="20"/>
  <c r="D61" i="37" l="1"/>
  <c r="I61" i="37"/>
  <c r="J43" i="37" l="1"/>
  <c r="J49" i="37"/>
  <c r="J50" i="37"/>
  <c r="J56" i="37"/>
  <c r="J52" i="37"/>
  <c r="J58" i="37"/>
  <c r="J60" i="37"/>
  <c r="J54" i="37"/>
  <c r="J59" i="37"/>
  <c r="J57" i="37"/>
  <c r="J55" i="37"/>
  <c r="J53" i="37"/>
  <c r="J51" i="37"/>
  <c r="J48" i="37"/>
  <c r="J46" i="37"/>
  <c r="J41" i="37"/>
  <c r="J44" i="37"/>
  <c r="J39" i="37"/>
  <c r="J40" i="37"/>
  <c r="J42" i="37"/>
  <c r="J45" i="37"/>
  <c r="F91" i="20" l="1"/>
  <c r="K91" i="20" s="1"/>
  <c r="F93" i="20"/>
  <c r="I93" i="20" s="1"/>
  <c r="F92" i="20"/>
  <c r="K92" i="20" s="1"/>
  <c r="F89" i="20"/>
  <c r="H89" i="20" s="1"/>
  <c r="F88" i="20"/>
  <c r="K88" i="20" s="1"/>
  <c r="K64" i="20"/>
  <c r="K74" i="20"/>
  <c r="J81" i="20"/>
  <c r="J67" i="20"/>
  <c r="J65" i="20"/>
  <c r="J69" i="20"/>
  <c r="J76" i="20"/>
  <c r="K71" i="20"/>
  <c r="K63" i="20"/>
  <c r="J73" i="20"/>
  <c r="K75" i="20"/>
  <c r="J79" i="20"/>
  <c r="J85" i="20"/>
  <c r="J70" i="20"/>
  <c r="K86" i="20"/>
  <c r="F61" i="20" l="1"/>
  <c r="K61" i="20" s="1"/>
  <c r="K65" i="20"/>
  <c r="K76" i="20"/>
  <c r="K67" i="20"/>
  <c r="K69" i="20"/>
  <c r="I89" i="20"/>
  <c r="L89" i="20" s="1"/>
  <c r="G92" i="20"/>
  <c r="J93" i="20"/>
  <c r="L84" i="20"/>
  <c r="K80" i="20"/>
  <c r="K66" i="20"/>
  <c r="K68" i="20"/>
  <c r="G88" i="20"/>
  <c r="J89" i="20"/>
  <c r="H92" i="20"/>
  <c r="K93" i="20"/>
  <c r="J80" i="20"/>
  <c r="J78" i="20"/>
  <c r="J72" i="20"/>
  <c r="J64" i="20"/>
  <c r="J66" i="20"/>
  <c r="J77" i="20"/>
  <c r="J83" i="20"/>
  <c r="J75" i="20"/>
  <c r="J68" i="20"/>
  <c r="J82" i="20"/>
  <c r="J84" i="20"/>
  <c r="J71" i="20"/>
  <c r="K85" i="20"/>
  <c r="K81" i="20"/>
  <c r="K70" i="20"/>
  <c r="H88" i="20"/>
  <c r="K89" i="20"/>
  <c r="I92" i="20"/>
  <c r="K78" i="20"/>
  <c r="K77" i="20"/>
  <c r="K82" i="20"/>
  <c r="I88" i="20"/>
  <c r="G91" i="20"/>
  <c r="J92" i="20"/>
  <c r="K79" i="20"/>
  <c r="K73" i="20"/>
  <c r="J88" i="20"/>
  <c r="H91" i="20"/>
  <c r="K72" i="20"/>
  <c r="K83" i="20"/>
  <c r="K84" i="20"/>
  <c r="I91" i="20"/>
  <c r="G93" i="20"/>
  <c r="J86" i="20"/>
  <c r="J63" i="20"/>
  <c r="J74" i="20"/>
  <c r="G89" i="20"/>
  <c r="J91" i="20"/>
  <c r="H93" i="20"/>
  <c r="L93" i="20" s="1"/>
  <c r="H61" i="20" l="1"/>
  <c r="G61" i="20"/>
  <c r="J61" i="20"/>
  <c r="I61" i="20"/>
  <c r="L88" i="20"/>
  <c r="L71" i="20"/>
  <c r="L72" i="20"/>
  <c r="L74" i="20"/>
  <c r="L77" i="20"/>
  <c r="L64" i="20"/>
  <c r="L83" i="20"/>
  <c r="L79" i="20"/>
  <c r="L86" i="20"/>
  <c r="L73" i="20"/>
  <c r="L80" i="20"/>
  <c r="L75" i="20"/>
  <c r="L82" i="20"/>
  <c r="L66" i="20"/>
  <c r="L91" i="20"/>
  <c r="L78" i="20"/>
  <c r="L68" i="20"/>
  <c r="L69" i="20"/>
  <c r="L76" i="20"/>
  <c r="L70" i="20"/>
  <c r="L63" i="20"/>
  <c r="L85" i="20"/>
  <c r="L92" i="20"/>
  <c r="L65" i="20"/>
  <c r="L67" i="20"/>
  <c r="L81" i="20"/>
  <c r="H40" i="29" l="1"/>
  <c r="C40" i="29" l="1"/>
  <c r="D40" i="29"/>
  <c r="F40" i="29"/>
  <c r="G40" i="29"/>
  <c r="K40" i="29"/>
  <c r="E40" i="29"/>
  <c r="I40" i="29"/>
  <c r="J40" i="29"/>
  <c r="L40" i="29"/>
</calcChain>
</file>

<file path=xl/sharedStrings.xml><?xml version="1.0" encoding="utf-8"?>
<sst xmlns="http://schemas.openxmlformats.org/spreadsheetml/2006/main" count="488" uniqueCount="191">
  <si>
    <t>Belgium</t>
  </si>
  <si>
    <t>Bulgaria</t>
  </si>
  <si>
    <t>Denmark</t>
  </si>
  <si>
    <t>Estonia</t>
  </si>
  <si>
    <t>Ireland</t>
  </si>
  <si>
    <t>Greece</t>
  </si>
  <si>
    <t>Spain</t>
  </si>
  <si>
    <t>France</t>
  </si>
  <si>
    <t>Italy</t>
  </si>
  <si>
    <t>Latvia</t>
  </si>
  <si>
    <t>Lithuania</t>
  </si>
  <si>
    <t>Hungary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</si>
  <si>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</si>
  <si>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</si>
  <si>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</si>
  <si>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</si>
  <si>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</si>
  <si>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</si>
  <si>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</si>
  <si>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</si>
  <si>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</si>
  <si>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Norway</t>
  </si>
  <si>
    <t>Croatia</t>
  </si>
  <si>
    <t/>
  </si>
  <si>
    <t>National</t>
  </si>
  <si>
    <t>International</t>
  </si>
  <si>
    <t>Transit</t>
  </si>
  <si>
    <t>Switzerland</t>
  </si>
  <si>
    <t>Luxembourg</t>
  </si>
  <si>
    <t>total</t>
  </si>
  <si>
    <t>International loadings</t>
  </si>
  <si>
    <t>International unloadings</t>
  </si>
  <si>
    <t>Germany</t>
  </si>
  <si>
    <t>(billion tonne-kilometres)</t>
  </si>
  <si>
    <t>Montenegro</t>
  </si>
  <si>
    <t>Czechia</t>
  </si>
  <si>
    <t>North Macedonia</t>
  </si>
  <si>
    <t>Q1</t>
  </si>
  <si>
    <t>Q2</t>
  </si>
  <si>
    <t>Q3</t>
  </si>
  <si>
    <t>Q4</t>
  </si>
  <si>
    <t>(million tonnes)</t>
  </si>
  <si>
    <t>EU</t>
  </si>
  <si>
    <t>Billion TKM</t>
  </si>
  <si>
    <t>(%, based on tonne-kilometres)</t>
  </si>
  <si>
    <t>North Macedonia (³)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</si>
  <si>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</si>
  <si>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</si>
  <si>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</si>
  <si>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</si>
  <si>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</si>
  <si>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</si>
  <si>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</si>
  <si>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</si>
  <si>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</si>
  <si>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</si>
  <si>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</si>
  <si>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</si>
  <si>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</si>
  <si>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</si>
  <si>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</si>
  <si>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</si>
  <si>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</si>
  <si>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</si>
  <si>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</si>
  <si>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</si>
  <si>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1000 TKM</t>
  </si>
  <si>
    <t>Tonnes</t>
  </si>
  <si>
    <t>Food products, beverages and tobacco</t>
  </si>
  <si>
    <t>Other non metallic mineral products</t>
  </si>
  <si>
    <t xml:space="preserve">Transport equipment </t>
  </si>
  <si>
    <t xml:space="preserve">Other goods n.e.c. </t>
  </si>
  <si>
    <t>Products of agriculture</t>
  </si>
  <si>
    <t>Coal and crude petroleum</t>
  </si>
  <si>
    <t>Metal ores</t>
  </si>
  <si>
    <t>Coke and refined petroleum products</t>
  </si>
  <si>
    <t>Chemicals, rubber and plastic, nuclear fuel</t>
  </si>
  <si>
    <t>Basic metals; fabricated metal products</t>
  </si>
  <si>
    <t>Secondary raw materials and wastes</t>
  </si>
  <si>
    <t>Unidentifiable goods</t>
  </si>
  <si>
    <t>Mail, parcels</t>
  </si>
  <si>
    <t>Wood and products of wood and cork</t>
  </si>
  <si>
    <t>(²) Only national transport.</t>
  </si>
  <si>
    <t>Spain (³)</t>
  </si>
  <si>
    <t>Ireland (²)</t>
  </si>
  <si>
    <t>EU (¹)</t>
  </si>
  <si>
    <t>(tonnes per capita)</t>
  </si>
  <si>
    <t>Link</t>
  </si>
  <si>
    <t>Other goods</t>
  </si>
  <si>
    <r>
      <t>Source:</t>
    </r>
    <r>
      <rPr>
        <sz val="10"/>
        <rFont val="Arial"/>
        <family val="2"/>
      </rPr>
      <t xml:space="preserve"> Eurostat (online data codes: rail_go_typepas and rail_go_quartal)</t>
    </r>
  </si>
  <si>
    <r>
      <t>Source:</t>
    </r>
    <r>
      <rPr>
        <sz val="10"/>
        <rFont val="Arial"/>
        <family val="2"/>
      </rPr>
      <t xml:space="preserve"> Eurostat (online data code: rail_go_typepas)</t>
    </r>
  </si>
  <si>
    <r>
      <t>Source:</t>
    </r>
    <r>
      <rPr>
        <sz val="10"/>
        <rFont val="Arial"/>
        <family val="2"/>
      </rPr>
      <t xml:space="preserve"> Eurostat (online data codes: rail_go_typepas, rail_go_quartal and demo_gind)</t>
    </r>
  </si>
  <si>
    <r>
      <t>Source:</t>
    </r>
    <r>
      <rPr>
        <sz val="10"/>
        <rFont val="Arial"/>
        <family val="2"/>
      </rPr>
      <t xml:space="preserve"> Eurostat (online data code: rail_go_grpgood)</t>
    </r>
  </si>
  <si>
    <t>Türkiye</t>
  </si>
  <si>
    <t>Montenegro (¹)</t>
  </si>
  <si>
    <t>(¹) Data for Belgium are not included.</t>
  </si>
  <si>
    <t>Figure 1: Rail freight transport for main undertakings, EU, 2013-2023</t>
  </si>
  <si>
    <t>Figure 2: Rail freight transport for main undertakings, 2013, 2022 and 2023</t>
  </si>
  <si>
    <t>Figure 3: Rail freight transport by type of transport for main undertakings, 2023</t>
  </si>
  <si>
    <t>Figure 4: Rail freight transport for main undertakings, 2013, 2022 and 2023</t>
  </si>
  <si>
    <t xml:space="preserve">Note: countries are ranked based on 2023 data. Data for Belgium are not available. Cyprus and Malta have no railways. </t>
  </si>
  <si>
    <t>Figure 5: Rail freight transport for main undertakings, 2013, 2022 and 2023</t>
  </si>
  <si>
    <t>Figure 6: Rail freight transport by type of goods for main undertakings, EU, 2023</t>
  </si>
  <si>
    <t xml:space="preserve">Note: data for Belgium are not included. 2022Q3: -0.2 %.
</t>
  </si>
  <si>
    <t>Serbia</t>
  </si>
  <si>
    <t>:</t>
  </si>
  <si>
    <t>Serbia (¹)</t>
  </si>
  <si>
    <t>(²) 2023 based on quarterly data.</t>
  </si>
  <si>
    <t>North Macedonia (²)</t>
  </si>
  <si>
    <t>Montenegro (³)</t>
  </si>
  <si>
    <t>Note: countries are ranked based on the share of national transport. Data for Belgium and Serbia are not available. Cyprus and Malta have no railways.</t>
  </si>
  <si>
    <t>(³) No international loadings.</t>
  </si>
  <si>
    <t>(⁴) No transit transport.</t>
  </si>
  <si>
    <t>Finland (³)(⁴)</t>
  </si>
  <si>
    <t>Portugal (⁴)</t>
  </si>
  <si>
    <t>Italy (⁴)</t>
  </si>
  <si>
    <t>Estonia (⁴)</t>
  </si>
  <si>
    <t>Greece (⁴)</t>
  </si>
  <si>
    <t>Norway (⁴)</t>
  </si>
  <si>
    <t>Türkiye (⁵)</t>
  </si>
  <si>
    <t>(⁶) 2022 data instead of 2023</t>
  </si>
  <si>
    <t>Montenegro (⁵)(⁶)</t>
  </si>
  <si>
    <t>(⁵) Transit: less than 0.5 %.</t>
  </si>
  <si>
    <t>(⁷) National: less than 0.5 %.</t>
  </si>
  <si>
    <t>North Macedonia (⁶)(⁷)</t>
  </si>
  <si>
    <t>million</t>
  </si>
  <si>
    <t>Note: countries are ranked based on 2023 data. Data for Belgium are not available. Cyprus and Malta have no railways. Population on 1 January.</t>
  </si>
  <si>
    <t>Serbia (²)</t>
  </si>
  <si>
    <t>(¹) 2013 not available. 2022 and 2023 based on quarterly data.</t>
  </si>
  <si>
    <t>(³) 2013 and 2023 based on quarterly data.</t>
  </si>
  <si>
    <t>(²) 2013 not available. 2022 and 2023: tonnes based on quarterly data.</t>
  </si>
  <si>
    <t>(¹) 2013 and 2023: tonnes based on quarterly data.</t>
  </si>
  <si>
    <t>(³) 2023: tonnes based on quarterly data.</t>
  </si>
  <si>
    <t>(thousand tonnes)</t>
  </si>
  <si>
    <t>Total</t>
  </si>
  <si>
    <t>(:) not available</t>
  </si>
  <si>
    <t>Flammable liquids</t>
  </si>
  <si>
    <t>Toxic substances</t>
  </si>
  <si>
    <t>Oxidising substances</t>
  </si>
  <si>
    <t>Substances liable to spontaneous combustion</t>
  </si>
  <si>
    <t>Organic peroxides</t>
  </si>
  <si>
    <t>Radioactive material</t>
  </si>
  <si>
    <t>Unknown</t>
  </si>
  <si>
    <t>Full wagon load</t>
  </si>
  <si>
    <t>Full train load</t>
  </si>
  <si>
    <t>Other</t>
  </si>
  <si>
    <r>
      <t>Source:</t>
    </r>
    <r>
      <rPr>
        <sz val="10"/>
        <color theme="1"/>
        <rFont val="Arial"/>
        <family val="2"/>
      </rPr>
      <t xml:space="preserve"> Eurostat (online data code: rail_go_consgmt)</t>
    </r>
  </si>
  <si>
    <t>:c</t>
  </si>
  <si>
    <t>Figure 7: Rail freight transport by type of consignment for main undertakings, 2023</t>
  </si>
  <si>
    <t>Note: countries are ranked based on the share of full train load. Only countries for which data are available are presented.</t>
  </si>
  <si>
    <r>
      <t>Source:</t>
    </r>
    <r>
      <rPr>
        <sz val="10"/>
        <color theme="1"/>
        <rFont val="Arial"/>
        <family val="2"/>
      </rPr>
      <t xml:space="preserve"> Eurostat (online data code: rail_go_dnggood)</t>
    </r>
  </si>
  <si>
    <t>(%, based on tonnes)</t>
  </si>
  <si>
    <t>1.</t>
  </si>
  <si>
    <t>2.</t>
  </si>
  <si>
    <t>3.</t>
  </si>
  <si>
    <t>4.1.</t>
  </si>
  <si>
    <t>4.2.</t>
  </si>
  <si>
    <t>4.3.</t>
  </si>
  <si>
    <t>5.1.</t>
  </si>
  <si>
    <t>5.2.</t>
  </si>
  <si>
    <t>6.1.</t>
  </si>
  <si>
    <t>6.2.</t>
  </si>
  <si>
    <t>7.</t>
  </si>
  <si>
    <t>8.</t>
  </si>
  <si>
    <t>9.</t>
  </si>
  <si>
    <t>Explosives</t>
  </si>
  <si>
    <t>Flammable solids</t>
  </si>
  <si>
    <t>Substances liable to cause infections</t>
  </si>
  <si>
    <t>Corrosives</t>
  </si>
  <si>
    <t>Miscellaneous dangerous substances</t>
  </si>
  <si>
    <t>Substance emitting flammable gases
(with water)</t>
  </si>
  <si>
    <t>Table 1: Rail freight transport by type of dangerous goods for main undertakings, 2023</t>
  </si>
  <si>
    <t>Gases, compressed, liquefied or dissolved under pressure</t>
  </si>
  <si>
    <t xml:space="preserve">(:c) confidential </t>
  </si>
  <si>
    <t>(¹) Only full train load</t>
  </si>
  <si>
    <t>(²) Unknown: 0.5%</t>
  </si>
  <si>
    <t>(³) Other: 0.5%</t>
  </si>
  <si>
    <t>(⁴) No other nor unknown</t>
  </si>
  <si>
    <t>Ireland (¹)</t>
  </si>
  <si>
    <t>Italy (²)</t>
  </si>
  <si>
    <t>Poland (³)</t>
  </si>
  <si>
    <t>Slovenia (⁴)</t>
  </si>
  <si>
    <t>Sweden (⁴)</t>
  </si>
  <si>
    <t>(⁵) No other</t>
  </si>
  <si>
    <t>Slovakia (⁵)</t>
  </si>
  <si>
    <t>(⁶) Only full wagon load</t>
  </si>
  <si>
    <t>Lithuania (⁶)</t>
  </si>
  <si>
    <t>Romania (⁶)</t>
  </si>
  <si>
    <t>Finland (⁶)</t>
  </si>
  <si>
    <t>Switzerland (⁴)</t>
  </si>
  <si>
    <t>Note: data for Belgium are not included. Mail, parcels (NST 2007 division '15') and goods moved in the course of household and office removals; baggage and articles accompanying travellers; motor vehicles being moved for repair; other non-market goods n.e.c. (NST2007 division '17') reported by Poland are not inlcuded.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</si>
</sst>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##0"/>
    <numFmt numFmtId="165" formatCode="#,##0.0_i"/>
    <numFmt numFmtId="166" formatCode="#,##0_i"/>
    <numFmt numFmtId="167" formatCode="#\ ###\ ###\ ##0"/>
    <numFmt numFmtId="168" formatCode="0.0%"/>
    <numFmt numFmtId="169" formatCode="0.0"/>
    <numFmt numFmtId="170" formatCode="#,##0.0"/>
    <numFmt numFmtId="171" formatCode="###\ ###\ ##0"/>
  </numFmts>
  <fonts count="16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9"/>
      <name val="Myriad Pro"/>
      <family val="2"/>
    </font>
    <font>
      <i/>
      <sz val="10"/>
      <name val="Arial"/>
      <family val="2"/>
    </font>
    <font>
      <sz val="10"/>
      <color indexed="9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11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A6A6A6"/>
      </right>
      <top style="thin">
        <color rgb="FF000000"/>
      </top>
      <bottom/>
      <diagonal/>
    </border>
    <border>
      <left style="hair">
        <color rgb="FFA6A6A6"/>
      </left>
      <right style="hair">
        <color rgb="FFA6A6A6"/>
      </right>
      <top/>
      <bottom style="hair">
        <color indexed="22"/>
      </bottom>
      <diagonal/>
    </border>
    <border>
      <left style="hair">
        <color rgb="FFA6A6A6"/>
      </left>
      <right style="hair">
        <color rgb="FFA6A6A6"/>
      </right>
      <top style="hair">
        <color indexed="22"/>
      </top>
      <bottom style="hair">
        <color indexed="2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hair">
        <color rgb="FFC0C0C0"/>
      </top>
      <bottom style="hair">
        <color rgb="FFC0C0C0"/>
      </bottom>
      <diagonal/>
    </border>
    <border>
      <left style="thin">
        <color indexed="64"/>
      </left>
      <right/>
      <top/>
      <bottom style="hair">
        <color rgb="FFC0C0C0"/>
      </bottom>
      <diagonal/>
    </border>
    <border>
      <left style="thin">
        <color indexed="64"/>
      </left>
      <right/>
      <top style="hair">
        <color rgb="FFC0C0C0"/>
      </top>
      <bottom/>
      <diagonal/>
    </border>
    <border>
      <left style="thin">
        <color indexed="64"/>
      </left>
      <right/>
      <top style="hair">
        <color rgb="FFC0C0C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165" fontId="2" fillId="0" borderId="0" applyFill="0" applyBorder="0" applyProtection="0">
      <alignment horizontal="right"/>
    </xf>
    <xf numFmtId="0" fontId="1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7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" fillId="0" borderId="0"/>
    <xf numFmtId="0" fontId="6" fillId="0" borderId="0"/>
  </cellStyleXfs>
  <cellXfs count="117">
    <xf numFmtId="0" fontId="0" fillId="0" borderId="0" xfId="0"/>
    <xf numFmtId="164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0" xfId="0" applyFont="1"/>
    <xf numFmtId="0" fontId="3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" fillId="0" borderId="0" xfId="0" applyFont="1"/>
    <xf numFmtId="169" fontId="1" fillId="4" borderId="8" xfId="0" applyNumberFormat="1" applyFont="1" applyFill="1" applyBorder="1" applyAlignment="1">
      <alignment horizontal="center" vertical="center"/>
    </xf>
    <xf numFmtId="169" fontId="1" fillId="4" borderId="9" xfId="0" applyNumberFormat="1" applyFont="1" applyFill="1" applyBorder="1" applyAlignment="1">
      <alignment horizontal="center" vertical="center"/>
    </xf>
    <xf numFmtId="169" fontId="1" fillId="4" borderId="10" xfId="0" applyNumberFormat="1" applyFont="1" applyFill="1" applyBorder="1" applyAlignment="1">
      <alignment horizontal="center" vertical="center"/>
    </xf>
    <xf numFmtId="167" fontId="1" fillId="4" borderId="1" xfId="0" applyNumberFormat="1" applyFont="1" applyFill="1" applyBorder="1" applyAlignment="1">
      <alignment horizontal="right" vertical="center"/>
    </xf>
    <xf numFmtId="9" fontId="1" fillId="0" borderId="0" xfId="1" applyFont="1" applyBorder="1"/>
    <xf numFmtId="0" fontId="1" fillId="0" borderId="0" xfId="0" applyFont="1" applyAlignment="1">
      <alignment horizontal="left" vertical="center"/>
    </xf>
    <xf numFmtId="167" fontId="1" fillId="4" borderId="0" xfId="0" applyNumberFormat="1" applyFont="1" applyFill="1" applyAlignment="1">
      <alignment horizontal="right" vertical="center"/>
    </xf>
    <xf numFmtId="1" fontId="1" fillId="4" borderId="1" xfId="0" applyNumberFormat="1" applyFont="1" applyFill="1" applyBorder="1" applyAlignment="1">
      <alignment horizontal="right" vertical="center"/>
    </xf>
    <xf numFmtId="0" fontId="1" fillId="0" borderId="9" xfId="0" applyFont="1" applyBorder="1"/>
    <xf numFmtId="0" fontId="4" fillId="0" borderId="0" xfId="0" applyFont="1" applyAlignment="1">
      <alignment horizontal="left" vertical="center"/>
    </xf>
    <xf numFmtId="170" fontId="4" fillId="0" borderId="11" xfId="0" applyNumberFormat="1" applyFont="1" applyBorder="1" applyAlignment="1">
      <alignment horizontal="right" vertical="center"/>
    </xf>
    <xf numFmtId="170" fontId="4" fillId="0" borderId="13" xfId="0" applyNumberFormat="1" applyFont="1" applyBorder="1" applyAlignment="1">
      <alignment horizontal="right" vertical="center"/>
    </xf>
    <xf numFmtId="170" fontId="1" fillId="0" borderId="0" xfId="1" applyNumberFormat="1" applyFont="1" applyBorder="1"/>
    <xf numFmtId="168" fontId="4" fillId="0" borderId="14" xfId="1" applyNumberFormat="1" applyFont="1" applyFill="1" applyBorder="1" applyAlignment="1">
      <alignment horizontal="right" vertical="center"/>
    </xf>
    <xf numFmtId="169" fontId="1" fillId="0" borderId="0" xfId="0" applyNumberFormat="1" applyFont="1"/>
    <xf numFmtId="168" fontId="4" fillId="0" borderId="0" xfId="1" applyNumberFormat="1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8" fillId="0" borderId="0" xfId="0" applyFont="1"/>
    <xf numFmtId="0" fontId="1" fillId="3" borderId="0" xfId="0" applyFont="1" applyFill="1"/>
    <xf numFmtId="0" fontId="4" fillId="5" borderId="4" xfId="0" applyFont="1" applyFill="1" applyBorder="1" applyAlignment="1">
      <alignment horizontal="center"/>
    </xf>
    <xf numFmtId="164" fontId="4" fillId="5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3" borderId="3" xfId="0" applyFont="1" applyFill="1" applyBorder="1"/>
    <xf numFmtId="166" fontId="4" fillId="3" borderId="6" xfId="2" applyNumberFormat="1" applyFont="1" applyFill="1" applyBorder="1">
      <alignment horizontal="right"/>
    </xf>
    <xf numFmtId="166" fontId="1" fillId="3" borderId="3" xfId="2" applyNumberFormat="1" applyFont="1" applyFill="1" applyBorder="1">
      <alignment horizontal="right"/>
    </xf>
    <xf numFmtId="0" fontId="1" fillId="3" borderId="2" xfId="0" applyFont="1" applyFill="1" applyBorder="1"/>
    <xf numFmtId="166" fontId="4" fillId="3" borderId="7" xfId="2" applyNumberFormat="1" applyFont="1" applyFill="1" applyBorder="1">
      <alignment horizontal="right"/>
    </xf>
    <xf numFmtId="0" fontId="1" fillId="3" borderId="2" xfId="0" applyFont="1" applyFill="1" applyBorder="1" applyAlignment="1">
      <alignment horizontal="left"/>
    </xf>
    <xf numFmtId="166" fontId="4" fillId="3" borderId="7" xfId="2" applyNumberFormat="1" applyFont="1" applyFill="1" applyBorder="1" applyAlignment="1">
      <alignment horizontal="right" vertical="center"/>
    </xf>
    <xf numFmtId="166" fontId="1" fillId="3" borderId="3" xfId="2" applyNumberFormat="1" applyFont="1" applyFill="1" applyBorder="1" applyAlignment="1">
      <alignment horizontal="right" vertical="center"/>
    </xf>
    <xf numFmtId="0" fontId="1" fillId="3" borderId="0" xfId="0" applyFont="1" applyFill="1" applyAlignment="1">
      <alignment horizontal="left"/>
    </xf>
    <xf numFmtId="0" fontId="1" fillId="3" borderId="0" xfId="0" quotePrefix="1" applyFont="1" applyFill="1"/>
    <xf numFmtId="167" fontId="1" fillId="0" borderId="0" xfId="0" applyNumberFormat="1" applyFont="1"/>
    <xf numFmtId="0" fontId="4" fillId="3" borderId="0" xfId="0" applyFont="1" applyFill="1"/>
    <xf numFmtId="0" fontId="1" fillId="0" borderId="2" xfId="0" applyFont="1" applyBorder="1"/>
    <xf numFmtId="0" fontId="4" fillId="0" borderId="0" xfId="0" applyFont="1" applyAlignment="1">
      <alignment horizontal="center"/>
    </xf>
    <xf numFmtId="0" fontId="9" fillId="0" borderId="0" xfId="0" applyFont="1"/>
    <xf numFmtId="0" fontId="1" fillId="0" borderId="0" xfId="0" applyFont="1" applyAlignment="1">
      <alignment wrapText="1"/>
    </xf>
    <xf numFmtId="169" fontId="1" fillId="0" borderId="0" xfId="1" applyNumberFormat="1" applyFont="1" applyBorder="1"/>
    <xf numFmtId="9" fontId="10" fillId="0" borderId="0" xfId="1" applyFont="1" applyBorder="1"/>
    <xf numFmtId="9" fontId="1" fillId="0" borderId="0" xfId="1" applyFont="1" applyFill="1" applyBorder="1"/>
    <xf numFmtId="9" fontId="1" fillId="0" borderId="0" xfId="0" applyNumberFormat="1" applyFont="1"/>
    <xf numFmtId="165" fontId="1" fillId="3" borderId="3" xfId="2" applyFont="1" applyFill="1" applyBorder="1" applyAlignment="1">
      <alignment horizontal="right" vertical="center"/>
    </xf>
    <xf numFmtId="165" fontId="4" fillId="3" borderId="7" xfId="2" applyFont="1" applyFill="1" applyBorder="1">
      <alignment horizontal="right"/>
    </xf>
    <xf numFmtId="165" fontId="1" fillId="3" borderId="3" xfId="2" applyFont="1" applyFill="1" applyBorder="1">
      <alignment horizontal="right"/>
    </xf>
    <xf numFmtId="171" fontId="1" fillId="4" borderId="1" xfId="0" applyNumberFormat="1" applyFont="1" applyFill="1" applyBorder="1" applyAlignment="1">
      <alignment horizontal="right" vertical="center"/>
    </xf>
    <xf numFmtId="3" fontId="1" fillId="4" borderId="0" xfId="0" applyNumberFormat="1" applyFont="1" applyFill="1" applyAlignment="1">
      <alignment horizontal="right" vertical="center"/>
    </xf>
    <xf numFmtId="1" fontId="4" fillId="0" borderId="12" xfId="0" applyNumberFormat="1" applyFont="1" applyBorder="1" applyAlignment="1">
      <alignment horizontal="center" vertical="center"/>
    </xf>
    <xf numFmtId="169" fontId="1" fillId="0" borderId="0" xfId="1" applyNumberFormat="1" applyFont="1" applyFill="1" applyBorder="1"/>
    <xf numFmtId="4" fontId="1" fillId="0" borderId="0" xfId="1" applyNumberFormat="1" applyFont="1" applyBorder="1"/>
    <xf numFmtId="165" fontId="4" fillId="3" borderId="7" xfId="2" applyFont="1" applyFill="1" applyBorder="1" applyAlignment="1">
      <alignment horizontal="right" vertical="center"/>
    </xf>
    <xf numFmtId="165" fontId="4" fillId="3" borderId="6" xfId="2" applyFont="1" applyFill="1" applyBorder="1">
      <alignment horizontal="right"/>
    </xf>
    <xf numFmtId="165" fontId="1" fillId="4" borderId="7" xfId="0" applyNumberFormat="1" applyFont="1" applyFill="1" applyBorder="1" applyAlignment="1">
      <alignment horizontal="right" vertical="center"/>
    </xf>
    <xf numFmtId="165" fontId="4" fillId="3" borderId="0" xfId="2" applyFont="1" applyFill="1" applyBorder="1">
      <alignment horizontal="right"/>
    </xf>
    <xf numFmtId="165" fontId="1" fillId="4" borderId="3" xfId="0" applyNumberFormat="1" applyFont="1" applyFill="1" applyBorder="1" applyAlignment="1">
      <alignment horizontal="right" vertical="center"/>
    </xf>
    <xf numFmtId="165" fontId="1" fillId="3" borderId="0" xfId="2" applyFont="1" applyFill="1" applyBorder="1">
      <alignment horizontal="right"/>
    </xf>
    <xf numFmtId="0" fontId="5" fillId="0" borderId="16" xfId="4" applyFont="1" applyBorder="1" applyAlignment="1">
      <alignment horizontal="left" vertical="center"/>
    </xf>
    <xf numFmtId="166" fontId="1" fillId="0" borderId="17" xfId="2" applyNumberFormat="1" applyFont="1" applyBorder="1" applyAlignment="1">
      <alignment horizontal="right" vertical="center"/>
    </xf>
    <xf numFmtId="9" fontId="1" fillId="0" borderId="0" xfId="1" applyFont="1" applyAlignment="1">
      <alignment vertical="center"/>
    </xf>
    <xf numFmtId="0" fontId="5" fillId="0" borderId="18" xfId="4" applyFont="1" applyBorder="1" applyAlignment="1">
      <alignment horizontal="left" vertical="center"/>
    </xf>
    <xf numFmtId="166" fontId="1" fillId="0" borderId="19" xfId="2" applyNumberFormat="1" applyFont="1" applyBorder="1" applyAlignment="1">
      <alignment horizontal="right" vertical="center"/>
    </xf>
    <xf numFmtId="0" fontId="5" fillId="0" borderId="20" xfId="4" applyFont="1" applyBorder="1" applyAlignment="1">
      <alignment horizontal="left" vertical="center"/>
    </xf>
    <xf numFmtId="166" fontId="1" fillId="0" borderId="21" xfId="2" applyNumberFormat="1" applyFont="1" applyBorder="1" applyAlignment="1">
      <alignment horizontal="right" vertical="center"/>
    </xf>
    <xf numFmtId="0" fontId="14" fillId="0" borderId="0" xfId="4" applyFont="1"/>
    <xf numFmtId="0" fontId="5" fillId="0" borderId="22" xfId="4" applyFont="1" applyBorder="1" applyAlignment="1">
      <alignment horizontal="left" vertical="center"/>
    </xf>
    <xf numFmtId="166" fontId="1" fillId="0" borderId="24" xfId="2" applyNumberFormat="1" applyFont="1" applyBorder="1" applyAlignment="1">
      <alignment horizontal="right" vertical="center"/>
    </xf>
    <xf numFmtId="0" fontId="5" fillId="0" borderId="0" xfId="4" applyFont="1" applyAlignment="1">
      <alignment horizontal="left" vertical="center"/>
    </xf>
    <xf numFmtId="166" fontId="1" fillId="0" borderId="23" xfId="2" applyNumberFormat="1" applyFont="1" applyBorder="1" applyAlignment="1">
      <alignment horizontal="right" vertical="center"/>
    </xf>
    <xf numFmtId="0" fontId="1" fillId="0" borderId="0" xfId="4" applyAlignment="1">
      <alignment horizontal="left"/>
    </xf>
    <xf numFmtId="0" fontId="1" fillId="0" borderId="0" xfId="4"/>
    <xf numFmtId="165" fontId="1" fillId="0" borderId="0" xfId="4" applyNumberFormat="1"/>
    <xf numFmtId="0" fontId="13" fillId="0" borderId="0" xfId="4" applyFont="1"/>
    <xf numFmtId="0" fontId="1" fillId="0" borderId="0" xfId="4" applyAlignment="1">
      <alignment vertical="center"/>
    </xf>
    <xf numFmtId="0" fontId="5" fillId="0" borderId="0" xfId="4" applyFont="1"/>
    <xf numFmtId="166" fontId="1" fillId="0" borderId="19" xfId="2" applyNumberFormat="1" applyFont="1" applyFill="1" applyBorder="1" applyAlignment="1">
      <alignment horizontal="right" vertical="center"/>
    </xf>
    <xf numFmtId="0" fontId="11" fillId="0" borderId="0" xfId="4" applyFont="1" applyAlignment="1">
      <alignment horizontal="left"/>
    </xf>
    <xf numFmtId="0" fontId="12" fillId="0" borderId="0" xfId="4" applyFont="1" applyAlignment="1">
      <alignment horizontal="left"/>
    </xf>
    <xf numFmtId="166" fontId="4" fillId="0" borderId="26" xfId="2" applyNumberFormat="1" applyFont="1" applyFill="1" applyBorder="1" applyAlignment="1">
      <alignment horizontal="right" vertical="center"/>
    </xf>
    <xf numFmtId="166" fontId="4" fillId="0" borderId="27" xfId="2" applyNumberFormat="1" applyFont="1" applyBorder="1" applyAlignment="1">
      <alignment horizontal="right" vertical="center"/>
    </xf>
    <xf numFmtId="166" fontId="4" fillId="0" borderId="26" xfId="2" applyNumberFormat="1" applyFont="1" applyBorder="1" applyAlignment="1">
      <alignment horizontal="right" vertical="center"/>
    </xf>
    <xf numFmtId="166" fontId="4" fillId="0" borderId="28" xfId="2" applyNumberFormat="1" applyFont="1" applyBorder="1" applyAlignment="1">
      <alignment horizontal="right" vertical="center"/>
    </xf>
    <xf numFmtId="166" fontId="4" fillId="0" borderId="29" xfId="2" applyNumberFormat="1" applyFont="1" applyBorder="1" applyAlignment="1">
      <alignment horizontal="right" vertical="center"/>
    </xf>
    <xf numFmtId="166" fontId="4" fillId="0" borderId="30" xfId="2" applyNumberFormat="1" applyFont="1" applyBorder="1" applyAlignment="1">
      <alignment horizontal="right" vertical="center"/>
    </xf>
    <xf numFmtId="166" fontId="1" fillId="0" borderId="17" xfId="2" applyNumberFormat="1" applyFont="1" applyFill="1" applyBorder="1" applyAlignment="1">
      <alignment horizontal="right" vertical="center"/>
    </xf>
    <xf numFmtId="0" fontId="13" fillId="5" borderId="31" xfId="4" quotePrefix="1" applyFont="1" applyFill="1" applyBorder="1" applyAlignment="1">
      <alignment horizontal="center" vertical="center" wrapText="1"/>
    </xf>
    <xf numFmtId="0" fontId="13" fillId="5" borderId="24" xfId="4" applyFont="1" applyFill="1" applyBorder="1" applyAlignment="1">
      <alignment horizontal="center" vertical="center" wrapText="1"/>
    </xf>
    <xf numFmtId="166" fontId="4" fillId="0" borderId="27" xfId="2" applyNumberFormat="1" applyFont="1" applyFill="1" applyBorder="1" applyAlignment="1">
      <alignment horizontal="right" vertical="center"/>
    </xf>
    <xf numFmtId="0" fontId="13" fillId="6" borderId="15" xfId="4" applyFont="1" applyFill="1" applyBorder="1" applyAlignment="1">
      <alignment horizontal="left"/>
    </xf>
    <xf numFmtId="0" fontId="13" fillId="6" borderId="33" xfId="4" applyFont="1" applyFill="1" applyBorder="1" applyAlignment="1">
      <alignment horizontal="right" vertical="center" wrapText="1"/>
    </xf>
    <xf numFmtId="0" fontId="13" fillId="6" borderId="25" xfId="4" applyFont="1" applyFill="1" applyBorder="1" applyAlignment="1">
      <alignment horizontal="right" vertical="center" wrapText="1"/>
    </xf>
    <xf numFmtId="168" fontId="1" fillId="0" borderId="0" xfId="1" applyNumberFormat="1" applyAlignment="1">
      <alignment vertical="center"/>
    </xf>
    <xf numFmtId="0" fontId="13" fillId="5" borderId="4" xfId="4" applyFont="1" applyFill="1" applyBorder="1"/>
    <xf numFmtId="0" fontId="13" fillId="5" borderId="0" xfId="4" applyFont="1" applyFill="1"/>
    <xf numFmtId="169" fontId="1" fillId="0" borderId="0" xfId="4" applyNumberFormat="1" applyAlignment="1">
      <alignment vertical="center"/>
    </xf>
    <xf numFmtId="0" fontId="1" fillId="0" borderId="0" xfId="4" applyAlignment="1">
      <alignment horizontal="left" vertical="center"/>
    </xf>
    <xf numFmtId="0" fontId="15" fillId="0" borderId="0" xfId="0" applyFont="1" applyAlignment="1">
      <alignment horizontal="left"/>
    </xf>
    <xf numFmtId="165" fontId="4" fillId="0" borderId="7" xfId="2" applyFont="1" applyFill="1" applyBorder="1">
      <alignment horizontal="right"/>
    </xf>
    <xf numFmtId="165" fontId="1" fillId="0" borderId="7" xfId="0" applyNumberFormat="1" applyFont="1" applyBorder="1" applyAlignment="1">
      <alignment horizontal="right" vertical="center"/>
    </xf>
    <xf numFmtId="165" fontId="4" fillId="0" borderId="7" xfId="2" applyFont="1" applyFill="1" applyBorder="1" applyAlignment="1">
      <alignment horizontal="right" vertical="center"/>
    </xf>
    <xf numFmtId="165" fontId="4" fillId="0" borderId="6" xfId="2" applyFont="1" applyFill="1" applyBorder="1">
      <alignment horizontal="right"/>
    </xf>
    <xf numFmtId="165" fontId="4" fillId="0" borderId="0" xfId="2" applyFont="1" applyFill="1" applyBorder="1">
      <alignment horizontal="right"/>
    </xf>
    <xf numFmtId="0" fontId="6" fillId="0" borderId="0" xfId="4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4" applyFont="1"/>
    <xf numFmtId="169" fontId="1" fillId="4" borderId="8" xfId="0" applyNumberFormat="1" applyFont="1" applyFill="1" applyBorder="1" applyAlignment="1">
      <alignment horizontal="center" vertical="center"/>
    </xf>
    <xf numFmtId="169" fontId="1" fillId="4" borderId="9" xfId="0" applyNumberFormat="1" applyFont="1" applyFill="1" applyBorder="1" applyAlignment="1">
      <alignment horizontal="center" vertical="center"/>
    </xf>
    <xf numFmtId="169" fontId="1" fillId="4" borderId="10" xfId="0" applyNumberFormat="1" applyFont="1" applyFill="1" applyBorder="1" applyAlignment="1">
      <alignment horizontal="center" vertical="center"/>
    </xf>
    <xf numFmtId="0" fontId="13" fillId="5" borderId="32" xfId="4" applyFont="1" applyFill="1" applyBorder="1" applyAlignment="1">
      <alignment horizontal="center" vertical="center" wrapText="1"/>
    </xf>
    <xf numFmtId="0" fontId="13" fillId="5" borderId="34" xfId="4" applyFont="1" applyFill="1" applyBorder="1" applyAlignment="1">
      <alignment horizontal="center" vertical="center" wrapText="1"/>
    </xf>
  </cellXfs>
  <cellStyles count="14">
    <cellStyle name="Normal" xfId="0" builtinId="0"/>
    <cellStyle name="Normal 11" xfId="9" xr:uid="{00000000-0005-0000-0000-000001000000}"/>
    <cellStyle name="Normal 13" xfId="4" xr:uid="{00000000-0005-0000-0000-000002000000}"/>
    <cellStyle name="Normal 14 2" xfId="7" xr:uid="{00000000-0005-0000-0000-000003000000}"/>
    <cellStyle name="Normal 2" xfId="3" xr:uid="{00000000-0005-0000-0000-000004000000}"/>
    <cellStyle name="Normal 2 2" xfId="11" xr:uid="{00000000-0005-0000-0000-000005000000}"/>
    <cellStyle name="Normal 2 3" xfId="10" xr:uid="{00000000-0005-0000-0000-000006000000}"/>
    <cellStyle name="Normal 2 3 3" xfId="6" xr:uid="{00000000-0005-0000-0000-000007000000}"/>
    <cellStyle name="Normal 28 2" xfId="8" xr:uid="{00000000-0005-0000-0000-000008000000}"/>
    <cellStyle name="Normal 3" xfId="5" xr:uid="{00000000-0005-0000-0000-000009000000}"/>
    <cellStyle name="Normal 30 2" xfId="13" xr:uid="{00000000-0005-0000-0000-00000A000000}"/>
    <cellStyle name="Normal 33" xfId="12" xr:uid="{00000000-0005-0000-0000-00000B000000}"/>
    <cellStyle name="NumberCellStyle" xfId="2" xr:uid="{00000000-0005-0000-0000-000012000000}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D8D85"/>
      <rgbColor rgb="0074AFB6"/>
      <rgbColor rgb="00922B71"/>
      <rgbColor rgb="00026A72"/>
      <rgbColor rgb="00543F4B"/>
      <rgbColor rgb="00DFD7D1"/>
      <rgbColor rgb="00DFE1DE"/>
      <rgbColor rgb="00B2D2D6"/>
      <rgbColor rgb="009D8D85"/>
      <rgbColor rgb="0074AFB6"/>
      <rgbColor rgb="00922B71"/>
      <rgbColor rgb="00026A72"/>
      <rgbColor rgb="00543F4B"/>
      <rgbColor rgb="00DFD7D1"/>
      <rgbColor rgb="00DFE1DE"/>
      <rgbColor rgb="00B2D2D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34F50"/>
      <color rgb="FF9518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695740365111561E-2"/>
          <c:y val="6.0133630289532294E-2"/>
          <c:w val="0.93509127789046653"/>
          <c:h val="0.81291759465478841"/>
        </c:manualLayout>
      </c:layout>
      <c:lineChart>
        <c:grouping val="standard"/>
        <c:varyColors val="0"/>
        <c:ser>
          <c:idx val="0"/>
          <c:order val="0"/>
          <c:tx>
            <c:strRef>
              <c:f>Figure1!$A$39</c:f>
              <c:strCache>
                <c:ptCount val="1"/>
                <c:pt idx="0">
                  <c:v>EU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numRef>
              <c:f>Figure1!$B$38:$L$38</c:f>
              <c:numCache>
                <c:formatCode>###0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Figure1!$B$39:$L$39</c:f>
              <c:numCache>
                <c:formatCode>#,##0.0</c:formatCode>
                <c:ptCount val="11"/>
                <c:pt idx="0">
                  <c:v>367.94895000000002</c:v>
                </c:pt>
                <c:pt idx="1">
                  <c:v>373.84986300000003</c:v>
                </c:pt>
                <c:pt idx="2">
                  <c:v>378.02671800000007</c:v>
                </c:pt>
                <c:pt idx="3">
                  <c:v>386.15807399999989</c:v>
                </c:pt>
                <c:pt idx="4">
                  <c:v>398.04687499999994</c:v>
                </c:pt>
                <c:pt idx="5">
                  <c:v>409.65823999999998</c:v>
                </c:pt>
                <c:pt idx="6">
                  <c:v>400.49454100000003</c:v>
                </c:pt>
                <c:pt idx="7">
                  <c:v>367.02065599999992</c:v>
                </c:pt>
                <c:pt idx="8">
                  <c:v>399.57396900000003</c:v>
                </c:pt>
                <c:pt idx="9">
                  <c:v>397.57231899999999</c:v>
                </c:pt>
                <c:pt idx="10">
                  <c:v>378.09306999999995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00-4FDF-94B2-C583EB763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484528"/>
        <c:axId val="407484920"/>
      </c:lineChart>
      <c:catAx>
        <c:axId val="407484528"/>
        <c:scaling>
          <c:orientation val="minMax"/>
        </c:scaling>
        <c:delete val="0"/>
        <c:axPos val="b"/>
        <c:numFmt formatCode="#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407484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484920"/>
        <c:scaling>
          <c:orientation val="minMax"/>
          <c:min val="22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407484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333333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200" verticalDpi="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42715622381274E-2"/>
          <c:y val="0.22404286896813272"/>
          <c:w val="0.89465407546182873"/>
          <c:h val="0.581079305628410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1D3CC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B1F-48D9-95AA-7CADF3C80C4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B1F-48D9-95AA-7CADF3C80C4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B1F-48D9-95AA-7CADF3C80C4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B1F-48D9-95AA-7CADF3C80C4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B1F-48D9-95AA-7CADF3C80C4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B1F-48D9-95AA-7CADF3C80C4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B1F-48D9-95AA-7CADF3C80C4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5B1F-48D9-95AA-7CADF3C80C4C}"/>
              </c:ext>
            </c:extLst>
          </c:dPt>
          <c:cat>
            <c:multiLvlStrRef>
              <c:f>Figure1!$AA$37:$AH$38</c:f>
              <c:multiLvlStrCache>
                <c:ptCount val="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</c:lvl>
              </c:multiLvlStrCache>
            </c:multiLvlStrRef>
          </c:cat>
          <c:val>
            <c:numRef>
              <c:f>Figure1!$AA$39:$AH$39</c:f>
              <c:numCache>
                <c:formatCode>#,##0.0</c:formatCode>
                <c:ptCount val="8"/>
                <c:pt idx="0">
                  <c:v>3.3446049650184273</c:v>
                </c:pt>
                <c:pt idx="1">
                  <c:v>0.98181564638435415</c:v>
                </c:pt>
                <c:pt idx="2">
                  <c:v>-0.20678635831740122</c:v>
                </c:pt>
                <c:pt idx="3">
                  <c:v>-5.7814578372471948</c:v>
                </c:pt>
                <c:pt idx="4">
                  <c:v>-5.430909088177593</c:v>
                </c:pt>
                <c:pt idx="5">
                  <c:v>-9.1892945240912951</c:v>
                </c:pt>
                <c:pt idx="6" formatCode="#,##0.00">
                  <c:v>-7.5039469038394753</c:v>
                </c:pt>
                <c:pt idx="7">
                  <c:v>-5.7018051709504469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B1F-48D9-95AA-7CADF3C80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486488"/>
        <c:axId val="638302760"/>
      </c:barChart>
      <c:catAx>
        <c:axId val="407486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38302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830276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0748648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458943111414787E-3"/>
          <c:y val="0"/>
          <c:w val="0.84816753926701571"/>
          <c:h val="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4.0172085349078034E-2"/>
                  <c:y val="-0.13032816894042112"/>
                </c:manualLayout>
              </c:layout>
              <c:numFmt formatCode="\+0.0&quot; &quot;%;\-0.0&quot; &quot;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570192996285362"/>
                      <c:h val="0.395979256600995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1A8C-4BC3-AF47-0E7128CC9244}"/>
                </c:ext>
              </c:extLst>
            </c:dLbl>
            <c:numFmt formatCode="\+0.0&quot; &quot;%;\+0.0&quot; &quot;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Figure1!$L$40</c:f>
              <c:numCache>
                <c:formatCode>0.0%</c:formatCode>
                <c:ptCount val="1"/>
                <c:pt idx="0">
                  <c:v>-4.8995486026279456E-2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8C-4BC3-AF47-0E7128CC9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8299624"/>
        <c:axId val="638303544"/>
      </c:scatterChart>
      <c:valAx>
        <c:axId val="638299624"/>
        <c:scaling>
          <c:orientation val="minMax"/>
        </c:scaling>
        <c:delete val="1"/>
        <c:axPos val="b"/>
        <c:majorTickMark val="out"/>
        <c:minorTickMark val="none"/>
        <c:tickLblPos val="nextTo"/>
        <c:crossAx val="638303544"/>
        <c:crosses val="autoZero"/>
        <c:crossBetween val="midCat"/>
      </c:valAx>
      <c:valAx>
        <c:axId val="63830354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63829962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Rail freight transport for main undertakings, EU, 2013-2023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(billion tonne-kilometres)</a:t>
            </a:r>
          </a:p>
        </c:rich>
      </c:tx>
      <c:layout>
        <c:manualLayout>
          <c:xMode val="edge"/>
          <c:yMode val="edge"/>
          <c:x val="6.1828181431147142E-3"/>
          <c:y val="1.0153528511169251E-2"/>
        </c:manualLayout>
      </c:layout>
      <c:overlay val="0"/>
    </c:title>
    <c:autoTitleDeleted val="0"/>
    <c:plotArea>
      <c:layout>
        <c:manualLayout>
          <c:xMode val="edge"/>
          <c:yMode val="edge"/>
          <c:x val="6.1828181431147142E-3"/>
          <c:y val="1.0153528511169251E-2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Figure1!$A$1:$A$2</c:f>
              <c:strCache>
                <c:ptCount val="2"/>
                <c:pt idx="0">
                  <c:v>Figure 1: Rail freight transport for main undertakings, EU, 2013-2023</c:v>
                </c:pt>
                <c:pt idx="1">
                  <c:v>(billion tonne-kilometres)</c:v>
                </c:pt>
              </c:strCache>
            </c:strRef>
          </c:cat>
          <c:val>
            <c:numRef>
              <c:f>Figure1!$B$1:$B$2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9E84-433E-85F8-7AC55B933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6240960"/>
        <c:axId val="856243480"/>
      </c:barChart>
      <c:catAx>
        <c:axId val="856240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56243480"/>
        <c:crosses val="autoZero"/>
        <c:auto val="1"/>
        <c:lblAlgn val="ctr"/>
        <c:lblOffset val="100"/>
        <c:noMultiLvlLbl val="0"/>
      </c:catAx>
      <c:valAx>
        <c:axId val="8562434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56240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652823279158612E-2"/>
          <c:y val="4.3009906278372305E-2"/>
          <c:w val="0.93566872441936699"/>
          <c:h val="0.670715875638435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Figure2!$C$6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Figure2!$B$7:$B$38</c:f>
              <c:strCache>
                <c:ptCount val="32"/>
                <c:pt idx="0">
                  <c:v>Germany</c:v>
                </c:pt>
                <c:pt idx="1">
                  <c:v>Poland</c:v>
                </c:pt>
                <c:pt idx="2">
                  <c:v>France</c:v>
                </c:pt>
                <c:pt idx="3">
                  <c:v>Italy</c:v>
                </c:pt>
                <c:pt idx="4">
                  <c:v>Sweden</c:v>
                </c:pt>
                <c:pt idx="5">
                  <c:v>Austria</c:v>
                </c:pt>
                <c:pt idx="6">
                  <c:v>Czechia</c:v>
                </c:pt>
                <c:pt idx="7">
                  <c:v>Romania</c:v>
                </c:pt>
                <c:pt idx="8">
                  <c:v>Hungary</c:v>
                </c:pt>
                <c:pt idx="9">
                  <c:v>Spain</c:v>
                </c:pt>
                <c:pt idx="10">
                  <c:v>Finland</c:v>
                </c:pt>
                <c:pt idx="11">
                  <c:v>Slovakia</c:v>
                </c:pt>
                <c:pt idx="12">
                  <c:v>Netherlands</c:v>
                </c:pt>
                <c:pt idx="13">
                  <c:v>Lithuania</c:v>
                </c:pt>
                <c:pt idx="14">
                  <c:v>Latvia</c:v>
                </c:pt>
                <c:pt idx="15">
                  <c:v>Bulgaria</c:v>
                </c:pt>
                <c:pt idx="16">
                  <c:v>Slovenia</c:v>
                </c:pt>
                <c:pt idx="17">
                  <c:v>Croatia</c:v>
                </c:pt>
                <c:pt idx="18">
                  <c:v>Portugal</c:v>
                </c:pt>
                <c:pt idx="19">
                  <c:v>Denmark</c:v>
                </c:pt>
                <c:pt idx="20">
                  <c:v>Estonia</c:v>
                </c:pt>
                <c:pt idx="21">
                  <c:v>Greece</c:v>
                </c:pt>
                <c:pt idx="22">
                  <c:v>Luxembourg</c:v>
                </c:pt>
                <c:pt idx="23">
                  <c:v>Ireland</c:v>
                </c:pt>
                <c:pt idx="25">
                  <c:v>Switzerland</c:v>
                </c:pt>
                <c:pt idx="26">
                  <c:v>Norway</c:v>
                </c:pt>
                <c:pt idx="28">
                  <c:v>Türkiye</c:v>
                </c:pt>
                <c:pt idx="29">
                  <c:v>Serbia (¹)</c:v>
                </c:pt>
                <c:pt idx="30">
                  <c:v>North Macedonia (²)</c:v>
                </c:pt>
                <c:pt idx="31">
                  <c:v>Montenegro (³)</c:v>
                </c:pt>
              </c:strCache>
            </c:strRef>
          </c:cat>
          <c:val>
            <c:numRef>
              <c:f>Figure2!$C$7:$C$38</c:f>
              <c:numCache>
                <c:formatCode>#\,##0_i</c:formatCode>
                <c:ptCount val="32"/>
                <c:pt idx="0">
                  <c:v>110654.504</c:v>
                </c:pt>
                <c:pt idx="1">
                  <c:v>48544.284</c:v>
                </c:pt>
                <c:pt idx="2">
                  <c:v>32230.113000000001</c:v>
                </c:pt>
                <c:pt idx="3">
                  <c:v>17594.132000000001</c:v>
                </c:pt>
                <c:pt idx="4">
                  <c:v>20969.973999999998</c:v>
                </c:pt>
                <c:pt idx="5">
                  <c:v>18011.794999999998</c:v>
                </c:pt>
                <c:pt idx="6">
                  <c:v>13964.918</c:v>
                </c:pt>
                <c:pt idx="7">
                  <c:v>12567.101000000001</c:v>
                </c:pt>
                <c:pt idx="8">
                  <c:v>9722.3230000000003</c:v>
                </c:pt>
                <c:pt idx="9">
                  <c:v>8706.4529999999995</c:v>
                </c:pt>
                <c:pt idx="10">
                  <c:v>9470.1</c:v>
                </c:pt>
                <c:pt idx="11">
                  <c:v>8335.098</c:v>
                </c:pt>
                <c:pt idx="12">
                  <c:v>6077.5529999999999</c:v>
                </c:pt>
                <c:pt idx="13">
                  <c:v>13343.682000000001</c:v>
                </c:pt>
                <c:pt idx="14">
                  <c:v>19532.456999999999</c:v>
                </c:pt>
                <c:pt idx="15">
                  <c:v>2591.08</c:v>
                </c:pt>
                <c:pt idx="16">
                  <c:v>3533.7440000000001</c:v>
                </c:pt>
                <c:pt idx="17">
                  <c:v>2086.3180000000002</c:v>
                </c:pt>
                <c:pt idx="18">
                  <c:v>2290.0709999999999</c:v>
                </c:pt>
                <c:pt idx="19">
                  <c:v>2448</c:v>
                </c:pt>
                <c:pt idx="20">
                  <c:v>4721.902</c:v>
                </c:pt>
                <c:pt idx="21">
                  <c:v>236.73099999999999</c:v>
                </c:pt>
                <c:pt idx="22">
                  <c:v>217.77199999999999</c:v>
                </c:pt>
                <c:pt idx="23">
                  <c:v>98.844999999999999</c:v>
                </c:pt>
                <c:pt idx="25">
                  <c:v>11014.554</c:v>
                </c:pt>
                <c:pt idx="26">
                  <c:v>3382.6190000000001</c:v>
                </c:pt>
                <c:pt idx="28">
                  <c:v>10749.911</c:v>
                </c:pt>
                <c:pt idx="30">
                  <c:v>420.93</c:v>
                </c:pt>
                <c:pt idx="31">
                  <c:v>104.73099999999999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D-4B7D-A02C-3BADAA7B7B5A}"/>
            </c:ext>
          </c:extLst>
        </c:ser>
        <c:ser>
          <c:idx val="1"/>
          <c:order val="1"/>
          <c:tx>
            <c:strRef>
              <c:f>Figure2!$D$6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Figure2!$B$7:$B$38</c:f>
              <c:strCache>
                <c:ptCount val="32"/>
                <c:pt idx="0">
                  <c:v>Germany</c:v>
                </c:pt>
                <c:pt idx="1">
                  <c:v>Poland</c:v>
                </c:pt>
                <c:pt idx="2">
                  <c:v>France</c:v>
                </c:pt>
                <c:pt idx="3">
                  <c:v>Italy</c:v>
                </c:pt>
                <c:pt idx="4">
                  <c:v>Sweden</c:v>
                </c:pt>
                <c:pt idx="5">
                  <c:v>Austria</c:v>
                </c:pt>
                <c:pt idx="6">
                  <c:v>Czechia</c:v>
                </c:pt>
                <c:pt idx="7">
                  <c:v>Romania</c:v>
                </c:pt>
                <c:pt idx="8">
                  <c:v>Hungary</c:v>
                </c:pt>
                <c:pt idx="9">
                  <c:v>Spain</c:v>
                </c:pt>
                <c:pt idx="10">
                  <c:v>Finland</c:v>
                </c:pt>
                <c:pt idx="11">
                  <c:v>Slovakia</c:v>
                </c:pt>
                <c:pt idx="12">
                  <c:v>Netherlands</c:v>
                </c:pt>
                <c:pt idx="13">
                  <c:v>Lithuania</c:v>
                </c:pt>
                <c:pt idx="14">
                  <c:v>Latvia</c:v>
                </c:pt>
                <c:pt idx="15">
                  <c:v>Bulgaria</c:v>
                </c:pt>
                <c:pt idx="16">
                  <c:v>Slovenia</c:v>
                </c:pt>
                <c:pt idx="17">
                  <c:v>Croatia</c:v>
                </c:pt>
                <c:pt idx="18">
                  <c:v>Portugal</c:v>
                </c:pt>
                <c:pt idx="19">
                  <c:v>Denmark</c:v>
                </c:pt>
                <c:pt idx="20">
                  <c:v>Estonia</c:v>
                </c:pt>
                <c:pt idx="21">
                  <c:v>Greece</c:v>
                </c:pt>
                <c:pt idx="22">
                  <c:v>Luxembourg</c:v>
                </c:pt>
                <c:pt idx="23">
                  <c:v>Ireland</c:v>
                </c:pt>
                <c:pt idx="25">
                  <c:v>Switzerland</c:v>
                </c:pt>
                <c:pt idx="26">
                  <c:v>Norway</c:v>
                </c:pt>
                <c:pt idx="28">
                  <c:v>Türkiye</c:v>
                </c:pt>
                <c:pt idx="29">
                  <c:v>Serbia (¹)</c:v>
                </c:pt>
                <c:pt idx="30">
                  <c:v>North Macedonia (²)</c:v>
                </c:pt>
                <c:pt idx="31">
                  <c:v>Montenegro (³)</c:v>
                </c:pt>
              </c:strCache>
            </c:strRef>
          </c:cat>
          <c:val>
            <c:numRef>
              <c:f>Figure2!$D$7:$D$38</c:f>
              <c:numCache>
                <c:formatCode>#\,##0_i</c:formatCode>
                <c:ptCount val="32"/>
                <c:pt idx="0">
                  <c:v>124552.57</c:v>
                </c:pt>
                <c:pt idx="1">
                  <c:v>59031.41</c:v>
                </c:pt>
                <c:pt idx="2">
                  <c:v>35281.856</c:v>
                </c:pt>
                <c:pt idx="3">
                  <c:v>24130.681</c:v>
                </c:pt>
                <c:pt idx="4">
                  <c:v>23161.148000000001</c:v>
                </c:pt>
                <c:pt idx="5">
                  <c:v>22166.901000000002</c:v>
                </c:pt>
                <c:pt idx="6">
                  <c:v>16367.571</c:v>
                </c:pt>
                <c:pt idx="7">
                  <c:v>13085.466</c:v>
                </c:pt>
                <c:pt idx="8">
                  <c:v>11350.752</c:v>
                </c:pt>
                <c:pt idx="9">
                  <c:v>10565.829</c:v>
                </c:pt>
                <c:pt idx="10">
                  <c:v>8843.7819999999992</c:v>
                </c:pt>
                <c:pt idx="11">
                  <c:v>7838.299</c:v>
                </c:pt>
                <c:pt idx="12">
                  <c:v>7176.0940000000001</c:v>
                </c:pt>
                <c:pt idx="13">
                  <c:v>7375.058</c:v>
                </c:pt>
                <c:pt idx="14">
                  <c:v>7410.2849999999999</c:v>
                </c:pt>
                <c:pt idx="15">
                  <c:v>5229.3990000000003</c:v>
                </c:pt>
                <c:pt idx="16">
                  <c:v>4083.6210000000001</c:v>
                </c:pt>
                <c:pt idx="17">
                  <c:v>3528.828</c:v>
                </c:pt>
                <c:pt idx="18">
                  <c:v>2189.8510000000001</c:v>
                </c:pt>
                <c:pt idx="19">
                  <c:v>2211.0039999999999</c:v>
                </c:pt>
                <c:pt idx="20">
                  <c:v>1285.83</c:v>
                </c:pt>
                <c:pt idx="21">
                  <c:v>457.71300000000002</c:v>
                </c:pt>
                <c:pt idx="22">
                  <c:v>167.42</c:v>
                </c:pt>
                <c:pt idx="23">
                  <c:v>80.950999999999993</c:v>
                </c:pt>
                <c:pt idx="25">
                  <c:v>11049.251</c:v>
                </c:pt>
                <c:pt idx="26">
                  <c:v>4245.9679999999998</c:v>
                </c:pt>
                <c:pt idx="28">
                  <c:v>16080.895</c:v>
                </c:pt>
                <c:pt idx="29">
                  <c:v>2791.5039999999999</c:v>
                </c:pt>
                <c:pt idx="30">
                  <c:v>286.30200000000002</c:v>
                </c:pt>
                <c:pt idx="31">
                  <c:v>188.79300000000001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0D-4B7D-A02C-3BADAA7B7B5A}"/>
            </c:ext>
          </c:extLst>
        </c:ser>
        <c:ser>
          <c:idx val="2"/>
          <c:order val="2"/>
          <c:tx>
            <c:strRef>
              <c:f>Figure2!$E$6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Figure2!$B$7:$B$38</c:f>
              <c:strCache>
                <c:ptCount val="32"/>
                <c:pt idx="0">
                  <c:v>Germany</c:v>
                </c:pt>
                <c:pt idx="1">
                  <c:v>Poland</c:v>
                </c:pt>
                <c:pt idx="2">
                  <c:v>France</c:v>
                </c:pt>
                <c:pt idx="3">
                  <c:v>Italy</c:v>
                </c:pt>
                <c:pt idx="4">
                  <c:v>Sweden</c:v>
                </c:pt>
                <c:pt idx="5">
                  <c:v>Austria</c:v>
                </c:pt>
                <c:pt idx="6">
                  <c:v>Czechia</c:v>
                </c:pt>
                <c:pt idx="7">
                  <c:v>Romania</c:v>
                </c:pt>
                <c:pt idx="8">
                  <c:v>Hungary</c:v>
                </c:pt>
                <c:pt idx="9">
                  <c:v>Spain</c:v>
                </c:pt>
                <c:pt idx="10">
                  <c:v>Finland</c:v>
                </c:pt>
                <c:pt idx="11">
                  <c:v>Slovakia</c:v>
                </c:pt>
                <c:pt idx="12">
                  <c:v>Netherlands</c:v>
                </c:pt>
                <c:pt idx="13">
                  <c:v>Lithuania</c:v>
                </c:pt>
                <c:pt idx="14">
                  <c:v>Latvia</c:v>
                </c:pt>
                <c:pt idx="15">
                  <c:v>Bulgaria</c:v>
                </c:pt>
                <c:pt idx="16">
                  <c:v>Slovenia</c:v>
                </c:pt>
                <c:pt idx="17">
                  <c:v>Croatia</c:v>
                </c:pt>
                <c:pt idx="18">
                  <c:v>Portugal</c:v>
                </c:pt>
                <c:pt idx="19">
                  <c:v>Denmark</c:v>
                </c:pt>
                <c:pt idx="20">
                  <c:v>Estonia</c:v>
                </c:pt>
                <c:pt idx="21">
                  <c:v>Greece</c:v>
                </c:pt>
                <c:pt idx="22">
                  <c:v>Luxembourg</c:v>
                </c:pt>
                <c:pt idx="23">
                  <c:v>Ireland</c:v>
                </c:pt>
                <c:pt idx="25">
                  <c:v>Switzerland</c:v>
                </c:pt>
                <c:pt idx="26">
                  <c:v>Norway</c:v>
                </c:pt>
                <c:pt idx="28">
                  <c:v>Türkiye</c:v>
                </c:pt>
                <c:pt idx="29">
                  <c:v>Serbia (¹)</c:v>
                </c:pt>
                <c:pt idx="30">
                  <c:v>North Macedonia (²)</c:v>
                </c:pt>
                <c:pt idx="31">
                  <c:v>Montenegro (³)</c:v>
                </c:pt>
              </c:strCache>
            </c:strRef>
          </c:cat>
          <c:val>
            <c:numRef>
              <c:f>Figure2!$E$7:$E$38</c:f>
              <c:numCache>
                <c:formatCode>#\,##0_i</c:formatCode>
                <c:ptCount val="32"/>
                <c:pt idx="0">
                  <c:v>125363.88800000001</c:v>
                </c:pt>
                <c:pt idx="1">
                  <c:v>60152.932000000001</c:v>
                </c:pt>
                <c:pt idx="2">
                  <c:v>29398.991000000002</c:v>
                </c:pt>
                <c:pt idx="3">
                  <c:v>22693.111000000001</c:v>
                </c:pt>
                <c:pt idx="4">
                  <c:v>21953.383000000002</c:v>
                </c:pt>
                <c:pt idx="5">
                  <c:v>20205.169999999998</c:v>
                </c:pt>
                <c:pt idx="6">
                  <c:v>15038.162</c:v>
                </c:pt>
                <c:pt idx="7">
                  <c:v>12654.477999999999</c:v>
                </c:pt>
                <c:pt idx="8">
                  <c:v>10459.923000000001</c:v>
                </c:pt>
                <c:pt idx="9">
                  <c:v>9972.1479999999992</c:v>
                </c:pt>
                <c:pt idx="10">
                  <c:v>7868.7950000000001</c:v>
                </c:pt>
                <c:pt idx="11">
                  <c:v>7488.1139999999996</c:v>
                </c:pt>
                <c:pt idx="12">
                  <c:v>6492.7529999999997</c:v>
                </c:pt>
                <c:pt idx="13">
                  <c:v>6306.518</c:v>
                </c:pt>
                <c:pt idx="14">
                  <c:v>5190.5469999999996</c:v>
                </c:pt>
                <c:pt idx="15">
                  <c:v>4513.8090000000002</c:v>
                </c:pt>
                <c:pt idx="16">
                  <c:v>3794.3609999999999</c:v>
                </c:pt>
                <c:pt idx="17">
                  <c:v>3145.2530000000002</c:v>
                </c:pt>
                <c:pt idx="18">
                  <c:v>2263.0300000000002</c:v>
                </c:pt>
                <c:pt idx="19">
                  <c:v>1906.14</c:v>
                </c:pt>
                <c:pt idx="20">
                  <c:v>770.82899999999995</c:v>
                </c:pt>
                <c:pt idx="21">
                  <c:v>210.71899999999999</c:v>
                </c:pt>
                <c:pt idx="22">
                  <c:v>173.94499999999999</c:v>
                </c:pt>
                <c:pt idx="23">
                  <c:v>76.070999999999998</c:v>
                </c:pt>
                <c:pt idx="25">
                  <c:v>10350.974</c:v>
                </c:pt>
                <c:pt idx="26">
                  <c:v>3928.1390000000001</c:v>
                </c:pt>
                <c:pt idx="28">
                  <c:v>12996.502</c:v>
                </c:pt>
                <c:pt idx="29">
                  <c:v>2124.2849999999999</c:v>
                </c:pt>
                <c:pt idx="30">
                  <c:v>146.214</c:v>
                </c:pt>
                <c:pt idx="31">
                  <c:v>163.16399999999999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0D-4B7D-A02C-3BADAA7B7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558619808"/>
        <c:axId val="558623416"/>
      </c:barChart>
      <c:catAx>
        <c:axId val="55861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623416"/>
        <c:crosses val="autoZero"/>
        <c:auto val="1"/>
        <c:lblAlgn val="ctr"/>
        <c:lblOffset val="100"/>
        <c:tickMarkSkip val="1"/>
        <c:noMultiLvlLbl val="0"/>
      </c:catAx>
      <c:valAx>
        <c:axId val="5586234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61980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652823279158612E-2"/>
          <c:y val="4.3009906278372305E-2"/>
          <c:w val="0.93566872441936699"/>
          <c:h val="0.670715875638435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Figure2!$C$6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Figure2!$B$22:$B$30</c:f>
              <c:strCache>
                <c:ptCount val="9"/>
                <c:pt idx="0">
                  <c:v>Bulgaria</c:v>
                </c:pt>
                <c:pt idx="1">
                  <c:v>Slovenia</c:v>
                </c:pt>
                <c:pt idx="2">
                  <c:v>Croatia</c:v>
                </c:pt>
                <c:pt idx="3">
                  <c:v>Portugal</c:v>
                </c:pt>
                <c:pt idx="4">
                  <c:v>Denmark</c:v>
                </c:pt>
                <c:pt idx="5">
                  <c:v>Estonia</c:v>
                </c:pt>
                <c:pt idx="6">
                  <c:v>Greece</c:v>
                </c:pt>
                <c:pt idx="7">
                  <c:v>Luxembourg</c:v>
                </c:pt>
                <c:pt idx="8">
                  <c:v>Ireland</c:v>
                </c:pt>
              </c:strCache>
            </c:strRef>
          </c:cat>
          <c:val>
            <c:numRef>
              <c:f>Figure2!$C$22:$C$30</c:f>
              <c:numCache>
                <c:formatCode>#\,##0_i</c:formatCode>
                <c:ptCount val="9"/>
                <c:pt idx="0">
                  <c:v>2591.08</c:v>
                </c:pt>
                <c:pt idx="1">
                  <c:v>3533.7440000000001</c:v>
                </c:pt>
                <c:pt idx="2">
                  <c:v>2086.3180000000002</c:v>
                </c:pt>
                <c:pt idx="3">
                  <c:v>2290.0709999999999</c:v>
                </c:pt>
                <c:pt idx="4">
                  <c:v>2448</c:v>
                </c:pt>
                <c:pt idx="5">
                  <c:v>4721.902</c:v>
                </c:pt>
                <c:pt idx="6">
                  <c:v>236.73099999999999</c:v>
                </c:pt>
                <c:pt idx="7">
                  <c:v>217.77199999999999</c:v>
                </c:pt>
                <c:pt idx="8">
                  <c:v>98.844999999999999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6D-4061-BDC8-8A7EDC8566FC}"/>
            </c:ext>
          </c:extLst>
        </c:ser>
        <c:ser>
          <c:idx val="1"/>
          <c:order val="1"/>
          <c:tx>
            <c:strRef>
              <c:f>Figure2!$D$6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Figure2!$B$22:$B$30</c:f>
              <c:strCache>
                <c:ptCount val="9"/>
                <c:pt idx="0">
                  <c:v>Bulgaria</c:v>
                </c:pt>
                <c:pt idx="1">
                  <c:v>Slovenia</c:v>
                </c:pt>
                <c:pt idx="2">
                  <c:v>Croatia</c:v>
                </c:pt>
                <c:pt idx="3">
                  <c:v>Portugal</c:v>
                </c:pt>
                <c:pt idx="4">
                  <c:v>Denmark</c:v>
                </c:pt>
                <c:pt idx="5">
                  <c:v>Estonia</c:v>
                </c:pt>
                <c:pt idx="6">
                  <c:v>Greece</c:v>
                </c:pt>
                <c:pt idx="7">
                  <c:v>Luxembourg</c:v>
                </c:pt>
                <c:pt idx="8">
                  <c:v>Ireland</c:v>
                </c:pt>
              </c:strCache>
            </c:strRef>
          </c:cat>
          <c:val>
            <c:numRef>
              <c:f>Figure2!$D$22:$D$30</c:f>
              <c:numCache>
                <c:formatCode>#\,##0_i</c:formatCode>
                <c:ptCount val="9"/>
                <c:pt idx="0">
                  <c:v>5229.3990000000003</c:v>
                </c:pt>
                <c:pt idx="1">
                  <c:v>4083.6210000000001</c:v>
                </c:pt>
                <c:pt idx="2">
                  <c:v>3528.828</c:v>
                </c:pt>
                <c:pt idx="3">
                  <c:v>2189.8510000000001</c:v>
                </c:pt>
                <c:pt idx="4">
                  <c:v>2211.0039999999999</c:v>
                </c:pt>
                <c:pt idx="5">
                  <c:v>1285.83</c:v>
                </c:pt>
                <c:pt idx="6">
                  <c:v>457.71300000000002</c:v>
                </c:pt>
                <c:pt idx="7">
                  <c:v>167.42</c:v>
                </c:pt>
                <c:pt idx="8">
                  <c:v>80.950999999999993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6D-4061-BDC8-8A7EDC8566FC}"/>
            </c:ext>
          </c:extLst>
        </c:ser>
        <c:ser>
          <c:idx val="2"/>
          <c:order val="2"/>
          <c:tx>
            <c:strRef>
              <c:f>Figure2!$E$6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Figure2!$B$22:$B$30</c:f>
              <c:strCache>
                <c:ptCount val="9"/>
                <c:pt idx="0">
                  <c:v>Bulgaria</c:v>
                </c:pt>
                <c:pt idx="1">
                  <c:v>Slovenia</c:v>
                </c:pt>
                <c:pt idx="2">
                  <c:v>Croatia</c:v>
                </c:pt>
                <c:pt idx="3">
                  <c:v>Portugal</c:v>
                </c:pt>
                <c:pt idx="4">
                  <c:v>Denmark</c:v>
                </c:pt>
                <c:pt idx="5">
                  <c:v>Estonia</c:v>
                </c:pt>
                <c:pt idx="6">
                  <c:v>Greece</c:v>
                </c:pt>
                <c:pt idx="7">
                  <c:v>Luxembourg</c:v>
                </c:pt>
                <c:pt idx="8">
                  <c:v>Ireland</c:v>
                </c:pt>
              </c:strCache>
            </c:strRef>
          </c:cat>
          <c:val>
            <c:numRef>
              <c:f>Figure2!$E$22:$E$30</c:f>
              <c:numCache>
                <c:formatCode>#\,##0_i</c:formatCode>
                <c:ptCount val="9"/>
                <c:pt idx="0">
                  <c:v>4513.8090000000002</c:v>
                </c:pt>
                <c:pt idx="1">
                  <c:v>3794.3609999999999</c:v>
                </c:pt>
                <c:pt idx="2">
                  <c:v>3145.2530000000002</c:v>
                </c:pt>
                <c:pt idx="3">
                  <c:v>2263.0300000000002</c:v>
                </c:pt>
                <c:pt idx="4">
                  <c:v>1906.14</c:v>
                </c:pt>
                <c:pt idx="5">
                  <c:v>770.82899999999995</c:v>
                </c:pt>
                <c:pt idx="6">
                  <c:v>210.71899999999999</c:v>
                </c:pt>
                <c:pt idx="7">
                  <c:v>173.94499999999999</c:v>
                </c:pt>
                <c:pt idx="8">
                  <c:v>76.070999999999998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6D-4061-BDC8-8A7EDC856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558619808"/>
        <c:axId val="558623416"/>
      </c:barChart>
      <c:catAx>
        <c:axId val="55861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623416"/>
        <c:crosses val="autoZero"/>
        <c:auto val="1"/>
        <c:lblAlgn val="ctr"/>
        <c:lblOffset val="100"/>
        <c:tickMarkSkip val="1"/>
        <c:noMultiLvlLbl val="0"/>
      </c:catAx>
      <c:valAx>
        <c:axId val="5586234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61980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768457935122506"/>
          <c:y val="4.947892723624249E-2"/>
          <c:w val="0.64769172811464237"/>
          <c:h val="0.596788065664922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Figure2!$C$6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Figure2!$B$36:$B$38</c:f>
              <c:strCache>
                <c:ptCount val="3"/>
                <c:pt idx="0">
                  <c:v>Serbia (¹)</c:v>
                </c:pt>
                <c:pt idx="1">
                  <c:v>North Macedonia (²)</c:v>
                </c:pt>
                <c:pt idx="2">
                  <c:v>Montenegro (³)</c:v>
                </c:pt>
              </c:strCache>
            </c:strRef>
          </c:cat>
          <c:val>
            <c:numRef>
              <c:f>Figure2!$C$36:$C$38</c:f>
              <c:numCache>
                <c:formatCode>#\,##0_i</c:formatCode>
                <c:ptCount val="3"/>
                <c:pt idx="1">
                  <c:v>420.93</c:v>
                </c:pt>
                <c:pt idx="2">
                  <c:v>104.73099999999999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90-4EA5-A026-CE3147F68597}"/>
            </c:ext>
          </c:extLst>
        </c:ser>
        <c:ser>
          <c:idx val="1"/>
          <c:order val="1"/>
          <c:tx>
            <c:strRef>
              <c:f>Figure2!$D$6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Figure2!$B$36:$B$38</c:f>
              <c:strCache>
                <c:ptCount val="3"/>
                <c:pt idx="0">
                  <c:v>Serbia (¹)</c:v>
                </c:pt>
                <c:pt idx="1">
                  <c:v>North Macedonia (²)</c:v>
                </c:pt>
                <c:pt idx="2">
                  <c:v>Montenegro (³)</c:v>
                </c:pt>
              </c:strCache>
            </c:strRef>
          </c:cat>
          <c:val>
            <c:numRef>
              <c:f>Figure2!$D$36:$D$38</c:f>
              <c:numCache>
                <c:formatCode>#\,##0_i</c:formatCode>
                <c:ptCount val="3"/>
                <c:pt idx="0">
                  <c:v>2791.5039999999999</c:v>
                </c:pt>
                <c:pt idx="1">
                  <c:v>286.30200000000002</c:v>
                </c:pt>
                <c:pt idx="2">
                  <c:v>188.79300000000001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90-4EA5-A026-CE3147F68597}"/>
            </c:ext>
          </c:extLst>
        </c:ser>
        <c:ser>
          <c:idx val="2"/>
          <c:order val="2"/>
          <c:tx>
            <c:strRef>
              <c:f>Figure2!$E$6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Figure2!$B$36:$B$38</c:f>
              <c:strCache>
                <c:ptCount val="3"/>
                <c:pt idx="0">
                  <c:v>Serbia (¹)</c:v>
                </c:pt>
                <c:pt idx="1">
                  <c:v>North Macedonia (²)</c:v>
                </c:pt>
                <c:pt idx="2">
                  <c:v>Montenegro (³)</c:v>
                </c:pt>
              </c:strCache>
            </c:strRef>
          </c:cat>
          <c:val>
            <c:numRef>
              <c:f>Figure2!$E$36:$E$38</c:f>
              <c:numCache>
                <c:formatCode>#\,##0_i</c:formatCode>
                <c:ptCount val="3"/>
                <c:pt idx="0">
                  <c:v>2124.2849999999999</c:v>
                </c:pt>
                <c:pt idx="1">
                  <c:v>146.214</c:v>
                </c:pt>
                <c:pt idx="2">
                  <c:v>163.16399999999999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90-4EA5-A026-CE3147F68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558619808"/>
        <c:axId val="558623416"/>
      </c:barChart>
      <c:catAx>
        <c:axId val="55861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623416"/>
        <c:crosses val="autoZero"/>
        <c:auto val="1"/>
        <c:lblAlgn val="ctr"/>
        <c:lblOffset val="100"/>
        <c:tickMarkSkip val="1"/>
        <c:noMultiLvlLbl val="0"/>
      </c:catAx>
      <c:valAx>
        <c:axId val="5586234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61980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Rail freight transport for main undertakings, 2013, 2022 and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(billion tonne-kilometres)</a:t>
            </a:r>
          </a:p>
        </c:rich>
      </c:tx>
      <c:layout>
        <c:manualLayout>
          <c:xMode val="edge"/>
          <c:yMode val="edge"/>
          <c:x val="3.9156184229846803E-3"/>
          <c:y val="7.0309624709373707E-3"/>
        </c:manualLayout>
      </c:layout>
      <c:overlay val="0"/>
    </c:title>
    <c:autoTitleDeleted val="0"/>
    <c:plotArea>
      <c:layout>
        <c:manualLayout>
          <c:xMode val="edge"/>
          <c:yMode val="edge"/>
          <c:x val="3.9156184229846803E-3"/>
          <c:y val="7.0309624709373707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Figure2!$A$1:$A$2</c:f>
              <c:strCache>
                <c:ptCount val="2"/>
                <c:pt idx="0">
                  <c:v>Figure 2: Rail freight transport for main undertakings, 2013, 2022 and 2023</c:v>
                </c:pt>
                <c:pt idx="1">
                  <c:v>(billion tonne-kilometres)</c:v>
                </c:pt>
              </c:strCache>
            </c:strRef>
          </c:cat>
          <c:val>
            <c:numRef>
              <c:f>Figure2!$B$1:$B$2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88E8-4BB2-9E20-50EAE594A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018912"/>
        <c:axId val="425019272"/>
      </c:barChart>
      <c:catAx>
        <c:axId val="425018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5019272"/>
        <c:crosses val="autoZero"/>
        <c:auto val="1"/>
        <c:lblAlgn val="ctr"/>
        <c:lblOffset val="100"/>
        <c:noMultiLvlLbl val="0"/>
      </c:catAx>
      <c:valAx>
        <c:axId val="4250192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25018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Rail freight transport by type of transport for main undertakings, 2023</a:t>
            </a:r>
          </a:p>
          <a:p>
            <a:pPr algn="l">
              <a:defRPr sz="1800"/>
            </a:pPr>
            <a:r>
              <a:rPr lang="en-US" sz="1600" b="0"/>
              <a:t>(%, based on tonne-kilometres)</a:t>
            </a:r>
          </a:p>
        </c:rich>
      </c:tx>
      <c:layout>
        <c:manualLayout>
          <c:xMode val="edge"/>
          <c:yMode val="edge"/>
          <c:x val="5.3333333333333332E-3"/>
          <c:y val="7.78346760836410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590701317227196E-2"/>
          <c:y val="0.10072122284604015"/>
          <c:w val="0.92646724281257342"/>
          <c:h val="0.393866963287905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Figure3!$G$60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Figure3!$A$61:$A$93</c:f>
              <c:strCache>
                <c:ptCount val="33"/>
                <c:pt idx="0">
                  <c:v>EU (¹)</c:v>
                </c:pt>
                <c:pt idx="2">
                  <c:v>Ireland (²)</c:v>
                </c:pt>
                <c:pt idx="3">
                  <c:v>Finland (³)(⁴)</c:v>
                </c:pt>
                <c:pt idx="4">
                  <c:v>Spain (³)</c:v>
                </c:pt>
                <c:pt idx="5">
                  <c:v>Romania</c:v>
                </c:pt>
                <c:pt idx="6">
                  <c:v>Poland</c:v>
                </c:pt>
                <c:pt idx="7">
                  <c:v>Portugal (⁴)</c:v>
                </c:pt>
                <c:pt idx="8">
                  <c:v>Sweden</c:v>
                </c:pt>
                <c:pt idx="9">
                  <c:v>Lithuania</c:v>
                </c:pt>
                <c:pt idx="10">
                  <c:v>Bulgaria</c:v>
                </c:pt>
                <c:pt idx="11">
                  <c:v>France</c:v>
                </c:pt>
                <c:pt idx="12">
                  <c:v>Italy (⁴)</c:v>
                </c:pt>
                <c:pt idx="13">
                  <c:v>Germany</c:v>
                </c:pt>
                <c:pt idx="14">
                  <c:v>Estonia (⁴)</c:v>
                </c:pt>
                <c:pt idx="15">
                  <c:v>Czechia</c:v>
                </c:pt>
                <c:pt idx="16">
                  <c:v>Austria</c:v>
                </c:pt>
                <c:pt idx="17">
                  <c:v>Croatia</c:v>
                </c:pt>
                <c:pt idx="18">
                  <c:v>Slovenia</c:v>
                </c:pt>
                <c:pt idx="19">
                  <c:v>Slovakia</c:v>
                </c:pt>
                <c:pt idx="20">
                  <c:v>Hungary</c:v>
                </c:pt>
                <c:pt idx="21">
                  <c:v>Luxembourg</c:v>
                </c:pt>
                <c:pt idx="22">
                  <c:v>Latvia</c:v>
                </c:pt>
                <c:pt idx="23">
                  <c:v>Netherlands</c:v>
                </c:pt>
                <c:pt idx="24">
                  <c:v>Denmark</c:v>
                </c:pt>
                <c:pt idx="25">
                  <c:v>Greece (⁴)</c:v>
                </c:pt>
                <c:pt idx="27">
                  <c:v>Norway (⁴)</c:v>
                </c:pt>
                <c:pt idx="28">
                  <c:v>Switzerland</c:v>
                </c:pt>
                <c:pt idx="30">
                  <c:v>Türkiye (⁵)</c:v>
                </c:pt>
                <c:pt idx="31">
                  <c:v>Montenegro (⁵)(⁶)</c:v>
                </c:pt>
                <c:pt idx="32">
                  <c:v>North Macedonia (⁶)(⁷)</c:v>
                </c:pt>
              </c:strCache>
            </c:strRef>
          </c:cat>
          <c:val>
            <c:numRef>
              <c:f>Figure3!$G$61:$G$93</c:f>
              <c:numCache>
                <c:formatCode>0%</c:formatCode>
                <c:ptCount val="33"/>
                <c:pt idx="0" formatCode="0.0">
                  <c:v>51.530465629717931</c:v>
                </c:pt>
                <c:pt idx="2" formatCode="0.0">
                  <c:v>100</c:v>
                </c:pt>
                <c:pt idx="3" formatCode="0.0">
                  <c:v>93.907644054775858</c:v>
                </c:pt>
                <c:pt idx="4" formatCode="0.0">
                  <c:v>85.825631548990245</c:v>
                </c:pt>
                <c:pt idx="5" formatCode="0.0">
                  <c:v>74.228545815955428</c:v>
                </c:pt>
                <c:pt idx="6" formatCode="0.0">
                  <c:v>70.388093468162126</c:v>
                </c:pt>
                <c:pt idx="7" formatCode="0.0">
                  <c:v>69.125685474783822</c:v>
                </c:pt>
                <c:pt idx="8" formatCode="0.0">
                  <c:v>62.549311875987399</c:v>
                </c:pt>
                <c:pt idx="9" formatCode="0.0">
                  <c:v>60.662936346173915</c:v>
                </c:pt>
                <c:pt idx="10" formatCode="0.0">
                  <c:v>60.657307387175663</c:v>
                </c:pt>
                <c:pt idx="11" formatCode="0.0">
                  <c:v>59.991814004773154</c:v>
                </c:pt>
                <c:pt idx="12" formatCode="0.0">
                  <c:v>54.493665500512471</c:v>
                </c:pt>
                <c:pt idx="13" formatCode="0.0">
                  <c:v>49.506194319691176</c:v>
                </c:pt>
                <c:pt idx="14" formatCode="0.0">
                  <c:v>42.029944384552216</c:v>
                </c:pt>
                <c:pt idx="15" formatCode="0.0">
                  <c:v>30.0182961189007</c:v>
                </c:pt>
                <c:pt idx="16" formatCode="0.0">
                  <c:v>19.541002647292615</c:v>
                </c:pt>
                <c:pt idx="17" formatCode="0.0">
                  <c:v>18.817913853035037</c:v>
                </c:pt>
                <c:pt idx="18" formatCode="0.0">
                  <c:v>15.059110084675655</c:v>
                </c:pt>
                <c:pt idx="19" formatCode="0.0">
                  <c:v>13.374836440791366</c:v>
                </c:pt>
                <c:pt idx="20" formatCode="0.0">
                  <c:v>12.683152638886536</c:v>
                </c:pt>
                <c:pt idx="21" formatCode="0.0">
                  <c:v>10.849981315933199</c:v>
                </c:pt>
                <c:pt idx="22" formatCode="0.0">
                  <c:v>6.667370510275699</c:v>
                </c:pt>
                <c:pt idx="23" formatCode="0.0">
                  <c:v>6.1435880896747488</c:v>
                </c:pt>
                <c:pt idx="24" formatCode="0.0">
                  <c:v>5.0910741078829478</c:v>
                </c:pt>
                <c:pt idx="25" formatCode="0.0">
                  <c:v>5.0209046170492462</c:v>
                </c:pt>
                <c:pt idx="27" formatCode="0.0">
                  <c:v>67.737725167057491</c:v>
                </c:pt>
                <c:pt idx="28" formatCode="0.0">
                  <c:v>22.946623187344496</c:v>
                </c:pt>
                <c:pt idx="30" formatCode="0.0">
                  <c:v>92.51600930773526</c:v>
                </c:pt>
                <c:pt idx="31" formatCode="0.0">
                  <c:v>43.400973553044878</c:v>
                </c:pt>
                <c:pt idx="32" formatCode="0.0">
                  <c:v>0.23716215744214153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33-4674-8903-3044BB263EE4}"/>
            </c:ext>
          </c:extLst>
        </c:ser>
        <c:ser>
          <c:idx val="1"/>
          <c:order val="1"/>
          <c:tx>
            <c:strRef>
              <c:f>Figure3!$H$60</c:f>
              <c:strCache>
                <c:ptCount val="1"/>
                <c:pt idx="0">
                  <c:v>International loadings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Figure3!$A$61:$A$93</c:f>
              <c:strCache>
                <c:ptCount val="33"/>
                <c:pt idx="0">
                  <c:v>EU (¹)</c:v>
                </c:pt>
                <c:pt idx="2">
                  <c:v>Ireland (²)</c:v>
                </c:pt>
                <c:pt idx="3">
                  <c:v>Finland (³)(⁴)</c:v>
                </c:pt>
                <c:pt idx="4">
                  <c:v>Spain (³)</c:v>
                </c:pt>
                <c:pt idx="5">
                  <c:v>Romania</c:v>
                </c:pt>
                <c:pt idx="6">
                  <c:v>Poland</c:v>
                </c:pt>
                <c:pt idx="7">
                  <c:v>Portugal (⁴)</c:v>
                </c:pt>
                <c:pt idx="8">
                  <c:v>Sweden</c:v>
                </c:pt>
                <c:pt idx="9">
                  <c:v>Lithuania</c:v>
                </c:pt>
                <c:pt idx="10">
                  <c:v>Bulgaria</c:v>
                </c:pt>
                <c:pt idx="11">
                  <c:v>France</c:v>
                </c:pt>
                <c:pt idx="12">
                  <c:v>Italy (⁴)</c:v>
                </c:pt>
                <c:pt idx="13">
                  <c:v>Germany</c:v>
                </c:pt>
                <c:pt idx="14">
                  <c:v>Estonia (⁴)</c:v>
                </c:pt>
                <c:pt idx="15">
                  <c:v>Czechia</c:v>
                </c:pt>
                <c:pt idx="16">
                  <c:v>Austria</c:v>
                </c:pt>
                <c:pt idx="17">
                  <c:v>Croatia</c:v>
                </c:pt>
                <c:pt idx="18">
                  <c:v>Slovenia</c:v>
                </c:pt>
                <c:pt idx="19">
                  <c:v>Slovakia</c:v>
                </c:pt>
                <c:pt idx="20">
                  <c:v>Hungary</c:v>
                </c:pt>
                <c:pt idx="21">
                  <c:v>Luxembourg</c:v>
                </c:pt>
                <c:pt idx="22">
                  <c:v>Latvia</c:v>
                </c:pt>
                <c:pt idx="23">
                  <c:v>Netherlands</c:v>
                </c:pt>
                <c:pt idx="24">
                  <c:v>Denmark</c:v>
                </c:pt>
                <c:pt idx="25">
                  <c:v>Greece (⁴)</c:v>
                </c:pt>
                <c:pt idx="27">
                  <c:v>Norway (⁴)</c:v>
                </c:pt>
                <c:pt idx="28">
                  <c:v>Switzerland</c:v>
                </c:pt>
                <c:pt idx="30">
                  <c:v>Türkiye (⁵)</c:v>
                </c:pt>
                <c:pt idx="31">
                  <c:v>Montenegro (⁵)(⁶)</c:v>
                </c:pt>
                <c:pt idx="32">
                  <c:v>North Macedonia (⁶)(⁷)</c:v>
                </c:pt>
              </c:strCache>
            </c:strRef>
          </c:cat>
          <c:val>
            <c:numRef>
              <c:f>Figure3!$H$61:$H$93</c:f>
              <c:numCache>
                <c:formatCode>0%</c:formatCode>
                <c:ptCount val="33"/>
                <c:pt idx="0" formatCode="0.0">
                  <c:v>18.11665070159405</c:v>
                </c:pt>
                <c:pt idx="2" formatCode="0.0">
                  <c:v>0</c:v>
                </c:pt>
                <c:pt idx="3" formatCode="0.0">
                  <c:v>0</c:v>
                </c:pt>
                <c:pt idx="4" formatCode="0.0">
                  <c:v>8.0109922155186641</c:v>
                </c:pt>
                <c:pt idx="5" formatCode="0.0">
                  <c:v>10.226664426616413</c:v>
                </c:pt>
                <c:pt idx="6" formatCode="0.0">
                  <c:v>12.860420502860942</c:v>
                </c:pt>
                <c:pt idx="7" formatCode="0.0">
                  <c:v>7.7204014087307735</c:v>
                </c:pt>
                <c:pt idx="8" formatCode="0.0">
                  <c:v>22.543842103970945</c:v>
                </c:pt>
                <c:pt idx="9" formatCode="0.0">
                  <c:v>5.3951800343707887</c:v>
                </c:pt>
                <c:pt idx="10" formatCode="0.0">
                  <c:v>13.678779939514497</c:v>
                </c:pt>
                <c:pt idx="11" formatCode="0.0">
                  <c:v>16.296232751661442</c:v>
                </c:pt>
                <c:pt idx="12" formatCode="0.0">
                  <c:v>18.843661408962394</c:v>
                </c:pt>
                <c:pt idx="13" formatCode="0.0">
                  <c:v>18.98620917053881</c:v>
                </c:pt>
                <c:pt idx="14" formatCode="0.0">
                  <c:v>23.63559232981634</c:v>
                </c:pt>
                <c:pt idx="15" formatCode="0.0">
                  <c:v>25.338242798554766</c:v>
                </c:pt>
                <c:pt idx="16" formatCode="0.0">
                  <c:v>17.402436237733397</c:v>
                </c:pt>
                <c:pt idx="17" formatCode="0.0">
                  <c:v>33.837055397451337</c:v>
                </c:pt>
                <c:pt idx="18" formatCode="0.0">
                  <c:v>42.697466055549278</c:v>
                </c:pt>
                <c:pt idx="19" formatCode="0.0">
                  <c:v>17.542748414353735</c:v>
                </c:pt>
                <c:pt idx="20" formatCode="0.0">
                  <c:v>27.006259988720753</c:v>
                </c:pt>
                <c:pt idx="21" formatCode="0.0">
                  <c:v>29.30868952829918</c:v>
                </c:pt>
                <c:pt idx="22" formatCode="0.0">
                  <c:v>20.93632906127235</c:v>
                </c:pt>
                <c:pt idx="23" formatCode="0.0">
                  <c:v>62.33938053703875</c:v>
                </c:pt>
                <c:pt idx="24" formatCode="0.0">
                  <c:v>4.1970684209974083</c:v>
                </c:pt>
                <c:pt idx="25" formatCode="0.0">
                  <c:v>57.670641944959876</c:v>
                </c:pt>
                <c:pt idx="27" formatCode="0.0">
                  <c:v>11.326737673997791</c:v>
                </c:pt>
                <c:pt idx="28" formatCode="0.0">
                  <c:v>4.2879153208190841</c:v>
                </c:pt>
                <c:pt idx="30" formatCode="0.0">
                  <c:v>3.9309654243888081</c:v>
                </c:pt>
                <c:pt idx="31" formatCode="0.0">
                  <c:v>23.878003951417693</c:v>
                </c:pt>
                <c:pt idx="32" formatCode="0.0">
                  <c:v>8.8780378760888841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33-4674-8903-3044BB263EE4}"/>
            </c:ext>
          </c:extLst>
        </c:ser>
        <c:ser>
          <c:idx val="2"/>
          <c:order val="2"/>
          <c:tx>
            <c:strRef>
              <c:f>Figure3!$I$60</c:f>
              <c:strCache>
                <c:ptCount val="1"/>
                <c:pt idx="0">
                  <c:v>International unloadings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Figure3!$A$61:$A$93</c:f>
              <c:strCache>
                <c:ptCount val="33"/>
                <c:pt idx="0">
                  <c:v>EU (¹)</c:v>
                </c:pt>
                <c:pt idx="2">
                  <c:v>Ireland (²)</c:v>
                </c:pt>
                <c:pt idx="3">
                  <c:v>Finland (³)(⁴)</c:v>
                </c:pt>
                <c:pt idx="4">
                  <c:v>Spain (³)</c:v>
                </c:pt>
                <c:pt idx="5">
                  <c:v>Romania</c:v>
                </c:pt>
                <c:pt idx="6">
                  <c:v>Poland</c:v>
                </c:pt>
                <c:pt idx="7">
                  <c:v>Portugal (⁴)</c:v>
                </c:pt>
                <c:pt idx="8">
                  <c:v>Sweden</c:v>
                </c:pt>
                <c:pt idx="9">
                  <c:v>Lithuania</c:v>
                </c:pt>
                <c:pt idx="10">
                  <c:v>Bulgaria</c:v>
                </c:pt>
                <c:pt idx="11">
                  <c:v>France</c:v>
                </c:pt>
                <c:pt idx="12">
                  <c:v>Italy (⁴)</c:v>
                </c:pt>
                <c:pt idx="13">
                  <c:v>Germany</c:v>
                </c:pt>
                <c:pt idx="14">
                  <c:v>Estonia (⁴)</c:v>
                </c:pt>
                <c:pt idx="15">
                  <c:v>Czechia</c:v>
                </c:pt>
                <c:pt idx="16">
                  <c:v>Austria</c:v>
                </c:pt>
                <c:pt idx="17">
                  <c:v>Croatia</c:v>
                </c:pt>
                <c:pt idx="18">
                  <c:v>Slovenia</c:v>
                </c:pt>
                <c:pt idx="19">
                  <c:v>Slovakia</c:v>
                </c:pt>
                <c:pt idx="20">
                  <c:v>Hungary</c:v>
                </c:pt>
                <c:pt idx="21">
                  <c:v>Luxembourg</c:v>
                </c:pt>
                <c:pt idx="22">
                  <c:v>Latvia</c:v>
                </c:pt>
                <c:pt idx="23">
                  <c:v>Netherlands</c:v>
                </c:pt>
                <c:pt idx="24">
                  <c:v>Denmark</c:v>
                </c:pt>
                <c:pt idx="25">
                  <c:v>Greece (⁴)</c:v>
                </c:pt>
                <c:pt idx="27">
                  <c:v>Norway (⁴)</c:v>
                </c:pt>
                <c:pt idx="28">
                  <c:v>Switzerland</c:v>
                </c:pt>
                <c:pt idx="30">
                  <c:v>Türkiye (⁵)</c:v>
                </c:pt>
                <c:pt idx="31">
                  <c:v>Montenegro (⁵)(⁶)</c:v>
                </c:pt>
                <c:pt idx="32">
                  <c:v>North Macedonia (⁶)(⁷)</c:v>
                </c:pt>
              </c:strCache>
            </c:strRef>
          </c:cat>
          <c:val>
            <c:numRef>
              <c:f>Figure3!$I$61:$I$93</c:f>
              <c:numCache>
                <c:formatCode>0%</c:formatCode>
                <c:ptCount val="33"/>
                <c:pt idx="0" formatCode="0.0">
                  <c:v>18.298274765262757</c:v>
                </c:pt>
                <c:pt idx="2" formatCode="0.0">
                  <c:v>0</c:v>
                </c:pt>
                <c:pt idx="3" formatCode="0.0">
                  <c:v>6.092355945224142</c:v>
                </c:pt>
                <c:pt idx="4" formatCode="0.0">
                  <c:v>6.1633762354910901</c:v>
                </c:pt>
                <c:pt idx="5" formatCode="0.0">
                  <c:v>13.195107692312554</c:v>
                </c:pt>
                <c:pt idx="6" formatCode="0.0">
                  <c:v>13.615469317439091</c:v>
                </c:pt>
                <c:pt idx="7" formatCode="0.0">
                  <c:v>23.153913116485423</c:v>
                </c:pt>
                <c:pt idx="8" formatCode="0.0">
                  <c:v>9.2845553689834492</c:v>
                </c:pt>
                <c:pt idx="9" formatCode="0.0">
                  <c:v>9.5609970509875648</c:v>
                </c:pt>
                <c:pt idx="10" formatCode="0.0">
                  <c:v>9.689133944302915</c:v>
                </c:pt>
                <c:pt idx="11" formatCode="0.0">
                  <c:v>12.563890372972324</c:v>
                </c:pt>
                <c:pt idx="12" formatCode="0.0">
                  <c:v>26.662673090525136</c:v>
                </c:pt>
                <c:pt idx="13" formatCode="0.0">
                  <c:v>20.004770432774073</c:v>
                </c:pt>
                <c:pt idx="14" formatCode="0.0">
                  <c:v>34.33446328563145</c:v>
                </c:pt>
                <c:pt idx="15" formatCode="0.0">
                  <c:v>23.747962018230687</c:v>
                </c:pt>
                <c:pt idx="16" formatCode="0.0">
                  <c:v>24.356774807795489</c:v>
                </c:pt>
                <c:pt idx="17" formatCode="0.0">
                  <c:v>15.326430020096954</c:v>
                </c:pt>
                <c:pt idx="18" formatCode="0.0">
                  <c:v>21.697434693219755</c:v>
                </c:pt>
                <c:pt idx="19" formatCode="0.0">
                  <c:v>27.953367162946499</c:v>
                </c:pt>
                <c:pt idx="20" formatCode="0.0">
                  <c:v>21.474144694946609</c:v>
                </c:pt>
                <c:pt idx="21" formatCode="0.0">
                  <c:v>51.267929517951075</c:v>
                </c:pt>
                <c:pt idx="22" formatCode="0.0">
                  <c:v>67.985069781662716</c:v>
                </c:pt>
                <c:pt idx="23" formatCode="0.0">
                  <c:v>23.556848689608245</c:v>
                </c:pt>
                <c:pt idx="24" formatCode="0.0">
                  <c:v>9.2871457500498416</c:v>
                </c:pt>
                <c:pt idx="25" formatCode="0.0">
                  <c:v>37.308453437990885</c:v>
                </c:pt>
                <c:pt idx="27" formatCode="0.0">
                  <c:v>20.935537158944733</c:v>
                </c:pt>
                <c:pt idx="28" formatCode="0.0">
                  <c:v>6.0259160152464881</c:v>
                </c:pt>
                <c:pt idx="30" formatCode="0.0">
                  <c:v>3.1878346958281547</c:v>
                </c:pt>
                <c:pt idx="31" formatCode="0.0">
                  <c:v>32.50173470414687</c:v>
                </c:pt>
                <c:pt idx="32" formatCode="0.0">
                  <c:v>23.328163966720457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33-4674-8903-3044BB263EE4}"/>
            </c:ext>
          </c:extLst>
        </c:ser>
        <c:ser>
          <c:idx val="3"/>
          <c:order val="3"/>
          <c:tx>
            <c:strRef>
              <c:f>Figure3!$J$60</c:f>
              <c:strCache>
                <c:ptCount val="1"/>
                <c:pt idx="0">
                  <c:v>Transit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Figure3!$A$61:$A$93</c:f>
              <c:strCache>
                <c:ptCount val="33"/>
                <c:pt idx="0">
                  <c:v>EU (¹)</c:v>
                </c:pt>
                <c:pt idx="2">
                  <c:v>Ireland (²)</c:v>
                </c:pt>
                <c:pt idx="3">
                  <c:v>Finland (³)(⁴)</c:v>
                </c:pt>
                <c:pt idx="4">
                  <c:v>Spain (³)</c:v>
                </c:pt>
                <c:pt idx="5">
                  <c:v>Romania</c:v>
                </c:pt>
                <c:pt idx="6">
                  <c:v>Poland</c:v>
                </c:pt>
                <c:pt idx="7">
                  <c:v>Portugal (⁴)</c:v>
                </c:pt>
                <c:pt idx="8">
                  <c:v>Sweden</c:v>
                </c:pt>
                <c:pt idx="9">
                  <c:v>Lithuania</c:v>
                </c:pt>
                <c:pt idx="10">
                  <c:v>Bulgaria</c:v>
                </c:pt>
                <c:pt idx="11">
                  <c:v>France</c:v>
                </c:pt>
                <c:pt idx="12">
                  <c:v>Italy (⁴)</c:v>
                </c:pt>
                <c:pt idx="13">
                  <c:v>Germany</c:v>
                </c:pt>
                <c:pt idx="14">
                  <c:v>Estonia (⁴)</c:v>
                </c:pt>
                <c:pt idx="15">
                  <c:v>Czechia</c:v>
                </c:pt>
                <c:pt idx="16">
                  <c:v>Austria</c:v>
                </c:pt>
                <c:pt idx="17">
                  <c:v>Croatia</c:v>
                </c:pt>
                <c:pt idx="18">
                  <c:v>Slovenia</c:v>
                </c:pt>
                <c:pt idx="19">
                  <c:v>Slovakia</c:v>
                </c:pt>
                <c:pt idx="20">
                  <c:v>Hungary</c:v>
                </c:pt>
                <c:pt idx="21">
                  <c:v>Luxembourg</c:v>
                </c:pt>
                <c:pt idx="22">
                  <c:v>Latvia</c:v>
                </c:pt>
                <c:pt idx="23">
                  <c:v>Netherlands</c:v>
                </c:pt>
                <c:pt idx="24">
                  <c:v>Denmark</c:v>
                </c:pt>
                <c:pt idx="25">
                  <c:v>Greece (⁴)</c:v>
                </c:pt>
                <c:pt idx="27">
                  <c:v>Norway (⁴)</c:v>
                </c:pt>
                <c:pt idx="28">
                  <c:v>Switzerland</c:v>
                </c:pt>
                <c:pt idx="30">
                  <c:v>Türkiye (⁵)</c:v>
                </c:pt>
                <c:pt idx="31">
                  <c:v>Montenegro (⁵)(⁶)</c:v>
                </c:pt>
                <c:pt idx="32">
                  <c:v>North Macedonia (⁶)(⁷)</c:v>
                </c:pt>
              </c:strCache>
            </c:strRef>
          </c:cat>
          <c:val>
            <c:numRef>
              <c:f>Figure3!$J$61:$J$93</c:f>
              <c:numCache>
                <c:formatCode>0%</c:formatCode>
                <c:ptCount val="33"/>
                <c:pt idx="0" formatCode="0.0">
                  <c:v>12.05460890342526</c:v>
                </c:pt>
                <c:pt idx="2" formatCode="0.0">
                  <c:v>0</c:v>
                </c:pt>
                <c:pt idx="3" formatCode="0.0">
                  <c:v>0</c:v>
                </c:pt>
                <c:pt idx="4" formatCode="0.0">
                  <c:v>0</c:v>
                </c:pt>
                <c:pt idx="5" formatCode="0.0">
                  <c:v>2.3496820651156054</c:v>
                </c:pt>
                <c:pt idx="6" formatCode="0.0">
                  <c:v>3.1360167115378514</c:v>
                </c:pt>
                <c:pt idx="7" formatCode="0.0">
                  <c:v>0</c:v>
                </c:pt>
                <c:pt idx="8" formatCode="0.0">
                  <c:v>5.622290651058198</c:v>
                </c:pt>
                <c:pt idx="9" formatCode="0.0">
                  <c:v>24.380886568467734</c:v>
                </c:pt>
                <c:pt idx="10" formatCode="0.0">
                  <c:v>15.974778729006921</c:v>
                </c:pt>
                <c:pt idx="11" formatCode="0.0">
                  <c:v>11.148062870593074</c:v>
                </c:pt>
                <c:pt idx="12" formatCode="0.0">
                  <c:v>0</c:v>
                </c:pt>
                <c:pt idx="13" formatCode="0.0">
                  <c:v>11.502826076995953</c:v>
                </c:pt>
                <c:pt idx="14" formatCode="0.0">
                  <c:v>0</c:v>
                </c:pt>
                <c:pt idx="15" formatCode="0.0">
                  <c:v>20.895499064313846</c:v>
                </c:pt>
                <c:pt idx="16" formatCode="0.0">
                  <c:v>38.699786307178492</c:v>
                </c:pt>
                <c:pt idx="17" formatCode="0.0">
                  <c:v>32.018600729416683</c:v>
                </c:pt>
                <c:pt idx="18" formatCode="0.0">
                  <c:v>20.545989166555319</c:v>
                </c:pt>
                <c:pt idx="19" formatCode="0.0">
                  <c:v>41.129047981908393</c:v>
                </c:pt>
                <c:pt idx="20" formatCode="0.0">
                  <c:v>38.836442677446094</c:v>
                </c:pt>
                <c:pt idx="21" formatCode="0.0">
                  <c:v>8.5733996378165518</c:v>
                </c:pt>
                <c:pt idx="22" formatCode="0.0">
                  <c:v>4.4112306467892504</c:v>
                </c:pt>
                <c:pt idx="23" formatCode="0.0">
                  <c:v>7.9601826836782479</c:v>
                </c:pt>
                <c:pt idx="24" formatCode="0.0">
                  <c:v>81.424711721069812</c:v>
                </c:pt>
                <c:pt idx="25" formatCode="0.0">
                  <c:v>0</c:v>
                </c:pt>
                <c:pt idx="27" formatCode="0.0">
                  <c:v>0</c:v>
                </c:pt>
                <c:pt idx="28" formatCode="0.0">
                  <c:v>66.739545476589939</c:v>
                </c:pt>
                <c:pt idx="30" formatCode="0.0">
                  <c:v>0.36519057204777106</c:v>
                </c:pt>
                <c:pt idx="31" formatCode="0.0">
                  <c:v>0.21928779139057064</c:v>
                </c:pt>
                <c:pt idx="32" formatCode="0.0">
                  <c:v>67.556635999748508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33-4674-8903-3044BB263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04249096"/>
        <c:axId val="504249488"/>
      </c:barChart>
      <c:catAx>
        <c:axId val="504249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4249488"/>
        <c:crosses val="autoZero"/>
        <c:auto val="1"/>
        <c:lblAlgn val="ctr"/>
        <c:lblOffset val="100"/>
        <c:tickMarkSkip val="1"/>
        <c:noMultiLvlLbl val="0"/>
      </c:catAx>
      <c:valAx>
        <c:axId val="50424948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42490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027389644898881"/>
          <c:y val="0.69109522670151224"/>
          <c:w val="0.63124571904010318"/>
          <c:h val="3.360517665011007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413231246409907E-2"/>
          <c:y val="5.7572684116478631E-2"/>
          <c:w val="0.94280385882368489"/>
          <c:h val="0.60672697153988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Figure4!$C$4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Figure4!$B$5:$B$36</c:f>
              <c:strCache>
                <c:ptCount val="32"/>
                <c:pt idx="0">
                  <c:v>Germany</c:v>
                </c:pt>
                <c:pt idx="1">
                  <c:v>Poland</c:v>
                </c:pt>
                <c:pt idx="2">
                  <c:v>Italy</c:v>
                </c:pt>
                <c:pt idx="3">
                  <c:v>Austria</c:v>
                </c:pt>
                <c:pt idx="4">
                  <c:v>Czechia</c:v>
                </c:pt>
                <c:pt idx="5">
                  <c:v>France</c:v>
                </c:pt>
                <c:pt idx="6">
                  <c:v>Sweden</c:v>
                </c:pt>
                <c:pt idx="7">
                  <c:v>Romania</c:v>
                </c:pt>
                <c:pt idx="8">
                  <c:v>Hungary</c:v>
                </c:pt>
                <c:pt idx="9">
                  <c:v>Slovakia</c:v>
                </c:pt>
                <c:pt idx="10">
                  <c:v>Netherlands</c:v>
                </c:pt>
                <c:pt idx="11">
                  <c:v>Lithuania</c:v>
                </c:pt>
                <c:pt idx="12">
                  <c:v>Finland</c:v>
                </c:pt>
                <c:pt idx="13">
                  <c:v>Spain</c:v>
                </c:pt>
                <c:pt idx="14">
                  <c:v>Bulgaria</c:v>
                </c:pt>
                <c:pt idx="15">
                  <c:v>Slovenia</c:v>
                </c:pt>
                <c:pt idx="16">
                  <c:v>Latvia</c:v>
                </c:pt>
                <c:pt idx="17">
                  <c:v>Croatia</c:v>
                </c:pt>
                <c:pt idx="18">
                  <c:v>Estonia</c:v>
                </c:pt>
                <c:pt idx="19">
                  <c:v>Portugal</c:v>
                </c:pt>
                <c:pt idx="20">
                  <c:v>Denmark</c:v>
                </c:pt>
                <c:pt idx="21">
                  <c:v>Luxembourg</c:v>
                </c:pt>
                <c:pt idx="22">
                  <c:v>Greece</c:v>
                </c:pt>
                <c:pt idx="23">
                  <c:v>Ireland</c:v>
                </c:pt>
                <c:pt idx="25">
                  <c:v>Switzerland</c:v>
                </c:pt>
                <c:pt idx="26">
                  <c:v>Norway</c:v>
                </c:pt>
                <c:pt idx="28">
                  <c:v>Türkiye</c:v>
                </c:pt>
                <c:pt idx="29">
                  <c:v>Serbia (¹)</c:v>
                </c:pt>
                <c:pt idx="30">
                  <c:v>North Macedonia (²)</c:v>
                </c:pt>
                <c:pt idx="31">
                  <c:v>Montenegro (³)</c:v>
                </c:pt>
              </c:strCache>
            </c:strRef>
          </c:cat>
          <c:val>
            <c:numRef>
              <c:f>Figure4!$C$5:$C$36</c:f>
              <c:numCache>
                <c:formatCode>#\,##0_i</c:formatCode>
                <c:ptCount val="32"/>
                <c:pt idx="0">
                  <c:v>367532.70699999999</c:v>
                </c:pt>
                <c:pt idx="1">
                  <c:v>207364.196</c:v>
                </c:pt>
                <c:pt idx="2">
                  <c:v>78194.282000000007</c:v>
                </c:pt>
                <c:pt idx="3">
                  <c:v>90623.816999999995</c:v>
                </c:pt>
                <c:pt idx="4">
                  <c:v>83956.903999999995</c:v>
                </c:pt>
                <c:pt idx="5">
                  <c:v>92712.202000000005</c:v>
                </c:pt>
                <c:pt idx="6">
                  <c:v>67046.577999999994</c:v>
                </c:pt>
                <c:pt idx="7">
                  <c:v>47337.351999999999</c:v>
                </c:pt>
                <c:pt idx="8">
                  <c:v>49085.144</c:v>
                </c:pt>
                <c:pt idx="9">
                  <c:v>46340.355000000003</c:v>
                </c:pt>
                <c:pt idx="10">
                  <c:v>38926.597999999998</c:v>
                </c:pt>
                <c:pt idx="11">
                  <c:v>48028.108999999997</c:v>
                </c:pt>
                <c:pt idx="12">
                  <c:v>36433.002</c:v>
                </c:pt>
                <c:pt idx="13">
                  <c:v>22383.628000000001</c:v>
                </c:pt>
                <c:pt idx="14">
                  <c:v>11328.732</c:v>
                </c:pt>
                <c:pt idx="15">
                  <c:v>16054.468000000001</c:v>
                </c:pt>
                <c:pt idx="16">
                  <c:v>55830.7</c:v>
                </c:pt>
                <c:pt idx="17">
                  <c:v>10660.626</c:v>
                </c:pt>
                <c:pt idx="18">
                  <c:v>43682.400000000001</c:v>
                </c:pt>
                <c:pt idx="19">
                  <c:v>9291.0679999999993</c:v>
                </c:pt>
                <c:pt idx="20">
                  <c:v>7942</c:v>
                </c:pt>
                <c:pt idx="21">
                  <c:v>5097.942</c:v>
                </c:pt>
                <c:pt idx="22">
                  <c:v>1979.7660000000001</c:v>
                </c:pt>
                <c:pt idx="23">
                  <c:v>588.99300000000005</c:v>
                </c:pt>
                <c:pt idx="25">
                  <c:v>59504.637999999999</c:v>
                </c:pt>
                <c:pt idx="26">
                  <c:v>31429.393</c:v>
                </c:pt>
                <c:pt idx="28">
                  <c:v>25053.004000000001</c:v>
                </c:pt>
                <c:pt idx="30">
                  <c:v>1049</c:v>
                </c:pt>
                <c:pt idx="31">
                  <c:v>2282.837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02-44E2-9624-E3608ADF698F}"/>
            </c:ext>
          </c:extLst>
        </c:ser>
        <c:ser>
          <c:idx val="1"/>
          <c:order val="1"/>
          <c:tx>
            <c:strRef>
              <c:f>Figure4!$D$4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Figure4!$B$5:$B$36</c:f>
              <c:strCache>
                <c:ptCount val="32"/>
                <c:pt idx="0">
                  <c:v>Germany</c:v>
                </c:pt>
                <c:pt idx="1">
                  <c:v>Poland</c:v>
                </c:pt>
                <c:pt idx="2">
                  <c:v>Italy</c:v>
                </c:pt>
                <c:pt idx="3">
                  <c:v>Austria</c:v>
                </c:pt>
                <c:pt idx="4">
                  <c:v>Czechia</c:v>
                </c:pt>
                <c:pt idx="5">
                  <c:v>France</c:v>
                </c:pt>
                <c:pt idx="6">
                  <c:v>Sweden</c:v>
                </c:pt>
                <c:pt idx="7">
                  <c:v>Romania</c:v>
                </c:pt>
                <c:pt idx="8">
                  <c:v>Hungary</c:v>
                </c:pt>
                <c:pt idx="9">
                  <c:v>Slovakia</c:v>
                </c:pt>
                <c:pt idx="10">
                  <c:v>Netherlands</c:v>
                </c:pt>
                <c:pt idx="11">
                  <c:v>Lithuania</c:v>
                </c:pt>
                <c:pt idx="12">
                  <c:v>Finland</c:v>
                </c:pt>
                <c:pt idx="13">
                  <c:v>Spain</c:v>
                </c:pt>
                <c:pt idx="14">
                  <c:v>Bulgaria</c:v>
                </c:pt>
                <c:pt idx="15">
                  <c:v>Slovenia</c:v>
                </c:pt>
                <c:pt idx="16">
                  <c:v>Latvia</c:v>
                </c:pt>
                <c:pt idx="17">
                  <c:v>Croatia</c:v>
                </c:pt>
                <c:pt idx="18">
                  <c:v>Estonia</c:v>
                </c:pt>
                <c:pt idx="19">
                  <c:v>Portugal</c:v>
                </c:pt>
                <c:pt idx="20">
                  <c:v>Denmark</c:v>
                </c:pt>
                <c:pt idx="21">
                  <c:v>Luxembourg</c:v>
                </c:pt>
                <c:pt idx="22">
                  <c:v>Greece</c:v>
                </c:pt>
                <c:pt idx="23">
                  <c:v>Ireland</c:v>
                </c:pt>
                <c:pt idx="25">
                  <c:v>Switzerland</c:v>
                </c:pt>
                <c:pt idx="26">
                  <c:v>Norway</c:v>
                </c:pt>
                <c:pt idx="28">
                  <c:v>Türkiye</c:v>
                </c:pt>
                <c:pt idx="29">
                  <c:v>Serbia (¹)</c:v>
                </c:pt>
                <c:pt idx="30">
                  <c:v>North Macedonia (²)</c:v>
                </c:pt>
                <c:pt idx="31">
                  <c:v>Montenegro (³)</c:v>
                </c:pt>
              </c:strCache>
            </c:strRef>
          </c:cat>
          <c:val>
            <c:numRef>
              <c:f>Figure4!$D$5:$D$36</c:f>
              <c:numCache>
                <c:formatCode>#\,##0_i</c:formatCode>
                <c:ptCount val="32"/>
                <c:pt idx="0">
                  <c:v>358858.29100000003</c:v>
                </c:pt>
                <c:pt idx="1">
                  <c:v>235189.90900000001</c:v>
                </c:pt>
                <c:pt idx="2">
                  <c:v>103704.39200000001</c:v>
                </c:pt>
                <c:pt idx="3">
                  <c:v>103870.07</c:v>
                </c:pt>
                <c:pt idx="4">
                  <c:v>90796.657999999996</c:v>
                </c:pt>
                <c:pt idx="5">
                  <c:v>88651.187999999995</c:v>
                </c:pt>
                <c:pt idx="6">
                  <c:v>70941.820000000007</c:v>
                </c:pt>
                <c:pt idx="7">
                  <c:v>53883.343999999997</c:v>
                </c:pt>
                <c:pt idx="8">
                  <c:v>51696.485999999997</c:v>
                </c:pt>
                <c:pt idx="9">
                  <c:v>46711.81</c:v>
                </c:pt>
                <c:pt idx="10">
                  <c:v>44468.576000000001</c:v>
                </c:pt>
                <c:pt idx="11">
                  <c:v>30977.404999999999</c:v>
                </c:pt>
                <c:pt idx="12">
                  <c:v>31229.21</c:v>
                </c:pt>
                <c:pt idx="13">
                  <c:v>24895.011999999999</c:v>
                </c:pt>
                <c:pt idx="14">
                  <c:v>18905.433000000001</c:v>
                </c:pt>
                <c:pt idx="15">
                  <c:v>17231.832999999999</c:v>
                </c:pt>
                <c:pt idx="16">
                  <c:v>21305.118999999999</c:v>
                </c:pt>
                <c:pt idx="17">
                  <c:v>16257.361000000001</c:v>
                </c:pt>
                <c:pt idx="18">
                  <c:v>17713.18</c:v>
                </c:pt>
                <c:pt idx="19">
                  <c:v>8366.3850000000002</c:v>
                </c:pt>
                <c:pt idx="20">
                  <c:v>7759.2809999999999</c:v>
                </c:pt>
                <c:pt idx="21">
                  <c:v>3463.9009999999998</c:v>
                </c:pt>
                <c:pt idx="22">
                  <c:v>1142.345</c:v>
                </c:pt>
                <c:pt idx="23">
                  <c:v>419.44299999999998</c:v>
                </c:pt>
                <c:pt idx="25">
                  <c:v>56512.535000000003</c:v>
                </c:pt>
                <c:pt idx="26">
                  <c:v>33496.029000000002</c:v>
                </c:pt>
                <c:pt idx="28">
                  <c:v>38670.194000000003</c:v>
                </c:pt>
                <c:pt idx="29">
                  <c:v>10245.118999999999</c:v>
                </c:pt>
                <c:pt idx="30">
                  <c:v>1346.3610000000001</c:v>
                </c:pt>
                <c:pt idx="31">
                  <c:v>1418.2560000000001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02-44E2-9624-E3608ADF698F}"/>
            </c:ext>
          </c:extLst>
        </c:ser>
        <c:ser>
          <c:idx val="2"/>
          <c:order val="2"/>
          <c:tx>
            <c:strRef>
              <c:f>Figure4!$E$4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Figure4!$B$5:$B$36</c:f>
              <c:strCache>
                <c:ptCount val="32"/>
                <c:pt idx="0">
                  <c:v>Germany</c:v>
                </c:pt>
                <c:pt idx="1">
                  <c:v>Poland</c:v>
                </c:pt>
                <c:pt idx="2">
                  <c:v>Italy</c:v>
                </c:pt>
                <c:pt idx="3">
                  <c:v>Austria</c:v>
                </c:pt>
                <c:pt idx="4">
                  <c:v>Czechia</c:v>
                </c:pt>
                <c:pt idx="5">
                  <c:v>France</c:v>
                </c:pt>
                <c:pt idx="6">
                  <c:v>Sweden</c:v>
                </c:pt>
                <c:pt idx="7">
                  <c:v>Romania</c:v>
                </c:pt>
                <c:pt idx="8">
                  <c:v>Hungary</c:v>
                </c:pt>
                <c:pt idx="9">
                  <c:v>Slovakia</c:v>
                </c:pt>
                <c:pt idx="10">
                  <c:v>Netherlands</c:v>
                </c:pt>
                <c:pt idx="11">
                  <c:v>Lithuania</c:v>
                </c:pt>
                <c:pt idx="12">
                  <c:v>Finland</c:v>
                </c:pt>
                <c:pt idx="13">
                  <c:v>Spain</c:v>
                </c:pt>
                <c:pt idx="14">
                  <c:v>Bulgaria</c:v>
                </c:pt>
                <c:pt idx="15">
                  <c:v>Slovenia</c:v>
                </c:pt>
                <c:pt idx="16">
                  <c:v>Latvia</c:v>
                </c:pt>
                <c:pt idx="17">
                  <c:v>Croatia</c:v>
                </c:pt>
                <c:pt idx="18">
                  <c:v>Estonia</c:v>
                </c:pt>
                <c:pt idx="19">
                  <c:v>Portugal</c:v>
                </c:pt>
                <c:pt idx="20">
                  <c:v>Denmark</c:v>
                </c:pt>
                <c:pt idx="21">
                  <c:v>Luxembourg</c:v>
                </c:pt>
                <c:pt idx="22">
                  <c:v>Greece</c:v>
                </c:pt>
                <c:pt idx="23">
                  <c:v>Ireland</c:v>
                </c:pt>
                <c:pt idx="25">
                  <c:v>Switzerland</c:v>
                </c:pt>
                <c:pt idx="26">
                  <c:v>Norway</c:v>
                </c:pt>
                <c:pt idx="28">
                  <c:v>Türkiye</c:v>
                </c:pt>
                <c:pt idx="29">
                  <c:v>Serbia (¹)</c:v>
                </c:pt>
                <c:pt idx="30">
                  <c:v>North Macedonia (²)</c:v>
                </c:pt>
                <c:pt idx="31">
                  <c:v>Montenegro (³)</c:v>
                </c:pt>
              </c:strCache>
            </c:strRef>
          </c:cat>
          <c:val>
            <c:numRef>
              <c:f>Figure4!$E$5:$E$36</c:f>
              <c:numCache>
                <c:formatCode>#\,##0_i</c:formatCode>
                <c:ptCount val="32"/>
                <c:pt idx="0">
                  <c:v>337111.17300000001</c:v>
                </c:pt>
                <c:pt idx="1">
                  <c:v>225597.1</c:v>
                </c:pt>
                <c:pt idx="2">
                  <c:v>95865.017999999996</c:v>
                </c:pt>
                <c:pt idx="3">
                  <c:v>92442.754000000001</c:v>
                </c:pt>
                <c:pt idx="4">
                  <c:v>83120.028000000006</c:v>
                </c:pt>
                <c:pt idx="5">
                  <c:v>75849.040999999997</c:v>
                </c:pt>
                <c:pt idx="6">
                  <c:v>68292.555999999997</c:v>
                </c:pt>
                <c:pt idx="7">
                  <c:v>47297.86</c:v>
                </c:pt>
                <c:pt idx="8">
                  <c:v>45761.531999999999</c:v>
                </c:pt>
                <c:pt idx="9">
                  <c:v>44304.137999999999</c:v>
                </c:pt>
                <c:pt idx="10">
                  <c:v>39339.896000000001</c:v>
                </c:pt>
                <c:pt idx="11">
                  <c:v>27224.123</c:v>
                </c:pt>
                <c:pt idx="12">
                  <c:v>27066.133000000002</c:v>
                </c:pt>
                <c:pt idx="13">
                  <c:v>23890.22</c:v>
                </c:pt>
                <c:pt idx="14">
                  <c:v>16254.763999999999</c:v>
                </c:pt>
                <c:pt idx="15">
                  <c:v>15951.26</c:v>
                </c:pt>
                <c:pt idx="16">
                  <c:v>15446.384</c:v>
                </c:pt>
                <c:pt idx="17">
                  <c:v>15069.245000000001</c:v>
                </c:pt>
                <c:pt idx="18">
                  <c:v>10106.1</c:v>
                </c:pt>
                <c:pt idx="19">
                  <c:v>8554.6129999999994</c:v>
                </c:pt>
                <c:pt idx="20">
                  <c:v>6755.97</c:v>
                </c:pt>
                <c:pt idx="21">
                  <c:v>3511.97</c:v>
                </c:pt>
                <c:pt idx="22">
                  <c:v>528.06500000000005</c:v>
                </c:pt>
                <c:pt idx="23">
                  <c:v>344.19200000000001</c:v>
                </c:pt>
                <c:pt idx="25">
                  <c:v>53290.148999999998</c:v>
                </c:pt>
                <c:pt idx="26">
                  <c:v>32235.244999999999</c:v>
                </c:pt>
                <c:pt idx="28">
                  <c:v>32194.756000000001</c:v>
                </c:pt>
                <c:pt idx="29">
                  <c:v>8847.9809999999998</c:v>
                </c:pt>
                <c:pt idx="30">
                  <c:v>1113.432</c:v>
                </c:pt>
                <c:pt idx="31">
                  <c:v>817.18200000000002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02-44E2-9624-E3608ADF6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558619808"/>
        <c:axId val="558623416"/>
      </c:barChart>
      <c:catAx>
        <c:axId val="55861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623416"/>
        <c:crosses val="autoZero"/>
        <c:auto val="1"/>
        <c:lblAlgn val="ctr"/>
        <c:lblOffset val="100"/>
        <c:tickMarkSkip val="1"/>
        <c:noMultiLvlLbl val="0"/>
      </c:catAx>
      <c:valAx>
        <c:axId val="5586234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61980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273700787401572"/>
          <c:y val="4.3251965081475836E-2"/>
          <c:w val="0.62901496062992124"/>
          <c:h val="0.604988229952726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Figure4!$C$4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Figure4!$B$34:$B$36</c:f>
              <c:strCache>
                <c:ptCount val="3"/>
                <c:pt idx="0">
                  <c:v>Serbia (¹)</c:v>
                </c:pt>
                <c:pt idx="1">
                  <c:v>North Macedonia (²)</c:v>
                </c:pt>
                <c:pt idx="2">
                  <c:v>Montenegro (³)</c:v>
                </c:pt>
              </c:strCache>
            </c:strRef>
          </c:cat>
          <c:val>
            <c:numRef>
              <c:f>Figure4!$C$34:$C$36</c:f>
              <c:numCache>
                <c:formatCode>#\,##0_i</c:formatCode>
                <c:ptCount val="3"/>
                <c:pt idx="1">
                  <c:v>1049</c:v>
                </c:pt>
                <c:pt idx="2">
                  <c:v>2282.837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F-456F-BB4D-D07BC43A982D}"/>
            </c:ext>
          </c:extLst>
        </c:ser>
        <c:ser>
          <c:idx val="1"/>
          <c:order val="1"/>
          <c:tx>
            <c:strRef>
              <c:f>Figure4!$D$4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Figure4!$B$34:$B$36</c:f>
              <c:strCache>
                <c:ptCount val="3"/>
                <c:pt idx="0">
                  <c:v>Serbia (¹)</c:v>
                </c:pt>
                <c:pt idx="1">
                  <c:v>North Macedonia (²)</c:v>
                </c:pt>
                <c:pt idx="2">
                  <c:v>Montenegro (³)</c:v>
                </c:pt>
              </c:strCache>
            </c:strRef>
          </c:cat>
          <c:val>
            <c:numRef>
              <c:f>Figure4!$D$34:$D$36</c:f>
              <c:numCache>
                <c:formatCode>#\,##0_i</c:formatCode>
                <c:ptCount val="3"/>
                <c:pt idx="0">
                  <c:v>10245.118999999999</c:v>
                </c:pt>
                <c:pt idx="1">
                  <c:v>1346.3610000000001</c:v>
                </c:pt>
                <c:pt idx="2">
                  <c:v>1418.2560000000001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0F-456F-BB4D-D07BC43A982D}"/>
            </c:ext>
          </c:extLst>
        </c:ser>
        <c:ser>
          <c:idx val="2"/>
          <c:order val="2"/>
          <c:tx>
            <c:strRef>
              <c:f>Figure4!$E$4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Figure4!$B$34:$B$36</c:f>
              <c:strCache>
                <c:ptCount val="3"/>
                <c:pt idx="0">
                  <c:v>Serbia (¹)</c:v>
                </c:pt>
                <c:pt idx="1">
                  <c:v>North Macedonia (²)</c:v>
                </c:pt>
                <c:pt idx="2">
                  <c:v>Montenegro (³)</c:v>
                </c:pt>
              </c:strCache>
            </c:strRef>
          </c:cat>
          <c:val>
            <c:numRef>
              <c:f>Figure4!$E$34:$E$36</c:f>
              <c:numCache>
                <c:formatCode>#\,##0_i</c:formatCode>
                <c:ptCount val="3"/>
                <c:pt idx="0">
                  <c:v>8847.9809999999998</c:v>
                </c:pt>
                <c:pt idx="1">
                  <c:v>1113.432</c:v>
                </c:pt>
                <c:pt idx="2">
                  <c:v>817.18200000000002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0F-456F-BB4D-D07BC43A9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558619808"/>
        <c:axId val="558623416"/>
      </c:barChart>
      <c:catAx>
        <c:axId val="55861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623416"/>
        <c:crosses val="autoZero"/>
        <c:auto val="1"/>
        <c:lblAlgn val="ctr"/>
        <c:lblOffset val="100"/>
        <c:tickMarkSkip val="1"/>
        <c:noMultiLvlLbl val="0"/>
      </c:catAx>
      <c:valAx>
        <c:axId val="5586234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619808"/>
        <c:crosses val="autoZero"/>
        <c:crossBetween val="between"/>
        <c:majorUnit val="1000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413231246409907E-2"/>
          <c:y val="0.10627156284542121"/>
          <c:w val="0.88716022566144748"/>
          <c:h val="0.670025394035347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Figure4!$C$4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Figure4!$B$24:$B$28</c:f>
              <c:strCache>
                <c:ptCount val="5"/>
                <c:pt idx="0">
                  <c:v>Portugal</c:v>
                </c:pt>
                <c:pt idx="1">
                  <c:v>Denmark</c:v>
                </c:pt>
                <c:pt idx="2">
                  <c:v>Luxembourg</c:v>
                </c:pt>
                <c:pt idx="3">
                  <c:v>Greece</c:v>
                </c:pt>
                <c:pt idx="4">
                  <c:v>Ireland</c:v>
                </c:pt>
              </c:strCache>
            </c:strRef>
          </c:cat>
          <c:val>
            <c:numRef>
              <c:f>Figure4!$C$24:$C$28</c:f>
              <c:numCache>
                <c:formatCode>#\,##0_i</c:formatCode>
                <c:ptCount val="5"/>
                <c:pt idx="0">
                  <c:v>9291.0679999999993</c:v>
                </c:pt>
                <c:pt idx="1">
                  <c:v>7942</c:v>
                </c:pt>
                <c:pt idx="2">
                  <c:v>5097.942</c:v>
                </c:pt>
                <c:pt idx="3">
                  <c:v>1979.7660000000001</c:v>
                </c:pt>
                <c:pt idx="4">
                  <c:v>588.99300000000005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CA-4FE7-BFAC-47F51711B0EC}"/>
            </c:ext>
          </c:extLst>
        </c:ser>
        <c:ser>
          <c:idx val="1"/>
          <c:order val="1"/>
          <c:tx>
            <c:strRef>
              <c:f>Figure4!$D$4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Figure4!$B$24:$B$28</c:f>
              <c:strCache>
                <c:ptCount val="5"/>
                <c:pt idx="0">
                  <c:v>Portugal</c:v>
                </c:pt>
                <c:pt idx="1">
                  <c:v>Denmark</c:v>
                </c:pt>
                <c:pt idx="2">
                  <c:v>Luxembourg</c:v>
                </c:pt>
                <c:pt idx="3">
                  <c:v>Greece</c:v>
                </c:pt>
                <c:pt idx="4">
                  <c:v>Ireland</c:v>
                </c:pt>
              </c:strCache>
            </c:strRef>
          </c:cat>
          <c:val>
            <c:numRef>
              <c:f>Figure4!$D$24:$D$28</c:f>
              <c:numCache>
                <c:formatCode>#\,##0_i</c:formatCode>
                <c:ptCount val="5"/>
                <c:pt idx="0">
                  <c:v>8366.3850000000002</c:v>
                </c:pt>
                <c:pt idx="1">
                  <c:v>7759.2809999999999</c:v>
                </c:pt>
                <c:pt idx="2">
                  <c:v>3463.9009999999998</c:v>
                </c:pt>
                <c:pt idx="3">
                  <c:v>1142.345</c:v>
                </c:pt>
                <c:pt idx="4">
                  <c:v>419.44299999999998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CA-4FE7-BFAC-47F51711B0EC}"/>
            </c:ext>
          </c:extLst>
        </c:ser>
        <c:ser>
          <c:idx val="2"/>
          <c:order val="2"/>
          <c:tx>
            <c:strRef>
              <c:f>Figure4!$E$4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Figure4!$B$24:$B$28</c:f>
              <c:strCache>
                <c:ptCount val="5"/>
                <c:pt idx="0">
                  <c:v>Portugal</c:v>
                </c:pt>
                <c:pt idx="1">
                  <c:v>Denmark</c:v>
                </c:pt>
                <c:pt idx="2">
                  <c:v>Luxembourg</c:v>
                </c:pt>
                <c:pt idx="3">
                  <c:v>Greece</c:v>
                </c:pt>
                <c:pt idx="4">
                  <c:v>Ireland</c:v>
                </c:pt>
              </c:strCache>
            </c:strRef>
          </c:cat>
          <c:val>
            <c:numRef>
              <c:f>Figure4!$E$24:$E$28</c:f>
              <c:numCache>
                <c:formatCode>#\,##0_i</c:formatCode>
                <c:ptCount val="5"/>
                <c:pt idx="0">
                  <c:v>8554.6129999999994</c:v>
                </c:pt>
                <c:pt idx="1">
                  <c:v>6755.97</c:v>
                </c:pt>
                <c:pt idx="2">
                  <c:v>3511.97</c:v>
                </c:pt>
                <c:pt idx="3">
                  <c:v>528.06500000000005</c:v>
                </c:pt>
                <c:pt idx="4">
                  <c:v>344.19200000000001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CA-4FE7-BFAC-47F51711B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558619808"/>
        <c:axId val="558623416"/>
      </c:barChart>
      <c:catAx>
        <c:axId val="55861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623416"/>
        <c:crosses val="autoZero"/>
        <c:auto val="1"/>
        <c:lblAlgn val="ctr"/>
        <c:lblOffset val="100"/>
        <c:tickMarkSkip val="1"/>
        <c:noMultiLvlLbl val="0"/>
      </c:catAx>
      <c:valAx>
        <c:axId val="558623416"/>
        <c:scaling>
          <c:orientation val="minMax"/>
          <c:max val="100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619808"/>
        <c:crosses val="autoZero"/>
        <c:crossBetween val="between"/>
        <c:majorUnit val="2000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Rail freight transport for main undertakings, 2013, 2022 and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(million tonnes)</a:t>
            </a:r>
          </a:p>
        </c:rich>
      </c:tx>
      <c:layout>
        <c:manualLayout>
          <c:xMode val="edge"/>
          <c:yMode val="edge"/>
          <c:x val="3.8712176945740313E-3"/>
          <c:y val="6.5180641268189872E-3"/>
        </c:manualLayout>
      </c:layout>
      <c:overlay val="0"/>
    </c:title>
    <c:autoTitleDeleted val="0"/>
    <c:plotArea>
      <c:layout>
        <c:manualLayout>
          <c:xMode val="edge"/>
          <c:yMode val="edge"/>
          <c:x val="3.8712176945740313E-3"/>
          <c:y val="6.5180641268189872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Figure4!$A$1:$A$2</c:f>
              <c:strCache>
                <c:ptCount val="2"/>
                <c:pt idx="0">
                  <c:v>Figure 4: Rail freight transport for main undertakings, 2013, 2022 and 2023</c:v>
                </c:pt>
                <c:pt idx="1">
                  <c:v>(million tonnes)</c:v>
                </c:pt>
              </c:strCache>
            </c:strRef>
          </c:cat>
          <c:val>
            <c:numRef>
              <c:f>Figure4!$B$1:$B$2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8613-426A-91F8-76C7C6BD6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291800"/>
        <c:axId val="977290360"/>
      </c:barChart>
      <c:catAx>
        <c:axId val="977291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77290360"/>
        <c:crosses val="autoZero"/>
        <c:auto val="1"/>
        <c:lblAlgn val="ctr"/>
        <c:lblOffset val="100"/>
        <c:noMultiLvlLbl val="0"/>
      </c:catAx>
      <c:valAx>
        <c:axId val="9772903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77291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241190385398279E-2"/>
          <c:y val="5.8684616866179824E-2"/>
          <c:w val="0.94508023800033092"/>
          <c:h val="0.660199328173303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Figure5!$C$4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Figure5!$B$5:$B$36</c:f>
              <c:strCache>
                <c:ptCount val="32"/>
                <c:pt idx="0">
                  <c:v>Austria</c:v>
                </c:pt>
                <c:pt idx="1">
                  <c:v>Lithuania</c:v>
                </c:pt>
                <c:pt idx="2">
                  <c:v>Latvia</c:v>
                </c:pt>
                <c:pt idx="3">
                  <c:v>Slovakia</c:v>
                </c:pt>
                <c:pt idx="4">
                  <c:v>Czechia</c:v>
                </c:pt>
                <c:pt idx="5">
                  <c:v>Slovenia</c:v>
                </c:pt>
                <c:pt idx="6">
                  <c:v>Estonia</c:v>
                </c:pt>
                <c:pt idx="7">
                  <c:v>Sweden</c:v>
                </c:pt>
                <c:pt idx="8">
                  <c:v>Poland</c:v>
                </c:pt>
                <c:pt idx="9">
                  <c:v>Luxembourg</c:v>
                </c:pt>
                <c:pt idx="10">
                  <c:v>Finland</c:v>
                </c:pt>
                <c:pt idx="11">
                  <c:v>Hungary</c:v>
                </c:pt>
                <c:pt idx="12">
                  <c:v>Germany</c:v>
                </c:pt>
                <c:pt idx="13">
                  <c:v>Croatia</c:v>
                </c:pt>
                <c:pt idx="14">
                  <c:v>Bulgaria</c:v>
                </c:pt>
                <c:pt idx="15">
                  <c:v>Romania</c:v>
                </c:pt>
                <c:pt idx="16">
                  <c:v>Netherlands</c:v>
                </c:pt>
                <c:pt idx="17">
                  <c:v>Italy</c:v>
                </c:pt>
                <c:pt idx="18">
                  <c:v>Denmark</c:v>
                </c:pt>
                <c:pt idx="19">
                  <c:v>France</c:v>
                </c:pt>
                <c:pt idx="20">
                  <c:v>Portugal</c:v>
                </c:pt>
                <c:pt idx="21">
                  <c:v>Spain</c:v>
                </c:pt>
                <c:pt idx="22">
                  <c:v>Ireland</c:v>
                </c:pt>
                <c:pt idx="23">
                  <c:v>Greece</c:v>
                </c:pt>
                <c:pt idx="25">
                  <c:v>Switzerland</c:v>
                </c:pt>
                <c:pt idx="26">
                  <c:v>Norway</c:v>
                </c:pt>
                <c:pt idx="28">
                  <c:v>Montenegro (¹)</c:v>
                </c:pt>
                <c:pt idx="29">
                  <c:v>Serbia (²)</c:v>
                </c:pt>
                <c:pt idx="30">
                  <c:v>North Macedonia (³)</c:v>
                </c:pt>
                <c:pt idx="31">
                  <c:v>Türkiye</c:v>
                </c:pt>
              </c:strCache>
            </c:strRef>
          </c:cat>
          <c:val>
            <c:numRef>
              <c:f>Figure5!$C$5:$C$36</c:f>
              <c:numCache>
                <c:formatCode>#\,##0.0_i</c:formatCode>
                <c:ptCount val="32"/>
                <c:pt idx="0">
                  <c:v>10.722351884673905</c:v>
                </c:pt>
                <c:pt idx="1">
                  <c:v>16.160714760397791</c:v>
                </c:pt>
                <c:pt idx="2">
                  <c:v>27.586723160352303</c:v>
                </c:pt>
                <c:pt idx="3">
                  <c:v>8.5643614036721871</c:v>
                </c:pt>
                <c:pt idx="4">
                  <c:v>7.9836350366698756</c:v>
                </c:pt>
                <c:pt idx="5">
                  <c:v>7.7978940374126742</c:v>
                </c:pt>
                <c:pt idx="6">
                  <c:v>33.088365624531313</c:v>
                </c:pt>
                <c:pt idx="7">
                  <c:v>7.0162545771494083</c:v>
                </c:pt>
                <c:pt idx="8">
                  <c:v>5.4479870034930675</c:v>
                </c:pt>
                <c:pt idx="9">
                  <c:v>9.4926848888069575</c:v>
                </c:pt>
                <c:pt idx="10">
                  <c:v>6.7136890846953401</c:v>
                </c:pt>
                <c:pt idx="11">
                  <c:v>4.9604753796013235</c:v>
                </c:pt>
                <c:pt idx="12">
                  <c:v>4.5642773126823979</c:v>
                </c:pt>
                <c:pt idx="13">
                  <c:v>2.5096799451386986</c:v>
                </c:pt>
                <c:pt idx="14">
                  <c:v>1.5728766287967773</c:v>
                </c:pt>
                <c:pt idx="15">
                  <c:v>2.3644943570138652</c:v>
                </c:pt>
                <c:pt idx="16">
                  <c:v>2.3198798539295544</c:v>
                </c:pt>
                <c:pt idx="17">
                  <c:v>1.2972424167110712</c:v>
                </c:pt>
                <c:pt idx="18">
                  <c:v>1.4175490501957295</c:v>
                </c:pt>
                <c:pt idx="19">
                  <c:v>1.4132882217854021</c:v>
                </c:pt>
                <c:pt idx="20">
                  <c:v>0.88453600376013108</c:v>
                </c:pt>
                <c:pt idx="21">
                  <c:v>0.47917701093815057</c:v>
                </c:pt>
                <c:pt idx="22">
                  <c:v>0.12777033345850203</c:v>
                </c:pt>
                <c:pt idx="23">
                  <c:v>0.17991959914991573</c:v>
                </c:pt>
                <c:pt idx="25">
                  <c:v>7.4019397790288917</c:v>
                </c:pt>
                <c:pt idx="26">
                  <c:v>6.2220712592365297</c:v>
                </c:pt>
                <c:pt idx="28">
                  <c:v>1.6895020559097944</c:v>
                </c:pt>
                <c:pt idx="29">
                  <c:v>0</c:v>
                </c:pt>
                <c:pt idx="30">
                  <c:v>1.1069406204934893</c:v>
                </c:pt>
                <c:pt idx="31">
                  <c:v>0.33126894882414548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38-4867-B70D-ECD12E9848A4}"/>
            </c:ext>
          </c:extLst>
        </c:ser>
        <c:ser>
          <c:idx val="1"/>
          <c:order val="1"/>
          <c:tx>
            <c:strRef>
              <c:f>Figure5!$D$4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Figure5!$B$5:$B$36</c:f>
              <c:strCache>
                <c:ptCount val="32"/>
                <c:pt idx="0">
                  <c:v>Austria</c:v>
                </c:pt>
                <c:pt idx="1">
                  <c:v>Lithuania</c:v>
                </c:pt>
                <c:pt idx="2">
                  <c:v>Latvia</c:v>
                </c:pt>
                <c:pt idx="3">
                  <c:v>Slovakia</c:v>
                </c:pt>
                <c:pt idx="4">
                  <c:v>Czechia</c:v>
                </c:pt>
                <c:pt idx="5">
                  <c:v>Slovenia</c:v>
                </c:pt>
                <c:pt idx="6">
                  <c:v>Estonia</c:v>
                </c:pt>
                <c:pt idx="7">
                  <c:v>Sweden</c:v>
                </c:pt>
                <c:pt idx="8">
                  <c:v>Poland</c:v>
                </c:pt>
                <c:pt idx="9">
                  <c:v>Luxembourg</c:v>
                </c:pt>
                <c:pt idx="10">
                  <c:v>Finland</c:v>
                </c:pt>
                <c:pt idx="11">
                  <c:v>Hungary</c:v>
                </c:pt>
                <c:pt idx="12">
                  <c:v>Germany</c:v>
                </c:pt>
                <c:pt idx="13">
                  <c:v>Croatia</c:v>
                </c:pt>
                <c:pt idx="14">
                  <c:v>Bulgaria</c:v>
                </c:pt>
                <c:pt idx="15">
                  <c:v>Romania</c:v>
                </c:pt>
                <c:pt idx="16">
                  <c:v>Netherlands</c:v>
                </c:pt>
                <c:pt idx="17">
                  <c:v>Italy</c:v>
                </c:pt>
                <c:pt idx="18">
                  <c:v>Denmark</c:v>
                </c:pt>
                <c:pt idx="19">
                  <c:v>France</c:v>
                </c:pt>
                <c:pt idx="20">
                  <c:v>Portugal</c:v>
                </c:pt>
                <c:pt idx="21">
                  <c:v>Spain</c:v>
                </c:pt>
                <c:pt idx="22">
                  <c:v>Ireland</c:v>
                </c:pt>
                <c:pt idx="23">
                  <c:v>Greece</c:v>
                </c:pt>
                <c:pt idx="25">
                  <c:v>Switzerland</c:v>
                </c:pt>
                <c:pt idx="26">
                  <c:v>Norway</c:v>
                </c:pt>
                <c:pt idx="28">
                  <c:v>Montenegro (¹)</c:v>
                </c:pt>
                <c:pt idx="29">
                  <c:v>Serbia (²)</c:v>
                </c:pt>
                <c:pt idx="30">
                  <c:v>North Macedonia (³)</c:v>
                </c:pt>
                <c:pt idx="31">
                  <c:v>Türkiye</c:v>
                </c:pt>
              </c:strCache>
            </c:strRef>
          </c:cat>
          <c:val>
            <c:numRef>
              <c:f>Figure5!$D$5:$D$36</c:f>
              <c:numCache>
                <c:formatCode>#\,##0.0_i</c:formatCode>
                <c:ptCount val="32"/>
                <c:pt idx="0">
                  <c:v>11.568202621938541</c:v>
                </c:pt>
                <c:pt idx="1">
                  <c:v>11.039710292024441</c:v>
                </c:pt>
                <c:pt idx="2">
                  <c:v>11.35814447180525</c:v>
                </c:pt>
                <c:pt idx="3">
                  <c:v>8.5950847073405185</c:v>
                </c:pt>
                <c:pt idx="4">
                  <c:v>8.6335635289639612</c:v>
                </c:pt>
                <c:pt idx="5">
                  <c:v>8.1776749020017281</c:v>
                </c:pt>
                <c:pt idx="6">
                  <c:v>13.300220153837374</c:v>
                </c:pt>
                <c:pt idx="7">
                  <c:v>6.787180193193362</c:v>
                </c:pt>
                <c:pt idx="8">
                  <c:v>6.375479336935796</c:v>
                </c:pt>
                <c:pt idx="9">
                  <c:v>5.3670856852448958</c:v>
                </c:pt>
                <c:pt idx="10">
                  <c:v>5.6286686176754035</c:v>
                </c:pt>
                <c:pt idx="11">
                  <c:v>5.3792214540847034</c:v>
                </c:pt>
                <c:pt idx="12">
                  <c:v>4.3112769129313024</c:v>
                </c:pt>
                <c:pt idx="13">
                  <c:v>4.2092380068378858</c:v>
                </c:pt>
                <c:pt idx="14">
                  <c:v>2.9163871441873206</c:v>
                </c:pt>
                <c:pt idx="15">
                  <c:v>2.8296427115096243</c:v>
                </c:pt>
                <c:pt idx="16">
                  <c:v>2.527963456995844</c:v>
                </c:pt>
                <c:pt idx="17">
                  <c:v>1.7568043087417744</c:v>
                </c:pt>
                <c:pt idx="18">
                  <c:v>1.3210839681139779</c:v>
                </c:pt>
                <c:pt idx="19">
                  <c:v>1.3045178401129314</c:v>
                </c:pt>
                <c:pt idx="20">
                  <c:v>0.80282996534824436</c:v>
                </c:pt>
                <c:pt idx="21">
                  <c:v>0.52425072772262415</c:v>
                </c:pt>
                <c:pt idx="22">
                  <c:v>8.137765975712985E-2</c:v>
                </c:pt>
                <c:pt idx="23">
                  <c:v>0.10921307920184187</c:v>
                </c:pt>
                <c:pt idx="25">
                  <c:v>6.4668596605640296</c:v>
                </c:pt>
                <c:pt idx="26">
                  <c:v>6.1740759446073659</c:v>
                </c:pt>
                <c:pt idx="28">
                  <c:v>2.1796957338958656</c:v>
                </c:pt>
                <c:pt idx="29">
                  <c:v>1.5072768480110279</c:v>
                </c:pt>
                <c:pt idx="30">
                  <c:v>0.77200217297347906</c:v>
                </c:pt>
                <c:pt idx="31">
                  <c:v>0.45666118719291326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38-4867-B70D-ECD12E9848A4}"/>
            </c:ext>
          </c:extLst>
        </c:ser>
        <c:ser>
          <c:idx val="2"/>
          <c:order val="2"/>
          <c:tx>
            <c:strRef>
              <c:f>Figure5!$E$4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Figure5!$B$5:$B$36</c:f>
              <c:strCache>
                <c:ptCount val="32"/>
                <c:pt idx="0">
                  <c:v>Austria</c:v>
                </c:pt>
                <c:pt idx="1">
                  <c:v>Lithuania</c:v>
                </c:pt>
                <c:pt idx="2">
                  <c:v>Latvia</c:v>
                </c:pt>
                <c:pt idx="3">
                  <c:v>Slovakia</c:v>
                </c:pt>
                <c:pt idx="4">
                  <c:v>Czechia</c:v>
                </c:pt>
                <c:pt idx="5">
                  <c:v>Slovenia</c:v>
                </c:pt>
                <c:pt idx="6">
                  <c:v>Estonia</c:v>
                </c:pt>
                <c:pt idx="7">
                  <c:v>Sweden</c:v>
                </c:pt>
                <c:pt idx="8">
                  <c:v>Poland</c:v>
                </c:pt>
                <c:pt idx="9">
                  <c:v>Luxembourg</c:v>
                </c:pt>
                <c:pt idx="10">
                  <c:v>Finland</c:v>
                </c:pt>
                <c:pt idx="11">
                  <c:v>Hungary</c:v>
                </c:pt>
                <c:pt idx="12">
                  <c:v>Germany</c:v>
                </c:pt>
                <c:pt idx="13">
                  <c:v>Croatia</c:v>
                </c:pt>
                <c:pt idx="14">
                  <c:v>Bulgaria</c:v>
                </c:pt>
                <c:pt idx="15">
                  <c:v>Romania</c:v>
                </c:pt>
                <c:pt idx="16">
                  <c:v>Netherlands</c:v>
                </c:pt>
                <c:pt idx="17">
                  <c:v>Italy</c:v>
                </c:pt>
                <c:pt idx="18">
                  <c:v>Denmark</c:v>
                </c:pt>
                <c:pt idx="19">
                  <c:v>France</c:v>
                </c:pt>
                <c:pt idx="20">
                  <c:v>Portugal</c:v>
                </c:pt>
                <c:pt idx="21">
                  <c:v>Spain</c:v>
                </c:pt>
                <c:pt idx="22">
                  <c:v>Ireland</c:v>
                </c:pt>
                <c:pt idx="23">
                  <c:v>Greece</c:v>
                </c:pt>
                <c:pt idx="25">
                  <c:v>Switzerland</c:v>
                </c:pt>
                <c:pt idx="26">
                  <c:v>Norway</c:v>
                </c:pt>
                <c:pt idx="28">
                  <c:v>Montenegro (¹)</c:v>
                </c:pt>
                <c:pt idx="29">
                  <c:v>Serbia (²)</c:v>
                </c:pt>
                <c:pt idx="30">
                  <c:v>North Macedonia (³)</c:v>
                </c:pt>
                <c:pt idx="31">
                  <c:v>Türkiye</c:v>
                </c:pt>
              </c:strCache>
            </c:strRef>
          </c:cat>
          <c:val>
            <c:numRef>
              <c:f>Figure5!$E$5:$E$36</c:f>
              <c:numCache>
                <c:formatCode>#\,##0.0_i</c:formatCode>
                <c:ptCount val="32"/>
                <c:pt idx="0">
                  <c:v>10.153220091617889</c:v>
                </c:pt>
                <c:pt idx="1">
                  <c:v>9.5279890413221811</c:v>
                </c:pt>
                <c:pt idx="2">
                  <c:v>8.2030368431785732</c:v>
                </c:pt>
                <c:pt idx="3">
                  <c:v>8.1609569863792899</c:v>
                </c:pt>
                <c:pt idx="4">
                  <c:v>7.6767310436203866</c:v>
                </c:pt>
                <c:pt idx="5">
                  <c:v>7.5349414163248261</c:v>
                </c:pt>
                <c:pt idx="6">
                  <c:v>7.3989445663028484</c:v>
                </c:pt>
                <c:pt idx="7">
                  <c:v>6.4907277972953814</c:v>
                </c:pt>
                <c:pt idx="8">
                  <c:v>6.1380726030137449</c:v>
                </c:pt>
                <c:pt idx="9">
                  <c:v>5.3146521914804428</c:v>
                </c:pt>
                <c:pt idx="10">
                  <c:v>4.8645361136023375</c:v>
                </c:pt>
                <c:pt idx="11">
                  <c:v>4.7669533687565</c:v>
                </c:pt>
                <c:pt idx="12">
                  <c:v>3.9961568108240457</c:v>
                </c:pt>
                <c:pt idx="13">
                  <c:v>3.91318093928319</c:v>
                </c:pt>
                <c:pt idx="14">
                  <c:v>2.521013507121133</c:v>
                </c:pt>
                <c:pt idx="15">
                  <c:v>2.4822346874877326</c:v>
                </c:pt>
                <c:pt idx="16">
                  <c:v>2.2087054778904012</c:v>
                </c:pt>
                <c:pt idx="17">
                  <c:v>1.6249079002917444</c:v>
                </c:pt>
                <c:pt idx="18">
                  <c:v>1.1387770127838233</c:v>
                </c:pt>
                <c:pt idx="19">
                  <c:v>1.1125968725115232</c:v>
                </c:pt>
                <c:pt idx="20">
                  <c:v>0.81343741492633426</c:v>
                </c:pt>
                <c:pt idx="21">
                  <c:v>0.49682937807204985</c:v>
                </c:pt>
                <c:pt idx="22">
                  <c:v>6.5294291169605015E-2</c:v>
                </c:pt>
                <c:pt idx="23">
                  <c:v>5.0707308693254897E-2</c:v>
                </c:pt>
                <c:pt idx="25">
                  <c:v>6.0451300765650053</c:v>
                </c:pt>
                <c:pt idx="26">
                  <c:v>5.8727161529346779</c:v>
                </c:pt>
                <c:pt idx="28">
                  <c:v>1.8054824508063143</c:v>
                </c:pt>
                <c:pt idx="29">
                  <c:v>1.332287086198467</c:v>
                </c:pt>
                <c:pt idx="30">
                  <c:v>0.44655876595805138</c:v>
                </c:pt>
                <c:pt idx="31">
                  <c:v>0.37752022457247164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38-4867-B70D-ECD12E984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558619808"/>
        <c:axId val="558623416"/>
      </c:barChart>
      <c:catAx>
        <c:axId val="55861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623416"/>
        <c:crosses val="autoZero"/>
        <c:auto val="1"/>
        <c:lblAlgn val="ctr"/>
        <c:lblOffset val="100"/>
        <c:tickMarkSkip val="1"/>
        <c:noMultiLvlLbl val="0"/>
      </c:catAx>
      <c:valAx>
        <c:axId val="5586234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61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116203355473253E-2"/>
          <c:y val="2.177596773348698E-2"/>
          <c:w val="0.93310097979861628"/>
          <c:h val="0.889344018996734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Figure5!$C$4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Figure5!$B$27:$B$28</c:f>
              <c:strCache>
                <c:ptCount val="2"/>
                <c:pt idx="0">
                  <c:v>Ireland</c:v>
                </c:pt>
                <c:pt idx="1">
                  <c:v>Greece</c:v>
                </c:pt>
              </c:strCache>
            </c:strRef>
          </c:cat>
          <c:val>
            <c:numRef>
              <c:f>Figure5!$C$27:$C$28</c:f>
              <c:numCache>
                <c:formatCode>#\,##0.0_i</c:formatCode>
                <c:ptCount val="2"/>
                <c:pt idx="0">
                  <c:v>0.12777033345850203</c:v>
                </c:pt>
                <c:pt idx="1">
                  <c:v>0.17991959914991573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E-47FE-9D8E-A32E40B3DE31}"/>
            </c:ext>
          </c:extLst>
        </c:ser>
        <c:ser>
          <c:idx val="1"/>
          <c:order val="1"/>
          <c:tx>
            <c:strRef>
              <c:f>Figure5!$D$4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Figure5!$B$27:$B$28</c:f>
              <c:strCache>
                <c:ptCount val="2"/>
                <c:pt idx="0">
                  <c:v>Ireland</c:v>
                </c:pt>
                <c:pt idx="1">
                  <c:v>Greece</c:v>
                </c:pt>
              </c:strCache>
            </c:strRef>
          </c:cat>
          <c:val>
            <c:numRef>
              <c:f>Figure5!$D$27:$D$28</c:f>
              <c:numCache>
                <c:formatCode>#\,##0.0_i</c:formatCode>
                <c:ptCount val="2"/>
                <c:pt idx="0">
                  <c:v>8.137765975712985E-2</c:v>
                </c:pt>
                <c:pt idx="1">
                  <c:v>0.10921307920184187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EE-47FE-9D8E-A32E40B3DE31}"/>
            </c:ext>
          </c:extLst>
        </c:ser>
        <c:ser>
          <c:idx val="2"/>
          <c:order val="2"/>
          <c:tx>
            <c:strRef>
              <c:f>Figure5!$E$4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Figure5!$B$27:$B$28</c:f>
              <c:strCache>
                <c:ptCount val="2"/>
                <c:pt idx="0">
                  <c:v>Ireland</c:v>
                </c:pt>
                <c:pt idx="1">
                  <c:v>Greece</c:v>
                </c:pt>
              </c:strCache>
            </c:strRef>
          </c:cat>
          <c:val>
            <c:numRef>
              <c:f>Figure5!$E$27:$E$28</c:f>
              <c:numCache>
                <c:formatCode>#\,##0.0_i</c:formatCode>
                <c:ptCount val="2"/>
                <c:pt idx="0">
                  <c:v>6.5294291169605015E-2</c:v>
                </c:pt>
                <c:pt idx="1">
                  <c:v>5.0707308693254897E-2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EE-47FE-9D8E-A32E40B3D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558619808"/>
        <c:axId val="558623416"/>
      </c:barChart>
      <c:catAx>
        <c:axId val="55861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623416"/>
        <c:crosses val="autoZero"/>
        <c:auto val="1"/>
        <c:lblAlgn val="ctr"/>
        <c:lblOffset val="100"/>
        <c:tickMarkSkip val="1"/>
        <c:noMultiLvlLbl val="0"/>
      </c:catAx>
      <c:valAx>
        <c:axId val="5586234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619808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Rail freight transport for main undertakings, 2013, 2022 and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(tonnes per capita)</a:t>
            </a:r>
          </a:p>
        </c:rich>
      </c:tx>
      <c:layout>
        <c:manualLayout>
          <c:xMode val="edge"/>
          <c:yMode val="edge"/>
          <c:x val="3.7901956591515841E-3"/>
          <c:y val="7.1314532407587977E-3"/>
        </c:manualLayout>
      </c:layout>
      <c:overlay val="0"/>
    </c:title>
    <c:autoTitleDeleted val="0"/>
    <c:plotArea>
      <c:layout>
        <c:manualLayout>
          <c:xMode val="edge"/>
          <c:yMode val="edge"/>
          <c:x val="3.7901956591515841E-3"/>
          <c:y val="7.1314532407587977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Figure5!$A$1:$A$2</c:f>
              <c:strCache>
                <c:ptCount val="2"/>
                <c:pt idx="0">
                  <c:v>Figure 5: Rail freight transport for main undertakings, 2013, 2022 and 2023</c:v>
                </c:pt>
                <c:pt idx="1">
                  <c:v>(tonnes per capita)</c:v>
                </c:pt>
              </c:strCache>
            </c:strRef>
          </c:cat>
          <c:val>
            <c:numRef>
              <c:f>Figure5!$B$1:$B$2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64F8-41B1-8932-334D2B5C9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617512"/>
        <c:axId val="710620032"/>
      </c:barChart>
      <c:catAx>
        <c:axId val="710617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0620032"/>
        <c:crosses val="autoZero"/>
        <c:auto val="1"/>
        <c:lblAlgn val="ctr"/>
        <c:lblOffset val="100"/>
        <c:noMultiLvlLbl val="0"/>
      </c:catAx>
      <c:valAx>
        <c:axId val="7106200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10617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%, based on tonne-kilometres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40681108446038"/>
          <c:w val="0.49382716049382713"/>
          <c:h val="0.58512888039504951"/>
        </c:manualLayout>
      </c:layout>
      <c:pieChart>
        <c:varyColors val="1"/>
        <c:ser>
          <c:idx val="0"/>
          <c:order val="0"/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C6-46C3-85E4-B364E9064BF0}"/>
              </c:ext>
            </c:extLst>
          </c:dPt>
          <c:dPt>
            <c:idx val="1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7EC6-46C3-85E4-B364E9064BF0}"/>
              </c:ext>
            </c:extLst>
          </c:dPt>
          <c:dPt>
            <c:idx val="2"/>
            <c:bubble3D val="0"/>
            <c:spPr>
              <a:solidFill>
                <a:srgbClr val="B0912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7EC6-46C3-85E4-B364E9064BF0}"/>
              </c:ext>
            </c:extLst>
          </c:dPt>
          <c:dPt>
            <c:idx val="3"/>
            <c:bubble3D val="0"/>
            <c:spPr>
              <a:solidFill>
                <a:srgbClr val="B0912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7EC6-46C3-85E4-B364E9064BF0}"/>
              </c:ext>
            </c:extLst>
          </c:dPt>
          <c:dPt>
            <c:idx val="4"/>
            <c:bubble3D val="0"/>
            <c:spPr>
              <a:solidFill>
                <a:srgbClr val="E0404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7EC6-46C3-85E4-B364E9064BF0}"/>
              </c:ext>
            </c:extLst>
          </c:dPt>
          <c:dPt>
            <c:idx val="5"/>
            <c:bubble3D val="0"/>
            <c:spPr>
              <a:solidFill>
                <a:srgbClr val="E0404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7EC6-46C3-85E4-B364E9064BF0}"/>
              </c:ext>
            </c:extLst>
          </c:dPt>
          <c:dPt>
            <c:idx val="6"/>
            <c:bubble3D val="0"/>
            <c:spPr>
              <a:solidFill>
                <a:srgbClr val="208486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D-7EC6-46C3-85E4-B364E9064BF0}"/>
              </c:ext>
            </c:extLst>
          </c:dPt>
          <c:dPt>
            <c:idx val="7"/>
            <c:bubble3D val="0"/>
            <c:spPr>
              <a:solidFill>
                <a:srgbClr val="208486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F-7EC6-46C3-85E4-B364E9064BF0}"/>
              </c:ext>
            </c:extLst>
          </c:dPt>
          <c:dPt>
            <c:idx val="8"/>
            <c:bubble3D val="0"/>
            <c:spPr>
              <a:solidFill>
                <a:srgbClr val="388AE2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11-7EC6-46C3-85E4-B364E9064BF0}"/>
              </c:ext>
            </c:extLst>
          </c:dPt>
          <c:dPt>
            <c:idx val="9"/>
            <c:bubble3D val="0"/>
            <c:spPr>
              <a:solidFill>
                <a:srgbClr val="388AE2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13-7EC6-46C3-85E4-B364E9064BF0}"/>
              </c:ext>
            </c:extLst>
          </c:dPt>
          <c:dLbls>
            <c:dLbl>
              <c:idx val="3"/>
              <c:layout>
                <c:manualLayout>
                  <c:x val="1.2345679012345678E-2"/>
                  <c:y val="-2.6330799617777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C6-46C3-85E4-B364E9064BF0}"/>
                </c:ext>
              </c:extLst>
            </c:dLbl>
            <c:dLbl>
              <c:idx val="5"/>
              <c:layout>
                <c:manualLayout>
                  <c:x val="2.2222222222222223E-2"/>
                  <c:y val="-1.0727238885263581E-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C6-46C3-85E4-B364E9064BF0}"/>
                </c:ext>
              </c:extLst>
            </c:dLbl>
            <c:dLbl>
              <c:idx val="6"/>
              <c:layout>
                <c:manualLayout>
                  <c:x val="-1.2345679012345723E-2"/>
                  <c:y val="3.51077328237028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C6-46C3-85E4-B364E9064BF0}"/>
                </c:ext>
              </c:extLst>
            </c:dLbl>
            <c:dLbl>
              <c:idx val="7"/>
              <c:layout>
                <c:manualLayout>
                  <c:x val="-0.10370370370370373"/>
                  <c:y val="-1.75538664118514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C6-46C3-85E4-B364E9064BF0}"/>
                </c:ext>
              </c:extLst>
            </c:dLbl>
            <c:dLbl>
              <c:idx val="8"/>
              <c:layout>
                <c:manualLayout>
                  <c:x val="-3.7037037037037049E-2"/>
                  <c:y val="-6.43641768434555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C6-46C3-85E4-B364E9064BF0}"/>
                </c:ext>
              </c:extLst>
            </c:dLbl>
            <c:numFmt formatCode="0.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Figure6!$C$39:$C$48</c:f>
              <c:strCache>
                <c:ptCount val="10"/>
                <c:pt idx="0">
                  <c:v>Metal ores</c:v>
                </c:pt>
                <c:pt idx="1">
                  <c:v>Coke and refined petroleum products</c:v>
                </c:pt>
                <c:pt idx="2">
                  <c:v>Basic metals; fabricated metal products</c:v>
                </c:pt>
                <c:pt idx="3">
                  <c:v>Products of agriculture</c:v>
                </c:pt>
                <c:pt idx="4">
                  <c:v>Coal and crude petroleum</c:v>
                </c:pt>
                <c:pt idx="5">
                  <c:v>Chemicals, rubber and plastic, nuclear fuel</c:v>
                </c:pt>
                <c:pt idx="6">
                  <c:v>Wood and products of wood and cork</c:v>
                </c:pt>
                <c:pt idx="7">
                  <c:v>Transport equipment </c:v>
                </c:pt>
                <c:pt idx="8">
                  <c:v>Other goods</c:v>
                </c:pt>
                <c:pt idx="9">
                  <c:v>Unidentifiable goods</c:v>
                </c:pt>
              </c:strCache>
            </c:strRef>
          </c:cat>
          <c:val>
            <c:numRef>
              <c:f>Figure6!$D$39:$D$48</c:f>
              <c:numCache>
                <c:formatCode>###\ ###\ ##0</c:formatCode>
                <c:ptCount val="10"/>
                <c:pt idx="0">
                  <c:v>46656566</c:v>
                </c:pt>
                <c:pt idx="1">
                  <c:v>38306342</c:v>
                </c:pt>
                <c:pt idx="2">
                  <c:v>33452573</c:v>
                </c:pt>
                <c:pt idx="3">
                  <c:v>30663843</c:v>
                </c:pt>
                <c:pt idx="4">
                  <c:v>29492459</c:v>
                </c:pt>
                <c:pt idx="5">
                  <c:v>21702504</c:v>
                </c:pt>
                <c:pt idx="6">
                  <c:v>13090454</c:v>
                </c:pt>
                <c:pt idx="7">
                  <c:v>11465412</c:v>
                </c:pt>
                <c:pt idx="8">
                  <c:v>46334590</c:v>
                </c:pt>
                <c:pt idx="9">
                  <c:v>106928322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EC6-46C3-85E4-B364E9064BF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%, based on tonnes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40681108446038"/>
          <c:w val="0.49382716049382713"/>
          <c:h val="0.58512888039504951"/>
        </c:manualLayout>
      </c:layout>
      <c:pieChart>
        <c:varyColors val="1"/>
        <c:ser>
          <c:idx val="0"/>
          <c:order val="0"/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EA-49CC-9F62-A86F7AF94FE7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72EA-49CC-9F62-A86F7AF94FE7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72EA-49CC-9F62-A86F7AF94FE7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72EA-49CC-9F62-A86F7AF94FE7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72EA-49CC-9F62-A86F7AF94FE7}"/>
              </c:ext>
            </c:extLst>
          </c:dPt>
          <c:dPt>
            <c:idx val="5"/>
            <c:bubble3D val="0"/>
            <c:spPr>
              <a:solidFill>
                <a:srgbClr val="E0404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72EA-49CC-9F62-A86F7AF94FE7}"/>
              </c:ext>
            </c:extLst>
          </c:dPt>
          <c:dPt>
            <c:idx val="6"/>
            <c:bubble3D val="0"/>
            <c:spPr>
              <a:solidFill>
                <a:schemeClr val="accent5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D-72EA-49CC-9F62-A86F7AF94FE7}"/>
              </c:ext>
            </c:extLst>
          </c:dPt>
          <c:dPt>
            <c:idx val="7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F-72EA-49CC-9F62-A86F7AF94FE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11-72EA-49CC-9F62-A86F7AF94FE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13-72EA-49CC-9F62-A86F7AF94FE7}"/>
              </c:ext>
            </c:extLst>
          </c:dPt>
          <c:dLbls>
            <c:dLbl>
              <c:idx val="2"/>
              <c:layout>
                <c:manualLayout>
                  <c:x val="4.1975308641975309E-2"/>
                  <c:y val="-3.80333772256782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EA-49CC-9F62-A86F7AF94FE7}"/>
                </c:ext>
              </c:extLst>
            </c:dLbl>
            <c:dLbl>
              <c:idx val="3"/>
              <c:layout>
                <c:manualLayout>
                  <c:x val="2.4691358024691358E-3"/>
                  <c:y val="5.851288803950387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EA-49CC-9F62-A86F7AF94FE7}"/>
                </c:ext>
              </c:extLst>
            </c:dLbl>
            <c:dLbl>
              <c:idx val="4"/>
              <c:layout>
                <c:manualLayout>
                  <c:x val="2.4691358024691358E-3"/>
                  <c:y val="1.75538664118514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EA-49CC-9F62-A86F7AF94FE7}"/>
                </c:ext>
              </c:extLst>
            </c:dLbl>
            <c:dLbl>
              <c:idx val="5"/>
              <c:layout>
                <c:manualLayout>
                  <c:x val="-1.7283950617283973E-2"/>
                  <c:y val="-2.6330799617777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EA-49CC-9F62-A86F7AF94FE7}"/>
                </c:ext>
              </c:extLst>
            </c:dLbl>
            <c:dLbl>
              <c:idx val="6"/>
              <c:layout>
                <c:manualLayout>
                  <c:x val="-1.7283950617283949E-2"/>
                  <c:y val="-2.63307996177773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EA-49CC-9F62-A86F7AF94FE7}"/>
                </c:ext>
              </c:extLst>
            </c:dLbl>
            <c:numFmt formatCode="0.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Figure6!$H$39:$H$46</c:f>
              <c:strCache>
                <c:ptCount val="8"/>
                <c:pt idx="0">
                  <c:v>Metal ores</c:v>
                </c:pt>
                <c:pt idx="1">
                  <c:v>Coal and crude petroleum</c:v>
                </c:pt>
                <c:pt idx="2">
                  <c:v>Coke and refined petroleum products</c:v>
                </c:pt>
                <c:pt idx="3">
                  <c:v>Basic metals; fabricated metal products</c:v>
                </c:pt>
                <c:pt idx="4">
                  <c:v>Products of agriculture</c:v>
                </c:pt>
                <c:pt idx="5">
                  <c:v>Chemicals, rubber and plastic, nuclear fuel</c:v>
                </c:pt>
                <c:pt idx="6">
                  <c:v>Other goods</c:v>
                </c:pt>
                <c:pt idx="7">
                  <c:v>Unidentifiable goods</c:v>
                </c:pt>
              </c:strCache>
            </c:strRef>
          </c:cat>
          <c:val>
            <c:numRef>
              <c:f>Figure6!$I$39:$I$46</c:f>
              <c:numCache>
                <c:formatCode>###\ ###\ ##0</c:formatCode>
                <c:ptCount val="8"/>
                <c:pt idx="0">
                  <c:v>205074446</c:v>
                </c:pt>
                <c:pt idx="1">
                  <c:v>156023185</c:v>
                </c:pt>
                <c:pt idx="2">
                  <c:v>133668896</c:v>
                </c:pt>
                <c:pt idx="3">
                  <c:v>121278080</c:v>
                </c:pt>
                <c:pt idx="4">
                  <c:v>104282642</c:v>
                </c:pt>
                <c:pt idx="5">
                  <c:v>68435499</c:v>
                </c:pt>
                <c:pt idx="6">
                  <c:v>230563106</c:v>
                </c:pt>
                <c:pt idx="7">
                  <c:v>306358279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2EA-49CC-9F62-A86F7AF94FE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Rail freight transport by type of goods for main undertakings, EU, 2023</a:t>
            </a:r>
          </a:p>
        </c:rich>
      </c:tx>
      <c:layout>
        <c:manualLayout>
          <c:xMode val="edge"/>
          <c:yMode val="edge"/>
          <c:x val="4.7576568539994049E-3"/>
          <c:y val="9.8415363413005118E-3"/>
        </c:manualLayout>
      </c:layout>
      <c:overlay val="0"/>
    </c:title>
    <c:autoTitleDeleted val="0"/>
    <c:plotArea>
      <c:layout>
        <c:manualLayout>
          <c:xMode val="edge"/>
          <c:yMode val="edge"/>
          <c:x val="4.7576568539994049E-3"/>
          <c:y val="9.8415363413005118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Figure6!$A$1:$B$1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6D-4708-8C9B-82FCF2B64704}"/>
            </c:ext>
          </c:extLst>
        </c:ser>
        <c:ser>
          <c:idx val="1"/>
          <c:order val="1"/>
          <c:invertIfNegative val="0"/>
          <c:val>
            <c:numRef>
              <c:f>Figure6!$A$2:$B$2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FE6D-4708-8C9B-82FCF2B64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602920"/>
        <c:axId val="626062952"/>
      </c:barChart>
      <c:catAx>
        <c:axId val="435602920"/>
        <c:scaling>
          <c:orientation val="minMax"/>
        </c:scaling>
        <c:delete val="1"/>
        <c:axPos val="b"/>
        <c:majorTickMark val="out"/>
        <c:minorTickMark val="none"/>
        <c:tickLblPos val="nextTo"/>
        <c:crossAx val="626062952"/>
        <c:crosses val="autoZero"/>
        <c:auto val="1"/>
        <c:lblAlgn val="ctr"/>
        <c:lblOffset val="100"/>
        <c:noMultiLvlLbl val="0"/>
      </c:catAx>
      <c:valAx>
        <c:axId val="6260629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35602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Rail freight transport by type of consignment for main undertakings, 2023</a:t>
            </a:r>
          </a:p>
          <a:p>
            <a:pPr algn="l">
              <a:defRPr sz="1800" b="1"/>
            </a:pPr>
            <a:r>
              <a:rPr lang="en-US" sz="1600" b="0"/>
              <a:t>(thousand tonnes)</a:t>
            </a:r>
          </a:p>
        </c:rich>
      </c:tx>
      <c:layout>
        <c:manualLayout>
          <c:xMode val="edge"/>
          <c:yMode val="edge"/>
          <c:x val="5.3333333333333332E-3"/>
          <c:y val="8.553967028498348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731832344690499E-2"/>
          <c:y val="0.13580500322878578"/>
          <c:w val="0.93060150244129125"/>
          <c:h val="0.499447107268935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7'!$G$53</c:f>
              <c:strCache>
                <c:ptCount val="1"/>
                <c:pt idx="0">
                  <c:v>Full train load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7'!$B$54:$B$64</c:f>
              <c:strCache>
                <c:ptCount val="11"/>
                <c:pt idx="0">
                  <c:v>Ireland (¹)</c:v>
                </c:pt>
                <c:pt idx="1">
                  <c:v>Italy (²)</c:v>
                </c:pt>
                <c:pt idx="2">
                  <c:v>Poland (³)</c:v>
                </c:pt>
                <c:pt idx="3">
                  <c:v>Slovenia (⁴)</c:v>
                </c:pt>
                <c:pt idx="4">
                  <c:v>Slovakia (⁵)</c:v>
                </c:pt>
                <c:pt idx="5">
                  <c:v>Sweden (⁴)</c:v>
                </c:pt>
                <c:pt idx="6">
                  <c:v>Lithuania (⁶)</c:v>
                </c:pt>
                <c:pt idx="7">
                  <c:v>Romania (⁶)</c:v>
                </c:pt>
                <c:pt idx="8">
                  <c:v>Finland (⁶)</c:v>
                </c:pt>
                <c:pt idx="10">
                  <c:v>Switzerland (⁴)</c:v>
                </c:pt>
              </c:strCache>
            </c:strRef>
          </c:cat>
          <c:val>
            <c:numRef>
              <c:f>'Figure 7'!$G$54:$G$64</c:f>
              <c:numCache>
                <c:formatCode>0.0</c:formatCode>
                <c:ptCount val="11"/>
                <c:pt idx="0">
                  <c:v>99.999999999999986</c:v>
                </c:pt>
                <c:pt idx="1">
                  <c:v>91.615577644808894</c:v>
                </c:pt>
                <c:pt idx="2">
                  <c:v>85.315638365918716</c:v>
                </c:pt>
                <c:pt idx="3">
                  <c:v>78.479687498040903</c:v>
                </c:pt>
                <c:pt idx="4">
                  <c:v>65.100803902335258</c:v>
                </c:pt>
                <c:pt idx="5">
                  <c:v>53.728524965444258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69.729786268752974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0C-431B-88D0-D13DC8220496}"/>
            </c:ext>
          </c:extLst>
        </c:ser>
        <c:ser>
          <c:idx val="1"/>
          <c:order val="1"/>
          <c:tx>
            <c:strRef>
              <c:f>'Figure 7'!$H$53</c:f>
              <c:strCache>
                <c:ptCount val="1"/>
                <c:pt idx="0">
                  <c:v>Full wagon load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7'!$B$54:$B$64</c:f>
              <c:strCache>
                <c:ptCount val="11"/>
                <c:pt idx="0">
                  <c:v>Ireland (¹)</c:v>
                </c:pt>
                <c:pt idx="1">
                  <c:v>Italy (²)</c:v>
                </c:pt>
                <c:pt idx="2">
                  <c:v>Poland (³)</c:v>
                </c:pt>
                <c:pt idx="3">
                  <c:v>Slovenia (⁴)</c:v>
                </c:pt>
                <c:pt idx="4">
                  <c:v>Slovakia (⁵)</c:v>
                </c:pt>
                <c:pt idx="5">
                  <c:v>Sweden (⁴)</c:v>
                </c:pt>
                <c:pt idx="6">
                  <c:v>Lithuania (⁶)</c:v>
                </c:pt>
                <c:pt idx="7">
                  <c:v>Romania (⁶)</c:v>
                </c:pt>
                <c:pt idx="8">
                  <c:v>Finland (⁶)</c:v>
                </c:pt>
                <c:pt idx="10">
                  <c:v>Switzerland (⁴)</c:v>
                </c:pt>
              </c:strCache>
            </c:strRef>
          </c:cat>
          <c:val>
            <c:numRef>
              <c:f>'Figure 7'!$H$54:$H$64</c:f>
              <c:numCache>
                <c:formatCode>0.0</c:formatCode>
                <c:ptCount val="11"/>
                <c:pt idx="0">
                  <c:v>0</c:v>
                </c:pt>
                <c:pt idx="1">
                  <c:v>7.8362296870376653</c:v>
                </c:pt>
                <c:pt idx="2">
                  <c:v>14.137637407573058</c:v>
                </c:pt>
                <c:pt idx="3">
                  <c:v>21.52031250195909</c:v>
                </c:pt>
                <c:pt idx="4">
                  <c:v>10.764387290415176</c:v>
                </c:pt>
                <c:pt idx="5">
                  <c:v>46.271475034555749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10">
                  <c:v>30.270213731247022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0C-431B-88D0-D13DC8220496}"/>
            </c:ext>
          </c:extLst>
        </c:ser>
        <c:ser>
          <c:idx val="2"/>
          <c:order val="2"/>
          <c:tx>
            <c:strRef>
              <c:f>'Figure 7'!$I$53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7'!$B$54:$B$64</c:f>
              <c:strCache>
                <c:ptCount val="11"/>
                <c:pt idx="0">
                  <c:v>Ireland (¹)</c:v>
                </c:pt>
                <c:pt idx="1">
                  <c:v>Italy (²)</c:v>
                </c:pt>
                <c:pt idx="2">
                  <c:v>Poland (³)</c:v>
                </c:pt>
                <c:pt idx="3">
                  <c:v>Slovenia (⁴)</c:v>
                </c:pt>
                <c:pt idx="4">
                  <c:v>Slovakia (⁵)</c:v>
                </c:pt>
                <c:pt idx="5">
                  <c:v>Sweden (⁴)</c:v>
                </c:pt>
                <c:pt idx="6">
                  <c:v>Lithuania (⁶)</c:v>
                </c:pt>
                <c:pt idx="7">
                  <c:v>Romania (⁶)</c:v>
                </c:pt>
                <c:pt idx="8">
                  <c:v>Finland (⁶)</c:v>
                </c:pt>
                <c:pt idx="10">
                  <c:v>Switzerland (⁴)</c:v>
                </c:pt>
              </c:strCache>
            </c:strRef>
          </c:cat>
          <c:val>
            <c:numRef>
              <c:f>'Figure 7'!$I$54:$I$64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0.54672422650823083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0C-431B-88D0-D13DC8220496}"/>
            </c:ext>
          </c:extLst>
        </c:ser>
        <c:ser>
          <c:idx val="3"/>
          <c:order val="3"/>
          <c:tx>
            <c:strRef>
              <c:f>'Figure 7'!$J$53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7'!$B$54:$B$64</c:f>
              <c:strCache>
                <c:ptCount val="11"/>
                <c:pt idx="0">
                  <c:v>Ireland (¹)</c:v>
                </c:pt>
                <c:pt idx="1">
                  <c:v>Italy (²)</c:v>
                </c:pt>
                <c:pt idx="2">
                  <c:v>Poland (³)</c:v>
                </c:pt>
                <c:pt idx="3">
                  <c:v>Slovenia (⁴)</c:v>
                </c:pt>
                <c:pt idx="4">
                  <c:v>Slovakia (⁵)</c:v>
                </c:pt>
                <c:pt idx="5">
                  <c:v>Sweden (⁴)</c:v>
                </c:pt>
                <c:pt idx="6">
                  <c:v>Lithuania (⁶)</c:v>
                </c:pt>
                <c:pt idx="7">
                  <c:v>Romania (⁶)</c:v>
                </c:pt>
                <c:pt idx="8">
                  <c:v>Finland (⁶)</c:v>
                </c:pt>
                <c:pt idx="10">
                  <c:v>Switzerland (⁴)</c:v>
                </c:pt>
              </c:strCache>
            </c:strRef>
          </c:cat>
          <c:val>
            <c:numRef>
              <c:f>'Figure 7'!$J$54:$J$64</c:f>
              <c:numCache>
                <c:formatCode>0.0</c:formatCode>
                <c:ptCount val="11"/>
                <c:pt idx="0">
                  <c:v>0</c:v>
                </c:pt>
                <c:pt idx="1">
                  <c:v>0.54819266815346568</c:v>
                </c:pt>
                <c:pt idx="2">
                  <c:v>0</c:v>
                </c:pt>
                <c:pt idx="3">
                  <c:v>0</c:v>
                </c:pt>
                <c:pt idx="4">
                  <c:v>24.134808807249559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0C-431B-88D0-D13DC8220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99538752"/>
        <c:axId val="599538032"/>
      </c:barChart>
      <c:catAx>
        <c:axId val="59953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9538032"/>
        <c:crosses val="autoZero"/>
        <c:auto val="1"/>
        <c:lblAlgn val="ctr"/>
        <c:lblOffset val="100"/>
        <c:tickMarkSkip val="1"/>
        <c:noMultiLvlLbl val="0"/>
      </c:catAx>
      <c:valAx>
        <c:axId val="599538032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953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710225721784774"/>
          <c:y val="0.80669112180731184"/>
          <c:w val="0.48579538057742783"/>
          <c:h val="4.122136504812028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264438</xdr:colOff>
      <xdr:row>4</xdr:row>
      <xdr:rowOff>90015</xdr:rowOff>
    </xdr:from>
    <xdr:to>
      <xdr:col>12</xdr:col>
      <xdr:colOff>470231</xdr:colOff>
      <xdr:row>31</xdr:row>
      <xdr:rowOff>94245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6D8CD92D-6141-0439-C793-6BA38CBA362C}"/>
            </a:ext>
          </a:extLst>
        </xdr:cNvPr>
        <xdr:cNvGrpSpPr/>
      </xdr:nvGrpSpPr>
      <xdr:grpSpPr>
        <a:xfrm>
          <a:off x="264438" y="794865"/>
          <a:ext cx="7987718" cy="4376205"/>
          <a:chOff x="2752040" y="8914876"/>
          <a:chExt cx="8218170" cy="4633381"/>
        </a:xfrm>
      </xdr:grpSpPr>
      <xdr:sp macro="" textlink="">
        <xdr:nvSpPr>
          <xdr:cNvPr id="7" name="AutoShape 1">
            <a:extLst>
              <a:ext uri="{FF2B5EF4-FFF2-40B4-BE49-F238E27FC236}">
                <a16:creationId xmlns:a16="http://schemas.microsoft.com/office/drawing/2014/main" id="{D5AEF3CE-4FD6-45CB-A469-738533763F2F}"/>
              </a:ext>
            </a:extLst>
          </xdr:cNvPr>
          <xdr:cNvSpPr>
            <a:spLocks noChangeArrowheads="1"/>
          </xdr:cNvSpPr>
        </xdr:nvSpPr>
        <xdr:spPr bwMode="auto">
          <a:xfrm>
            <a:off x="10144131" y="9358492"/>
            <a:ext cx="700923" cy="460036"/>
          </a:xfrm>
          <a:prstGeom prst="star16">
            <a:avLst>
              <a:gd name="adj" fmla="val 37500"/>
            </a:avLst>
          </a:prstGeom>
          <a:solidFill>
            <a:srgbClr val="FFFF99">
              <a:alpha val="50195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2" name="Group 1">
            <a:extLst>
              <a:ext uri="{FF2B5EF4-FFF2-40B4-BE49-F238E27FC236}">
                <a16:creationId xmlns:a16="http://schemas.microsoft.com/office/drawing/2014/main" id="{C74C3DEA-21B7-457E-B7C4-C62E5FF91C8D}"/>
              </a:ext>
            </a:extLst>
          </xdr:cNvPr>
          <xdr:cNvGrpSpPr/>
        </xdr:nvGrpSpPr>
        <xdr:grpSpPr>
          <a:xfrm>
            <a:off x="2752040" y="8914876"/>
            <a:ext cx="8218170" cy="4633381"/>
            <a:chOff x="816128" y="6247938"/>
            <a:chExt cx="11858007" cy="4191000"/>
          </a:xfrm>
        </xdr:grpSpPr>
        <xdr:graphicFrame macro="">
          <xdr:nvGraphicFramePr>
            <xdr:cNvPr id="3" name="Chart 1">
              <a:extLst>
                <a:ext uri="{FF2B5EF4-FFF2-40B4-BE49-F238E27FC236}">
                  <a16:creationId xmlns:a16="http://schemas.microsoft.com/office/drawing/2014/main" id="{66D3F520-D271-4AF4-BA31-A0BF152A6613}"/>
                </a:ext>
              </a:extLst>
            </xdr:cNvPr>
            <xdr:cNvGraphicFramePr>
              <a:graphicFrameLocks/>
            </xdr:cNvGraphicFramePr>
          </xdr:nvGraphicFramePr>
          <xdr:xfrm>
            <a:off x="816128" y="6247938"/>
            <a:ext cx="11858007" cy="4191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4" name="Chart 2">
              <a:extLst>
                <a:ext uri="{FF2B5EF4-FFF2-40B4-BE49-F238E27FC236}">
                  <a16:creationId xmlns:a16="http://schemas.microsoft.com/office/drawing/2014/main" id="{555734A3-A71E-4278-B9E7-040235CBE471}"/>
                </a:ext>
              </a:extLst>
            </xdr:cNvPr>
            <xdr:cNvGraphicFramePr>
              <a:graphicFrameLocks/>
            </xdr:cNvGraphicFramePr>
          </xdr:nvGraphicFramePr>
          <xdr:xfrm>
            <a:off x="7419603" y="7500543"/>
            <a:ext cx="5058192" cy="217740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6" name="Text Box 4">
              <a:extLst>
                <a:ext uri="{FF2B5EF4-FFF2-40B4-BE49-F238E27FC236}">
                  <a16:creationId xmlns:a16="http://schemas.microsoft.com/office/drawing/2014/main" id="{B588FE00-F674-4FA0-B453-DCA4A9F8114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400668" y="7529104"/>
              <a:ext cx="5077127" cy="34279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850" b="1" i="0" u="none" strike="noStrike" baseline="0">
                  <a:solidFill>
                    <a:srgbClr val="333333"/>
                  </a:solidFill>
                  <a:latin typeface="Arial"/>
                  <a:ea typeface="+mn-ea"/>
                  <a:cs typeface="Arial"/>
                </a:rPr>
                <a:t>Quarterly performance of EU main undertakings, 2022 and 2023:</a:t>
              </a:r>
            </a:p>
            <a:p>
              <a:pPr algn="ctr" rtl="0">
                <a:defRPr sz="1000"/>
              </a:pPr>
              <a:r>
                <a:rPr lang="en-US" sz="850" b="1" i="0" u="none" strike="noStrike" baseline="0">
                  <a:solidFill>
                    <a:srgbClr val="333333"/>
                  </a:solidFill>
                  <a:latin typeface="Arial"/>
                  <a:ea typeface="+mn-ea"/>
                  <a:cs typeface="Arial"/>
                </a:rPr>
                <a:t>change rate on the same quarter of the previous year (%)</a:t>
              </a:r>
            </a:p>
          </xdr:txBody>
        </xdr:sp>
        <xdr:graphicFrame macro="">
          <xdr:nvGraphicFramePr>
            <xdr:cNvPr id="5" name="Chart 9">
              <a:extLst>
                <a:ext uri="{FF2B5EF4-FFF2-40B4-BE49-F238E27FC236}">
                  <a16:creationId xmlns:a16="http://schemas.microsoft.com/office/drawing/2014/main" id="{1D181B2A-E3EC-4A5A-86AB-C4FE16122DEB}"/>
                </a:ext>
              </a:extLst>
            </xdr:cNvPr>
            <xdr:cNvGraphicFramePr>
              <a:graphicFrameLocks/>
            </xdr:cNvGraphicFramePr>
          </xdr:nvGraphicFramePr>
          <xdr:xfrm>
            <a:off x="8089728" y="6657274"/>
            <a:ext cx="4501873" cy="53064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</xdr:grpSp>
    <xdr:clientData/>
  </xdr:twoCellAnchor>
  <xdr:twoCellAnchor>
    <xdr:from>
      <xdr:col>0</xdr:col>
      <xdr:colOff>25400</xdr:colOff>
      <xdr:row>42</xdr:row>
      <xdr:rowOff>0</xdr:rowOff>
    </xdr:from>
    <xdr:to>
      <xdr:col>12</xdr:col>
      <xdr:colOff>459793</xdr:colOff>
      <xdr:row>77</xdr:row>
      <xdr:rowOff>19712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D381079-471F-600B-C9C3-11CA76DBC6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0.01082</cdr:x>
      <cdr:y>0.12528</cdr:y>
    </cdr:from>
    <cdr:to>
      <cdr:x>0.98333</cdr:x>
      <cdr:y>0.89561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4C3A33E3-AE47-4CB0-3DB5-653BEB57616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712470"/>
          <a:ext cx="7990476" cy="4380952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0.00618</cdr:x>
      <cdr:y>0.88361</cdr:y>
    </cdr:from>
    <cdr:ext cx="6686318" cy="661911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81184530-1655-0225-59FC-0BAF82CC6BFD}"/>
            </a:ext>
          </a:extLst>
        </cdr:cNvPr>
        <cdr:cNvSpPr txBox="1"/>
      </cdr:nvSpPr>
      <cdr:spPr>
        <a:xfrm xmlns:a="http://schemas.openxmlformats.org/drawingml/2006/main">
          <a:off x="50800" y="5025175"/>
          <a:ext cx="6686318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data for Belgium are not included. 2022Q3: -0.2 %.
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rail_go_typepas and rail_go_quartal)</a:t>
          </a:r>
        </a:p>
      </cdr:txBody>
    </cdr:sp>
  </cdr:absSizeAnchor>
  <cdr:absSizeAnchor xmlns:cdr="http://schemas.openxmlformats.org/drawingml/2006/chartDrawing">
    <cdr:from>
      <cdr:x>0.81377</cdr:x>
      <cdr:y>0.92604</cdr:y>
    </cdr:from>
    <cdr:ext cx="1530098" cy="420624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8B21C190-E782-B1CF-B166-AC35536673D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tretch xmlns:a="http://schemas.openxmlformats.org/drawingml/2006/main">
          <a:fillRect/>
        </a:stretch>
      </cdr:blipFill>
      <cdr:spPr>
        <a:xfrm xmlns:a="http://schemas.openxmlformats.org/drawingml/2006/main">
          <a:off x="6686219" y="5266462"/>
          <a:ext cx="1530098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80857</xdr:colOff>
      <xdr:row>4</xdr:row>
      <xdr:rowOff>10584</xdr:rowOff>
    </xdr:from>
    <xdr:to>
      <xdr:col>26</xdr:col>
      <xdr:colOff>338667</xdr:colOff>
      <xdr:row>42</xdr:row>
      <xdr:rowOff>17253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CE5C55B5-6E8F-319D-250C-0D3FEF3C9B81}"/>
            </a:ext>
          </a:extLst>
        </xdr:cNvPr>
        <xdr:cNvGrpSpPr/>
      </xdr:nvGrpSpPr>
      <xdr:grpSpPr>
        <a:xfrm>
          <a:off x="4700482" y="715434"/>
          <a:ext cx="12745085" cy="6216969"/>
          <a:chOff x="6021917" y="-184665"/>
          <a:chExt cx="12820227" cy="5938054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9175446D-4746-58FC-50D9-4BD7262F078E}"/>
              </a:ext>
            </a:extLst>
          </xdr:cNvPr>
          <xdr:cNvGraphicFramePr>
            <a:graphicFrameLocks/>
          </xdr:cNvGraphicFramePr>
        </xdr:nvGraphicFramePr>
        <xdr:xfrm>
          <a:off x="6021917" y="900507"/>
          <a:ext cx="11133667" cy="485288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9" name="Chart 8">
            <a:extLst>
              <a:ext uri="{FF2B5EF4-FFF2-40B4-BE49-F238E27FC236}">
                <a16:creationId xmlns:a16="http://schemas.microsoft.com/office/drawing/2014/main" id="{14DB2708-6659-4723-9F14-A9B493927C8C}"/>
              </a:ext>
            </a:extLst>
          </xdr:cNvPr>
          <xdr:cNvGraphicFramePr>
            <a:graphicFrameLocks/>
          </xdr:cNvGraphicFramePr>
        </xdr:nvGraphicFramePr>
        <xdr:xfrm>
          <a:off x="11684001" y="793751"/>
          <a:ext cx="3270249" cy="24765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0" name="Left Brace 9">
            <a:extLst>
              <a:ext uri="{FF2B5EF4-FFF2-40B4-BE49-F238E27FC236}">
                <a16:creationId xmlns:a16="http://schemas.microsoft.com/office/drawing/2014/main" id="{4D6D39EA-3231-4F06-8A67-D09A3E06F1F2}"/>
              </a:ext>
            </a:extLst>
          </xdr:cNvPr>
          <xdr:cNvSpPr/>
        </xdr:nvSpPr>
        <xdr:spPr bwMode="auto">
          <a:xfrm rot="5400000">
            <a:off x="12838417" y="2695778"/>
            <a:ext cx="164704" cy="2889250"/>
          </a:xfrm>
          <a:prstGeom prst="leftBrac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GB" sz="1100"/>
          </a:p>
        </xdr:txBody>
      </xdr:sp>
      <xdr:sp macro="" textlink="">
        <xdr:nvSpPr>
          <xdr:cNvPr id="11" name="Oval 10">
            <a:extLst>
              <a:ext uri="{FF2B5EF4-FFF2-40B4-BE49-F238E27FC236}">
                <a16:creationId xmlns:a16="http://schemas.microsoft.com/office/drawing/2014/main" id="{981B002D-F565-4C7D-A4FF-30AA2F35C2CF}"/>
              </a:ext>
            </a:extLst>
          </xdr:cNvPr>
          <xdr:cNvSpPr/>
        </xdr:nvSpPr>
        <xdr:spPr bwMode="auto">
          <a:xfrm>
            <a:off x="11059583" y="317500"/>
            <a:ext cx="4212168" cy="3365500"/>
          </a:xfrm>
          <a:prstGeom prst="ellips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GB" sz="1100"/>
          </a:p>
        </xdr:txBody>
      </xdr:sp>
      <xdr:cxnSp macro="">
        <xdr:nvCxnSpPr>
          <xdr:cNvPr id="12" name="Straight Connector 11">
            <a:extLst>
              <a:ext uri="{FF2B5EF4-FFF2-40B4-BE49-F238E27FC236}">
                <a16:creationId xmlns:a16="http://schemas.microsoft.com/office/drawing/2014/main" id="{D5789D89-A7CE-4FD7-9798-398E6FAF5060}"/>
              </a:ext>
            </a:extLst>
          </xdr:cNvPr>
          <xdr:cNvCxnSpPr>
            <a:stCxn id="10" idx="1"/>
          </xdr:cNvCxnSpPr>
        </xdr:nvCxnSpPr>
        <xdr:spPr bwMode="auto">
          <a:xfrm flipV="1">
            <a:off x="12920769" y="3672423"/>
            <a:ext cx="260095" cy="385629"/>
          </a:xfrm>
          <a:prstGeom prst="line">
            <a:avLst/>
          </a:prstGeom>
          <a:solidFill>
            <a:srgbClr val="D1BBA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graphicFrame macro="">
        <xdr:nvGraphicFramePr>
          <xdr:cNvPr id="15" name="Chart 14">
            <a:extLst>
              <a:ext uri="{FF2B5EF4-FFF2-40B4-BE49-F238E27FC236}">
                <a16:creationId xmlns:a16="http://schemas.microsoft.com/office/drawing/2014/main" id="{797235C8-9D59-436A-8C3C-AE7994D6EFE9}"/>
              </a:ext>
            </a:extLst>
          </xdr:cNvPr>
          <xdr:cNvGraphicFramePr>
            <a:graphicFrameLocks/>
          </xdr:cNvGraphicFramePr>
        </xdr:nvGraphicFramePr>
        <xdr:xfrm>
          <a:off x="16598477" y="-35216"/>
          <a:ext cx="1629834" cy="392364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16" name="Oval 15">
            <a:extLst>
              <a:ext uri="{FF2B5EF4-FFF2-40B4-BE49-F238E27FC236}">
                <a16:creationId xmlns:a16="http://schemas.microsoft.com/office/drawing/2014/main" id="{6EE7A063-C288-478D-BD81-D1FC71FCCA3B}"/>
              </a:ext>
            </a:extLst>
          </xdr:cNvPr>
          <xdr:cNvSpPr/>
        </xdr:nvSpPr>
        <xdr:spPr bwMode="auto">
          <a:xfrm>
            <a:off x="16026977" y="-184665"/>
            <a:ext cx="2815167" cy="4341121"/>
          </a:xfrm>
          <a:prstGeom prst="ellips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GB" sz="1100"/>
          </a:p>
        </xdr:txBody>
      </xdr:sp>
      <xdr:sp macro="" textlink="">
        <xdr:nvSpPr>
          <xdr:cNvPr id="17" name="Left Brace 16">
            <a:extLst>
              <a:ext uri="{FF2B5EF4-FFF2-40B4-BE49-F238E27FC236}">
                <a16:creationId xmlns:a16="http://schemas.microsoft.com/office/drawing/2014/main" id="{6D0A85B0-AE5A-46B3-87CE-ED8BB76F41FB}"/>
              </a:ext>
            </a:extLst>
          </xdr:cNvPr>
          <xdr:cNvSpPr/>
        </xdr:nvSpPr>
        <xdr:spPr bwMode="auto">
          <a:xfrm rot="5400000">
            <a:off x="16401732" y="3699800"/>
            <a:ext cx="230929" cy="959274"/>
          </a:xfrm>
          <a:prstGeom prst="leftBrac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GB" sz="1100"/>
          </a:p>
        </xdr:txBody>
      </xdr:sp>
      <xdr:cxnSp macro="">
        <xdr:nvCxnSpPr>
          <xdr:cNvPr id="18" name="Straight Connector 17">
            <a:extLst>
              <a:ext uri="{FF2B5EF4-FFF2-40B4-BE49-F238E27FC236}">
                <a16:creationId xmlns:a16="http://schemas.microsoft.com/office/drawing/2014/main" id="{4F70C47F-D7BB-4CC3-A663-D0B6BAF0898E}"/>
              </a:ext>
            </a:extLst>
          </xdr:cNvPr>
          <xdr:cNvCxnSpPr>
            <a:endCxn id="17" idx="1"/>
          </xdr:cNvCxnSpPr>
        </xdr:nvCxnSpPr>
        <xdr:spPr bwMode="auto">
          <a:xfrm flipH="1">
            <a:off x="16517197" y="3882987"/>
            <a:ext cx="218863" cy="180986"/>
          </a:xfrm>
          <a:prstGeom prst="line">
            <a:avLst/>
          </a:prstGeom>
          <a:solidFill>
            <a:srgbClr val="D1BBA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0</xdr:col>
      <xdr:colOff>25400</xdr:colOff>
      <xdr:row>50</xdr:row>
      <xdr:rowOff>0</xdr:rowOff>
    </xdr:from>
    <xdr:to>
      <xdr:col>19</xdr:col>
      <xdr:colOff>159385</xdr:colOff>
      <xdr:row>98</xdr:row>
      <xdr:rowOff>147995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618D5B-CBA9-13CD-F98F-1FFF647E1F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0.00685</cdr:x>
      <cdr:y>0.08995</cdr:y>
    </cdr:from>
    <cdr:to>
      <cdr:x>0.99053</cdr:x>
      <cdr:y>0.87515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6FB6F2F6-6DEE-F09E-D0DF-6D3CC23B427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712470"/>
          <a:ext cx="12761905" cy="6219048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0.00392</cdr:x>
      <cdr:y>0.86687</cdr:y>
    </cdr:from>
    <cdr:ext cx="11443685" cy="1054456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F8D06B89-BFBC-94AC-E677-33BDED749331}"/>
            </a:ext>
          </a:extLst>
        </cdr:cNvPr>
        <cdr:cNvSpPr txBox="1"/>
      </cdr:nvSpPr>
      <cdr:spPr>
        <a:xfrm xmlns:a="http://schemas.openxmlformats.org/drawingml/2006/main">
          <a:off x="50800" y="6865939"/>
          <a:ext cx="11443685" cy="105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countries are ranked based on 2023 data. Data for Belgium are not available. Cyprus and Malta have no railways.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2013 not available. 2022 and 2023 based on quarterly data.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2023 based on quarterly data.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2013 and 2023 based on quarterly data.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rail_go_typepas and rail_go_quartal)</a:t>
          </a:r>
        </a:p>
      </cdr:txBody>
    </cdr:sp>
  </cdr:absSizeAnchor>
  <cdr:absSizeAnchor xmlns:cdr="http://schemas.openxmlformats.org/drawingml/2006/chartDrawing">
    <cdr:from>
      <cdr:x>0.88206</cdr:x>
      <cdr:y>0.94689</cdr:y>
    </cdr:from>
    <cdr:ext cx="1530098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6A41EFCB-FB8A-C8D6-BD5A-8DD6E89A3E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tretch xmlns:a="http://schemas.openxmlformats.org/drawingml/2006/main">
          <a:fillRect/>
        </a:stretch>
      </cdr:blipFill>
      <cdr:spPr>
        <a:xfrm xmlns:a="http://schemas.openxmlformats.org/drawingml/2006/main">
          <a:off x="11443586" y="7499770"/>
          <a:ext cx="1530098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133345</xdr:colOff>
      <xdr:row>2</xdr:row>
      <xdr:rowOff>68588</xdr:rowOff>
    </xdr:from>
    <xdr:to>
      <xdr:col>14</xdr:col>
      <xdr:colOff>352424</xdr:colOff>
      <xdr:row>47</xdr:row>
      <xdr:rowOff>28574</xdr:rowOff>
    </xdr:to>
    <xdr:graphicFrame macro="">
      <xdr:nvGraphicFramePr>
        <xdr:cNvPr id="13515" name="Chart 1">
          <a:extLst>
            <a:ext uri="{FF2B5EF4-FFF2-40B4-BE49-F238E27FC236}">
              <a16:creationId xmlns:a16="http://schemas.microsoft.com/office/drawing/2014/main" id="{00000000-0008-0000-0400-0000CB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0.73374</cdr:y>
    </cdr:from>
    <cdr:ext cx="7995000" cy="1939633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E58EC108-4878-0720-CEE6-5BB48A5B0540}"/>
            </a:ext>
          </a:extLst>
        </cdr:cNvPr>
        <cdr:cNvSpPr txBox="1"/>
      </cdr:nvSpPr>
      <cdr:spPr>
        <a:xfrm xmlns:a="http://schemas.openxmlformats.org/drawingml/2006/main">
          <a:off x="0" y="5345078"/>
          <a:ext cx="7995000" cy="19396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countries are ranked based on the share of national transport. Data for Belgium and Serbia are not available. Cyprus and Malta have no railways.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Data for Belgium are not included.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Only national transport.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No international loadings.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No transit transport.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(⁵) Transit: less than 0.5 %.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(⁶) 2022 data instead of 2023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(⁷) National: less than 0.5 %.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rail_go_typepas)</a:t>
          </a:r>
        </a:p>
      </cdr:txBody>
    </cdr:sp>
  </cdr:absSizeAnchor>
  <cdr:absSizeAnchor xmlns:cdr="http://schemas.openxmlformats.org/drawingml/2006/chartDrawing">
    <cdr:from>
      <cdr:x>0.83836</cdr:x>
      <cdr:y>0.93948</cdr:y>
    </cdr:from>
    <cdr:ext cx="1530099" cy="420625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09F79A7B-52F1-FE2B-E0C9-17CEE03B359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85376" y="6843806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55878</xdr:colOff>
      <xdr:row>2</xdr:row>
      <xdr:rowOff>21167</xdr:rowOff>
    </xdr:from>
    <xdr:to>
      <xdr:col>27</xdr:col>
      <xdr:colOff>148165</xdr:colOff>
      <xdr:row>43</xdr:row>
      <xdr:rowOff>93647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41AFA1ED-6371-AF67-CE6C-CBE0718783C0}"/>
            </a:ext>
          </a:extLst>
        </xdr:cNvPr>
        <xdr:cNvGrpSpPr/>
      </xdr:nvGrpSpPr>
      <xdr:grpSpPr>
        <a:xfrm>
          <a:off x="4675503" y="402167"/>
          <a:ext cx="12893887" cy="6778080"/>
          <a:chOff x="4720167" y="-842408"/>
          <a:chExt cx="12955502" cy="6525658"/>
        </a:xfrm>
      </xdr:grpSpPr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F9EDDE31-AFAD-40EB-840C-90A40F5EA7FB}"/>
              </a:ext>
            </a:extLst>
          </xdr:cNvPr>
          <xdr:cNvGraphicFramePr>
            <a:graphicFrameLocks/>
          </xdr:cNvGraphicFramePr>
        </xdr:nvGraphicFramePr>
        <xdr:xfrm>
          <a:off x="4720167" y="467530"/>
          <a:ext cx="11758083" cy="521572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804AF52F-C789-4765-AC1E-479859F42A61}"/>
              </a:ext>
            </a:extLst>
          </xdr:cNvPr>
          <xdr:cNvGraphicFramePr>
            <a:graphicFrameLocks/>
          </xdr:cNvGraphicFramePr>
        </xdr:nvGraphicFramePr>
        <xdr:xfrm>
          <a:off x="15445460" y="-428636"/>
          <a:ext cx="1891978" cy="39446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2" name="Chart 11">
            <a:extLst>
              <a:ext uri="{FF2B5EF4-FFF2-40B4-BE49-F238E27FC236}">
                <a16:creationId xmlns:a16="http://schemas.microsoft.com/office/drawing/2014/main" id="{E0CD5A23-A705-4FB4-8D0E-42F2C5347C0E}"/>
              </a:ext>
            </a:extLst>
          </xdr:cNvPr>
          <xdr:cNvGraphicFramePr>
            <a:graphicFrameLocks/>
          </xdr:cNvGraphicFramePr>
        </xdr:nvGraphicFramePr>
        <xdr:xfrm>
          <a:off x="11969257" y="391583"/>
          <a:ext cx="2021910" cy="27622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2" name="Oval 1">
            <a:extLst>
              <a:ext uri="{FF2B5EF4-FFF2-40B4-BE49-F238E27FC236}">
                <a16:creationId xmlns:a16="http://schemas.microsoft.com/office/drawing/2014/main" id="{F19AA8E4-CDDF-42B1-AA6D-F1997D6BA087}"/>
              </a:ext>
            </a:extLst>
          </xdr:cNvPr>
          <xdr:cNvSpPr/>
        </xdr:nvSpPr>
        <xdr:spPr bwMode="auto">
          <a:xfrm>
            <a:off x="11472333" y="254000"/>
            <a:ext cx="2868084" cy="2934293"/>
          </a:xfrm>
          <a:prstGeom prst="ellips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GB" sz="1100"/>
          </a:p>
        </xdr:txBody>
      </xdr:sp>
      <xdr:sp macro="" textlink="">
        <xdr:nvSpPr>
          <xdr:cNvPr id="5" name="Left Brace 4">
            <a:extLst>
              <a:ext uri="{FF2B5EF4-FFF2-40B4-BE49-F238E27FC236}">
                <a16:creationId xmlns:a16="http://schemas.microsoft.com/office/drawing/2014/main" id="{706CD257-0E22-4140-A7EF-E21D27AAF575}"/>
              </a:ext>
            </a:extLst>
          </xdr:cNvPr>
          <xdr:cNvSpPr/>
        </xdr:nvSpPr>
        <xdr:spPr bwMode="auto">
          <a:xfrm rot="5400000">
            <a:off x="12529591" y="2862558"/>
            <a:ext cx="201082" cy="1714500"/>
          </a:xfrm>
          <a:prstGeom prst="leftBrac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GB" sz="1100"/>
          </a:p>
        </xdr:txBody>
      </xdr: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12100FF1-7ED8-474B-A478-19CF41009019}"/>
              </a:ext>
            </a:extLst>
          </xdr:cNvPr>
          <xdr:cNvCxnSpPr>
            <a:stCxn id="5" idx="1"/>
          </xdr:cNvCxnSpPr>
        </xdr:nvCxnSpPr>
        <xdr:spPr bwMode="auto">
          <a:xfrm flipV="1">
            <a:off x="12630132" y="3185583"/>
            <a:ext cx="391373" cy="433685"/>
          </a:xfrm>
          <a:prstGeom prst="line">
            <a:avLst/>
          </a:prstGeom>
          <a:solidFill>
            <a:srgbClr val="D1BBA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sp macro="" textlink="">
        <xdr:nvSpPr>
          <xdr:cNvPr id="9" name="Oval 8">
            <a:extLst>
              <a:ext uri="{FF2B5EF4-FFF2-40B4-BE49-F238E27FC236}">
                <a16:creationId xmlns:a16="http://schemas.microsoft.com/office/drawing/2014/main" id="{E7E92CF8-7033-4EDB-A34A-D24DDEA2AFBB}"/>
              </a:ext>
            </a:extLst>
          </xdr:cNvPr>
          <xdr:cNvSpPr/>
        </xdr:nvSpPr>
        <xdr:spPr bwMode="auto">
          <a:xfrm>
            <a:off x="15286916" y="-842408"/>
            <a:ext cx="2388753" cy="4479063"/>
          </a:xfrm>
          <a:prstGeom prst="ellips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GB" sz="1100"/>
          </a:p>
        </xdr:txBody>
      </xdr:sp>
      <xdr:sp macro="" textlink="">
        <xdr:nvSpPr>
          <xdr:cNvPr id="10" name="Left Brace 9">
            <a:extLst>
              <a:ext uri="{FF2B5EF4-FFF2-40B4-BE49-F238E27FC236}">
                <a16:creationId xmlns:a16="http://schemas.microsoft.com/office/drawing/2014/main" id="{DBB9CFF0-8200-4913-A166-1F4F8A596202}"/>
              </a:ext>
            </a:extLst>
          </xdr:cNvPr>
          <xdr:cNvSpPr/>
        </xdr:nvSpPr>
        <xdr:spPr bwMode="auto">
          <a:xfrm rot="5400000">
            <a:off x="15722503" y="3289808"/>
            <a:ext cx="86888" cy="979203"/>
          </a:xfrm>
          <a:prstGeom prst="leftBrac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GB" sz="1100"/>
          </a:p>
        </xdr:txBody>
      </xdr:sp>
      <xdr:cxnSp macro="">
        <xdr:nvCxnSpPr>
          <xdr:cNvPr id="11" name="Straight Connector 10">
            <a:extLst>
              <a:ext uri="{FF2B5EF4-FFF2-40B4-BE49-F238E27FC236}">
                <a16:creationId xmlns:a16="http://schemas.microsoft.com/office/drawing/2014/main" id="{5EAD3D48-2EBE-4EE3-BCFF-282726FB2471}"/>
              </a:ext>
            </a:extLst>
          </xdr:cNvPr>
          <xdr:cNvCxnSpPr>
            <a:stCxn id="10" idx="1"/>
          </xdr:cNvCxnSpPr>
        </xdr:nvCxnSpPr>
        <xdr:spPr bwMode="auto">
          <a:xfrm flipV="1">
            <a:off x="15765947" y="3522868"/>
            <a:ext cx="303128" cy="213098"/>
          </a:xfrm>
          <a:prstGeom prst="line">
            <a:avLst/>
          </a:prstGeom>
          <a:solidFill>
            <a:srgbClr val="D1BBA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0</xdr:col>
      <xdr:colOff>25400</xdr:colOff>
      <xdr:row>53</xdr:row>
      <xdr:rowOff>0</xdr:rowOff>
    </xdr:from>
    <xdr:to>
      <xdr:col>19</xdr:col>
      <xdr:colOff>603461</xdr:colOff>
      <xdr:row>105</xdr:row>
      <xdr:rowOff>61406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99703F3-B5BF-B886-59CE-DE3D1258DC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0.00677</cdr:x>
      <cdr:y>0.084</cdr:y>
    </cdr:from>
    <cdr:to>
      <cdr:x>0.99018</cdr:x>
      <cdr:y>0.8835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E8F4E4-E584-2125-118B-F4338D3D66A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712470"/>
          <a:ext cx="12904762" cy="6780952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0.00387</cdr:x>
      <cdr:y>0.87568</cdr:y>
    </cdr:from>
    <cdr:ext cx="11592486" cy="1054456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8B6FBD73-1C54-FCD6-F6A5-06F591AB09DC}"/>
            </a:ext>
          </a:extLst>
        </cdr:cNvPr>
        <cdr:cNvSpPr txBox="1"/>
      </cdr:nvSpPr>
      <cdr:spPr>
        <a:xfrm xmlns:a="http://schemas.openxmlformats.org/drawingml/2006/main">
          <a:off x="50800" y="7427050"/>
          <a:ext cx="11592486" cy="105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countries are ranked based on 2023 data. Data for Belgium are not available. Cyprus and Malta have no railways.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2013 not available. 2022 and 2023 based on quarterly data.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2023 based on quarterly data.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2013 and 2023 based on quarterly data.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rail_go_typepas and rail_go_quartal)</a:t>
          </a:r>
        </a:p>
      </cdr:txBody>
    </cdr:sp>
  </cdr:absSizeAnchor>
  <cdr:absSizeAnchor xmlns:cdr="http://schemas.openxmlformats.org/drawingml/2006/chartDrawing">
    <cdr:from>
      <cdr:x>0.8834</cdr:x>
      <cdr:y>0.95041</cdr:y>
    </cdr:from>
    <cdr:ext cx="1530098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BAFAE7F1-6FC7-4C54-3F5E-F6880490126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tretch xmlns:a="http://schemas.openxmlformats.org/drawingml/2006/main">
          <a:fillRect/>
        </a:stretch>
      </cdr:blipFill>
      <cdr:spPr>
        <a:xfrm xmlns:a="http://schemas.openxmlformats.org/drawingml/2006/main">
          <a:off x="11592387" y="8060881"/>
          <a:ext cx="1530098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654946</xdr:colOff>
      <xdr:row>2</xdr:row>
      <xdr:rowOff>42235</xdr:rowOff>
    </xdr:from>
    <xdr:to>
      <xdr:col>26</xdr:col>
      <xdr:colOff>513398</xdr:colOff>
      <xdr:row>39</xdr:row>
      <xdr:rowOff>100914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B5D11CDF-2B01-03CF-CA23-85575113C234}"/>
            </a:ext>
          </a:extLst>
        </xdr:cNvPr>
        <xdr:cNvGrpSpPr/>
      </xdr:nvGrpSpPr>
      <xdr:grpSpPr>
        <a:xfrm>
          <a:off x="4360171" y="423235"/>
          <a:ext cx="13174402" cy="6116579"/>
          <a:chOff x="5883218" y="420854"/>
          <a:chExt cx="13107251" cy="6126580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8C843FDA-CF9B-4671-8DF4-AA819EC0C7FA}"/>
              </a:ext>
            </a:extLst>
          </xdr:cNvPr>
          <xdr:cNvGraphicFramePr>
            <a:graphicFrameLocks/>
          </xdr:cNvGraphicFramePr>
        </xdr:nvGraphicFramePr>
        <xdr:xfrm>
          <a:off x="5883218" y="420854"/>
          <a:ext cx="13107251" cy="612658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969A0C49-B20A-43D3-BDF0-84A39C77E46D}"/>
              </a:ext>
            </a:extLst>
          </xdr:cNvPr>
          <xdr:cNvGraphicFramePr>
            <a:graphicFrameLocks/>
          </xdr:cNvGraphicFramePr>
        </xdr:nvGraphicFramePr>
        <xdr:xfrm>
          <a:off x="14565391" y="1484437"/>
          <a:ext cx="1500186" cy="23473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6" name="Oval 5">
            <a:extLst>
              <a:ext uri="{FF2B5EF4-FFF2-40B4-BE49-F238E27FC236}">
                <a16:creationId xmlns:a16="http://schemas.microsoft.com/office/drawing/2014/main" id="{9ACDC267-5FBD-4723-A12D-235331F0C568}"/>
              </a:ext>
            </a:extLst>
          </xdr:cNvPr>
          <xdr:cNvSpPr/>
        </xdr:nvSpPr>
        <xdr:spPr bwMode="auto">
          <a:xfrm>
            <a:off x="13899240" y="1199306"/>
            <a:ext cx="2726532" cy="2678907"/>
          </a:xfrm>
          <a:prstGeom prst="ellips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GB" sz="1100"/>
          </a:p>
        </xdr:txBody>
      </xdr:sp>
      <xdr:sp macro="" textlink="">
        <xdr:nvSpPr>
          <xdr:cNvPr id="7" name="Left Brace 6">
            <a:extLst>
              <a:ext uri="{FF2B5EF4-FFF2-40B4-BE49-F238E27FC236}">
                <a16:creationId xmlns:a16="http://schemas.microsoft.com/office/drawing/2014/main" id="{982B742A-29D9-4A54-BCAF-502E6AB23EAE}"/>
              </a:ext>
            </a:extLst>
          </xdr:cNvPr>
          <xdr:cNvSpPr/>
        </xdr:nvSpPr>
        <xdr:spPr bwMode="auto">
          <a:xfrm rot="5400000">
            <a:off x="15224548" y="4280830"/>
            <a:ext cx="186581" cy="719490"/>
          </a:xfrm>
          <a:prstGeom prst="leftBrac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GB" sz="1100"/>
          </a:p>
        </xdr:txBody>
      </xdr:sp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64B692C1-3C23-4C10-B28D-5F6AE591BB9E}"/>
              </a:ext>
            </a:extLst>
          </xdr:cNvPr>
          <xdr:cNvCxnSpPr>
            <a:stCxn id="7" idx="1"/>
          </xdr:cNvCxnSpPr>
        </xdr:nvCxnSpPr>
        <xdr:spPr bwMode="auto">
          <a:xfrm flipV="1">
            <a:off x="15317838" y="3866608"/>
            <a:ext cx="134919" cy="680677"/>
          </a:xfrm>
          <a:prstGeom prst="line">
            <a:avLst/>
          </a:prstGeom>
          <a:solidFill>
            <a:srgbClr val="D1BBA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0</xdr:col>
      <xdr:colOff>25400</xdr:colOff>
      <xdr:row>49</xdr:row>
      <xdr:rowOff>0</xdr:rowOff>
    </xdr:from>
    <xdr:to>
      <xdr:col>20</xdr:col>
      <xdr:colOff>64827</xdr:colOff>
      <xdr:row>97</xdr:row>
      <xdr:rowOff>47605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94C388-98D6-9B40-6F0E-1188EC4DD1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0.00663</cdr:x>
      <cdr:y>0.09111</cdr:y>
    </cdr:from>
    <cdr:to>
      <cdr:x>0.98936</cdr:x>
      <cdr:y>0.8742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DE777350-6948-3E39-4EA5-395D1AEF477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712470"/>
          <a:ext cx="13171428" cy="6123809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0.00379</cdr:x>
      <cdr:y>0.86516</cdr:y>
    </cdr:from>
    <cdr:ext cx="11873002" cy="1054456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53A43892-0E72-8D92-FF30-98CC6C33D090}"/>
            </a:ext>
          </a:extLst>
        </cdr:cNvPr>
        <cdr:cNvSpPr txBox="1"/>
      </cdr:nvSpPr>
      <cdr:spPr>
        <a:xfrm xmlns:a="http://schemas.openxmlformats.org/drawingml/2006/main">
          <a:off x="50800" y="6765549"/>
          <a:ext cx="11873002" cy="105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countries are ranked based on 2023 data. Data for Belgium are not available. Cyprus and Malta have no railways. Population on 1 January.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2013 and 2023: tonnes based on quarterly data.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2013 not available. 2022 and 2023: tonnes based on quarterly data.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2023: tonnes based on quarterly data.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rail_go_typepas, rail_go_quartal and demo_gind)</a:t>
          </a:r>
        </a:p>
      </cdr:txBody>
    </cdr:sp>
  </cdr:absSizeAnchor>
  <cdr:absSizeAnchor xmlns:cdr="http://schemas.openxmlformats.org/drawingml/2006/chartDrawing">
    <cdr:from>
      <cdr:x>0.88584</cdr:x>
      <cdr:y>0.94621</cdr:y>
    </cdr:from>
    <cdr:ext cx="1530098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1A78364E-A53B-DA33-CDB2-4B02EFEE5DD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tretch xmlns:a="http://schemas.openxmlformats.org/drawingml/2006/main">
          <a:fillRect/>
        </a:stretch>
      </cdr:blipFill>
      <cdr:spPr>
        <a:xfrm xmlns:a="http://schemas.openxmlformats.org/drawingml/2006/main">
          <a:off x="11872903" y="7399380"/>
          <a:ext cx="1530098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</xdr:row>
      <xdr:rowOff>149541</xdr:rowOff>
    </xdr:from>
    <xdr:to>
      <xdr:col>15</xdr:col>
      <xdr:colOff>552450</xdr:colOff>
      <xdr:row>28</xdr:row>
      <xdr:rowOff>118491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37A93BE6-720A-5F64-FFA5-8E4B3A55B5C7}"/>
            </a:ext>
          </a:extLst>
        </xdr:cNvPr>
        <xdr:cNvGrpSpPr/>
      </xdr:nvGrpSpPr>
      <xdr:grpSpPr>
        <a:xfrm>
          <a:off x="247650" y="349566"/>
          <a:ext cx="10448925" cy="4340925"/>
          <a:chOff x="7696200" y="368616"/>
          <a:chExt cx="10267950" cy="4340925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725A8257-7DBF-49A4-A232-8D9E6CD6A518}"/>
              </a:ext>
            </a:extLst>
          </xdr:cNvPr>
          <xdr:cNvGraphicFramePr>
            <a:graphicFrameLocks/>
          </xdr:cNvGraphicFramePr>
        </xdr:nvGraphicFramePr>
        <xdr:xfrm>
          <a:off x="7696200" y="368616"/>
          <a:ext cx="5143500" cy="434092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3019A34B-9B80-4C37-A4F3-C58F8E335C19}"/>
              </a:ext>
            </a:extLst>
          </xdr:cNvPr>
          <xdr:cNvGraphicFramePr>
            <a:graphicFrameLocks/>
          </xdr:cNvGraphicFramePr>
        </xdr:nvGraphicFramePr>
        <xdr:xfrm>
          <a:off x="12820650" y="368617"/>
          <a:ext cx="5143500" cy="434092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0</xdr:col>
      <xdr:colOff>25400</xdr:colOff>
      <xdr:row>64</xdr:row>
      <xdr:rowOff>0</xdr:rowOff>
    </xdr:from>
    <xdr:to>
      <xdr:col>15</xdr:col>
      <xdr:colOff>558800</xdr:colOff>
      <xdr:row>98</xdr:row>
      <xdr:rowOff>89713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7988F10-93E3-AFCF-C08B-57520A79C1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0.00833</cdr:x>
      <cdr:y>0.07536</cdr:y>
    </cdr:from>
    <cdr:to>
      <cdr:x>0.98679</cdr:x>
      <cdr:y>0.84984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8054D7AE-43F7-3016-2866-BBFFD333607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421640"/>
          <a:ext cx="10447619" cy="4333333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0.00476</cdr:x>
      <cdr:y>0.85006</cdr:y>
    </cdr:from>
    <cdr:ext cx="9147525" cy="838947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B14B2401-1BE3-470E-E3B2-A4F12CD32947}"/>
            </a:ext>
          </a:extLst>
        </cdr:cNvPr>
        <cdr:cNvSpPr txBox="1"/>
      </cdr:nvSpPr>
      <cdr:spPr>
        <a:xfrm xmlns:a="http://schemas.openxmlformats.org/drawingml/2006/main">
          <a:off x="50800" y="4756216"/>
          <a:ext cx="9147525" cy="8389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data for Belgium are not included. Mail, parcels (NST 2007 division '15') and goods moved in the course of household and office removals; baggage and articles accompanying travellers; motor vehicles being moved for repair; other non-market goods n.e.c. (NST2007 division '17') reported by Poland are not inlcuded.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rail_go_grpgood)</a:t>
          </a:r>
        </a:p>
      </cdr:txBody>
    </cdr:sp>
  </cdr:absSizeAnchor>
  <cdr:absSizeAnchor xmlns:cdr="http://schemas.openxmlformats.org/drawingml/2006/chartDrawing">
    <cdr:from>
      <cdr:x>0.8567</cdr:x>
      <cdr:y>0.92482</cdr:y>
    </cdr:from>
    <cdr:ext cx="1530098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B91F24D0-2E48-11B9-626F-1D79CDE864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tretch xmlns:a="http://schemas.openxmlformats.org/drawingml/2006/main">
          <a:fillRect/>
        </a:stretch>
      </cdr:blipFill>
      <cdr:spPr>
        <a:xfrm xmlns:a="http://schemas.openxmlformats.org/drawingml/2006/main">
          <a:off x="9147426" y="5174538"/>
          <a:ext cx="1530098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3</xdr:row>
      <xdr:rowOff>66676</xdr:rowOff>
    </xdr:from>
    <xdr:to>
      <xdr:col>12</xdr:col>
      <xdr:colOff>161925</xdr:colOff>
      <xdr:row>40</xdr:row>
      <xdr:rowOff>14216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D5C501-DBD2-911D-9272-00E5C3C19D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</cdr:x>
      <cdr:y>0.88854</cdr:y>
    </cdr:from>
    <cdr:ext cx="7995000" cy="661912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F849BFBC-F9AA-9B6E-67C0-2E66679BB597}"/>
            </a:ext>
          </a:extLst>
        </cdr:cNvPr>
        <cdr:cNvSpPr txBox="1"/>
      </cdr:nvSpPr>
      <cdr:spPr>
        <a:xfrm xmlns:a="http://schemas.openxmlformats.org/drawingml/2006/main">
          <a:off x="0" y="5276853"/>
          <a:ext cx="799500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countries are ranked based on the share of full train load. Only countries for which data are available are presented.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rail_go_consgmt)</a:t>
          </a:r>
        </a:p>
      </cdr:txBody>
    </cdr:sp>
  </cdr:absSizeAnchor>
  <cdr:absSizeAnchor xmlns:cdr="http://schemas.openxmlformats.org/drawingml/2006/chartDrawing">
    <cdr:from>
      <cdr:x>0.83936</cdr:x>
      <cdr:y>0.92917</cdr:y>
    </cdr:from>
    <cdr:ext cx="1530099" cy="420625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9D16AD36-4F37-B9D5-0BE1-678A8989ED8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518140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60237486963a246/YouTube/YT_2018/YT_201806/Lookup_Pictures/Excel_Lookup_Pictures_XelPlus_Downloa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60237486963a246/YouTube/YT_2017/YT_Upcoming/ClusteredStackedColumn/YT_201709/ChartwithBlanks/Excel_Dynamic_Chart_Exclude_Blanks_XelPlu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G\OneDrive\YouTube\YT_2018\YT_201807\Dependent_DropDown_Varying_Lengths\Excel_Dependent_Dropdown_Expandable_Exclude_Empty_XelPlu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Report"/>
      <sheetName val="Master"/>
    </sheetNames>
    <sheetDataSet>
      <sheetData sheetId="0"/>
      <sheetData sheetId="1">
        <row r="2">
          <cell r="C2" t="str">
            <v>Spain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IgnoreBlanks"/>
    </sheetNames>
    <sheetDataSet>
      <sheetData sheetId="0"/>
      <sheetData sheetId="1">
        <row r="36">
          <cell r="E36">
            <v>42736</v>
          </cell>
          <cell r="F36">
            <v>100</v>
          </cell>
        </row>
        <row r="37">
          <cell r="E37">
            <v>42737</v>
          </cell>
          <cell r="F37">
            <v>120</v>
          </cell>
        </row>
        <row r="38">
          <cell r="E38">
            <v>42739</v>
          </cell>
          <cell r="F38">
            <v>160</v>
          </cell>
        </row>
        <row r="39">
          <cell r="E39">
            <v>42740</v>
          </cell>
          <cell r="F39">
            <v>150</v>
          </cell>
        </row>
        <row r="40">
          <cell r="E40">
            <v>42741</v>
          </cell>
          <cell r="F40">
            <v>200</v>
          </cell>
        </row>
        <row r="41">
          <cell r="E41">
            <v>42742</v>
          </cell>
          <cell r="F41">
            <v>220</v>
          </cell>
        </row>
        <row r="42">
          <cell r="E42">
            <v>42743</v>
          </cell>
          <cell r="F42">
            <v>240</v>
          </cell>
        </row>
        <row r="43">
          <cell r="E43">
            <v>42745</v>
          </cell>
          <cell r="F43">
            <v>280</v>
          </cell>
        </row>
        <row r="44">
          <cell r="E44">
            <v>42746</v>
          </cell>
          <cell r="F44">
            <v>300</v>
          </cell>
        </row>
        <row r="45">
          <cell r="E45">
            <v>42747</v>
          </cell>
          <cell r="F45">
            <v>300</v>
          </cell>
        </row>
        <row r="46">
          <cell r="E46">
            <v>42751</v>
          </cell>
          <cell r="F46">
            <v>400</v>
          </cell>
        </row>
        <row r="47">
          <cell r="E47">
            <v>42752</v>
          </cell>
          <cell r="F47">
            <v>410</v>
          </cell>
        </row>
        <row r="48">
          <cell r="E48">
            <v>42753</v>
          </cell>
          <cell r="F48">
            <v>400</v>
          </cell>
        </row>
        <row r="49">
          <cell r="E49">
            <v>42756</v>
          </cell>
          <cell r="F49">
            <v>420</v>
          </cell>
        </row>
        <row r="50">
          <cell r="E50">
            <v>42757</v>
          </cell>
          <cell r="F50">
            <v>430</v>
          </cell>
        </row>
        <row r="51">
          <cell r="E51">
            <v>42758</v>
          </cell>
          <cell r="F51">
            <v>440</v>
          </cell>
        </row>
        <row r="52">
          <cell r="E52">
            <v>42759</v>
          </cell>
          <cell r="F52">
            <v>450</v>
          </cell>
        </row>
        <row r="53">
          <cell r="E53"/>
          <cell r="F53"/>
        </row>
        <row r="54">
          <cell r="E54"/>
          <cell r="F54"/>
        </row>
        <row r="55">
          <cell r="E55"/>
          <cell r="F55"/>
        </row>
        <row r="56">
          <cell r="E56"/>
          <cell r="F56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OFFSET"/>
      <sheetName val="Table"/>
      <sheetName val="Excel_Dependent_Dropdown_Expand"/>
    </sheetNames>
    <sheetDataSet>
      <sheetData sheetId="0"/>
      <sheetData sheetId="1"/>
      <sheetData sheetId="2">
        <row r="4">
          <cell r="A4" t="str">
            <v>Productivity</v>
          </cell>
        </row>
      </sheetData>
      <sheetData sheetId="3" refreshError="1"/>
    </sheetDataSet>
  </externalBook>
</externalLink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fb t="e">#NAME?</fb>
    <v>4</v>
    <v>1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2"/>
  <sheetViews>
    <sheetView showGridLines="0" tabSelected="1" zoomScaleNormal="100" workbookViewId="0"/>
  </sheetViews>
  <sheetFormatPr defaultColWidth="9.140625" defaultRowHeight="12.75"/>
  <cols>
    <col min="1" max="1" width="14.42578125" style="6" customWidth="1"/>
    <col min="2" max="2" width="9" style="6" customWidth="1"/>
    <col min="3" max="3" width="9.5703125" style="6" bestFit="1" customWidth="1"/>
    <col min="4" max="11" width="9.28515625" style="6" customWidth="1"/>
    <col min="12" max="12" width="9.42578125" style="6" bestFit="1" customWidth="1"/>
    <col min="13" max="13" width="9.140625" style="6" customWidth="1"/>
    <col min="14" max="14" width="5.7109375" style="6" bestFit="1" customWidth="1"/>
    <col min="15" max="19" width="8.7109375" style="6" customWidth="1"/>
    <col min="20" max="26" width="9.28515625" style="6" customWidth="1"/>
    <col min="27" max="28" width="7.28515625" style="6" customWidth="1"/>
    <col min="29" max="31" width="9.5703125" style="6" bestFit="1" customWidth="1"/>
    <col min="32" max="34" width="9.42578125" style="6" bestFit="1" customWidth="1"/>
    <col min="35" max="16384" width="9.140625" style="6"/>
  </cols>
  <sheetData>
    <row r="1" spans="1:13" ht="15.75">
      <c r="A1" s="103" t="s">
        <v>96</v>
      </c>
    </row>
    <row r="2" spans="1:13" ht="14.25">
      <c r="A2" s="110" t="s">
        <v>33</v>
      </c>
      <c r="L2" s="16"/>
      <c r="M2" s="22"/>
    </row>
    <row r="28" spans="1:1">
      <c r="A28" s="2"/>
    </row>
    <row r="33" spans="1:34">
      <c r="A33" s="2" t="s">
        <v>103</v>
      </c>
      <c r="B33" s="23"/>
      <c r="C33" s="23"/>
      <c r="D33" s="23"/>
      <c r="E33" s="24"/>
      <c r="F33" s="24"/>
      <c r="G33" s="24"/>
      <c r="H33" s="24"/>
      <c r="I33" s="24"/>
      <c r="J33" s="24"/>
      <c r="K33" s="24"/>
      <c r="L33" s="24"/>
      <c r="M33" s="24"/>
    </row>
    <row r="34" spans="1:34">
      <c r="A34" s="25" t="s">
        <v>89</v>
      </c>
      <c r="D34" s="26"/>
      <c r="E34" s="26"/>
      <c r="F34" s="26"/>
      <c r="G34" s="26"/>
      <c r="H34" s="26"/>
      <c r="I34" s="26"/>
      <c r="J34" s="26"/>
      <c r="K34" s="26"/>
    </row>
    <row r="37" spans="1:34" ht="15" customHeight="1">
      <c r="A37" s="4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N37" s="12"/>
      <c r="O37" s="7">
        <v>2021</v>
      </c>
      <c r="P37" s="8"/>
      <c r="Q37" s="8"/>
      <c r="R37" s="9"/>
      <c r="S37" s="112">
        <v>2022</v>
      </c>
      <c r="T37" s="113"/>
      <c r="U37" s="113"/>
      <c r="V37" s="114"/>
      <c r="W37" s="112">
        <v>2023</v>
      </c>
      <c r="X37" s="113"/>
      <c r="Y37" s="113"/>
      <c r="Z37" s="114"/>
      <c r="AA37" s="14">
        <v>2022</v>
      </c>
      <c r="AB37" s="11"/>
      <c r="AC37" s="11"/>
      <c r="AD37" s="11"/>
      <c r="AE37" s="14">
        <v>2023</v>
      </c>
      <c r="AF37" s="11"/>
      <c r="AG37" s="11"/>
      <c r="AH37" s="11"/>
    </row>
    <row r="38" spans="1:34" ht="12.75" customHeight="1">
      <c r="A38" s="15" t="s">
        <v>43</v>
      </c>
      <c r="B38" s="1">
        <v>2013</v>
      </c>
      <c r="C38" s="1">
        <v>2014</v>
      </c>
      <c r="D38" s="1">
        <v>2015</v>
      </c>
      <c r="E38" s="1">
        <v>2016</v>
      </c>
      <c r="F38" s="1">
        <v>2017</v>
      </c>
      <c r="G38" s="1">
        <v>2018</v>
      </c>
      <c r="H38" s="1">
        <v>2019</v>
      </c>
      <c r="I38" s="1">
        <v>2020</v>
      </c>
      <c r="J38" s="1">
        <v>2021</v>
      </c>
      <c r="K38" s="1">
        <v>2022</v>
      </c>
      <c r="L38" s="1">
        <v>2023</v>
      </c>
      <c r="N38" s="15"/>
      <c r="O38" s="55" t="s">
        <v>37</v>
      </c>
      <c r="P38" s="55" t="s">
        <v>38</v>
      </c>
      <c r="Q38" s="55" t="s">
        <v>39</v>
      </c>
      <c r="R38" s="55" t="s">
        <v>40</v>
      </c>
      <c r="S38" s="55" t="s">
        <v>37</v>
      </c>
      <c r="T38" s="55" t="s">
        <v>38</v>
      </c>
      <c r="U38" s="55" t="s">
        <v>39</v>
      </c>
      <c r="V38" s="55" t="s">
        <v>40</v>
      </c>
      <c r="W38" s="55" t="s">
        <v>37</v>
      </c>
      <c r="X38" s="55" t="s">
        <v>38</v>
      </c>
      <c r="Y38" s="55" t="s">
        <v>39</v>
      </c>
      <c r="Z38" s="55" t="s">
        <v>40</v>
      </c>
      <c r="AA38" s="55" t="s">
        <v>37</v>
      </c>
      <c r="AB38" s="55" t="s">
        <v>38</v>
      </c>
      <c r="AC38" s="55" t="s">
        <v>39</v>
      </c>
      <c r="AD38" s="55" t="s">
        <v>40</v>
      </c>
      <c r="AE38" s="55" t="s">
        <v>37</v>
      </c>
      <c r="AF38" s="55" t="s">
        <v>38</v>
      </c>
      <c r="AG38" s="55" t="s">
        <v>39</v>
      </c>
      <c r="AH38" s="55" t="s">
        <v>40</v>
      </c>
    </row>
    <row r="39" spans="1:34">
      <c r="A39" s="16" t="s">
        <v>42</v>
      </c>
      <c r="B39" s="17">
        <v>367.94895000000002</v>
      </c>
      <c r="C39" s="17">
        <v>373.84986300000003</v>
      </c>
      <c r="D39" s="17">
        <v>378.02671800000007</v>
      </c>
      <c r="E39" s="17">
        <v>386.15807399999989</v>
      </c>
      <c r="F39" s="17">
        <v>398.04687499999994</v>
      </c>
      <c r="G39" s="17">
        <v>409.65823999999998</v>
      </c>
      <c r="H39" s="17">
        <v>400.49454100000003</v>
      </c>
      <c r="I39" s="17">
        <v>367.02065599999992</v>
      </c>
      <c r="J39" s="17">
        <v>399.57396900000003</v>
      </c>
      <c r="K39" s="17">
        <v>397.57231899999999</v>
      </c>
      <c r="L39" s="17">
        <v>378.09306999999995</v>
      </c>
      <c r="N39" s="16" t="s">
        <v>42</v>
      </c>
      <c r="O39" s="18">
        <v>99190.608000000007</v>
      </c>
      <c r="P39" s="18">
        <v>103478.79500000001</v>
      </c>
      <c r="Q39" s="18">
        <v>101302.13700000002</v>
      </c>
      <c r="R39" s="18">
        <v>104531.16100000001</v>
      </c>
      <c r="S39" s="18">
        <v>102508.14199999998</v>
      </c>
      <c r="T39" s="18">
        <v>104494.766</v>
      </c>
      <c r="U39" s="18">
        <v>101092.65800000001</v>
      </c>
      <c r="V39" s="18">
        <v>98487.736000000019</v>
      </c>
      <c r="W39" s="18">
        <v>96941.017999999982</v>
      </c>
      <c r="X39" s="18">
        <v>94892.434189999985</v>
      </c>
      <c r="Y39" s="18">
        <v>93506.718619999985</v>
      </c>
      <c r="Z39" s="18">
        <v>92872.157175999993</v>
      </c>
      <c r="AA39" s="19">
        <v>3.3446049650184273</v>
      </c>
      <c r="AB39" s="19">
        <v>0.98181564638435415</v>
      </c>
      <c r="AC39" s="19">
        <v>-0.20678635831740122</v>
      </c>
      <c r="AD39" s="19">
        <v>-5.7814578372471948</v>
      </c>
      <c r="AE39" s="19">
        <v>-5.430909088177593</v>
      </c>
      <c r="AF39" s="19">
        <v>-9.1892945240912951</v>
      </c>
      <c r="AG39" s="57">
        <v>-7.5039469038394753</v>
      </c>
      <c r="AH39" s="19">
        <v>-5.7018051709504469</v>
      </c>
    </row>
    <row r="40" spans="1:34">
      <c r="A40" s="16" t="s">
        <v>42</v>
      </c>
      <c r="B40" s="20"/>
      <c r="C40" s="20">
        <f>(C39/B39-1)</f>
        <v>1.6037314415491721E-2</v>
      </c>
      <c r="D40" s="20">
        <f t="shared" ref="D40:L40" si="0">(D39/C39-1)</f>
        <v>1.1172546557814522E-2</v>
      </c>
      <c r="E40" s="20">
        <f t="shared" si="0"/>
        <v>2.1510003427852364E-2</v>
      </c>
      <c r="F40" s="20">
        <f t="shared" si="0"/>
        <v>3.0787394594266715E-2</v>
      </c>
      <c r="G40" s="20">
        <f t="shared" si="0"/>
        <v>2.9170848282630057E-2</v>
      </c>
      <c r="H40" s="20">
        <f t="shared" si="0"/>
        <v>-2.2369131400847619E-2</v>
      </c>
      <c r="I40" s="20">
        <f t="shared" si="0"/>
        <v>-8.3581376456265177E-2</v>
      </c>
      <c r="J40" s="20">
        <f t="shared" si="0"/>
        <v>8.8696133222540219E-2</v>
      </c>
      <c r="K40" s="20">
        <f t="shared" si="0"/>
        <v>-5.0094604636270468E-3</v>
      </c>
      <c r="L40" s="20">
        <f t="shared" si="0"/>
        <v>-4.8995486026279456E-2</v>
      </c>
    </row>
    <row r="41" spans="1:34"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</row>
    <row r="42" spans="1:34">
      <c r="B42" s="3"/>
    </row>
  </sheetData>
  <mergeCells count="2">
    <mergeCell ref="S37:V37"/>
    <mergeCell ref="W37:Z37"/>
  </mergeCells>
  <pageMargins left="0.18470588235294122" right="0.19647058823529415" top="0.44352941176470595" bottom="0.44352941176470595" header="0.50980392156862753" footer="0.50980392156862753"/>
  <pageSetup paperSize="9" scale="4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14AB7-BF20-4369-8181-6AC38DAA2A88}">
  <sheetPr>
    <pageSetUpPr fitToPage="1"/>
  </sheetPr>
  <dimension ref="A1:U50"/>
  <sheetViews>
    <sheetView showGridLines="0" zoomScaleNormal="100" workbookViewId="0"/>
  </sheetViews>
  <sheetFormatPr defaultColWidth="9.140625" defaultRowHeight="12.75"/>
  <cols>
    <col min="1" max="1" width="9.140625" style="6"/>
    <col min="2" max="2" width="16.85546875" style="6" customWidth="1"/>
    <col min="3" max="5" width="9.85546875" style="6" customWidth="1"/>
    <col min="6" max="7" width="13.7109375" style="6" customWidth="1"/>
    <col min="8" max="8" width="9" style="6" customWidth="1"/>
    <col min="9" max="16384" width="9.140625" style="6"/>
  </cols>
  <sheetData>
    <row r="1" spans="1:21" ht="15.75">
      <c r="A1" s="103" t="s">
        <v>97</v>
      </c>
      <c r="B1" s="3"/>
      <c r="C1" s="3"/>
      <c r="D1" s="3"/>
    </row>
    <row r="2" spans="1:21" ht="14.25">
      <c r="A2" s="111" t="s">
        <v>33</v>
      </c>
      <c r="B2" s="111"/>
      <c r="C2" s="111"/>
      <c r="D2" s="111"/>
    </row>
    <row r="3" spans="1:21">
      <c r="F3" s="3"/>
      <c r="G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>
      <c r="F4" s="77"/>
      <c r="G4" s="77"/>
      <c r="L4" s="77"/>
      <c r="M4" s="77"/>
      <c r="N4" s="77"/>
      <c r="O4" s="77"/>
      <c r="P4" s="77"/>
      <c r="Q4" s="77"/>
      <c r="R4" s="77"/>
      <c r="S4" s="77"/>
      <c r="T4" s="77"/>
      <c r="U4" s="77"/>
    </row>
    <row r="5" spans="1:21">
      <c r="B5" s="76"/>
      <c r="C5" s="76"/>
      <c r="D5" s="76"/>
      <c r="E5" s="76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</row>
    <row r="6" spans="1:21" s="29" customFormat="1" ht="18" customHeight="1">
      <c r="B6" s="27" t="s">
        <v>125</v>
      </c>
      <c r="C6" s="28">
        <v>2013</v>
      </c>
      <c r="D6" s="28">
        <v>2022</v>
      </c>
      <c r="E6" s="28">
        <v>2023</v>
      </c>
    </row>
    <row r="7" spans="1:21" ht="12.75" customHeight="1">
      <c r="B7" s="30" t="s">
        <v>32</v>
      </c>
      <c r="C7" s="31">
        <v>110654.504</v>
      </c>
      <c r="D7" s="32">
        <v>124552.57</v>
      </c>
      <c r="E7" s="31">
        <v>125363.88800000001</v>
      </c>
      <c r="F7" s="29"/>
      <c r="G7" s="29"/>
    </row>
    <row r="8" spans="1:21" ht="12.75" customHeight="1">
      <c r="B8" s="33" t="s">
        <v>14</v>
      </c>
      <c r="C8" s="34">
        <v>48544.284</v>
      </c>
      <c r="D8" s="32">
        <v>59031.41</v>
      </c>
      <c r="E8" s="34">
        <v>60152.932000000001</v>
      </c>
      <c r="F8" s="29"/>
    </row>
    <row r="9" spans="1:21" ht="12.75" customHeight="1">
      <c r="B9" s="33" t="s">
        <v>7</v>
      </c>
      <c r="C9" s="34">
        <v>32230.113000000001</v>
      </c>
      <c r="D9" s="32">
        <v>35281.856</v>
      </c>
      <c r="E9" s="34">
        <v>29398.991000000002</v>
      </c>
      <c r="F9" s="29"/>
    </row>
    <row r="10" spans="1:21" ht="12.75" customHeight="1">
      <c r="B10" s="33" t="s">
        <v>8</v>
      </c>
      <c r="C10" s="34">
        <v>17594.132000000001</v>
      </c>
      <c r="D10" s="32">
        <v>24130.681</v>
      </c>
      <c r="E10" s="34">
        <v>22693.111000000001</v>
      </c>
      <c r="F10" s="29"/>
    </row>
    <row r="11" spans="1:21" ht="12.75" customHeight="1">
      <c r="B11" s="33" t="s">
        <v>20</v>
      </c>
      <c r="C11" s="32">
        <v>20969.973999999998</v>
      </c>
      <c r="D11" s="32">
        <v>23161.148000000001</v>
      </c>
      <c r="E11" s="32">
        <v>21953.383000000002</v>
      </c>
      <c r="F11" s="29"/>
    </row>
    <row r="12" spans="1:21" ht="12.75" customHeight="1">
      <c r="B12" s="33" t="s">
        <v>13</v>
      </c>
      <c r="C12" s="34">
        <v>18011.794999999998</v>
      </c>
      <c r="D12" s="32">
        <v>22166.901000000002</v>
      </c>
      <c r="E12" s="34">
        <v>20205.169999999998</v>
      </c>
      <c r="F12" s="29"/>
    </row>
    <row r="13" spans="1:21" ht="12.75" customHeight="1">
      <c r="B13" s="33" t="s">
        <v>35</v>
      </c>
      <c r="C13" s="34">
        <v>13964.918</v>
      </c>
      <c r="D13" s="32">
        <v>16367.571</v>
      </c>
      <c r="E13" s="34">
        <v>15038.162</v>
      </c>
      <c r="F13" s="29"/>
    </row>
    <row r="14" spans="1:21" ht="12.75" customHeight="1">
      <c r="B14" s="33" t="s">
        <v>16</v>
      </c>
      <c r="C14" s="34">
        <v>12567.101000000001</v>
      </c>
      <c r="D14" s="32">
        <v>13085.466</v>
      </c>
      <c r="E14" s="34">
        <v>12654.477999999999</v>
      </c>
      <c r="F14" s="29"/>
    </row>
    <row r="15" spans="1:21" ht="12.75" customHeight="1">
      <c r="B15" s="33" t="s">
        <v>11</v>
      </c>
      <c r="C15" s="34">
        <v>9722.3230000000003</v>
      </c>
      <c r="D15" s="32">
        <v>11350.752</v>
      </c>
      <c r="E15" s="34">
        <v>10459.923000000001</v>
      </c>
      <c r="F15" s="29"/>
    </row>
    <row r="16" spans="1:21" ht="12.75" customHeight="1">
      <c r="B16" s="33" t="s">
        <v>6</v>
      </c>
      <c r="C16" s="34">
        <v>8706.4529999999995</v>
      </c>
      <c r="D16" s="32">
        <v>10565.829</v>
      </c>
      <c r="E16" s="34">
        <v>9972.1479999999992</v>
      </c>
      <c r="F16" s="29"/>
    </row>
    <row r="17" spans="2:6" ht="12.75" customHeight="1">
      <c r="B17" s="33" t="s">
        <v>19</v>
      </c>
      <c r="C17" s="34">
        <v>9470.1</v>
      </c>
      <c r="D17" s="32">
        <v>8843.7819999999992</v>
      </c>
      <c r="E17" s="34">
        <v>7868.7950000000001</v>
      </c>
      <c r="F17" s="29"/>
    </row>
    <row r="18" spans="2:6" ht="12.75" customHeight="1">
      <c r="B18" s="33" t="s">
        <v>18</v>
      </c>
      <c r="C18" s="34">
        <v>8335.098</v>
      </c>
      <c r="D18" s="32">
        <v>7838.299</v>
      </c>
      <c r="E18" s="34">
        <v>7488.1139999999996</v>
      </c>
      <c r="F18" s="29"/>
    </row>
    <row r="19" spans="2:6" ht="12.75" customHeight="1">
      <c r="B19" s="33" t="s">
        <v>12</v>
      </c>
      <c r="C19" s="34">
        <v>6077.5529999999999</v>
      </c>
      <c r="D19" s="32">
        <v>7176.0940000000001</v>
      </c>
      <c r="E19" s="34">
        <v>6492.7529999999997</v>
      </c>
      <c r="F19" s="29"/>
    </row>
    <row r="20" spans="2:6" ht="12.75" customHeight="1">
      <c r="B20" s="33" t="s">
        <v>10</v>
      </c>
      <c r="C20" s="34">
        <v>13343.682000000001</v>
      </c>
      <c r="D20" s="32">
        <v>7375.058</v>
      </c>
      <c r="E20" s="34">
        <v>6306.518</v>
      </c>
      <c r="F20" s="29"/>
    </row>
    <row r="21" spans="2:6" ht="12.75" customHeight="1">
      <c r="B21" s="33" t="s">
        <v>9</v>
      </c>
      <c r="C21" s="34">
        <v>19532.456999999999</v>
      </c>
      <c r="D21" s="32">
        <v>7410.2849999999999</v>
      </c>
      <c r="E21" s="34">
        <v>5190.5469999999996</v>
      </c>
      <c r="F21" s="29"/>
    </row>
    <row r="22" spans="2:6" ht="12.75" customHeight="1">
      <c r="B22" s="33" t="s">
        <v>1</v>
      </c>
      <c r="C22" s="34">
        <v>2591.08</v>
      </c>
      <c r="D22" s="32">
        <v>5229.3990000000003</v>
      </c>
      <c r="E22" s="34">
        <v>4513.8090000000002</v>
      </c>
      <c r="F22" s="29"/>
    </row>
    <row r="23" spans="2:6" ht="12.75" customHeight="1">
      <c r="B23" s="35" t="s">
        <v>17</v>
      </c>
      <c r="C23" s="34">
        <v>3533.7440000000001</v>
      </c>
      <c r="D23" s="32">
        <v>4083.6210000000001</v>
      </c>
      <c r="E23" s="34">
        <v>3794.3609999999999</v>
      </c>
      <c r="F23" s="29"/>
    </row>
    <row r="24" spans="2:6" ht="12.75" customHeight="1">
      <c r="B24" s="33" t="s">
        <v>22</v>
      </c>
      <c r="C24" s="34">
        <v>2086.3180000000002</v>
      </c>
      <c r="D24" s="32">
        <v>3528.828</v>
      </c>
      <c r="E24" s="34">
        <v>3145.2530000000002</v>
      </c>
      <c r="F24" s="29"/>
    </row>
    <row r="25" spans="2:6" ht="12.75" customHeight="1">
      <c r="B25" s="33" t="s">
        <v>15</v>
      </c>
      <c r="C25" s="36">
        <v>2290.0709999999999</v>
      </c>
      <c r="D25" s="37">
        <v>2189.8510000000001</v>
      </c>
      <c r="E25" s="36">
        <v>2263.0300000000002</v>
      </c>
      <c r="F25" s="29"/>
    </row>
    <row r="26" spans="2:6" ht="12.75" customHeight="1">
      <c r="B26" s="33" t="s">
        <v>2</v>
      </c>
      <c r="C26" s="34">
        <v>2448</v>
      </c>
      <c r="D26" s="32">
        <v>2211.0039999999999</v>
      </c>
      <c r="E26" s="34">
        <v>1906.14</v>
      </c>
      <c r="F26" s="29"/>
    </row>
    <row r="27" spans="2:6" ht="12.75" customHeight="1">
      <c r="B27" s="33" t="s">
        <v>3</v>
      </c>
      <c r="C27" s="34">
        <v>4721.902</v>
      </c>
      <c r="D27" s="32">
        <v>1285.83</v>
      </c>
      <c r="E27" s="34">
        <v>770.82899999999995</v>
      </c>
      <c r="F27" s="29"/>
    </row>
    <row r="28" spans="2:6" ht="12.75" customHeight="1">
      <c r="B28" s="33" t="s">
        <v>5</v>
      </c>
      <c r="C28" s="34">
        <v>236.73099999999999</v>
      </c>
      <c r="D28" s="32">
        <v>457.71300000000002</v>
      </c>
      <c r="E28" s="34">
        <v>210.71899999999999</v>
      </c>
      <c r="F28" s="29"/>
    </row>
    <row r="29" spans="2:6" ht="12.75" customHeight="1">
      <c r="B29" s="33" t="s">
        <v>28</v>
      </c>
      <c r="C29" s="34">
        <v>217.77199999999999</v>
      </c>
      <c r="D29" s="32">
        <v>167.42</v>
      </c>
      <c r="E29" s="34">
        <v>173.94499999999999</v>
      </c>
      <c r="F29" s="29"/>
    </row>
    <row r="30" spans="2:6" ht="12.75" customHeight="1">
      <c r="B30" s="33" t="s">
        <v>4</v>
      </c>
      <c r="C30" s="34">
        <v>98.844999999999999</v>
      </c>
      <c r="D30" s="32">
        <v>80.950999999999993</v>
      </c>
      <c r="E30" s="34">
        <v>76.070999999999998</v>
      </c>
      <c r="F30" s="29"/>
    </row>
    <row r="31" spans="2:6" ht="12.75" customHeight="1">
      <c r="B31" s="33"/>
      <c r="C31" s="34"/>
      <c r="D31" s="32"/>
      <c r="E31" s="34"/>
      <c r="F31" s="29"/>
    </row>
    <row r="32" spans="2:6" ht="12.75" customHeight="1">
      <c r="B32" s="33" t="s">
        <v>27</v>
      </c>
      <c r="C32" s="34">
        <v>11014.554</v>
      </c>
      <c r="D32" s="34">
        <v>11049.251</v>
      </c>
      <c r="E32" s="34">
        <v>10350.974</v>
      </c>
      <c r="F32" s="29"/>
    </row>
    <row r="33" spans="1:6" ht="12.75" customHeight="1">
      <c r="B33" s="33" t="s">
        <v>21</v>
      </c>
      <c r="C33" s="34">
        <v>3382.6190000000001</v>
      </c>
      <c r="D33" s="34">
        <v>4245.9679999999998</v>
      </c>
      <c r="E33" s="34">
        <v>3928.1390000000001</v>
      </c>
      <c r="F33" s="29"/>
    </row>
    <row r="34" spans="1:6" ht="12.75" customHeight="1">
      <c r="B34" s="33"/>
      <c r="C34" s="34"/>
      <c r="D34" s="32"/>
      <c r="E34" s="34"/>
      <c r="F34" s="29"/>
    </row>
    <row r="35" spans="1:6" ht="12.75" customHeight="1">
      <c r="B35" s="33" t="s">
        <v>93</v>
      </c>
      <c r="C35" s="34">
        <v>10749.911</v>
      </c>
      <c r="D35" s="34">
        <v>16080.895</v>
      </c>
      <c r="E35" s="34">
        <v>12996.502</v>
      </c>
      <c r="F35" s="29"/>
    </row>
    <row r="36" spans="1:6" ht="12.75" customHeight="1">
      <c r="B36" s="33" t="s">
        <v>106</v>
      </c>
      <c r="C36" s="34"/>
      <c r="D36" s="34">
        <v>2791.5039999999999</v>
      </c>
      <c r="E36" s="34">
        <v>2124.2849999999999</v>
      </c>
      <c r="F36" s="29"/>
    </row>
    <row r="37" spans="1:6" ht="12.75" customHeight="1">
      <c r="B37" s="35" t="s">
        <v>108</v>
      </c>
      <c r="C37" s="34">
        <v>420.93</v>
      </c>
      <c r="D37" s="34">
        <v>286.30200000000002</v>
      </c>
      <c r="E37" s="34">
        <v>146.214</v>
      </c>
      <c r="F37" s="29"/>
    </row>
    <row r="38" spans="1:6" ht="12.75" customHeight="1">
      <c r="B38" s="33" t="s">
        <v>109</v>
      </c>
      <c r="C38" s="34">
        <v>104.73099999999999</v>
      </c>
      <c r="D38" s="34">
        <v>188.79300000000001</v>
      </c>
      <c r="E38" s="34">
        <v>163.16399999999999</v>
      </c>
      <c r="F38" s="29"/>
    </row>
    <row r="39" spans="1:6" ht="12" customHeight="1">
      <c r="B39" s="33"/>
      <c r="C39" s="34"/>
      <c r="D39" s="32"/>
      <c r="E39" s="34"/>
      <c r="F39" s="29"/>
    </row>
    <row r="40" spans="1:6" ht="12.75" customHeight="1">
      <c r="B40" s="33"/>
      <c r="C40" s="34"/>
      <c r="D40" s="32"/>
      <c r="E40" s="34"/>
    </row>
    <row r="41" spans="1:6">
      <c r="B41" s="39"/>
      <c r="C41" s="39"/>
      <c r="D41" s="39"/>
      <c r="E41" s="39"/>
    </row>
    <row r="42" spans="1:6">
      <c r="B42" s="39"/>
      <c r="C42" s="39"/>
      <c r="D42" s="39"/>
      <c r="E42" s="39"/>
    </row>
    <row r="43" spans="1:6">
      <c r="B43" s="39"/>
      <c r="C43" s="39"/>
      <c r="D43" s="39"/>
      <c r="E43" s="39"/>
    </row>
    <row r="44" spans="1:6">
      <c r="B44" s="39"/>
      <c r="C44" s="39"/>
      <c r="D44" s="39"/>
      <c r="E44" s="39"/>
    </row>
    <row r="45" spans="1:6">
      <c r="B45" s="39"/>
      <c r="C45" s="39"/>
      <c r="D45" s="39"/>
      <c r="E45" s="39"/>
    </row>
    <row r="46" spans="1:6">
      <c r="A46" s="26" t="s">
        <v>100</v>
      </c>
      <c r="B46" s="39"/>
      <c r="C46" s="39"/>
      <c r="D46" s="39"/>
      <c r="E46" s="39"/>
    </row>
    <row r="47" spans="1:6" ht="12.75" customHeight="1">
      <c r="A47" s="6" t="s">
        <v>128</v>
      </c>
      <c r="D47" s="26"/>
      <c r="E47" s="26"/>
    </row>
    <row r="48" spans="1:6" ht="12.75" customHeight="1">
      <c r="A48" s="2" t="s">
        <v>107</v>
      </c>
      <c r="D48" s="26"/>
      <c r="E48" s="26"/>
    </row>
    <row r="49" spans="1:5" ht="12.75" customHeight="1">
      <c r="A49" s="2" t="s">
        <v>129</v>
      </c>
      <c r="D49" s="26"/>
      <c r="E49" s="26"/>
    </row>
    <row r="50" spans="1:5">
      <c r="A50" s="25" t="s">
        <v>89</v>
      </c>
    </row>
  </sheetData>
  <pageMargins left="0.75" right="0.75" top="1" bottom="1" header="0.5" footer="0.5"/>
  <pageSetup paperSize="9" scale="9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5"/>
  <sheetViews>
    <sheetView showGridLines="0" zoomScaleNormal="100" workbookViewId="0"/>
  </sheetViews>
  <sheetFormatPr defaultColWidth="9.140625" defaultRowHeight="12.75"/>
  <cols>
    <col min="1" max="2" width="9.140625" style="6"/>
    <col min="3" max="3" width="10.28515625" style="6" bestFit="1" customWidth="1"/>
    <col min="4" max="4" width="10.28515625" style="6" customWidth="1"/>
    <col min="5" max="6" width="9.140625" style="6"/>
    <col min="7" max="7" width="12.7109375" style="6" bestFit="1" customWidth="1"/>
    <col min="8" max="8" width="9.28515625" style="6" bestFit="1" customWidth="1"/>
    <col min="9" max="9" width="10.28515625" style="6" bestFit="1" customWidth="1"/>
    <col min="10" max="12" width="9.140625" style="6"/>
    <col min="13" max="13" width="15.42578125" style="6" bestFit="1" customWidth="1"/>
    <col min="14" max="16" width="9.140625" style="6"/>
    <col min="17" max="17" width="11.42578125" style="6" customWidth="1"/>
    <col min="18" max="16384" width="9.140625" style="6"/>
  </cols>
  <sheetData>
    <row r="1" spans="1:1" ht="15.75">
      <c r="A1" s="103" t="s">
        <v>98</v>
      </c>
    </row>
    <row r="2" spans="1:1" ht="14.25">
      <c r="A2" s="110" t="s">
        <v>44</v>
      </c>
    </row>
    <row r="5" spans="1:1" ht="14.45" customHeight="1"/>
    <row r="6" spans="1:1" ht="14.45" customHeight="1"/>
    <row r="35" spans="3:4">
      <c r="C35" s="43"/>
      <c r="D35" s="43"/>
    </row>
    <row r="36" spans="3:4">
      <c r="C36" s="43"/>
      <c r="D36" s="43"/>
    </row>
    <row r="37" spans="3:4">
      <c r="C37" s="43"/>
      <c r="D37" s="43"/>
    </row>
    <row r="38" spans="3:4">
      <c r="C38" s="43"/>
      <c r="D38" s="43"/>
    </row>
    <row r="39" spans="3:4">
      <c r="C39" s="43"/>
      <c r="D39" s="43"/>
    </row>
    <row r="40" spans="3:4">
      <c r="C40" s="43"/>
      <c r="D40" s="43"/>
    </row>
    <row r="41" spans="3:4">
      <c r="C41" s="43"/>
      <c r="D41" s="43"/>
    </row>
    <row r="42" spans="3:4">
      <c r="C42" s="43"/>
      <c r="D42" s="43"/>
    </row>
    <row r="43" spans="3:4">
      <c r="C43" s="43"/>
      <c r="D43" s="43"/>
    </row>
    <row r="44" spans="3:4">
      <c r="C44" s="43"/>
      <c r="D44" s="43"/>
    </row>
    <row r="45" spans="3:4">
      <c r="C45" s="43"/>
      <c r="D45" s="43"/>
    </row>
    <row r="46" spans="3:4">
      <c r="C46" s="43"/>
      <c r="D46" s="43"/>
    </row>
    <row r="47" spans="3:4">
      <c r="D47" s="43"/>
    </row>
    <row r="48" spans="3:4">
      <c r="D48" s="43"/>
    </row>
    <row r="49" spans="1:12">
      <c r="A49" s="2" t="s">
        <v>110</v>
      </c>
      <c r="D49" s="43"/>
    </row>
    <row r="50" spans="1:12">
      <c r="A50" s="2" t="s">
        <v>95</v>
      </c>
      <c r="D50" s="43"/>
    </row>
    <row r="51" spans="1:12">
      <c r="A51" s="2" t="s">
        <v>82</v>
      </c>
      <c r="D51" s="43"/>
    </row>
    <row r="52" spans="1:12">
      <c r="A52" s="2" t="s">
        <v>111</v>
      </c>
      <c r="D52" s="43"/>
    </row>
    <row r="53" spans="1:12">
      <c r="A53" s="2" t="s">
        <v>112</v>
      </c>
      <c r="D53" s="43"/>
    </row>
    <row r="54" spans="1:12">
      <c r="A54" s="2" t="s">
        <v>122</v>
      </c>
      <c r="D54" s="43"/>
    </row>
    <row r="55" spans="1:12">
      <c r="A55" s="2" t="s">
        <v>120</v>
      </c>
      <c r="D55" s="43"/>
    </row>
    <row r="56" spans="1:12">
      <c r="A56" s="2" t="s">
        <v>123</v>
      </c>
      <c r="D56" s="43"/>
    </row>
    <row r="57" spans="1:12" ht="15" customHeight="1">
      <c r="A57" s="25" t="s">
        <v>90</v>
      </c>
      <c r="D57" s="43"/>
    </row>
    <row r="59" spans="1:12">
      <c r="A59" s="44" t="s">
        <v>23</v>
      </c>
      <c r="B59" s="44">
        <v>2009</v>
      </c>
      <c r="C59" s="44">
        <v>2009</v>
      </c>
      <c r="D59" s="44"/>
      <c r="E59" s="44">
        <v>2009</v>
      </c>
      <c r="F59" s="44"/>
      <c r="G59" s="44"/>
    </row>
    <row r="60" spans="1:12" ht="38.25">
      <c r="A60" s="6" t="s">
        <v>23</v>
      </c>
      <c r="B60" s="6" t="s">
        <v>24</v>
      </c>
      <c r="C60" s="6" t="s">
        <v>30</v>
      </c>
      <c r="D60" s="6" t="s">
        <v>31</v>
      </c>
      <c r="E60" s="6" t="s">
        <v>26</v>
      </c>
      <c r="F60" s="6" t="s">
        <v>29</v>
      </c>
      <c r="G60" s="6" t="s">
        <v>24</v>
      </c>
      <c r="H60" s="45" t="s">
        <v>30</v>
      </c>
      <c r="I60" s="45" t="s">
        <v>31</v>
      </c>
      <c r="J60" s="6" t="s">
        <v>26</v>
      </c>
      <c r="L60" s="6" t="s">
        <v>25</v>
      </c>
    </row>
    <row r="61" spans="1:12">
      <c r="A61" s="6" t="s">
        <v>85</v>
      </c>
      <c r="B61" s="40">
        <v>194833.12000000002</v>
      </c>
      <c r="C61" s="40">
        <v>68497.801000000007</v>
      </c>
      <c r="D61" s="40">
        <v>69184.509000000005</v>
      </c>
      <c r="E61" s="40">
        <v>45577.640999999996</v>
      </c>
      <c r="F61" s="40">
        <f>SUM(B61:E61)</f>
        <v>378093.07100000005</v>
      </c>
      <c r="G61" s="46">
        <f>100*B61/$F61</f>
        <v>51.530465629717931</v>
      </c>
      <c r="H61" s="46">
        <f t="shared" ref="H61:J61" si="0">100*C61/$F61</f>
        <v>18.11665070159405</v>
      </c>
      <c r="I61" s="46">
        <f t="shared" si="0"/>
        <v>18.298274765262757</v>
      </c>
      <c r="J61" s="46">
        <f t="shared" si="0"/>
        <v>12.05460890342526</v>
      </c>
      <c r="K61" s="46">
        <f>100*F61/$F61</f>
        <v>100.00000000000001</v>
      </c>
    </row>
    <row r="62" spans="1:12">
      <c r="G62" s="11"/>
      <c r="H62" s="11"/>
      <c r="I62" s="11"/>
      <c r="J62" s="47"/>
    </row>
    <row r="63" spans="1:12">
      <c r="A63" s="2" t="s">
        <v>84</v>
      </c>
      <c r="B63" s="10">
        <v>76.070999999999998</v>
      </c>
      <c r="C63" s="10">
        <v>0</v>
      </c>
      <c r="D63" s="10">
        <v>0</v>
      </c>
      <c r="E63" s="10">
        <v>0</v>
      </c>
      <c r="F63" s="40">
        <f t="shared" ref="F63:F86" si="1">SUM(B63:E63)</f>
        <v>76.070999999999998</v>
      </c>
      <c r="G63" s="56">
        <f t="shared" ref="G63:G86" si="2">100*B63/$F63</f>
        <v>100</v>
      </c>
      <c r="H63" s="56">
        <f t="shared" ref="H63:H86" si="3">100*C63/$F63</f>
        <v>0</v>
      </c>
      <c r="I63" s="56">
        <f t="shared" ref="I63:I86" si="4">100*D63/$F63</f>
        <v>0</v>
      </c>
      <c r="J63" s="56">
        <f t="shared" ref="J63:J86" si="5">100*E63/$F63</f>
        <v>0</v>
      </c>
      <c r="K63" s="56">
        <f t="shared" ref="K63:K86" si="6">100*F63/$F63</f>
        <v>100</v>
      </c>
      <c r="L63" s="56">
        <f t="shared" ref="L63:L86" si="7">H63+I63</f>
        <v>0</v>
      </c>
    </row>
    <row r="64" spans="1:12">
      <c r="A64" s="6" t="s">
        <v>113</v>
      </c>
      <c r="B64" s="10">
        <v>7389.4</v>
      </c>
      <c r="C64" s="10">
        <v>0</v>
      </c>
      <c r="D64" s="10">
        <v>479.39499999999998</v>
      </c>
      <c r="E64" s="10">
        <v>0</v>
      </c>
      <c r="F64" s="40">
        <f t="shared" si="1"/>
        <v>7868.7950000000001</v>
      </c>
      <c r="G64" s="56">
        <f t="shared" si="2"/>
        <v>93.907644054775858</v>
      </c>
      <c r="H64" s="56">
        <f t="shared" si="3"/>
        <v>0</v>
      </c>
      <c r="I64" s="56">
        <f t="shared" si="4"/>
        <v>6.092355945224142</v>
      </c>
      <c r="J64" s="56">
        <f t="shared" si="5"/>
        <v>0</v>
      </c>
      <c r="K64" s="56">
        <f t="shared" si="6"/>
        <v>100</v>
      </c>
      <c r="L64" s="56">
        <f t="shared" si="7"/>
        <v>6.092355945224142</v>
      </c>
    </row>
    <row r="65" spans="1:12">
      <c r="A65" s="2" t="s">
        <v>83</v>
      </c>
      <c r="B65" s="10">
        <v>8558.6589999999997</v>
      </c>
      <c r="C65" s="10">
        <v>798.86800000000005</v>
      </c>
      <c r="D65" s="10">
        <v>614.62099999999998</v>
      </c>
      <c r="E65" s="10">
        <v>0</v>
      </c>
      <c r="F65" s="40">
        <f t="shared" si="1"/>
        <v>9972.1479999999992</v>
      </c>
      <c r="G65" s="56">
        <f t="shared" si="2"/>
        <v>85.825631548990245</v>
      </c>
      <c r="H65" s="56">
        <f t="shared" si="3"/>
        <v>8.0109922155186641</v>
      </c>
      <c r="I65" s="56">
        <f t="shared" si="4"/>
        <v>6.1633762354910901</v>
      </c>
      <c r="J65" s="56">
        <f t="shared" si="5"/>
        <v>0</v>
      </c>
      <c r="K65" s="56">
        <f t="shared" si="6"/>
        <v>100</v>
      </c>
      <c r="L65" s="56">
        <f t="shared" si="7"/>
        <v>14.174368451009755</v>
      </c>
    </row>
    <row r="66" spans="1:12">
      <c r="A66" s="6" t="s">
        <v>16</v>
      </c>
      <c r="B66" s="10">
        <v>9393.2350000000006</v>
      </c>
      <c r="C66" s="10">
        <v>1294.1310000000001</v>
      </c>
      <c r="D66" s="10">
        <v>1669.7719999999999</v>
      </c>
      <c r="E66" s="10">
        <v>297.33999999999997</v>
      </c>
      <c r="F66" s="40">
        <f t="shared" si="1"/>
        <v>12654.477999999999</v>
      </c>
      <c r="G66" s="56">
        <f t="shared" si="2"/>
        <v>74.228545815955428</v>
      </c>
      <c r="H66" s="56">
        <f t="shared" si="3"/>
        <v>10.226664426616413</v>
      </c>
      <c r="I66" s="56">
        <f t="shared" si="4"/>
        <v>13.195107692312554</v>
      </c>
      <c r="J66" s="56">
        <f t="shared" si="5"/>
        <v>2.3496820651156054</v>
      </c>
      <c r="K66" s="56">
        <f t="shared" si="6"/>
        <v>99.999999999999986</v>
      </c>
      <c r="L66" s="56">
        <f t="shared" si="7"/>
        <v>23.421772118928967</v>
      </c>
    </row>
    <row r="67" spans="1:12">
      <c r="A67" s="6" t="s">
        <v>14</v>
      </c>
      <c r="B67" s="10">
        <v>42340.502</v>
      </c>
      <c r="C67" s="10">
        <v>7735.92</v>
      </c>
      <c r="D67" s="10">
        <v>8190.1040000000003</v>
      </c>
      <c r="E67" s="10">
        <v>1886.4059999999999</v>
      </c>
      <c r="F67" s="40">
        <f t="shared" si="1"/>
        <v>60152.932000000001</v>
      </c>
      <c r="G67" s="56">
        <f t="shared" si="2"/>
        <v>70.388093468162126</v>
      </c>
      <c r="H67" s="56">
        <f t="shared" si="3"/>
        <v>12.860420502860942</v>
      </c>
      <c r="I67" s="56">
        <f t="shared" si="4"/>
        <v>13.615469317439091</v>
      </c>
      <c r="J67" s="56">
        <f t="shared" si="5"/>
        <v>3.1360167115378514</v>
      </c>
      <c r="K67" s="56">
        <f t="shared" si="6"/>
        <v>100</v>
      </c>
      <c r="L67" s="56">
        <f t="shared" si="7"/>
        <v>26.475889820300033</v>
      </c>
    </row>
    <row r="68" spans="1:12">
      <c r="A68" s="6" t="s">
        <v>114</v>
      </c>
      <c r="B68" s="10">
        <v>1564.335</v>
      </c>
      <c r="C68" s="10">
        <v>174.715</v>
      </c>
      <c r="D68" s="10">
        <v>523.98</v>
      </c>
      <c r="E68" s="10">
        <v>0</v>
      </c>
      <c r="F68" s="40">
        <f t="shared" si="1"/>
        <v>2263.0299999999997</v>
      </c>
      <c r="G68" s="56">
        <f t="shared" si="2"/>
        <v>69.125685474783822</v>
      </c>
      <c r="H68" s="56">
        <f t="shared" si="3"/>
        <v>7.7204014087307735</v>
      </c>
      <c r="I68" s="56">
        <f t="shared" si="4"/>
        <v>23.153913116485423</v>
      </c>
      <c r="J68" s="56">
        <f t="shared" si="5"/>
        <v>0</v>
      </c>
      <c r="K68" s="56">
        <f t="shared" si="6"/>
        <v>100</v>
      </c>
      <c r="L68" s="56">
        <f t="shared" si="7"/>
        <v>30.874314525216196</v>
      </c>
    </row>
    <row r="69" spans="1:12">
      <c r="A69" s="6" t="s">
        <v>20</v>
      </c>
      <c r="B69" s="10">
        <v>13731.69</v>
      </c>
      <c r="C69" s="10">
        <v>4949.1360000000004</v>
      </c>
      <c r="D69" s="10">
        <v>2038.2739999999999</v>
      </c>
      <c r="E69" s="10">
        <v>1234.2829999999999</v>
      </c>
      <c r="F69" s="40">
        <f t="shared" si="1"/>
        <v>21953.383000000002</v>
      </c>
      <c r="G69" s="56">
        <f t="shared" si="2"/>
        <v>62.549311875987399</v>
      </c>
      <c r="H69" s="56">
        <f t="shared" si="3"/>
        <v>22.543842103970945</v>
      </c>
      <c r="I69" s="56">
        <f t="shared" si="4"/>
        <v>9.2845553689834492</v>
      </c>
      <c r="J69" s="56">
        <f t="shared" si="5"/>
        <v>5.622290651058198</v>
      </c>
      <c r="K69" s="56">
        <f t="shared" si="6"/>
        <v>100</v>
      </c>
      <c r="L69" s="56">
        <f t="shared" si="7"/>
        <v>31.828397472954393</v>
      </c>
    </row>
    <row r="70" spans="1:12">
      <c r="A70" s="6" t="s">
        <v>10</v>
      </c>
      <c r="B70" s="10">
        <v>3825.7190000000001</v>
      </c>
      <c r="C70" s="10">
        <v>340.24799999999999</v>
      </c>
      <c r="D70" s="10">
        <v>602.96600000000001</v>
      </c>
      <c r="E70" s="10">
        <v>1537.585</v>
      </c>
      <c r="F70" s="40">
        <f t="shared" si="1"/>
        <v>6306.518</v>
      </c>
      <c r="G70" s="56">
        <f t="shared" si="2"/>
        <v>60.662936346173915</v>
      </c>
      <c r="H70" s="56">
        <f t="shared" si="3"/>
        <v>5.3951800343707887</v>
      </c>
      <c r="I70" s="56">
        <f t="shared" si="4"/>
        <v>9.5609970509875648</v>
      </c>
      <c r="J70" s="56">
        <f t="shared" si="5"/>
        <v>24.380886568467734</v>
      </c>
      <c r="K70" s="56">
        <f t="shared" si="6"/>
        <v>100</v>
      </c>
      <c r="L70" s="56">
        <f t="shared" si="7"/>
        <v>14.956177085358354</v>
      </c>
    </row>
    <row r="71" spans="1:12">
      <c r="A71" s="6" t="s">
        <v>1</v>
      </c>
      <c r="B71" s="10">
        <v>2737.9549999999999</v>
      </c>
      <c r="C71" s="10">
        <v>617.43399999999997</v>
      </c>
      <c r="D71" s="10">
        <v>437.34899999999999</v>
      </c>
      <c r="E71" s="10">
        <v>721.07100000000003</v>
      </c>
      <c r="F71" s="40">
        <f t="shared" si="1"/>
        <v>4513.8090000000002</v>
      </c>
      <c r="G71" s="56">
        <f t="shared" si="2"/>
        <v>60.657307387175663</v>
      </c>
      <c r="H71" s="56">
        <f t="shared" si="3"/>
        <v>13.678779939514497</v>
      </c>
      <c r="I71" s="56">
        <f t="shared" si="4"/>
        <v>9.689133944302915</v>
      </c>
      <c r="J71" s="56">
        <f t="shared" si="5"/>
        <v>15.974778729006921</v>
      </c>
      <c r="K71" s="56">
        <f t="shared" si="6"/>
        <v>100</v>
      </c>
      <c r="L71" s="56">
        <f t="shared" si="7"/>
        <v>23.367913883817412</v>
      </c>
    </row>
    <row r="72" spans="1:12">
      <c r="A72" s="6" t="s">
        <v>7</v>
      </c>
      <c r="B72" s="10">
        <v>17636.988000000001</v>
      </c>
      <c r="C72" s="10">
        <v>4790.9279999999999</v>
      </c>
      <c r="D72" s="10">
        <v>3693.6570000000002</v>
      </c>
      <c r="E72" s="10">
        <v>3277.4180000000001</v>
      </c>
      <c r="F72" s="40">
        <f t="shared" si="1"/>
        <v>29398.991000000002</v>
      </c>
      <c r="G72" s="56">
        <f t="shared" si="2"/>
        <v>59.991814004773154</v>
      </c>
      <c r="H72" s="56">
        <f t="shared" si="3"/>
        <v>16.296232751661442</v>
      </c>
      <c r="I72" s="56">
        <f t="shared" si="4"/>
        <v>12.563890372972324</v>
      </c>
      <c r="J72" s="56">
        <f t="shared" si="5"/>
        <v>11.148062870593074</v>
      </c>
      <c r="K72" s="56">
        <f t="shared" si="6"/>
        <v>100</v>
      </c>
      <c r="L72" s="56">
        <f t="shared" si="7"/>
        <v>28.860123124633766</v>
      </c>
    </row>
    <row r="73" spans="1:12">
      <c r="A73" s="6" t="s">
        <v>115</v>
      </c>
      <c r="B73" s="10">
        <v>12366.308000000001</v>
      </c>
      <c r="C73" s="10">
        <v>4276.2129999999997</v>
      </c>
      <c r="D73" s="10">
        <v>6050.59</v>
      </c>
      <c r="E73" s="10">
        <v>0</v>
      </c>
      <c r="F73" s="40">
        <f t="shared" si="1"/>
        <v>22693.111000000001</v>
      </c>
      <c r="G73" s="56">
        <f t="shared" si="2"/>
        <v>54.493665500512471</v>
      </c>
      <c r="H73" s="56">
        <f t="shared" si="3"/>
        <v>18.843661408962394</v>
      </c>
      <c r="I73" s="56">
        <f t="shared" si="4"/>
        <v>26.662673090525136</v>
      </c>
      <c r="J73" s="56">
        <f t="shared" si="5"/>
        <v>0</v>
      </c>
      <c r="K73" s="56">
        <f t="shared" si="6"/>
        <v>100</v>
      </c>
      <c r="L73" s="56">
        <f t="shared" si="7"/>
        <v>45.506334499487529</v>
      </c>
    </row>
    <row r="74" spans="1:12">
      <c r="A74" s="6" t="s">
        <v>32</v>
      </c>
      <c r="B74" s="10">
        <v>62062.89</v>
      </c>
      <c r="C74" s="10">
        <v>23801.85</v>
      </c>
      <c r="D74" s="10">
        <v>25078.758000000002</v>
      </c>
      <c r="E74" s="10">
        <v>14420.39</v>
      </c>
      <c r="F74" s="40">
        <f t="shared" si="1"/>
        <v>125363.88799999999</v>
      </c>
      <c r="G74" s="56">
        <f t="shared" si="2"/>
        <v>49.506194319691176</v>
      </c>
      <c r="H74" s="56">
        <f t="shared" si="3"/>
        <v>18.98620917053881</v>
      </c>
      <c r="I74" s="56">
        <f t="shared" si="4"/>
        <v>20.004770432774073</v>
      </c>
      <c r="J74" s="56">
        <f t="shared" si="5"/>
        <v>11.502826076995953</v>
      </c>
      <c r="K74" s="56">
        <f t="shared" si="6"/>
        <v>100</v>
      </c>
      <c r="L74" s="56">
        <f t="shared" si="7"/>
        <v>38.99097960331288</v>
      </c>
    </row>
    <row r="75" spans="1:12">
      <c r="A75" s="6" t="s">
        <v>116</v>
      </c>
      <c r="B75" s="10">
        <v>323.97899999999998</v>
      </c>
      <c r="C75" s="10">
        <v>182.19</v>
      </c>
      <c r="D75" s="10">
        <v>264.66000000000003</v>
      </c>
      <c r="E75" s="10">
        <v>0</v>
      </c>
      <c r="F75" s="40">
        <f t="shared" si="1"/>
        <v>770.82899999999995</v>
      </c>
      <c r="G75" s="56">
        <f t="shared" si="2"/>
        <v>42.029944384552216</v>
      </c>
      <c r="H75" s="56">
        <f t="shared" si="3"/>
        <v>23.63559232981634</v>
      </c>
      <c r="I75" s="56">
        <f t="shared" si="4"/>
        <v>34.33446328563145</v>
      </c>
      <c r="J75" s="56">
        <f t="shared" si="5"/>
        <v>0</v>
      </c>
      <c r="K75" s="56">
        <f t="shared" si="6"/>
        <v>100</v>
      </c>
      <c r="L75" s="56">
        <f t="shared" si="7"/>
        <v>57.970055615447791</v>
      </c>
    </row>
    <row r="76" spans="1:12">
      <c r="A76" s="6" t="s">
        <v>35</v>
      </c>
      <c r="B76" s="10">
        <v>4514.2</v>
      </c>
      <c r="C76" s="10">
        <v>3810.4059999999999</v>
      </c>
      <c r="D76" s="10">
        <v>3571.2570000000001</v>
      </c>
      <c r="E76" s="10">
        <v>3142.299</v>
      </c>
      <c r="F76" s="40">
        <f t="shared" si="1"/>
        <v>15038.162</v>
      </c>
      <c r="G76" s="56">
        <f t="shared" si="2"/>
        <v>30.0182961189007</v>
      </c>
      <c r="H76" s="56">
        <f t="shared" si="3"/>
        <v>25.338242798554766</v>
      </c>
      <c r="I76" s="56">
        <f t="shared" si="4"/>
        <v>23.747962018230687</v>
      </c>
      <c r="J76" s="56">
        <f t="shared" si="5"/>
        <v>20.895499064313846</v>
      </c>
      <c r="K76" s="56">
        <f t="shared" si="6"/>
        <v>100</v>
      </c>
      <c r="L76" s="56">
        <f t="shared" si="7"/>
        <v>49.086204816785454</v>
      </c>
    </row>
    <row r="77" spans="1:12">
      <c r="A77" s="6" t="s">
        <v>13</v>
      </c>
      <c r="B77" s="10">
        <v>3948.2930000000001</v>
      </c>
      <c r="C77" s="10">
        <v>3516.192</v>
      </c>
      <c r="D77" s="10">
        <v>4921.3280000000004</v>
      </c>
      <c r="E77" s="10">
        <v>7819.3580000000002</v>
      </c>
      <c r="F77" s="40">
        <f t="shared" si="1"/>
        <v>20205.171000000002</v>
      </c>
      <c r="G77" s="56">
        <f t="shared" si="2"/>
        <v>19.541002647292615</v>
      </c>
      <c r="H77" s="56">
        <f t="shared" si="3"/>
        <v>17.402436237733397</v>
      </c>
      <c r="I77" s="56">
        <f t="shared" si="4"/>
        <v>24.356774807795489</v>
      </c>
      <c r="J77" s="56">
        <f t="shared" si="5"/>
        <v>38.699786307178492</v>
      </c>
      <c r="K77" s="56">
        <f t="shared" si="6"/>
        <v>100</v>
      </c>
      <c r="L77" s="56">
        <f t="shared" si="7"/>
        <v>41.759211045528886</v>
      </c>
    </row>
    <row r="78" spans="1:12">
      <c r="A78" s="6" t="s">
        <v>22</v>
      </c>
      <c r="B78" s="10">
        <v>591.87099999999998</v>
      </c>
      <c r="C78" s="10">
        <v>1064.261</v>
      </c>
      <c r="D78" s="10">
        <v>482.05500000000001</v>
      </c>
      <c r="E78" s="10">
        <v>1007.066</v>
      </c>
      <c r="F78" s="40">
        <f t="shared" si="1"/>
        <v>3145.2529999999997</v>
      </c>
      <c r="G78" s="56">
        <f t="shared" si="2"/>
        <v>18.817913853035037</v>
      </c>
      <c r="H78" s="56">
        <f t="shared" si="3"/>
        <v>33.837055397451337</v>
      </c>
      <c r="I78" s="56">
        <f t="shared" si="4"/>
        <v>15.326430020096954</v>
      </c>
      <c r="J78" s="56">
        <f t="shared" si="5"/>
        <v>32.018600729416683</v>
      </c>
      <c r="K78" s="56">
        <f t="shared" si="6"/>
        <v>100</v>
      </c>
      <c r="L78" s="56">
        <f t="shared" si="7"/>
        <v>49.163485417548287</v>
      </c>
    </row>
    <row r="79" spans="1:12">
      <c r="A79" s="6" t="s">
        <v>17</v>
      </c>
      <c r="B79" s="10">
        <v>571.39700000000005</v>
      </c>
      <c r="C79" s="10">
        <v>1620.096</v>
      </c>
      <c r="D79" s="10">
        <v>823.279</v>
      </c>
      <c r="E79" s="10">
        <v>779.58900000000006</v>
      </c>
      <c r="F79" s="40">
        <f t="shared" si="1"/>
        <v>3794.3609999999999</v>
      </c>
      <c r="G79" s="56">
        <f t="shared" si="2"/>
        <v>15.059110084675655</v>
      </c>
      <c r="H79" s="56">
        <f t="shared" si="3"/>
        <v>42.697466055549278</v>
      </c>
      <c r="I79" s="56">
        <f t="shared" si="4"/>
        <v>21.697434693219755</v>
      </c>
      <c r="J79" s="56">
        <f t="shared" si="5"/>
        <v>20.545989166555319</v>
      </c>
      <c r="K79" s="56">
        <f t="shared" si="6"/>
        <v>100</v>
      </c>
      <c r="L79" s="56">
        <f t="shared" si="7"/>
        <v>64.394900748769032</v>
      </c>
    </row>
    <row r="80" spans="1:12">
      <c r="A80" s="6" t="s">
        <v>18</v>
      </c>
      <c r="B80" s="10">
        <v>1001.523</v>
      </c>
      <c r="C80" s="10">
        <v>1313.6210000000001</v>
      </c>
      <c r="D80" s="10">
        <v>2093.1799999999998</v>
      </c>
      <c r="E80" s="10">
        <v>3079.79</v>
      </c>
      <c r="F80" s="40">
        <f t="shared" si="1"/>
        <v>7488.1140000000005</v>
      </c>
      <c r="G80" s="56">
        <f t="shared" si="2"/>
        <v>13.374836440791366</v>
      </c>
      <c r="H80" s="56">
        <f t="shared" si="3"/>
        <v>17.542748414353735</v>
      </c>
      <c r="I80" s="56">
        <f t="shared" si="4"/>
        <v>27.953367162946499</v>
      </c>
      <c r="J80" s="56">
        <f t="shared" si="5"/>
        <v>41.129047981908393</v>
      </c>
      <c r="K80" s="56">
        <f t="shared" si="6"/>
        <v>100</v>
      </c>
      <c r="L80" s="56">
        <f t="shared" si="7"/>
        <v>45.49611557730023</v>
      </c>
    </row>
    <row r="81" spans="1:13">
      <c r="A81" s="6" t="s">
        <v>11</v>
      </c>
      <c r="B81" s="10">
        <v>1326.6479999999999</v>
      </c>
      <c r="C81" s="10">
        <v>2824.8339999999998</v>
      </c>
      <c r="D81" s="10">
        <v>2246.1790000000001</v>
      </c>
      <c r="E81" s="10">
        <v>4062.2620000000002</v>
      </c>
      <c r="F81" s="40">
        <f t="shared" si="1"/>
        <v>10459.923000000001</v>
      </c>
      <c r="G81" s="56">
        <f t="shared" si="2"/>
        <v>12.683152638886536</v>
      </c>
      <c r="H81" s="56">
        <f t="shared" si="3"/>
        <v>27.006259988720753</v>
      </c>
      <c r="I81" s="56">
        <f t="shared" si="4"/>
        <v>21.474144694946609</v>
      </c>
      <c r="J81" s="56">
        <f t="shared" si="5"/>
        <v>38.836442677446094</v>
      </c>
      <c r="K81" s="56">
        <f t="shared" si="6"/>
        <v>100</v>
      </c>
      <c r="L81" s="56">
        <f t="shared" si="7"/>
        <v>48.480404683667359</v>
      </c>
    </row>
    <row r="82" spans="1:13">
      <c r="A82" s="6" t="s">
        <v>28</v>
      </c>
      <c r="B82" s="10">
        <v>18.873000000000001</v>
      </c>
      <c r="C82" s="10">
        <v>50.981000000000002</v>
      </c>
      <c r="D82" s="10">
        <v>89.177999999999997</v>
      </c>
      <c r="E82" s="10">
        <v>14.913</v>
      </c>
      <c r="F82" s="40">
        <f t="shared" si="1"/>
        <v>173.94499999999999</v>
      </c>
      <c r="G82" s="56">
        <f t="shared" si="2"/>
        <v>10.849981315933199</v>
      </c>
      <c r="H82" s="56">
        <f t="shared" si="3"/>
        <v>29.30868952829918</v>
      </c>
      <c r="I82" s="56">
        <f t="shared" si="4"/>
        <v>51.267929517951075</v>
      </c>
      <c r="J82" s="56">
        <f t="shared" si="5"/>
        <v>8.5733996378165518</v>
      </c>
      <c r="K82" s="56">
        <f t="shared" si="6"/>
        <v>100</v>
      </c>
      <c r="L82" s="56">
        <f t="shared" si="7"/>
        <v>80.576619046250258</v>
      </c>
    </row>
    <row r="83" spans="1:13">
      <c r="A83" s="6" t="s">
        <v>9</v>
      </c>
      <c r="B83" s="10">
        <v>346.07299999999998</v>
      </c>
      <c r="C83" s="10">
        <v>1086.71</v>
      </c>
      <c r="D83" s="10">
        <v>3528.797</v>
      </c>
      <c r="E83" s="10">
        <v>228.96700000000001</v>
      </c>
      <c r="F83" s="40">
        <f t="shared" si="1"/>
        <v>5190.5469999999996</v>
      </c>
      <c r="G83" s="56">
        <f t="shared" si="2"/>
        <v>6.667370510275699</v>
      </c>
      <c r="H83" s="56">
        <f t="shared" si="3"/>
        <v>20.93632906127235</v>
      </c>
      <c r="I83" s="56">
        <f t="shared" si="4"/>
        <v>67.985069781662716</v>
      </c>
      <c r="J83" s="56">
        <f t="shared" si="5"/>
        <v>4.4112306467892504</v>
      </c>
      <c r="K83" s="56">
        <f t="shared" si="6"/>
        <v>100</v>
      </c>
      <c r="L83" s="56">
        <f t="shared" si="7"/>
        <v>88.921398842935062</v>
      </c>
    </row>
    <row r="84" spans="1:13">
      <c r="A84" s="6" t="s">
        <v>12</v>
      </c>
      <c r="B84" s="10">
        <v>398.88799999999998</v>
      </c>
      <c r="C84" s="10">
        <v>4047.5419999999999</v>
      </c>
      <c r="D84" s="10">
        <v>1529.4880000000001</v>
      </c>
      <c r="E84" s="10">
        <v>516.83500000000004</v>
      </c>
      <c r="F84" s="40">
        <f t="shared" si="1"/>
        <v>6492.7530000000006</v>
      </c>
      <c r="G84" s="56">
        <f t="shared" si="2"/>
        <v>6.1435880896747488</v>
      </c>
      <c r="H84" s="56">
        <f t="shared" si="3"/>
        <v>62.33938053703875</v>
      </c>
      <c r="I84" s="56">
        <f t="shared" si="4"/>
        <v>23.556848689608245</v>
      </c>
      <c r="J84" s="56">
        <f t="shared" si="5"/>
        <v>7.9601826836782479</v>
      </c>
      <c r="K84" s="56">
        <f t="shared" si="6"/>
        <v>100</v>
      </c>
      <c r="L84" s="56">
        <f t="shared" si="7"/>
        <v>85.896229226646994</v>
      </c>
    </row>
    <row r="85" spans="1:13">
      <c r="A85" s="6" t="s">
        <v>2</v>
      </c>
      <c r="B85" s="10">
        <v>97.043000000000006</v>
      </c>
      <c r="C85" s="10">
        <v>80.001999999999995</v>
      </c>
      <c r="D85" s="10">
        <v>177.02600000000001</v>
      </c>
      <c r="E85" s="10">
        <v>1552.069</v>
      </c>
      <c r="F85" s="40">
        <f t="shared" si="1"/>
        <v>1906.1399999999999</v>
      </c>
      <c r="G85" s="56">
        <f t="shared" si="2"/>
        <v>5.0910741078829478</v>
      </c>
      <c r="H85" s="56">
        <f t="shared" si="3"/>
        <v>4.1970684209974083</v>
      </c>
      <c r="I85" s="56">
        <f t="shared" si="4"/>
        <v>9.2871457500498416</v>
      </c>
      <c r="J85" s="56">
        <f t="shared" si="5"/>
        <v>81.424711721069812</v>
      </c>
      <c r="K85" s="56">
        <f t="shared" si="6"/>
        <v>100</v>
      </c>
      <c r="L85" s="56">
        <f t="shared" si="7"/>
        <v>13.484214171047249</v>
      </c>
    </row>
    <row r="86" spans="1:13">
      <c r="A86" s="6" t="s">
        <v>117</v>
      </c>
      <c r="B86" s="10">
        <v>10.58</v>
      </c>
      <c r="C86" s="10">
        <v>121.523</v>
      </c>
      <c r="D86" s="10">
        <v>78.616</v>
      </c>
      <c r="E86" s="10">
        <v>0</v>
      </c>
      <c r="F86" s="40">
        <f t="shared" si="1"/>
        <v>210.71899999999999</v>
      </c>
      <c r="G86" s="56">
        <f t="shared" si="2"/>
        <v>5.0209046170492462</v>
      </c>
      <c r="H86" s="56">
        <f t="shared" si="3"/>
        <v>57.670641944959876</v>
      </c>
      <c r="I86" s="56">
        <f t="shared" si="4"/>
        <v>37.308453437990885</v>
      </c>
      <c r="J86" s="56">
        <f t="shared" si="5"/>
        <v>0</v>
      </c>
      <c r="K86" s="56">
        <f t="shared" si="6"/>
        <v>99.999999999999986</v>
      </c>
      <c r="L86" s="56">
        <f t="shared" si="7"/>
        <v>94.97909538295076</v>
      </c>
    </row>
    <row r="87" spans="1:13">
      <c r="K87" s="48"/>
      <c r="L87" s="56"/>
    </row>
    <row r="88" spans="1:13">
      <c r="A88" s="6" t="s">
        <v>118</v>
      </c>
      <c r="B88" s="40">
        <v>2660.8319999999999</v>
      </c>
      <c r="C88" s="40">
        <v>444.93</v>
      </c>
      <c r="D88" s="40">
        <v>822.37699999999995</v>
      </c>
      <c r="E88" s="40">
        <v>0</v>
      </c>
      <c r="F88" s="40">
        <f t="shared" ref="F88:F89" si="8">SUM(B88:E88)</f>
        <v>3928.1389999999997</v>
      </c>
      <c r="G88" s="56">
        <f t="shared" ref="G88:G89" si="9">100*B88/$F88</f>
        <v>67.737725167057491</v>
      </c>
      <c r="H88" s="56">
        <f t="shared" ref="H88:H89" si="10">100*C88/$F88</f>
        <v>11.326737673997791</v>
      </c>
      <c r="I88" s="56">
        <f t="shared" ref="I88:I89" si="11">100*D88/$F88</f>
        <v>20.935537158944733</v>
      </c>
      <c r="J88" s="56">
        <f t="shared" ref="J88:J89" si="12">100*E88/$F88</f>
        <v>0</v>
      </c>
      <c r="K88" s="56">
        <f t="shared" ref="K88:K89" si="13">100*F88/$F88</f>
        <v>100</v>
      </c>
      <c r="L88" s="56">
        <f t="shared" ref="L88:L93" si="14">H88+I88</f>
        <v>32.262274832942524</v>
      </c>
    </row>
    <row r="89" spans="1:13">
      <c r="A89" s="6" t="s">
        <v>27</v>
      </c>
      <c r="B89" s="40">
        <v>2375.1990000000001</v>
      </c>
      <c r="C89" s="40">
        <v>443.84100000000001</v>
      </c>
      <c r="D89" s="40">
        <v>623.74099999999999</v>
      </c>
      <c r="E89" s="40">
        <v>6908.1930000000002</v>
      </c>
      <c r="F89" s="40">
        <f t="shared" si="8"/>
        <v>10350.974</v>
      </c>
      <c r="G89" s="56">
        <f t="shared" si="9"/>
        <v>22.946623187344496</v>
      </c>
      <c r="H89" s="56">
        <f t="shared" si="10"/>
        <v>4.2879153208190841</v>
      </c>
      <c r="I89" s="56">
        <f t="shared" si="11"/>
        <v>6.0259160152464881</v>
      </c>
      <c r="J89" s="56">
        <f t="shared" si="12"/>
        <v>66.739545476589939</v>
      </c>
      <c r="K89" s="56">
        <f t="shared" si="13"/>
        <v>100</v>
      </c>
      <c r="L89" s="56">
        <f t="shared" si="14"/>
        <v>10.313831336065572</v>
      </c>
    </row>
    <row r="90" spans="1:13">
      <c r="L90" s="56"/>
    </row>
    <row r="91" spans="1:13" ht="12" customHeight="1">
      <c r="A91" s="6" t="s">
        <v>119</v>
      </c>
      <c r="B91" s="10">
        <v>12023.844999999999</v>
      </c>
      <c r="C91" s="10">
        <v>510.88799999999998</v>
      </c>
      <c r="D91" s="10">
        <v>414.30700000000002</v>
      </c>
      <c r="E91" s="10">
        <v>47.462000000000003</v>
      </c>
      <c r="F91" s="40">
        <f>SUM(B91:E91)</f>
        <v>12996.502</v>
      </c>
      <c r="G91" s="56">
        <f t="shared" ref="G91:G93" si="15">100*B91/$F91</f>
        <v>92.51600930773526</v>
      </c>
      <c r="H91" s="56">
        <f t="shared" ref="H91:H93" si="16">100*C91/$F91</f>
        <v>3.9309654243888081</v>
      </c>
      <c r="I91" s="56">
        <f t="shared" ref="I91:I93" si="17">100*D91/$F91</f>
        <v>3.1878346958281547</v>
      </c>
      <c r="J91" s="56">
        <f t="shared" ref="J91:J93" si="18">100*E91/$F91</f>
        <v>0.36519057204777106</v>
      </c>
      <c r="K91" s="56">
        <f t="shared" ref="K91:K93" si="19">100*F91/$F91</f>
        <v>100</v>
      </c>
      <c r="L91" s="56">
        <f t="shared" si="14"/>
        <v>7.1188001202169628</v>
      </c>
    </row>
    <row r="92" spans="1:13">
      <c r="A92" s="26" t="s">
        <v>121</v>
      </c>
      <c r="B92" s="10">
        <v>81.938000000000002</v>
      </c>
      <c r="C92" s="10">
        <v>45.08</v>
      </c>
      <c r="D92" s="10">
        <v>61.360999999999997</v>
      </c>
      <c r="E92" s="10">
        <v>0.41399999999999998</v>
      </c>
      <c r="F92" s="40">
        <f>SUM(B92:E92)</f>
        <v>188.79299999999998</v>
      </c>
      <c r="G92" s="56">
        <f t="shared" si="15"/>
        <v>43.400973553044878</v>
      </c>
      <c r="H92" s="56">
        <f t="shared" si="16"/>
        <v>23.878003951417693</v>
      </c>
      <c r="I92" s="56">
        <f t="shared" si="17"/>
        <v>32.50173470414687</v>
      </c>
      <c r="J92" s="56">
        <f t="shared" si="18"/>
        <v>0.21928779139057064</v>
      </c>
      <c r="K92" s="56">
        <f t="shared" si="19"/>
        <v>100.00000000000001</v>
      </c>
      <c r="L92" s="56">
        <f t="shared" si="14"/>
        <v>56.379738655564566</v>
      </c>
    </row>
    <row r="93" spans="1:13" ht="11.45" customHeight="1">
      <c r="A93" s="41" t="s">
        <v>124</v>
      </c>
      <c r="B93" s="10">
        <v>0.67900000000000005</v>
      </c>
      <c r="C93" s="10">
        <v>25.417999999999999</v>
      </c>
      <c r="D93" s="10">
        <v>66.789000000000001</v>
      </c>
      <c r="E93" s="10">
        <v>193.416</v>
      </c>
      <c r="F93" s="40">
        <f>SUM(B93:E93)</f>
        <v>286.30200000000002</v>
      </c>
      <c r="G93" s="56">
        <f t="shared" si="15"/>
        <v>0.23716215744214153</v>
      </c>
      <c r="H93" s="56">
        <f t="shared" si="16"/>
        <v>8.8780378760888841</v>
      </c>
      <c r="I93" s="56">
        <f t="shared" si="17"/>
        <v>23.328163966720457</v>
      </c>
      <c r="J93" s="56">
        <f t="shared" si="18"/>
        <v>67.556635999748508</v>
      </c>
      <c r="K93" s="56">
        <f t="shared" si="19"/>
        <v>100</v>
      </c>
      <c r="L93" s="56">
        <f t="shared" si="14"/>
        <v>32.206201842809342</v>
      </c>
    </row>
    <row r="94" spans="1:13">
      <c r="G94" s="48"/>
      <c r="H94" s="48"/>
      <c r="I94" s="48"/>
      <c r="J94" s="48"/>
      <c r="K94" s="48"/>
      <c r="M94" s="49"/>
    </row>
    <row r="95" spans="1:13">
      <c r="A95" s="44" t="s">
        <v>23</v>
      </c>
      <c r="B95" s="44">
        <v>2009</v>
      </c>
      <c r="C95" s="44">
        <v>2009</v>
      </c>
      <c r="D95" s="44"/>
      <c r="E95" s="44">
        <v>2009</v>
      </c>
      <c r="F95" s="44"/>
      <c r="G95" s="44"/>
    </row>
  </sheetData>
  <sortState xmlns:xlrd2="http://schemas.microsoft.com/office/spreadsheetml/2017/richdata2" ref="A63:L86">
    <sortCondition descending="1" ref="G63:G86"/>
  </sortState>
  <phoneticPr fontId="0" type="noConversion"/>
  <conditionalFormatting sqref="G63:J86 G88:J89 G91:J93">
    <cfRule type="cellIs" dxfId="0" priority="1" operator="equal">
      <formula>0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6"/>
  <sheetViews>
    <sheetView showGridLines="0" zoomScaleNormal="100" workbookViewId="0"/>
  </sheetViews>
  <sheetFormatPr defaultColWidth="9.140625" defaultRowHeight="12.75"/>
  <cols>
    <col min="1" max="1" width="9.140625" style="6"/>
    <col min="2" max="2" width="16.85546875" style="6" customWidth="1"/>
    <col min="3" max="5" width="9.85546875" style="6" customWidth="1"/>
    <col min="6" max="6" width="13.7109375" style="6" customWidth="1"/>
    <col min="7" max="7" width="9.140625" style="6" customWidth="1"/>
    <col min="8" max="16384" width="9.140625" style="6"/>
  </cols>
  <sheetData>
    <row r="1" spans="1:20" ht="15.75">
      <c r="A1" s="103" t="s">
        <v>99</v>
      </c>
      <c r="F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4.25">
      <c r="A2" s="109" t="s">
        <v>41</v>
      </c>
      <c r="F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spans="1:20">
      <c r="B3" s="76"/>
      <c r="C3" s="76"/>
      <c r="D3" s="76"/>
      <c r="E3" s="76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</row>
    <row r="4" spans="1:20" s="29" customFormat="1" ht="18" customHeight="1">
      <c r="B4" s="27"/>
      <c r="C4" s="28">
        <v>2013</v>
      </c>
      <c r="D4" s="28">
        <v>2022</v>
      </c>
      <c r="E4" s="28">
        <v>2023</v>
      </c>
    </row>
    <row r="5" spans="1:20" ht="12.75" customHeight="1">
      <c r="B5" s="30" t="s">
        <v>32</v>
      </c>
      <c r="C5" s="31">
        <v>367532.70699999999</v>
      </c>
      <c r="D5" s="32">
        <v>358858.29100000003</v>
      </c>
      <c r="E5" s="31">
        <v>337111.17300000001</v>
      </c>
      <c r="F5" s="29"/>
    </row>
    <row r="6" spans="1:20" ht="12.75" customHeight="1">
      <c r="B6" s="33" t="s">
        <v>14</v>
      </c>
      <c r="C6" s="34">
        <v>207364.196</v>
      </c>
      <c r="D6" s="32">
        <v>235189.90900000001</v>
      </c>
      <c r="E6" s="34">
        <v>225597.1</v>
      </c>
    </row>
    <row r="7" spans="1:20" ht="12.75" customHeight="1">
      <c r="B7" s="33" t="s">
        <v>8</v>
      </c>
      <c r="C7" s="34">
        <v>78194.282000000007</v>
      </c>
      <c r="D7" s="32">
        <v>103704.39200000001</v>
      </c>
      <c r="E7" s="34">
        <v>95865.017999999996</v>
      </c>
    </row>
    <row r="8" spans="1:20" ht="12.75" customHeight="1">
      <c r="B8" s="33" t="s">
        <v>13</v>
      </c>
      <c r="C8" s="34">
        <v>90623.816999999995</v>
      </c>
      <c r="D8" s="32">
        <v>103870.07</v>
      </c>
      <c r="E8" s="34">
        <v>92442.754000000001</v>
      </c>
    </row>
    <row r="9" spans="1:20" ht="12.75" customHeight="1">
      <c r="B9" s="33" t="s">
        <v>35</v>
      </c>
      <c r="C9" s="34">
        <v>83956.903999999995</v>
      </c>
      <c r="D9" s="32">
        <v>90796.657999999996</v>
      </c>
      <c r="E9" s="34">
        <v>83120.028000000006</v>
      </c>
    </row>
    <row r="10" spans="1:20" ht="12.75" customHeight="1">
      <c r="B10" s="33" t="s">
        <v>7</v>
      </c>
      <c r="C10" s="34">
        <v>92712.202000000005</v>
      </c>
      <c r="D10" s="32">
        <v>88651.187999999995</v>
      </c>
      <c r="E10" s="34">
        <v>75849.040999999997</v>
      </c>
    </row>
    <row r="11" spans="1:20" ht="12.75" customHeight="1">
      <c r="B11" s="33" t="s">
        <v>20</v>
      </c>
      <c r="C11" s="34">
        <v>67046.577999999994</v>
      </c>
      <c r="D11" s="32">
        <v>70941.820000000007</v>
      </c>
      <c r="E11" s="34">
        <v>68292.555999999997</v>
      </c>
    </row>
    <row r="12" spans="1:20" ht="12.75" customHeight="1">
      <c r="B12" s="33" t="s">
        <v>16</v>
      </c>
      <c r="C12" s="34">
        <v>47337.351999999999</v>
      </c>
      <c r="D12" s="32">
        <v>53883.343999999997</v>
      </c>
      <c r="E12" s="34">
        <v>47297.86</v>
      </c>
    </row>
    <row r="13" spans="1:20" ht="12.75" customHeight="1">
      <c r="B13" s="33" t="s">
        <v>11</v>
      </c>
      <c r="C13" s="34">
        <v>49085.144</v>
      </c>
      <c r="D13" s="32">
        <v>51696.485999999997</v>
      </c>
      <c r="E13" s="34">
        <v>45761.531999999999</v>
      </c>
    </row>
    <row r="14" spans="1:20" ht="12.75" customHeight="1">
      <c r="B14" s="33" t="s">
        <v>18</v>
      </c>
      <c r="C14" s="34">
        <v>46340.355000000003</v>
      </c>
      <c r="D14" s="32">
        <v>46711.81</v>
      </c>
      <c r="E14" s="34">
        <v>44304.137999999999</v>
      </c>
    </row>
    <row r="15" spans="1:20" ht="12.75" customHeight="1">
      <c r="B15" s="33" t="s">
        <v>12</v>
      </c>
      <c r="C15" s="34">
        <v>38926.597999999998</v>
      </c>
      <c r="D15" s="32">
        <v>44468.576000000001</v>
      </c>
      <c r="E15" s="34">
        <v>39339.896000000001</v>
      </c>
    </row>
    <row r="16" spans="1:20" ht="12.75" customHeight="1">
      <c r="B16" s="33" t="s">
        <v>10</v>
      </c>
      <c r="C16" s="34">
        <v>48028.108999999997</v>
      </c>
      <c r="D16" s="32">
        <v>30977.404999999999</v>
      </c>
      <c r="E16" s="34">
        <v>27224.123</v>
      </c>
    </row>
    <row r="17" spans="2:5" ht="12.75" customHeight="1">
      <c r="B17" s="33" t="s">
        <v>19</v>
      </c>
      <c r="C17" s="34">
        <v>36433.002</v>
      </c>
      <c r="D17" s="32">
        <v>31229.21</v>
      </c>
      <c r="E17" s="34">
        <v>27066.133000000002</v>
      </c>
    </row>
    <row r="18" spans="2:5" ht="12.75" customHeight="1">
      <c r="B18" s="33" t="s">
        <v>6</v>
      </c>
      <c r="C18" s="34">
        <v>22383.628000000001</v>
      </c>
      <c r="D18" s="32">
        <v>24895.011999999999</v>
      </c>
      <c r="E18" s="34">
        <v>23890.22</v>
      </c>
    </row>
    <row r="19" spans="2:5" ht="12.75" customHeight="1">
      <c r="B19" s="33" t="s">
        <v>1</v>
      </c>
      <c r="C19" s="34">
        <v>11328.732</v>
      </c>
      <c r="D19" s="32">
        <v>18905.433000000001</v>
      </c>
      <c r="E19" s="34">
        <v>16254.763999999999</v>
      </c>
    </row>
    <row r="20" spans="2:5" ht="12.75" customHeight="1">
      <c r="B20" s="33" t="s">
        <v>17</v>
      </c>
      <c r="C20" s="34">
        <v>16054.468000000001</v>
      </c>
      <c r="D20" s="32">
        <v>17231.832999999999</v>
      </c>
      <c r="E20" s="34">
        <v>15951.26</v>
      </c>
    </row>
    <row r="21" spans="2:5" ht="12.75" customHeight="1">
      <c r="B21" s="33" t="s">
        <v>9</v>
      </c>
      <c r="C21" s="34">
        <v>55830.7</v>
      </c>
      <c r="D21" s="32">
        <v>21305.118999999999</v>
      </c>
      <c r="E21" s="34">
        <v>15446.384</v>
      </c>
    </row>
    <row r="22" spans="2:5" ht="12.75" customHeight="1">
      <c r="B22" s="33" t="s">
        <v>22</v>
      </c>
      <c r="C22" s="34">
        <v>10660.626</v>
      </c>
      <c r="D22" s="32">
        <v>16257.361000000001</v>
      </c>
      <c r="E22" s="34">
        <v>15069.245000000001</v>
      </c>
    </row>
    <row r="23" spans="2:5" ht="12.75" customHeight="1">
      <c r="B23" s="33" t="s">
        <v>3</v>
      </c>
      <c r="C23" s="34">
        <v>43682.400000000001</v>
      </c>
      <c r="D23" s="32">
        <v>17713.18</v>
      </c>
      <c r="E23" s="34">
        <v>10106.1</v>
      </c>
    </row>
    <row r="24" spans="2:5" ht="12.75" customHeight="1">
      <c r="B24" s="33" t="s">
        <v>15</v>
      </c>
      <c r="C24" s="34">
        <v>9291.0679999999993</v>
      </c>
      <c r="D24" s="32">
        <v>8366.3850000000002</v>
      </c>
      <c r="E24" s="34">
        <v>8554.6129999999994</v>
      </c>
    </row>
    <row r="25" spans="2:5" ht="12.75" customHeight="1">
      <c r="B25" s="33" t="s">
        <v>2</v>
      </c>
      <c r="C25" s="34">
        <v>7942</v>
      </c>
      <c r="D25" s="32">
        <v>7759.2809999999999</v>
      </c>
      <c r="E25" s="34">
        <v>6755.97</v>
      </c>
    </row>
    <row r="26" spans="2:5" ht="12.75" customHeight="1">
      <c r="B26" s="33" t="s">
        <v>28</v>
      </c>
      <c r="C26" s="34">
        <v>5097.942</v>
      </c>
      <c r="D26" s="32">
        <v>3463.9009999999998</v>
      </c>
      <c r="E26" s="34">
        <v>3511.97</v>
      </c>
    </row>
    <row r="27" spans="2:5" ht="12.75" customHeight="1">
      <c r="B27" s="33" t="s">
        <v>5</v>
      </c>
      <c r="C27" s="34">
        <v>1979.7660000000001</v>
      </c>
      <c r="D27" s="32">
        <v>1142.345</v>
      </c>
      <c r="E27" s="34">
        <v>528.06500000000005</v>
      </c>
    </row>
    <row r="28" spans="2:5" ht="12.75" customHeight="1">
      <c r="B28" s="33" t="s">
        <v>4</v>
      </c>
      <c r="C28" s="34">
        <v>588.99300000000005</v>
      </c>
      <c r="D28" s="32">
        <v>419.44299999999998</v>
      </c>
      <c r="E28" s="34">
        <v>344.19200000000001</v>
      </c>
    </row>
    <row r="29" spans="2:5" ht="12.75" customHeight="1">
      <c r="B29" s="33"/>
      <c r="C29" s="34"/>
      <c r="D29" s="32"/>
      <c r="E29" s="34"/>
    </row>
    <row r="30" spans="2:5" ht="12.75" customHeight="1">
      <c r="B30" s="33" t="s">
        <v>27</v>
      </c>
      <c r="C30" s="34">
        <v>59504.637999999999</v>
      </c>
      <c r="D30" s="34">
        <v>56512.535000000003</v>
      </c>
      <c r="E30" s="34">
        <v>53290.148999999998</v>
      </c>
    </row>
    <row r="31" spans="2:5" ht="12.75" customHeight="1">
      <c r="B31" s="35" t="s">
        <v>21</v>
      </c>
      <c r="C31" s="34">
        <v>31429.393</v>
      </c>
      <c r="D31" s="34">
        <v>33496.029000000002</v>
      </c>
      <c r="E31" s="34">
        <v>32235.244999999999</v>
      </c>
    </row>
    <row r="32" spans="2:5" ht="12.75" customHeight="1">
      <c r="B32" s="33"/>
      <c r="C32" s="34"/>
      <c r="D32" s="32"/>
      <c r="E32" s="34"/>
    </row>
    <row r="33" spans="1:5" ht="12.75" customHeight="1">
      <c r="B33" s="33" t="s">
        <v>93</v>
      </c>
      <c r="C33" s="34">
        <v>25053.004000000001</v>
      </c>
      <c r="D33" s="34">
        <v>38670.194000000003</v>
      </c>
      <c r="E33" s="34">
        <v>32194.756000000001</v>
      </c>
    </row>
    <row r="34" spans="1:5" ht="12.75" customHeight="1">
      <c r="B34" s="33" t="s">
        <v>106</v>
      </c>
      <c r="C34" s="34"/>
      <c r="D34" s="34">
        <v>10245.118999999999</v>
      </c>
      <c r="E34" s="34">
        <v>8847.9809999999998</v>
      </c>
    </row>
    <row r="35" spans="1:5" ht="12.75" customHeight="1">
      <c r="B35" s="35" t="s">
        <v>108</v>
      </c>
      <c r="C35" s="34">
        <v>1049</v>
      </c>
      <c r="D35" s="34">
        <v>1346.3610000000001</v>
      </c>
      <c r="E35" s="34">
        <v>1113.432</v>
      </c>
    </row>
    <row r="36" spans="1:5" ht="12.75" customHeight="1">
      <c r="B36" s="33" t="s">
        <v>109</v>
      </c>
      <c r="C36" s="34">
        <v>2282.837</v>
      </c>
      <c r="D36" s="34">
        <v>1418.2560000000001</v>
      </c>
      <c r="E36" s="34">
        <v>817.18200000000002</v>
      </c>
    </row>
    <row r="37" spans="1:5">
      <c r="B37" s="39"/>
      <c r="C37" s="39"/>
      <c r="D37" s="39"/>
      <c r="E37" s="39"/>
    </row>
    <row r="38" spans="1:5" ht="12.75" customHeight="1">
      <c r="C38" s="39"/>
      <c r="D38" s="39"/>
      <c r="E38" s="39"/>
    </row>
    <row r="39" spans="1:5" ht="12.75" customHeight="1">
      <c r="C39" s="39"/>
      <c r="D39" s="39"/>
      <c r="E39" s="39"/>
    </row>
    <row r="40" spans="1:5" ht="12.75" customHeight="1">
      <c r="C40" s="39"/>
      <c r="D40" s="39"/>
      <c r="E40" s="39"/>
    </row>
    <row r="41" spans="1:5" ht="12.75" customHeight="1">
      <c r="C41" s="39"/>
      <c r="D41" s="39"/>
      <c r="E41" s="39"/>
    </row>
    <row r="42" spans="1:5" ht="12.75" customHeight="1">
      <c r="A42" s="26" t="s">
        <v>100</v>
      </c>
      <c r="C42" s="39"/>
      <c r="D42" s="39"/>
      <c r="E42" s="39"/>
    </row>
    <row r="43" spans="1:5" ht="12.75" customHeight="1">
      <c r="A43" s="6" t="s">
        <v>128</v>
      </c>
      <c r="D43" s="26"/>
      <c r="E43" s="26"/>
    </row>
    <row r="44" spans="1:5" ht="12.75" customHeight="1">
      <c r="A44" s="2" t="s">
        <v>107</v>
      </c>
      <c r="D44" s="26"/>
      <c r="E44" s="26"/>
    </row>
    <row r="45" spans="1:5" ht="12.75" customHeight="1">
      <c r="A45" s="2" t="s">
        <v>129</v>
      </c>
      <c r="D45" s="26"/>
      <c r="E45" s="26"/>
    </row>
    <row r="46" spans="1:5">
      <c r="A46" s="25" t="s">
        <v>89</v>
      </c>
      <c r="C46" s="38"/>
      <c r="D46" s="38"/>
      <c r="E46" s="38"/>
    </row>
  </sheetData>
  <pageMargins left="0.75" right="0.75" top="1" bottom="1" header="0.5" footer="0.5"/>
  <pageSetup paperSize="9" scale="9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46"/>
  <sheetViews>
    <sheetView showGridLines="0" zoomScaleNormal="100" workbookViewId="0"/>
  </sheetViews>
  <sheetFormatPr defaultColWidth="9.140625" defaultRowHeight="12.75"/>
  <cols>
    <col min="1" max="1" width="9.140625" style="6"/>
    <col min="2" max="2" width="16.85546875" style="6" customWidth="1"/>
    <col min="3" max="5" width="9.85546875" style="6" customWidth="1"/>
    <col min="6" max="6" width="13.7109375" style="6" customWidth="1"/>
    <col min="7" max="7" width="7.85546875" style="6" customWidth="1"/>
    <col min="8" max="8" width="13.7109375" style="6" customWidth="1"/>
    <col min="9" max="9" width="9" style="6" customWidth="1"/>
    <col min="10" max="16384" width="9.140625" style="6"/>
  </cols>
  <sheetData>
    <row r="1" spans="1:22" ht="15.75">
      <c r="A1" s="103" t="s">
        <v>101</v>
      </c>
      <c r="F1" s="3"/>
      <c r="G1" s="3"/>
      <c r="H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4.25">
      <c r="A2" s="109" t="s">
        <v>86</v>
      </c>
      <c r="F2" s="78"/>
      <c r="G2" s="77"/>
      <c r="H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</row>
    <row r="3" spans="1:22">
      <c r="B3" s="76"/>
      <c r="C3" s="76"/>
      <c r="D3" s="76"/>
      <c r="E3" s="76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</row>
    <row r="4" spans="1:22" s="29" customFormat="1" ht="18" customHeight="1">
      <c r="B4" s="27"/>
      <c r="C4" s="28">
        <v>2013</v>
      </c>
      <c r="D4" s="28">
        <v>2022</v>
      </c>
      <c r="E4" s="28">
        <v>2023</v>
      </c>
    </row>
    <row r="5" spans="1:22" ht="12.75" customHeight="1">
      <c r="B5" s="42" t="s">
        <v>13</v>
      </c>
      <c r="C5" s="51">
        <v>10.722351884673905</v>
      </c>
      <c r="D5" s="52">
        <v>11.568202621938541</v>
      </c>
      <c r="E5" s="104">
        <v>10.153220091617889</v>
      </c>
      <c r="F5" s="29"/>
      <c r="G5" s="29"/>
    </row>
    <row r="6" spans="1:22" ht="12.75" customHeight="1">
      <c r="B6" s="33" t="s">
        <v>10</v>
      </c>
      <c r="C6" s="51">
        <v>16.160714760397791</v>
      </c>
      <c r="D6" s="52">
        <v>11.039710292024441</v>
      </c>
      <c r="E6" s="104">
        <v>9.5279890413221811</v>
      </c>
      <c r="F6" s="29"/>
      <c r="G6" s="29"/>
    </row>
    <row r="7" spans="1:22" ht="12.75" customHeight="1">
      <c r="B7" s="33" t="s">
        <v>9</v>
      </c>
      <c r="C7" s="51">
        <v>27.586723160352303</v>
      </c>
      <c r="D7" s="52">
        <v>11.35814447180525</v>
      </c>
      <c r="E7" s="104">
        <v>8.2030368431785732</v>
      </c>
      <c r="F7" s="29"/>
      <c r="G7" s="29"/>
    </row>
    <row r="8" spans="1:22" ht="12.75" customHeight="1">
      <c r="B8" s="33" t="s">
        <v>18</v>
      </c>
      <c r="C8" s="51">
        <v>8.5643614036721871</v>
      </c>
      <c r="D8" s="52">
        <v>8.5950847073405185</v>
      </c>
      <c r="E8" s="104">
        <v>8.1609569863792899</v>
      </c>
      <c r="F8" s="29"/>
      <c r="G8" s="29"/>
    </row>
    <row r="9" spans="1:22" ht="12.75" customHeight="1">
      <c r="B9" s="33" t="s">
        <v>35</v>
      </c>
      <c r="C9" s="51">
        <v>7.9836350366698756</v>
      </c>
      <c r="D9" s="52">
        <v>8.6335635289639612</v>
      </c>
      <c r="E9" s="104">
        <v>7.6767310436203866</v>
      </c>
      <c r="F9" s="29"/>
      <c r="G9" s="29"/>
    </row>
    <row r="10" spans="1:22" ht="12.75" customHeight="1">
      <c r="B10" s="33" t="s">
        <v>17</v>
      </c>
      <c r="C10" s="51">
        <v>7.7978940374126742</v>
      </c>
      <c r="D10" s="52">
        <v>8.1776749020017281</v>
      </c>
      <c r="E10" s="104">
        <v>7.5349414163248261</v>
      </c>
      <c r="F10" s="29"/>
      <c r="G10" s="29"/>
    </row>
    <row r="11" spans="1:22" ht="12.75" customHeight="1">
      <c r="B11" s="33" t="s">
        <v>3</v>
      </c>
      <c r="C11" s="51">
        <v>33.088365624531313</v>
      </c>
      <c r="D11" s="52">
        <v>13.300220153837374</v>
      </c>
      <c r="E11" s="104">
        <v>7.3989445663028484</v>
      </c>
      <c r="F11" s="29"/>
      <c r="G11" s="29"/>
    </row>
    <row r="12" spans="1:22" ht="12.75" customHeight="1">
      <c r="B12" s="42" t="s">
        <v>20</v>
      </c>
      <c r="C12" s="60">
        <v>7.0162545771494083</v>
      </c>
      <c r="D12" s="62">
        <v>6.787180193193362</v>
      </c>
      <c r="E12" s="105">
        <v>6.4907277972953814</v>
      </c>
      <c r="F12" s="29"/>
      <c r="G12" s="29"/>
    </row>
    <row r="13" spans="1:22" ht="12.75" customHeight="1">
      <c r="B13" s="33" t="s">
        <v>14</v>
      </c>
      <c r="C13" s="51">
        <v>5.4479870034930675</v>
      </c>
      <c r="D13" s="52">
        <v>6.375479336935796</v>
      </c>
      <c r="E13" s="104">
        <v>6.1380726030137449</v>
      </c>
      <c r="F13" s="29"/>
      <c r="G13" s="29"/>
    </row>
    <row r="14" spans="1:22" ht="12.75" customHeight="1">
      <c r="B14" s="33" t="s">
        <v>28</v>
      </c>
      <c r="C14" s="51">
        <v>9.4926848888069575</v>
      </c>
      <c r="D14" s="52">
        <v>5.3670856852448958</v>
      </c>
      <c r="E14" s="104">
        <v>5.3146521914804428</v>
      </c>
      <c r="F14" s="29"/>
      <c r="G14" s="29"/>
    </row>
    <row r="15" spans="1:22" ht="12.75" customHeight="1">
      <c r="B15" s="35" t="s">
        <v>19</v>
      </c>
      <c r="C15" s="51">
        <v>6.7136890846953401</v>
      </c>
      <c r="D15" s="52">
        <v>5.6286686176754035</v>
      </c>
      <c r="E15" s="104">
        <v>4.8645361136023375</v>
      </c>
      <c r="F15" s="29"/>
      <c r="G15" s="29"/>
    </row>
    <row r="16" spans="1:22" ht="12.75" customHeight="1">
      <c r="B16" s="33" t="s">
        <v>11</v>
      </c>
      <c r="C16" s="58">
        <v>4.9604753796013235</v>
      </c>
      <c r="D16" s="50">
        <v>5.3792214540847034</v>
      </c>
      <c r="E16" s="106">
        <v>4.7669533687565</v>
      </c>
      <c r="F16" s="29"/>
      <c r="G16" s="29"/>
    </row>
    <row r="17" spans="2:8" ht="12.75" customHeight="1">
      <c r="B17" s="33" t="s">
        <v>32</v>
      </c>
      <c r="C17" s="51">
        <v>4.5642773126823979</v>
      </c>
      <c r="D17" s="52">
        <v>4.3112769129313024</v>
      </c>
      <c r="E17" s="104">
        <v>3.9961568108240457</v>
      </c>
      <c r="F17" s="29"/>
      <c r="G17" s="29"/>
    </row>
    <row r="18" spans="2:8" ht="12.75" customHeight="1">
      <c r="B18" s="33" t="s">
        <v>22</v>
      </c>
      <c r="C18" s="51">
        <v>2.5096799451386986</v>
      </c>
      <c r="D18" s="52">
        <v>4.2092380068378858</v>
      </c>
      <c r="E18" s="104">
        <v>3.91318093928319</v>
      </c>
      <c r="F18" s="29"/>
      <c r="G18" s="29"/>
    </row>
    <row r="19" spans="2:8" ht="12.75" customHeight="1">
      <c r="B19" s="30" t="s">
        <v>1</v>
      </c>
      <c r="C19" s="59">
        <v>1.5728766287967773</v>
      </c>
      <c r="D19" s="52">
        <v>2.9163871441873206</v>
      </c>
      <c r="E19" s="107">
        <v>2.521013507121133</v>
      </c>
      <c r="F19" s="29"/>
      <c r="G19" s="29"/>
      <c r="H19" s="29"/>
    </row>
    <row r="20" spans="2:8" ht="12.75" customHeight="1">
      <c r="B20" s="33" t="s">
        <v>16</v>
      </c>
      <c r="C20" s="51">
        <v>2.3644943570138652</v>
      </c>
      <c r="D20" s="52">
        <v>2.8296427115096243</v>
      </c>
      <c r="E20" s="104">
        <v>2.4822346874877326</v>
      </c>
      <c r="F20" s="29"/>
      <c r="G20" s="29"/>
    </row>
    <row r="21" spans="2:8" ht="12.75" customHeight="1">
      <c r="B21" s="33" t="s">
        <v>12</v>
      </c>
      <c r="C21" s="51">
        <v>2.3198798539295544</v>
      </c>
      <c r="D21" s="52">
        <v>2.527963456995844</v>
      </c>
      <c r="E21" s="104">
        <v>2.2087054778904012</v>
      </c>
      <c r="F21" s="29"/>
      <c r="G21" s="29"/>
    </row>
    <row r="22" spans="2:8" ht="12.75" customHeight="1">
      <c r="B22" s="33" t="s">
        <v>8</v>
      </c>
      <c r="C22" s="51">
        <v>1.2972424167110712</v>
      </c>
      <c r="D22" s="52">
        <v>1.7568043087417744</v>
      </c>
      <c r="E22" s="104">
        <v>1.6249079002917444</v>
      </c>
      <c r="F22" s="29"/>
      <c r="G22" s="29"/>
    </row>
    <row r="23" spans="2:8" ht="12.75" customHeight="1">
      <c r="B23" s="33" t="s">
        <v>2</v>
      </c>
      <c r="C23" s="51">
        <v>1.4175490501957295</v>
      </c>
      <c r="D23" s="52">
        <v>1.3210839681139779</v>
      </c>
      <c r="E23" s="104">
        <v>1.1387770127838233</v>
      </c>
      <c r="F23" s="29"/>
      <c r="G23" s="29"/>
    </row>
    <row r="24" spans="2:8" ht="12.75" customHeight="1">
      <c r="B24" s="33" t="s">
        <v>7</v>
      </c>
      <c r="C24" s="51">
        <v>1.4132882217854021</v>
      </c>
      <c r="D24" s="52">
        <v>1.3045178401129314</v>
      </c>
      <c r="E24" s="104">
        <v>1.1125968725115232</v>
      </c>
      <c r="F24" s="29"/>
      <c r="G24" s="29"/>
    </row>
    <row r="25" spans="2:8" ht="12.75" customHeight="1">
      <c r="B25" s="33" t="s">
        <v>15</v>
      </c>
      <c r="C25" s="51">
        <v>0.88453600376013108</v>
      </c>
      <c r="D25" s="52">
        <v>0.80282996534824436</v>
      </c>
      <c r="E25" s="104">
        <v>0.81343741492633426</v>
      </c>
      <c r="F25" s="29"/>
      <c r="G25" s="29"/>
    </row>
    <row r="26" spans="2:8" ht="12.75" customHeight="1">
      <c r="B26" s="33" t="s">
        <v>6</v>
      </c>
      <c r="C26" s="51">
        <v>0.47917701093815057</v>
      </c>
      <c r="D26" s="52">
        <v>0.52425072772262415</v>
      </c>
      <c r="E26" s="104">
        <v>0.49682937807204985</v>
      </c>
      <c r="F26" s="29"/>
      <c r="G26" s="29"/>
    </row>
    <row r="27" spans="2:8" ht="12.75" customHeight="1">
      <c r="B27" s="26" t="s">
        <v>4</v>
      </c>
      <c r="C27" s="51">
        <v>0.12777033345850203</v>
      </c>
      <c r="D27" s="52">
        <v>8.137765975712985E-2</v>
      </c>
      <c r="E27" s="104">
        <v>6.5294291169605015E-2</v>
      </c>
      <c r="F27" s="29"/>
      <c r="G27" s="29"/>
    </row>
    <row r="28" spans="2:8" ht="12.75" customHeight="1">
      <c r="B28" s="26" t="s">
        <v>5</v>
      </c>
      <c r="C28" s="61">
        <v>0.17991959914991573</v>
      </c>
      <c r="D28" s="63">
        <v>0.10921307920184187</v>
      </c>
      <c r="E28" s="108">
        <v>5.0707308693254897E-2</v>
      </c>
      <c r="F28" s="29"/>
      <c r="G28" s="29"/>
    </row>
    <row r="29" spans="2:8" ht="12.75" customHeight="1">
      <c r="F29" s="29"/>
      <c r="G29" s="29"/>
    </row>
    <row r="30" spans="2:8" ht="12.75" customHeight="1">
      <c r="B30" s="33" t="s">
        <v>27</v>
      </c>
      <c r="C30" s="51">
        <v>7.4019397790288917</v>
      </c>
      <c r="D30" s="51">
        <v>6.4668596605640296</v>
      </c>
      <c r="E30" s="104">
        <v>6.0451300765650053</v>
      </c>
      <c r="F30" s="29"/>
      <c r="G30" s="29"/>
    </row>
    <row r="31" spans="2:8" ht="12.75" customHeight="1">
      <c r="B31" s="33" t="s">
        <v>21</v>
      </c>
      <c r="C31" s="51">
        <v>6.2220712592365297</v>
      </c>
      <c r="D31" s="51">
        <v>6.1740759446073659</v>
      </c>
      <c r="E31" s="104">
        <v>5.8727161529346779</v>
      </c>
      <c r="F31" s="29"/>
      <c r="G31" s="29"/>
    </row>
    <row r="32" spans="2:8" ht="12.75" customHeight="1">
      <c r="F32" s="29"/>
      <c r="G32" s="29"/>
    </row>
    <row r="33" spans="1:7" ht="12.75" customHeight="1">
      <c r="B33" s="33" t="s">
        <v>94</v>
      </c>
      <c r="C33" s="51">
        <v>1.6895020559097944</v>
      </c>
      <c r="D33" s="51">
        <v>2.1796957338958656</v>
      </c>
      <c r="E33" s="104">
        <v>1.8054824508063143</v>
      </c>
      <c r="F33" s="29"/>
      <c r="G33" s="29"/>
    </row>
    <row r="34" spans="1:7" ht="12.75" customHeight="1">
      <c r="B34" s="33" t="s">
        <v>127</v>
      </c>
      <c r="C34" s="51" t="s">
        <v>105</v>
      </c>
      <c r="D34" s="51">
        <v>1.5072768480110279</v>
      </c>
      <c r="E34" s="104">
        <v>1.332287086198467</v>
      </c>
      <c r="F34" s="29"/>
      <c r="G34" s="29"/>
    </row>
    <row r="35" spans="1:7" ht="12.75" customHeight="1">
      <c r="B35" s="33" t="s">
        <v>45</v>
      </c>
      <c r="C35" s="51">
        <v>1.1069406204934893</v>
      </c>
      <c r="D35" s="51">
        <v>0.77200217297347906</v>
      </c>
      <c r="E35" s="104">
        <v>0.44655876595805138</v>
      </c>
      <c r="F35" s="29"/>
      <c r="G35" s="29"/>
    </row>
    <row r="36" spans="1:7" ht="12.75" customHeight="1">
      <c r="B36" s="33" t="s">
        <v>93</v>
      </c>
      <c r="C36" s="51">
        <v>0.33126894882414548</v>
      </c>
      <c r="D36" s="51">
        <v>0.45666118719291326</v>
      </c>
      <c r="E36" s="104">
        <v>0.37752022457247164</v>
      </c>
      <c r="F36" s="29"/>
      <c r="G36" s="29"/>
    </row>
    <row r="37" spans="1:7" ht="12.75" customHeight="1">
      <c r="F37" s="29"/>
      <c r="G37" s="29"/>
    </row>
    <row r="38" spans="1:7" ht="12.75" customHeight="1"/>
    <row r="39" spans="1:7" ht="12.75" customHeight="1"/>
    <row r="40" spans="1:7" ht="12.75" customHeight="1"/>
    <row r="41" spans="1:7">
      <c r="B41" s="39"/>
      <c r="C41" s="39"/>
      <c r="D41" s="39"/>
      <c r="E41" s="39"/>
    </row>
    <row r="42" spans="1:7" ht="12.75" customHeight="1">
      <c r="A42" s="26" t="s">
        <v>126</v>
      </c>
      <c r="B42" s="26"/>
      <c r="C42" s="39"/>
      <c r="D42" s="39"/>
      <c r="E42" s="39"/>
    </row>
    <row r="43" spans="1:7" ht="12.75" customHeight="1">
      <c r="A43" s="6" t="s">
        <v>131</v>
      </c>
      <c r="D43" s="26"/>
      <c r="E43" s="26"/>
    </row>
    <row r="44" spans="1:7" ht="12.75" customHeight="1">
      <c r="A44" s="2" t="s">
        <v>130</v>
      </c>
      <c r="D44" s="26"/>
      <c r="E44" s="26"/>
      <c r="F44" s="2"/>
    </row>
    <row r="45" spans="1:7" ht="12.75" customHeight="1">
      <c r="A45" s="2" t="s">
        <v>132</v>
      </c>
      <c r="D45" s="26"/>
      <c r="E45" s="26"/>
      <c r="F45" s="2"/>
    </row>
    <row r="46" spans="1:7">
      <c r="A46" s="25" t="s">
        <v>91</v>
      </c>
      <c r="C46" s="38"/>
      <c r="D46" s="38"/>
      <c r="E46" s="38"/>
    </row>
  </sheetData>
  <sortState xmlns:xlrd2="http://schemas.microsoft.com/office/spreadsheetml/2017/richdata2" ref="B4:G28">
    <sortCondition descending="1" ref="E5:E28"/>
  </sortState>
  <pageMargins left="0.75" right="0.75" top="1" bottom="1" header="0.5" footer="0.5"/>
  <pageSetup paperSize="9" scale="91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64"/>
  <sheetViews>
    <sheetView showGridLines="0" zoomScaleNormal="100" workbookViewId="0"/>
  </sheetViews>
  <sheetFormatPr defaultColWidth="9.140625" defaultRowHeight="12.75"/>
  <cols>
    <col min="1" max="2" width="9.140625" style="6"/>
    <col min="3" max="4" width="11.28515625" style="6" bestFit="1" customWidth="1"/>
    <col min="5" max="5" width="10.5703125" style="6" customWidth="1"/>
    <col min="6" max="6" width="9.42578125" style="6" bestFit="1" customWidth="1"/>
    <col min="7" max="7" width="12.140625" style="6" bestFit="1" customWidth="1"/>
    <col min="8" max="8" width="9.42578125" style="6" bestFit="1" customWidth="1"/>
    <col min="9" max="9" width="12.85546875" style="6" bestFit="1" customWidth="1"/>
    <col min="10" max="10" width="9.42578125" style="6" bestFit="1" customWidth="1"/>
    <col min="11" max="11" width="9.140625" style="6"/>
    <col min="12" max="13" width="10" style="6" bestFit="1" customWidth="1"/>
    <col min="14" max="16384" width="9.140625" style="6"/>
  </cols>
  <sheetData>
    <row r="1" spans="1:1" ht="15.75">
      <c r="A1" s="103" t="s">
        <v>102</v>
      </c>
    </row>
    <row r="34" spans="1:11">
      <c r="A34" s="6" t="s">
        <v>190</v>
      </c>
    </row>
    <row r="35" spans="1:11">
      <c r="A35" s="25" t="s">
        <v>92</v>
      </c>
    </row>
    <row r="38" spans="1:11">
      <c r="C38" s="3" t="s">
        <v>66</v>
      </c>
      <c r="G38" s="3" t="s">
        <v>67</v>
      </c>
    </row>
    <row r="39" spans="1:11">
      <c r="A39" s="6" t="s">
        <v>87</v>
      </c>
      <c r="B39" s="5" t="s">
        <v>48</v>
      </c>
      <c r="C39" s="5" t="s">
        <v>74</v>
      </c>
      <c r="D39" s="53">
        <v>46656566</v>
      </c>
      <c r="E39" s="21">
        <v>12.339968732301397</v>
      </c>
      <c r="F39" s="6" t="b">
        <v>1</v>
      </c>
      <c r="G39" s="5" t="s">
        <v>48</v>
      </c>
      <c r="H39" s="5" t="s">
        <v>74</v>
      </c>
      <c r="I39" s="53">
        <v>205074446</v>
      </c>
      <c r="J39" s="21">
        <f t="shared" ref="J39:J44" si="0">100*I39/$I$61</f>
        <v>15.469329449988974</v>
      </c>
      <c r="K39" s="6" t="s">
        <v>87</v>
      </c>
    </row>
    <row r="40" spans="1:11">
      <c r="A40" s="6" t="s">
        <v>87</v>
      </c>
      <c r="B40" s="5" t="s">
        <v>52</v>
      </c>
      <c r="C40" s="5" t="s">
        <v>75</v>
      </c>
      <c r="D40" s="53">
        <v>38306342</v>
      </c>
      <c r="E40" s="21">
        <v>10.131458507444457</v>
      </c>
      <c r="F40" s="6" t="b">
        <v>0</v>
      </c>
      <c r="G40" s="5" t="s">
        <v>47</v>
      </c>
      <c r="H40" s="5" t="s">
        <v>73</v>
      </c>
      <c r="I40" s="53">
        <v>156023185</v>
      </c>
      <c r="J40" s="21">
        <f t="shared" si="0"/>
        <v>11.769257933782631</v>
      </c>
      <c r="K40" s="6" t="s">
        <v>87</v>
      </c>
    </row>
    <row r="41" spans="1:11">
      <c r="A41" s="6" t="s">
        <v>87</v>
      </c>
      <c r="B41" s="5" t="s">
        <v>55</v>
      </c>
      <c r="C41" s="5" t="s">
        <v>77</v>
      </c>
      <c r="D41" s="53">
        <v>33452573</v>
      </c>
      <c r="E41" s="21">
        <v>8.847708698386203</v>
      </c>
      <c r="F41" s="6" t="b">
        <v>0</v>
      </c>
      <c r="G41" s="5" t="s">
        <v>52</v>
      </c>
      <c r="H41" s="5" t="s">
        <v>75</v>
      </c>
      <c r="I41" s="53">
        <v>133668896</v>
      </c>
      <c r="J41" s="21">
        <f t="shared" si="0"/>
        <v>10.083012436568101</v>
      </c>
      <c r="K41" s="6" t="s">
        <v>87</v>
      </c>
    </row>
    <row r="42" spans="1:11">
      <c r="A42" s="6" t="s">
        <v>87</v>
      </c>
      <c r="B42" s="5" t="s">
        <v>46</v>
      </c>
      <c r="C42" s="5" t="s">
        <v>72</v>
      </c>
      <c r="D42" s="53">
        <v>30663843</v>
      </c>
      <c r="E42" s="21">
        <v>8.1101310334798136</v>
      </c>
      <c r="F42" s="6" t="b">
        <v>0</v>
      </c>
      <c r="G42" s="5" t="s">
        <v>55</v>
      </c>
      <c r="H42" s="5" t="s">
        <v>77</v>
      </c>
      <c r="I42" s="53">
        <v>121278080</v>
      </c>
      <c r="J42" s="21">
        <f t="shared" si="0"/>
        <v>9.1483391089210535</v>
      </c>
      <c r="K42" s="6" t="s">
        <v>87</v>
      </c>
    </row>
    <row r="43" spans="1:11">
      <c r="A43" s="6" t="s">
        <v>87</v>
      </c>
      <c r="B43" s="5" t="s">
        <v>47</v>
      </c>
      <c r="C43" s="5" t="s">
        <v>73</v>
      </c>
      <c r="D43" s="53">
        <v>29492459</v>
      </c>
      <c r="E43" s="21">
        <v>7.8003173636628329</v>
      </c>
      <c r="F43" s="6" t="b">
        <v>0</v>
      </c>
      <c r="G43" s="5" t="s">
        <v>46</v>
      </c>
      <c r="H43" s="5" t="s">
        <v>72</v>
      </c>
      <c r="I43" s="53">
        <v>104282642</v>
      </c>
      <c r="J43" s="21">
        <f t="shared" si="0"/>
        <v>7.8663264803517112</v>
      </c>
      <c r="K43" s="6" t="s">
        <v>87</v>
      </c>
    </row>
    <row r="44" spans="1:11">
      <c r="A44" s="6" t="s">
        <v>87</v>
      </c>
      <c r="B44" s="5" t="s">
        <v>53</v>
      </c>
      <c r="C44" s="5" t="s">
        <v>76</v>
      </c>
      <c r="D44" s="53">
        <v>21702504</v>
      </c>
      <c r="E44" s="21">
        <v>5.7399899678138766</v>
      </c>
      <c r="F44" s="6" t="b">
        <v>1</v>
      </c>
      <c r="G44" s="5" t="s">
        <v>53</v>
      </c>
      <c r="H44" s="5" t="s">
        <v>76</v>
      </c>
      <c r="I44" s="53">
        <v>68435499</v>
      </c>
      <c r="J44" s="21">
        <f t="shared" si="0"/>
        <v>5.1622778983657041</v>
      </c>
      <c r="K44" s="6" t="s">
        <v>87</v>
      </c>
    </row>
    <row r="45" spans="1:11">
      <c r="A45" s="6" t="s">
        <v>87</v>
      </c>
      <c r="B45" s="5" t="s">
        <v>51</v>
      </c>
      <c r="C45" s="5" t="s">
        <v>81</v>
      </c>
      <c r="D45" s="53">
        <v>13090454</v>
      </c>
      <c r="E45" s="21">
        <v>3.462230654772787</v>
      </c>
      <c r="F45" s="6" t="b">
        <v>0</v>
      </c>
      <c r="G45" s="5"/>
      <c r="H45" s="5" t="s">
        <v>88</v>
      </c>
      <c r="I45" s="53">
        <v>230563106</v>
      </c>
      <c r="J45" s="21">
        <f>100*I48/$I$61</f>
        <v>2.8220920103597558</v>
      </c>
      <c r="K45" s="6" t="s">
        <v>87</v>
      </c>
    </row>
    <row r="46" spans="1:11">
      <c r="A46" s="6" t="s">
        <v>87</v>
      </c>
      <c r="B46" s="5" t="s">
        <v>57</v>
      </c>
      <c r="C46" s="5" t="s">
        <v>70</v>
      </c>
      <c r="D46" s="53">
        <v>11465412</v>
      </c>
      <c r="E46" s="21">
        <v>3.0324311819895455</v>
      </c>
      <c r="F46" s="6" t="b">
        <v>0</v>
      </c>
      <c r="G46" s="5" t="s">
        <v>64</v>
      </c>
      <c r="H46" s="5" t="s">
        <v>79</v>
      </c>
      <c r="I46" s="53">
        <v>306358279</v>
      </c>
      <c r="J46" s="21">
        <f>100*I49/$I$61</f>
        <v>2.7083803830968836</v>
      </c>
    </row>
    <row r="47" spans="1:11">
      <c r="B47" s="5"/>
      <c r="C47" s="5" t="s">
        <v>88</v>
      </c>
      <c r="D47" s="53">
        <v>46334590</v>
      </c>
      <c r="E47" s="21">
        <v>12.254810862505504</v>
      </c>
      <c r="G47" s="5"/>
      <c r="H47" s="5"/>
      <c r="I47" s="53"/>
      <c r="J47" s="21"/>
    </row>
    <row r="48" spans="1:11">
      <c r="A48" s="6" t="s">
        <v>87</v>
      </c>
      <c r="B48" s="5" t="s">
        <v>64</v>
      </c>
      <c r="C48" s="5" t="s">
        <v>79</v>
      </c>
      <c r="D48" s="53">
        <v>106928322</v>
      </c>
      <c r="E48" s="21">
        <v>28.280952997643581</v>
      </c>
      <c r="F48" s="6" t="b">
        <v>1</v>
      </c>
      <c r="G48" s="5" t="s">
        <v>65</v>
      </c>
      <c r="H48" s="5" t="s">
        <v>71</v>
      </c>
      <c r="I48" s="53">
        <v>37412026</v>
      </c>
      <c r="J48" s="21">
        <f>100*I46/$I$61</f>
        <v>23.109447520256321</v>
      </c>
      <c r="K48" s="6" t="s">
        <v>87</v>
      </c>
    </row>
    <row r="49" spans="1:11">
      <c r="B49" s="5"/>
      <c r="C49" s="5"/>
      <c r="D49" s="53"/>
      <c r="E49" s="21"/>
      <c r="G49" s="5" t="s">
        <v>54</v>
      </c>
      <c r="H49" s="5" t="s">
        <v>69</v>
      </c>
      <c r="I49" s="53">
        <v>35904569</v>
      </c>
      <c r="J49" s="21">
        <f t="shared" ref="J49" si="1">100*I49/$I$61</f>
        <v>2.7083803830968836</v>
      </c>
      <c r="K49" s="6" t="s">
        <v>87</v>
      </c>
    </row>
    <row r="50" spans="1:11">
      <c r="A50" s="6" t="s">
        <v>87</v>
      </c>
      <c r="B50" s="5" t="s">
        <v>49</v>
      </c>
      <c r="C50" s="5" t="s">
        <v>68</v>
      </c>
      <c r="D50" s="53">
        <v>8513447</v>
      </c>
      <c r="E50" s="21">
        <v>2.2516802840591641</v>
      </c>
      <c r="G50" s="5" t="s">
        <v>51</v>
      </c>
      <c r="H50" s="5" t="s">
        <v>81</v>
      </c>
      <c r="I50" s="53">
        <v>34369780</v>
      </c>
      <c r="J50" s="21">
        <f t="shared" ref="J50:J60" si="2">100*I50/$I$61</f>
        <v>2.5926070279065487</v>
      </c>
      <c r="K50" s="6" t="s">
        <v>87</v>
      </c>
    </row>
    <row r="51" spans="1:11">
      <c r="A51" s="6" t="s">
        <v>87</v>
      </c>
      <c r="B51" s="5" t="s">
        <v>65</v>
      </c>
      <c r="C51" s="5" t="s">
        <v>71</v>
      </c>
      <c r="D51" s="53">
        <v>8318919</v>
      </c>
      <c r="E51" s="21">
        <v>2.2002305173198562</v>
      </c>
      <c r="G51" s="5" t="s">
        <v>57</v>
      </c>
      <c r="H51" s="5" t="s">
        <v>70</v>
      </c>
      <c r="I51" s="53">
        <v>33850409</v>
      </c>
      <c r="J51" s="21">
        <f t="shared" si="2"/>
        <v>2.5534294450215014</v>
      </c>
      <c r="K51" s="6" t="s">
        <v>87</v>
      </c>
    </row>
    <row r="52" spans="1:11">
      <c r="A52" s="6" t="s">
        <v>87</v>
      </c>
      <c r="B52" s="5" t="s">
        <v>59</v>
      </c>
      <c r="C52" s="5" t="s">
        <v>78</v>
      </c>
      <c r="D52" s="53">
        <v>7877248</v>
      </c>
      <c r="E52" s="21">
        <v>2.083415097814608</v>
      </c>
      <c r="G52" s="5" t="s">
        <v>59</v>
      </c>
      <c r="H52" s="5" t="s">
        <v>78</v>
      </c>
      <c r="I52" s="53">
        <v>30874401</v>
      </c>
      <c r="J52" s="21">
        <f t="shared" si="2"/>
        <v>2.3289409770736089</v>
      </c>
      <c r="K52" s="6" t="s">
        <v>87</v>
      </c>
    </row>
    <row r="53" spans="1:11">
      <c r="A53" s="6" t="s">
        <v>87</v>
      </c>
      <c r="B53" s="5" t="s">
        <v>54</v>
      </c>
      <c r="C53" s="5" t="s">
        <v>69</v>
      </c>
      <c r="D53" s="53">
        <v>7566222</v>
      </c>
      <c r="E53" s="21">
        <v>2.0011533403819506</v>
      </c>
      <c r="G53" s="5" t="s">
        <v>49</v>
      </c>
      <c r="H53" s="5" t="s">
        <v>68</v>
      </c>
      <c r="I53" s="53">
        <v>23356267</v>
      </c>
      <c r="J53" s="21">
        <f t="shared" si="2"/>
        <v>1.7618274533576241</v>
      </c>
      <c r="K53" s="6" t="s">
        <v>87</v>
      </c>
    </row>
    <row r="54" spans="1:11">
      <c r="A54" s="6" t="s">
        <v>87</v>
      </c>
      <c r="B54" s="5" t="s">
        <v>61</v>
      </c>
      <c r="C54" s="5">
        <v>0</v>
      </c>
      <c r="D54" s="53">
        <v>6737244</v>
      </c>
      <c r="E54" s="21">
        <v>1.7819009719207624</v>
      </c>
      <c r="G54" s="5" t="s">
        <v>61</v>
      </c>
      <c r="H54" s="5">
        <v>0</v>
      </c>
      <c r="I54" s="53">
        <v>14759811</v>
      </c>
      <c r="J54" s="21">
        <f t="shared" si="2"/>
        <v>1.1133731356200822</v>
      </c>
      <c r="K54" s="6" t="s">
        <v>87</v>
      </c>
    </row>
    <row r="55" spans="1:11">
      <c r="A55" s="6" t="s">
        <v>87</v>
      </c>
      <c r="B55" s="5" t="s">
        <v>63</v>
      </c>
      <c r="C55" s="5">
        <v>0</v>
      </c>
      <c r="D55" s="53">
        <v>5292946</v>
      </c>
      <c r="E55" s="21">
        <v>1.3999056026060674</v>
      </c>
      <c r="G55" s="5" t="s">
        <v>63</v>
      </c>
      <c r="H55" s="5">
        <v>0</v>
      </c>
      <c r="I55" s="53">
        <v>12090362</v>
      </c>
      <c r="J55" s="21">
        <f t="shared" si="2"/>
        <v>0.91200925612949157</v>
      </c>
      <c r="K55" s="6" t="s">
        <v>87</v>
      </c>
    </row>
    <row r="56" spans="1:11">
      <c r="A56" s="6" t="s">
        <v>87</v>
      </c>
      <c r="B56" s="5" t="s">
        <v>62</v>
      </c>
      <c r="C56" s="5">
        <v>0</v>
      </c>
      <c r="D56" s="53">
        <v>867435</v>
      </c>
      <c r="E56" s="21">
        <v>0.22942367377195877</v>
      </c>
      <c r="G56" s="5" t="s">
        <v>62</v>
      </c>
      <c r="H56" s="5">
        <v>0</v>
      </c>
      <c r="I56" s="53">
        <v>4502343</v>
      </c>
      <c r="J56" s="21">
        <f t="shared" si="2"/>
        <v>0.33962411466834685</v>
      </c>
      <c r="K56" s="6" t="s">
        <v>87</v>
      </c>
    </row>
    <row r="57" spans="1:11">
      <c r="A57" s="6" t="s">
        <v>87</v>
      </c>
      <c r="B57" s="5" t="s">
        <v>56</v>
      </c>
      <c r="C57" s="5">
        <v>0</v>
      </c>
      <c r="D57" s="53">
        <v>782458</v>
      </c>
      <c r="E57" s="21">
        <v>0.20694851940751677</v>
      </c>
      <c r="G57" s="5" t="s">
        <v>56</v>
      </c>
      <c r="H57" s="5">
        <v>0</v>
      </c>
      <c r="I57" s="53">
        <v>2495282</v>
      </c>
      <c r="J57" s="21">
        <f t="shared" si="2"/>
        <v>0.18822598369290433</v>
      </c>
      <c r="K57" s="6" t="s">
        <v>87</v>
      </c>
    </row>
    <row r="58" spans="1:11">
      <c r="A58" s="6" t="s">
        <v>87</v>
      </c>
      <c r="B58" s="5" t="s">
        <v>58</v>
      </c>
      <c r="C58" s="5">
        <v>0</v>
      </c>
      <c r="D58" s="53">
        <v>161530</v>
      </c>
      <c r="E58" s="21">
        <v>4.2722285847797817E-2</v>
      </c>
      <c r="G58" s="5" t="s">
        <v>58</v>
      </c>
      <c r="H58" s="5">
        <v>0</v>
      </c>
      <c r="I58" s="53">
        <v>532588</v>
      </c>
      <c r="J58" s="21">
        <f t="shared" si="2"/>
        <v>4.0174577543955564E-2</v>
      </c>
      <c r="K58" s="6" t="s">
        <v>87</v>
      </c>
    </row>
    <row r="59" spans="1:11">
      <c r="A59" s="6" t="s">
        <v>87</v>
      </c>
      <c r="B59" s="5" t="s">
        <v>60</v>
      </c>
      <c r="C59" s="5" t="s">
        <v>80</v>
      </c>
      <c r="D59" s="53">
        <v>127917</v>
      </c>
      <c r="E59" s="21">
        <v>3.3832146590681317E-2</v>
      </c>
      <c r="G59" s="5" t="s">
        <v>50</v>
      </c>
      <c r="H59" s="5">
        <v>0</v>
      </c>
      <c r="I59" s="53">
        <v>215231</v>
      </c>
      <c r="J59" s="21">
        <f t="shared" si="2"/>
        <v>1.6235466250390733E-2</v>
      </c>
      <c r="K59" s="6" t="s">
        <v>87</v>
      </c>
    </row>
    <row r="60" spans="1:11">
      <c r="A60" s="6" t="s">
        <v>87</v>
      </c>
      <c r="B60" s="5" t="s">
        <v>50</v>
      </c>
      <c r="C60" s="5">
        <v>0</v>
      </c>
      <c r="D60" s="53">
        <v>89224</v>
      </c>
      <c r="E60" s="21">
        <v>2.3598422785141536E-2</v>
      </c>
      <c r="G60" s="5" t="s">
        <v>60</v>
      </c>
      <c r="H60" s="5" t="s">
        <v>80</v>
      </c>
      <c r="I60" s="53">
        <v>200037</v>
      </c>
      <c r="J60" s="21">
        <f t="shared" si="2"/>
        <v>1.5089341044410011E-2</v>
      </c>
      <c r="K60" s="6" t="s">
        <v>87</v>
      </c>
    </row>
    <row r="61" spans="1:11">
      <c r="B61" s="4"/>
      <c r="C61" s="4"/>
      <c r="D61" s="54">
        <f>SUM(D39:D48)</f>
        <v>378093065</v>
      </c>
      <c r="G61" s="4"/>
      <c r="H61" s="4"/>
      <c r="I61" s="54">
        <f>SUM(I39:I46)</f>
        <v>1325684133</v>
      </c>
    </row>
    <row r="64" spans="1:11">
      <c r="B64" s="23"/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DEF80-2462-4DC6-9A52-3D107C3A3EAC}">
  <sheetPr>
    <pageSetUpPr fitToPage="1"/>
  </sheetPr>
  <dimension ref="A1:S84"/>
  <sheetViews>
    <sheetView showGridLines="0" zoomScaleNormal="100" workbookViewId="0">
      <selection activeCell="N4" sqref="N4"/>
    </sheetView>
  </sheetViews>
  <sheetFormatPr defaultColWidth="9.140625" defaultRowHeight="12.75"/>
  <cols>
    <col min="1" max="1" width="44.7109375" style="80" customWidth="1"/>
    <col min="2" max="5" width="11.140625" style="80" customWidth="1"/>
    <col min="6" max="6" width="12.42578125" style="80" customWidth="1"/>
    <col min="7" max="7" width="10.28515625" style="80" customWidth="1"/>
    <col min="8" max="8" width="8.5703125" style="80" bestFit="1" customWidth="1"/>
    <col min="9" max="9" width="6.7109375" style="80" bestFit="1" customWidth="1"/>
    <col min="10" max="10" width="7.140625" style="80" bestFit="1" customWidth="1"/>
    <col min="11" max="12" width="8.28515625" style="80" bestFit="1" customWidth="1"/>
    <col min="13" max="13" width="5" style="80" bestFit="1" customWidth="1"/>
    <col min="14" max="14" width="11.5703125" style="80" customWidth="1"/>
    <col min="15" max="15" width="10.42578125" style="80" customWidth="1"/>
    <col min="16" max="16" width="11.7109375" style="80" bestFit="1" customWidth="1"/>
    <col min="17" max="16384" width="9.140625" style="80"/>
  </cols>
  <sheetData>
    <row r="1" spans="1:5" ht="15.75">
      <c r="A1" s="83" t="s">
        <v>148</v>
      </c>
      <c r="B1" s="79"/>
      <c r="C1" s="79"/>
      <c r="D1" s="79"/>
      <c r="E1" s="79"/>
    </row>
    <row r="2" spans="1:5" ht="14.25">
      <c r="A2" s="84" t="s">
        <v>151</v>
      </c>
      <c r="B2" s="81"/>
      <c r="C2" s="81"/>
      <c r="D2" s="81"/>
      <c r="E2" s="81"/>
    </row>
    <row r="3" spans="1:5">
      <c r="A3" s="81"/>
      <c r="B3" s="81"/>
      <c r="C3" s="81"/>
      <c r="D3" s="81"/>
      <c r="E3" s="81"/>
    </row>
    <row r="4" spans="1:5">
      <c r="A4" s="81"/>
      <c r="B4" s="81"/>
      <c r="C4" s="81"/>
      <c r="D4" s="81"/>
      <c r="E4" s="81"/>
    </row>
    <row r="5" spans="1:5">
      <c r="A5" s="81"/>
      <c r="B5" s="81"/>
      <c r="C5" s="81"/>
      <c r="D5" s="81"/>
      <c r="E5" s="81"/>
    </row>
    <row r="6" spans="1:5">
      <c r="A6" s="81"/>
      <c r="B6" s="81"/>
      <c r="C6" s="81"/>
      <c r="D6" s="81"/>
      <c r="E6" s="81"/>
    </row>
    <row r="7" spans="1:5">
      <c r="A7" s="81"/>
      <c r="B7" s="81"/>
      <c r="C7" s="81"/>
      <c r="D7" s="81"/>
      <c r="E7" s="81"/>
    </row>
    <row r="8" spans="1:5">
      <c r="A8" s="81"/>
      <c r="B8" s="81"/>
      <c r="C8" s="81"/>
      <c r="D8" s="81"/>
      <c r="E8" s="81"/>
    </row>
    <row r="9" spans="1:5">
      <c r="A9" s="81"/>
      <c r="B9" s="81"/>
      <c r="C9" s="81"/>
      <c r="D9" s="81"/>
      <c r="E9" s="81"/>
    </row>
    <row r="10" spans="1:5">
      <c r="A10" s="81"/>
      <c r="B10" s="81"/>
      <c r="C10" s="81"/>
      <c r="D10" s="81"/>
      <c r="E10" s="81"/>
    </row>
    <row r="11" spans="1:5">
      <c r="A11" s="81"/>
      <c r="B11" s="81"/>
      <c r="C11" s="81"/>
      <c r="D11" s="81"/>
      <c r="E11" s="81"/>
    </row>
    <row r="12" spans="1:5">
      <c r="A12" s="81"/>
      <c r="B12" s="81"/>
      <c r="C12" s="81"/>
      <c r="D12" s="81"/>
      <c r="E12" s="81"/>
    </row>
    <row r="13" spans="1:5">
      <c r="A13" s="81"/>
      <c r="B13" s="81"/>
      <c r="C13" s="81"/>
      <c r="D13" s="81"/>
      <c r="E13" s="81"/>
    </row>
    <row r="14" spans="1:5">
      <c r="A14" s="81"/>
      <c r="B14" s="81"/>
      <c r="C14" s="81"/>
      <c r="D14" s="81"/>
      <c r="E14" s="81"/>
    </row>
    <row r="15" spans="1:5">
      <c r="A15" s="81"/>
      <c r="B15" s="81"/>
      <c r="C15" s="81"/>
      <c r="D15" s="81"/>
      <c r="E15" s="81"/>
    </row>
    <row r="16" spans="1:5">
      <c r="A16" s="81"/>
      <c r="B16" s="81"/>
      <c r="C16" s="81"/>
      <c r="D16" s="81"/>
      <c r="E16" s="81"/>
    </row>
    <row r="17" spans="1:5">
      <c r="A17" s="81"/>
      <c r="B17" s="81"/>
      <c r="C17" s="81"/>
      <c r="D17" s="81"/>
      <c r="E17" s="81"/>
    </row>
    <row r="18" spans="1:5">
      <c r="A18" s="81"/>
      <c r="B18" s="81"/>
      <c r="C18" s="81"/>
      <c r="D18" s="81"/>
      <c r="E18" s="81"/>
    </row>
    <row r="19" spans="1:5">
      <c r="A19" s="81"/>
      <c r="B19" s="81"/>
      <c r="C19" s="81"/>
      <c r="D19" s="81"/>
      <c r="E19" s="81"/>
    </row>
    <row r="20" spans="1:5">
      <c r="A20" s="81"/>
      <c r="B20" s="81"/>
      <c r="C20" s="81"/>
      <c r="D20" s="81"/>
      <c r="E20" s="81"/>
    </row>
    <row r="21" spans="1:5">
      <c r="A21" s="81"/>
      <c r="B21" s="81"/>
      <c r="C21" s="81"/>
      <c r="D21" s="81"/>
      <c r="E21" s="81"/>
    </row>
    <row r="22" spans="1:5">
      <c r="A22" s="81"/>
      <c r="B22" s="81"/>
      <c r="C22" s="81"/>
      <c r="D22" s="81"/>
      <c r="E22" s="81"/>
    </row>
    <row r="23" spans="1:5">
      <c r="A23" s="81"/>
      <c r="B23" s="81"/>
      <c r="C23" s="81"/>
      <c r="D23" s="81"/>
      <c r="E23" s="81"/>
    </row>
    <row r="24" spans="1:5">
      <c r="A24" s="81"/>
      <c r="B24" s="81"/>
      <c r="C24" s="81"/>
      <c r="D24" s="81"/>
      <c r="E24" s="81"/>
    </row>
    <row r="25" spans="1:5">
      <c r="A25" s="81"/>
      <c r="B25" s="81"/>
      <c r="C25" s="81"/>
      <c r="D25" s="81"/>
      <c r="E25" s="81"/>
    </row>
    <row r="26" spans="1:5">
      <c r="A26" s="81"/>
      <c r="B26" s="81"/>
      <c r="C26" s="81"/>
      <c r="D26" s="81"/>
      <c r="E26" s="81"/>
    </row>
    <row r="27" spans="1:5">
      <c r="A27" s="81"/>
      <c r="B27" s="81"/>
      <c r="C27" s="81"/>
      <c r="D27" s="81"/>
      <c r="E27" s="81"/>
    </row>
    <row r="28" spans="1:5">
      <c r="A28" s="81"/>
      <c r="B28" s="81"/>
      <c r="C28" s="81"/>
      <c r="D28" s="81"/>
      <c r="E28" s="81"/>
    </row>
    <row r="29" spans="1:5">
      <c r="A29" s="81"/>
      <c r="B29" s="81"/>
      <c r="C29" s="81"/>
      <c r="D29" s="81"/>
      <c r="E29" s="81"/>
    </row>
    <row r="30" spans="1:5">
      <c r="A30" s="81"/>
      <c r="B30" s="81"/>
      <c r="C30" s="81"/>
      <c r="D30" s="81"/>
      <c r="E30" s="81"/>
    </row>
    <row r="31" spans="1:5">
      <c r="A31" s="81"/>
      <c r="B31" s="81"/>
      <c r="C31" s="81"/>
      <c r="D31" s="81"/>
      <c r="E31" s="81"/>
    </row>
    <row r="32" spans="1:5">
      <c r="A32" s="81"/>
      <c r="B32" s="81"/>
      <c r="C32" s="81"/>
      <c r="D32" s="81"/>
      <c r="E32" s="81"/>
    </row>
    <row r="33" spans="1:9">
      <c r="A33" s="81"/>
      <c r="B33" s="81"/>
      <c r="C33" s="81"/>
      <c r="D33" s="81"/>
      <c r="E33" s="81"/>
      <c r="G33" s="66"/>
      <c r="H33" s="66"/>
      <c r="I33" s="66"/>
    </row>
    <row r="34" spans="1:9">
      <c r="A34" s="81"/>
      <c r="B34" s="81"/>
      <c r="C34" s="81"/>
      <c r="D34" s="81"/>
      <c r="E34" s="81"/>
      <c r="G34" s="66"/>
      <c r="H34" s="66"/>
      <c r="I34" s="66"/>
    </row>
    <row r="35" spans="1:9">
      <c r="A35" s="81"/>
      <c r="B35" s="81"/>
      <c r="C35" s="81"/>
      <c r="D35" s="81"/>
      <c r="E35" s="81"/>
      <c r="G35" s="66"/>
      <c r="H35" s="66"/>
      <c r="I35" s="66"/>
    </row>
    <row r="36" spans="1:9">
      <c r="A36" s="81"/>
      <c r="B36" s="81"/>
      <c r="C36" s="81"/>
      <c r="D36" s="81"/>
      <c r="E36" s="81"/>
      <c r="G36" s="66"/>
      <c r="H36" s="66"/>
      <c r="I36" s="66"/>
    </row>
    <row r="37" spans="1:9">
      <c r="A37" s="81"/>
      <c r="B37" s="81"/>
      <c r="C37" s="81"/>
      <c r="D37" s="81"/>
      <c r="E37" s="81"/>
      <c r="G37" s="66"/>
      <c r="H37" s="66"/>
      <c r="I37" s="66"/>
    </row>
    <row r="38" spans="1:9">
      <c r="A38" s="81"/>
      <c r="B38" s="81"/>
      <c r="C38" s="81"/>
      <c r="D38" s="81"/>
      <c r="E38" s="81"/>
      <c r="G38" s="66"/>
      <c r="H38" s="66"/>
      <c r="I38" s="66"/>
    </row>
    <row r="39" spans="1:9">
      <c r="A39" s="81"/>
      <c r="B39" s="81"/>
      <c r="C39" s="81"/>
      <c r="D39" s="81"/>
      <c r="E39" s="81"/>
      <c r="G39" s="66"/>
      <c r="H39" s="66"/>
      <c r="I39" s="66"/>
    </row>
    <row r="40" spans="1:9">
      <c r="A40" s="81"/>
      <c r="B40" s="81"/>
      <c r="C40" s="81"/>
      <c r="D40" s="81"/>
      <c r="E40" s="81"/>
      <c r="G40" s="66"/>
      <c r="H40" s="66"/>
      <c r="I40" s="66"/>
    </row>
    <row r="41" spans="1:9">
      <c r="A41" s="81"/>
      <c r="B41" s="81"/>
      <c r="C41" s="81"/>
      <c r="D41" s="81"/>
      <c r="E41" s="81"/>
      <c r="G41" s="66"/>
      <c r="H41" s="66"/>
      <c r="I41" s="66"/>
    </row>
    <row r="42" spans="1:9">
      <c r="A42" s="80" t="s">
        <v>149</v>
      </c>
    </row>
    <row r="43" spans="1:9" ht="15.75" customHeight="1">
      <c r="A43" s="76" t="s">
        <v>174</v>
      </c>
    </row>
    <row r="44" spans="1:9">
      <c r="A44" s="102" t="s">
        <v>175</v>
      </c>
    </row>
    <row r="45" spans="1:9">
      <c r="A45" s="102" t="s">
        <v>176</v>
      </c>
    </row>
    <row r="46" spans="1:9">
      <c r="A46" s="102" t="s">
        <v>177</v>
      </c>
    </row>
    <row r="47" spans="1:9">
      <c r="A47" s="102" t="s">
        <v>183</v>
      </c>
    </row>
    <row r="48" spans="1:9">
      <c r="A48" s="102" t="s">
        <v>185</v>
      </c>
    </row>
    <row r="49" spans="1:19">
      <c r="A49" s="71" t="s">
        <v>146</v>
      </c>
      <c r="B49" s="71"/>
      <c r="C49" s="71"/>
      <c r="D49" s="71"/>
      <c r="E49" s="71"/>
    </row>
    <row r="50" spans="1:19">
      <c r="A50" s="81"/>
      <c r="B50" s="81"/>
      <c r="C50" s="81"/>
      <c r="D50" s="81"/>
      <c r="E50" s="81"/>
      <c r="G50" s="66"/>
      <c r="H50" s="66"/>
      <c r="I50" s="66"/>
      <c r="J50" s="66"/>
      <c r="K50" s="66"/>
    </row>
    <row r="51" spans="1:19">
      <c r="A51" s="81"/>
      <c r="B51" s="81"/>
      <c r="C51" s="81"/>
      <c r="D51" s="81"/>
      <c r="E51" s="81"/>
      <c r="G51" s="66"/>
      <c r="H51" s="66"/>
      <c r="I51" s="66"/>
      <c r="J51" s="66"/>
      <c r="K51" s="66"/>
    </row>
    <row r="52" spans="1:19">
      <c r="A52" s="81"/>
      <c r="B52" s="81"/>
      <c r="C52" s="81"/>
      <c r="D52" s="81"/>
      <c r="E52" s="81"/>
      <c r="G52" s="66"/>
      <c r="H52" s="66"/>
      <c r="I52" s="66"/>
    </row>
    <row r="53" spans="1:19" ht="14.25" customHeight="1">
      <c r="A53" s="81"/>
      <c r="C53" s="80" t="s">
        <v>144</v>
      </c>
      <c r="D53" s="80" t="s">
        <v>143</v>
      </c>
      <c r="E53" s="80" t="s">
        <v>145</v>
      </c>
      <c r="F53" s="80" t="s">
        <v>142</v>
      </c>
      <c r="G53" s="80" t="s">
        <v>144</v>
      </c>
      <c r="H53" s="80" t="s">
        <v>143</v>
      </c>
      <c r="I53" s="80" t="s">
        <v>145</v>
      </c>
      <c r="J53" s="80" t="s">
        <v>142</v>
      </c>
    </row>
    <row r="54" spans="1:19" ht="14.25" customHeight="1">
      <c r="A54" s="81"/>
      <c r="B54" s="80" t="s">
        <v>178</v>
      </c>
      <c r="C54" s="80">
        <v>344.19200000000001</v>
      </c>
      <c r="D54" s="80">
        <v>0</v>
      </c>
      <c r="E54" s="80">
        <v>0</v>
      </c>
      <c r="F54" s="80">
        <v>0</v>
      </c>
      <c r="G54" s="101">
        <f t="shared" ref="G54:G62" si="0">100*C54/SUM($C54:$F54)</f>
        <v>99.999999999999986</v>
      </c>
      <c r="H54" s="101">
        <f t="shared" ref="H54:H62" si="1">100*D54/SUM($C54:$F54)</f>
        <v>0</v>
      </c>
      <c r="I54" s="101">
        <f t="shared" ref="I54:I62" si="2">100*E54/SUM($C54:$F54)</f>
        <v>0</v>
      </c>
      <c r="J54" s="101">
        <f t="shared" ref="J54:J62" si="3">100*F54/SUM($C54:$F54)</f>
        <v>0</v>
      </c>
      <c r="K54" s="80">
        <f t="shared" ref="K54:K64" si="4">SUM(G54:J54)</f>
        <v>99.999999999999986</v>
      </c>
    </row>
    <row r="55" spans="1:19" ht="14.25" customHeight="1">
      <c r="A55" s="81"/>
      <c r="B55" s="80" t="s">
        <v>179</v>
      </c>
      <c r="C55" s="80">
        <v>87827.29</v>
      </c>
      <c r="D55" s="80">
        <v>7512.2030000000004</v>
      </c>
      <c r="E55" s="80">
        <v>0</v>
      </c>
      <c r="F55" s="80">
        <v>525.52499999999998</v>
      </c>
      <c r="G55" s="101">
        <f t="shared" si="0"/>
        <v>91.615577644808894</v>
      </c>
      <c r="H55" s="101">
        <f t="shared" si="1"/>
        <v>7.8362296870376653</v>
      </c>
      <c r="I55" s="101">
        <f t="shared" si="2"/>
        <v>0</v>
      </c>
      <c r="J55" s="101">
        <f t="shared" si="3"/>
        <v>0.54819266815346568</v>
      </c>
      <c r="K55" s="80">
        <f t="shared" si="4"/>
        <v>100.00000000000003</v>
      </c>
    </row>
    <row r="56" spans="1:19" ht="14.25" customHeight="1">
      <c r="A56" s="81"/>
      <c r="B56" s="80" t="s">
        <v>180</v>
      </c>
      <c r="C56" s="80">
        <v>192469.606</v>
      </c>
      <c r="D56" s="80">
        <v>31894.1</v>
      </c>
      <c r="E56" s="80">
        <v>1233.394</v>
      </c>
      <c r="F56" s="80">
        <v>0</v>
      </c>
      <c r="G56" s="101">
        <f t="shared" si="0"/>
        <v>85.315638365918716</v>
      </c>
      <c r="H56" s="101">
        <f t="shared" si="1"/>
        <v>14.137637407573058</v>
      </c>
      <c r="I56" s="101">
        <f t="shared" si="2"/>
        <v>0.54672422650823083</v>
      </c>
      <c r="J56" s="101">
        <f t="shared" si="3"/>
        <v>0</v>
      </c>
      <c r="K56" s="80">
        <f t="shared" si="4"/>
        <v>100</v>
      </c>
    </row>
    <row r="57" spans="1:19" ht="14.25" customHeight="1">
      <c r="A57" s="81"/>
      <c r="B57" s="80" t="s">
        <v>181</v>
      </c>
      <c r="C57" s="80">
        <v>12518.499</v>
      </c>
      <c r="D57" s="80">
        <v>3432.761</v>
      </c>
      <c r="E57" s="80">
        <v>0</v>
      </c>
      <c r="F57" s="80">
        <v>0</v>
      </c>
      <c r="G57" s="101">
        <f t="shared" si="0"/>
        <v>78.479687498040903</v>
      </c>
      <c r="H57" s="101">
        <f t="shared" si="1"/>
        <v>21.52031250195909</v>
      </c>
      <c r="I57" s="101">
        <f t="shared" si="2"/>
        <v>0</v>
      </c>
      <c r="J57" s="101">
        <f t="shared" si="3"/>
        <v>0</v>
      </c>
      <c r="K57" s="80">
        <f t="shared" si="4"/>
        <v>100</v>
      </c>
    </row>
    <row r="58" spans="1:19" ht="14.25" customHeight="1">
      <c r="A58" s="81"/>
      <c r="B58" s="80" t="s">
        <v>184</v>
      </c>
      <c r="C58" s="80">
        <v>28842.35</v>
      </c>
      <c r="D58" s="80">
        <v>4769.0690000000004</v>
      </c>
      <c r="E58" s="80">
        <v>0</v>
      </c>
      <c r="F58" s="80">
        <v>10692.718999999999</v>
      </c>
      <c r="G58" s="101">
        <f t="shared" si="0"/>
        <v>65.100803902335258</v>
      </c>
      <c r="H58" s="101">
        <f t="shared" si="1"/>
        <v>10.764387290415176</v>
      </c>
      <c r="I58" s="101">
        <f t="shared" si="2"/>
        <v>0</v>
      </c>
      <c r="J58" s="101">
        <f t="shared" si="3"/>
        <v>24.134808807249559</v>
      </c>
      <c r="K58" s="80">
        <f>SUM(G58:J58)</f>
        <v>99.999999999999986</v>
      </c>
    </row>
    <row r="59" spans="1:19" ht="14.25" customHeight="1">
      <c r="A59" s="81"/>
      <c r="B59" s="80" t="s">
        <v>182</v>
      </c>
      <c r="C59" s="80">
        <v>36692.582999999999</v>
      </c>
      <c r="D59" s="80">
        <v>31599.973000000002</v>
      </c>
      <c r="E59" s="80">
        <v>0</v>
      </c>
      <c r="F59" s="80">
        <v>0</v>
      </c>
      <c r="G59" s="101">
        <f t="shared" si="0"/>
        <v>53.728524965444258</v>
      </c>
      <c r="H59" s="101">
        <f t="shared" si="1"/>
        <v>46.271475034555749</v>
      </c>
      <c r="I59" s="101">
        <f t="shared" si="2"/>
        <v>0</v>
      </c>
      <c r="J59" s="101">
        <f t="shared" si="3"/>
        <v>0</v>
      </c>
      <c r="K59" s="80">
        <f>SUM(G59:J59)</f>
        <v>100</v>
      </c>
    </row>
    <row r="60" spans="1:19" ht="14.25" customHeight="1">
      <c r="A60" s="81"/>
      <c r="B60" s="80" t="s">
        <v>186</v>
      </c>
      <c r="C60" s="80">
        <v>0</v>
      </c>
      <c r="D60" s="80">
        <v>27224.123</v>
      </c>
      <c r="E60" s="80">
        <v>0</v>
      </c>
      <c r="F60" s="80">
        <v>0</v>
      </c>
      <c r="G60" s="101">
        <f t="shared" si="0"/>
        <v>0</v>
      </c>
      <c r="H60" s="101">
        <f t="shared" si="1"/>
        <v>100</v>
      </c>
      <c r="I60" s="101">
        <f t="shared" si="2"/>
        <v>0</v>
      </c>
      <c r="J60" s="101">
        <f t="shared" si="3"/>
        <v>0</v>
      </c>
      <c r="K60" s="80">
        <f>SUM(G60:J60)</f>
        <v>100</v>
      </c>
    </row>
    <row r="61" spans="1:19" ht="14.25" customHeight="1">
      <c r="A61" s="81"/>
      <c r="B61" s="80" t="s">
        <v>187</v>
      </c>
      <c r="C61" s="80">
        <v>0</v>
      </c>
      <c r="D61" s="80">
        <v>47297.86</v>
      </c>
      <c r="E61" s="80">
        <v>0</v>
      </c>
      <c r="F61" s="80">
        <v>0</v>
      </c>
      <c r="G61" s="101">
        <f t="shared" si="0"/>
        <v>0</v>
      </c>
      <c r="H61" s="101">
        <f t="shared" si="1"/>
        <v>100</v>
      </c>
      <c r="I61" s="101">
        <f t="shared" si="2"/>
        <v>0</v>
      </c>
      <c r="J61" s="101">
        <f t="shared" si="3"/>
        <v>0</v>
      </c>
      <c r="K61" s="80">
        <f>SUM(G60:J60)</f>
        <v>100</v>
      </c>
    </row>
    <row r="62" spans="1:19" ht="14.25" customHeight="1">
      <c r="A62" s="81"/>
      <c r="B62" s="80" t="s">
        <v>188</v>
      </c>
      <c r="C62" s="80">
        <v>0</v>
      </c>
      <c r="D62" s="80">
        <v>27066.133000000002</v>
      </c>
      <c r="E62" s="80">
        <v>0</v>
      </c>
      <c r="F62" s="80">
        <v>0</v>
      </c>
      <c r="G62" s="101">
        <f t="shared" si="0"/>
        <v>0</v>
      </c>
      <c r="H62" s="101">
        <f t="shared" si="1"/>
        <v>100</v>
      </c>
      <c r="I62" s="101">
        <f t="shared" si="2"/>
        <v>0</v>
      </c>
      <c r="J62" s="101">
        <f t="shared" si="3"/>
        <v>0</v>
      </c>
      <c r="K62" s="80">
        <f>SUM(G61:J61)</f>
        <v>100</v>
      </c>
    </row>
    <row r="63" spans="1:19" ht="14.25" customHeight="1">
      <c r="A63" s="81"/>
      <c r="G63" s="101"/>
      <c r="H63" s="101"/>
      <c r="I63" s="101"/>
      <c r="J63" s="101"/>
    </row>
    <row r="64" spans="1:19" ht="14.25" customHeight="1">
      <c r="A64" s="81"/>
      <c r="B64" s="80" t="s">
        <v>189</v>
      </c>
      <c r="C64" s="80">
        <v>37159.107000000004</v>
      </c>
      <c r="D64" s="80">
        <v>16131.041999999999</v>
      </c>
      <c r="E64" s="80">
        <v>0</v>
      </c>
      <c r="F64" s="80">
        <v>0</v>
      </c>
      <c r="G64" s="101">
        <f>100*C64/SUM($C64:$F64)</f>
        <v>69.729786268752974</v>
      </c>
      <c r="H64" s="101">
        <f>100*D64/SUM($C64:$F64)</f>
        <v>30.270213731247022</v>
      </c>
      <c r="I64" s="101">
        <f>100*E64/SUM($C64:$F64)</f>
        <v>0</v>
      </c>
      <c r="J64" s="101">
        <f>100*F64/SUM($C64:$F64)</f>
        <v>0</v>
      </c>
      <c r="K64" s="80">
        <f t="shared" si="4"/>
        <v>100</v>
      </c>
      <c r="L64" s="66"/>
      <c r="M64" s="66"/>
      <c r="N64" s="66"/>
      <c r="O64" s="66"/>
      <c r="P64" s="66"/>
      <c r="Q64" s="66"/>
      <c r="R64" s="66"/>
      <c r="S64" s="66"/>
    </row>
    <row r="65" spans="1:14" ht="14.25" customHeight="1">
      <c r="A65" s="81"/>
      <c r="B65" s="81"/>
      <c r="C65" s="81"/>
      <c r="D65" s="81"/>
      <c r="E65" s="81"/>
      <c r="G65" s="66"/>
      <c r="H65" s="66"/>
      <c r="I65" s="66"/>
      <c r="J65" s="66"/>
      <c r="K65" s="66"/>
      <c r="L65" s="66"/>
      <c r="M65" s="66"/>
      <c r="N65" s="66"/>
    </row>
    <row r="66" spans="1:14" ht="14.25" customHeight="1">
      <c r="A66" s="81"/>
      <c r="B66" s="81"/>
      <c r="C66" s="81"/>
      <c r="D66" s="81"/>
      <c r="E66" s="81"/>
      <c r="G66" s="66"/>
      <c r="H66" s="66"/>
      <c r="I66" s="66"/>
      <c r="J66" s="66"/>
      <c r="K66" s="66"/>
      <c r="L66" s="66"/>
      <c r="M66" s="66"/>
      <c r="N66" s="66"/>
    </row>
    <row r="67" spans="1:14" ht="14.25" customHeight="1">
      <c r="A67" s="81"/>
      <c r="B67" s="81"/>
      <c r="C67" s="81"/>
      <c r="D67" s="81"/>
      <c r="E67" s="81"/>
      <c r="G67" s="66"/>
      <c r="H67" s="66"/>
      <c r="I67" s="66"/>
      <c r="J67" s="66"/>
      <c r="K67" s="66"/>
      <c r="L67" s="66"/>
      <c r="M67" s="66"/>
      <c r="N67" s="66"/>
    </row>
    <row r="68" spans="1:14" ht="14.25" customHeight="1">
      <c r="A68" s="81"/>
      <c r="B68" s="81"/>
      <c r="C68" s="81"/>
      <c r="D68" s="81"/>
      <c r="E68" s="81"/>
      <c r="G68" s="66"/>
      <c r="H68" s="66"/>
      <c r="I68" s="66"/>
      <c r="J68" s="66"/>
      <c r="K68" s="66"/>
      <c r="L68" s="66"/>
      <c r="M68" s="66"/>
      <c r="N68" s="66"/>
    </row>
    <row r="69" spans="1:14" ht="14.25" customHeight="1">
      <c r="A69" s="81"/>
      <c r="B69" s="81"/>
      <c r="C69" s="81"/>
      <c r="D69" s="81"/>
      <c r="E69" s="81"/>
      <c r="G69" s="66"/>
      <c r="H69" s="66"/>
      <c r="I69" s="66"/>
      <c r="J69" s="66"/>
      <c r="K69" s="66"/>
      <c r="L69" s="66"/>
      <c r="M69" s="66"/>
      <c r="N69" s="66"/>
    </row>
    <row r="70" spans="1:14" ht="14.25" customHeight="1">
      <c r="A70" s="81"/>
      <c r="B70" s="81"/>
      <c r="C70" s="81"/>
      <c r="D70" s="81"/>
      <c r="E70" s="81"/>
      <c r="G70" s="66"/>
      <c r="H70" s="66"/>
      <c r="J70" s="66"/>
      <c r="K70" s="66"/>
      <c r="L70" s="66"/>
      <c r="M70" s="66"/>
      <c r="N70" s="66"/>
    </row>
    <row r="71" spans="1:14" ht="14.25" customHeight="1">
      <c r="A71" s="81"/>
      <c r="B71" s="81"/>
      <c r="C71" s="81"/>
      <c r="D71" s="81"/>
      <c r="E71" s="81"/>
      <c r="G71" s="66"/>
      <c r="H71" s="66"/>
      <c r="L71" s="66"/>
      <c r="M71" s="66"/>
      <c r="N71" s="66"/>
    </row>
    <row r="72" spans="1:14" ht="14.25" customHeight="1">
      <c r="A72" s="81"/>
      <c r="B72" s="81"/>
      <c r="C72" s="81"/>
      <c r="D72" s="81"/>
      <c r="E72" s="81"/>
      <c r="G72" s="66"/>
      <c r="H72" s="66"/>
      <c r="L72" s="66"/>
      <c r="M72" s="66"/>
      <c r="N72" s="66"/>
    </row>
    <row r="73" spans="1:14" ht="14.25" customHeight="1">
      <c r="A73" s="81"/>
      <c r="B73" s="81"/>
      <c r="C73" s="81"/>
      <c r="D73" s="81"/>
      <c r="E73" s="81"/>
      <c r="G73" s="66"/>
      <c r="H73" s="66"/>
      <c r="L73" s="66"/>
      <c r="M73" s="66"/>
      <c r="N73" s="66"/>
    </row>
    <row r="74" spans="1:14" ht="14.25" customHeight="1">
      <c r="A74" s="81"/>
      <c r="B74" s="81"/>
      <c r="C74" s="81"/>
      <c r="D74" s="81"/>
      <c r="E74" s="81"/>
      <c r="G74" s="66"/>
      <c r="H74" s="66"/>
      <c r="L74" s="66"/>
      <c r="M74" s="66"/>
      <c r="N74" s="66"/>
    </row>
    <row r="75" spans="1:14" ht="14.25" customHeight="1">
      <c r="A75" s="81"/>
      <c r="B75" s="81"/>
      <c r="C75" s="81"/>
      <c r="D75" s="81"/>
      <c r="E75" s="81"/>
      <c r="G75" s="66"/>
      <c r="H75" s="66"/>
      <c r="L75" s="66"/>
      <c r="M75" s="66"/>
      <c r="N75" s="66"/>
    </row>
    <row r="76" spans="1:14" ht="14.25" customHeight="1">
      <c r="A76" s="81"/>
      <c r="B76" s="81"/>
      <c r="C76" s="81"/>
      <c r="D76" s="81"/>
      <c r="E76" s="81"/>
      <c r="G76" s="66"/>
      <c r="H76" s="66"/>
      <c r="L76" s="66"/>
      <c r="M76" s="66"/>
      <c r="N76" s="66"/>
    </row>
    <row r="77" spans="1:14" ht="14.25" customHeight="1">
      <c r="A77" s="81"/>
      <c r="B77" s="81"/>
      <c r="C77" s="81"/>
      <c r="D77" s="81"/>
      <c r="E77" s="81"/>
      <c r="G77" s="66"/>
      <c r="H77" s="66"/>
      <c r="L77" s="66"/>
      <c r="M77" s="66"/>
      <c r="N77" s="66"/>
    </row>
    <row r="78" spans="1:14" ht="14.25" customHeight="1">
      <c r="A78" s="81"/>
      <c r="B78" s="81"/>
      <c r="C78" s="81"/>
      <c r="D78" s="81"/>
      <c r="E78" s="81"/>
      <c r="G78" s="66"/>
      <c r="H78" s="66"/>
      <c r="L78" s="66"/>
      <c r="M78" s="66"/>
      <c r="N78" s="66"/>
    </row>
    <row r="79" spans="1:14" ht="14.25" customHeight="1">
      <c r="A79" s="81"/>
      <c r="B79" s="81"/>
      <c r="C79" s="81"/>
      <c r="D79" s="81"/>
      <c r="E79" s="81"/>
      <c r="G79" s="66"/>
      <c r="H79" s="66"/>
      <c r="L79" s="66"/>
      <c r="M79" s="66"/>
      <c r="N79" s="66"/>
    </row>
    <row r="80" spans="1:14" ht="14.25" customHeight="1">
      <c r="A80" s="81"/>
      <c r="B80" s="81"/>
      <c r="C80" s="81"/>
      <c r="D80" s="81"/>
      <c r="E80" s="81"/>
      <c r="G80" s="66"/>
      <c r="H80" s="66"/>
      <c r="L80" s="66"/>
      <c r="M80" s="66"/>
      <c r="N80" s="66"/>
    </row>
    <row r="81" spans="1:14" ht="14.25" customHeight="1">
      <c r="A81" s="81"/>
      <c r="B81" s="81"/>
      <c r="C81" s="81"/>
      <c r="D81" s="81"/>
      <c r="E81" s="81"/>
      <c r="G81" s="66"/>
      <c r="H81" s="66"/>
      <c r="L81" s="66"/>
      <c r="M81" s="66"/>
      <c r="N81" s="66"/>
    </row>
    <row r="82" spans="1:14" ht="14.25" customHeight="1">
      <c r="A82" s="81"/>
      <c r="B82" s="81"/>
      <c r="C82" s="81"/>
      <c r="D82" s="81"/>
      <c r="E82" s="81"/>
      <c r="G82" s="66"/>
      <c r="H82" s="66"/>
      <c r="L82" s="66"/>
      <c r="M82" s="66"/>
      <c r="N82" s="66"/>
    </row>
    <row r="83" spans="1:14">
      <c r="A83" s="81"/>
      <c r="B83" s="81"/>
      <c r="C83" s="81"/>
      <c r="D83" s="81"/>
      <c r="E83" s="81"/>
      <c r="G83" s="66"/>
      <c r="H83" s="66"/>
      <c r="L83" s="66"/>
      <c r="M83" s="66"/>
      <c r="N83" s="66"/>
    </row>
    <row r="84" spans="1:14">
      <c r="A84" s="81"/>
      <c r="B84" s="81"/>
      <c r="C84" s="81"/>
      <c r="D84" s="81"/>
      <c r="E84" s="81"/>
      <c r="G84" s="66"/>
      <c r="H84" s="66"/>
      <c r="L84" s="66"/>
      <c r="M84" s="66"/>
      <c r="N84" s="66"/>
    </row>
  </sheetData>
  <sortState xmlns:xlrd2="http://schemas.microsoft.com/office/spreadsheetml/2017/richdata2" ref="J53:S64">
    <sortCondition descending="1" ref="O53:O64"/>
  </sortState>
  <pageMargins left="0.31" right="0.75" top="0.39" bottom="0.49" header="0.26" footer="0.28000000000000003"/>
  <pageSetup paperSize="9" scale="86" orientation="landscape" r:id="rId1"/>
  <headerFooter alignWithMargins="0"/>
  <colBreaks count="1" manualBreakCount="1">
    <brk id="10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C9CB5-8786-400F-8DBF-D837881BE4A7}">
  <sheetPr>
    <pageSetUpPr fitToPage="1"/>
  </sheetPr>
  <dimension ref="A1:O43"/>
  <sheetViews>
    <sheetView showGridLines="0" zoomScaleNormal="100" workbookViewId="0"/>
  </sheetViews>
  <sheetFormatPr defaultColWidth="9.140625" defaultRowHeight="12.75"/>
  <cols>
    <col min="1" max="1" width="16.28515625" style="80" customWidth="1"/>
    <col min="2" max="15" width="14" style="80" customWidth="1"/>
    <col min="16" max="16384" width="9.140625" style="80"/>
  </cols>
  <sheetData>
    <row r="1" spans="1:15" ht="15.75">
      <c r="A1" s="83" t="s">
        <v>171</v>
      </c>
      <c r="B1" s="79"/>
      <c r="C1" s="79"/>
      <c r="D1" s="79"/>
      <c r="E1" s="79"/>
    </row>
    <row r="2" spans="1:15">
      <c r="A2" s="81" t="s">
        <v>133</v>
      </c>
      <c r="B2" s="81"/>
      <c r="C2" s="81"/>
      <c r="D2" s="81"/>
      <c r="E2" s="81"/>
    </row>
    <row r="3" spans="1:15">
      <c r="A3" s="99"/>
      <c r="B3" s="92" t="s">
        <v>152</v>
      </c>
      <c r="C3" s="92" t="s">
        <v>153</v>
      </c>
      <c r="D3" s="92" t="s">
        <v>154</v>
      </c>
      <c r="E3" s="92" t="s">
        <v>155</v>
      </c>
      <c r="F3" s="92" t="s">
        <v>156</v>
      </c>
      <c r="G3" s="92" t="s">
        <v>157</v>
      </c>
      <c r="H3" s="92" t="s">
        <v>158</v>
      </c>
      <c r="I3" s="92" t="s">
        <v>159</v>
      </c>
      <c r="J3" s="92" t="s">
        <v>160</v>
      </c>
      <c r="K3" s="92" t="s">
        <v>161</v>
      </c>
      <c r="L3" s="92" t="s">
        <v>162</v>
      </c>
      <c r="M3" s="92" t="s">
        <v>163</v>
      </c>
      <c r="N3" s="92" t="s">
        <v>164</v>
      </c>
      <c r="O3" s="115" t="s">
        <v>134</v>
      </c>
    </row>
    <row r="4" spans="1:15" ht="83.25" customHeight="1">
      <c r="A4" s="100"/>
      <c r="B4" s="93" t="s">
        <v>165</v>
      </c>
      <c r="C4" s="93" t="s">
        <v>172</v>
      </c>
      <c r="D4" s="93" t="s">
        <v>136</v>
      </c>
      <c r="E4" s="93" t="s">
        <v>166</v>
      </c>
      <c r="F4" s="93" t="s">
        <v>139</v>
      </c>
      <c r="G4" s="93" t="s">
        <v>170</v>
      </c>
      <c r="H4" s="93" t="s">
        <v>138</v>
      </c>
      <c r="I4" s="93" t="s">
        <v>140</v>
      </c>
      <c r="J4" s="93" t="s">
        <v>137</v>
      </c>
      <c r="K4" s="93" t="s">
        <v>167</v>
      </c>
      <c r="L4" s="93" t="s">
        <v>141</v>
      </c>
      <c r="M4" s="93" t="s">
        <v>168</v>
      </c>
      <c r="N4" s="93" t="s">
        <v>169</v>
      </c>
      <c r="O4" s="116"/>
    </row>
    <row r="5" spans="1:15">
      <c r="A5" s="95" t="s">
        <v>42</v>
      </c>
      <c r="B5" s="96" t="s">
        <v>105</v>
      </c>
      <c r="C5" s="96" t="s">
        <v>105</v>
      </c>
      <c r="D5" s="96" t="s">
        <v>105</v>
      </c>
      <c r="E5" s="96" t="s">
        <v>105</v>
      </c>
      <c r="F5" s="96" t="s">
        <v>105</v>
      </c>
      <c r="G5" s="96" t="s">
        <v>105</v>
      </c>
      <c r="H5" s="96" t="s">
        <v>105</v>
      </c>
      <c r="I5" s="96" t="s">
        <v>105</v>
      </c>
      <c r="J5" s="96" t="s">
        <v>105</v>
      </c>
      <c r="K5" s="96" t="s">
        <v>105</v>
      </c>
      <c r="L5" s="96" t="s">
        <v>105</v>
      </c>
      <c r="M5" s="96" t="s">
        <v>105</v>
      </c>
      <c r="N5" s="96" t="s">
        <v>105</v>
      </c>
      <c r="O5" s="97" t="s">
        <v>105</v>
      </c>
    </row>
    <row r="6" spans="1:15" ht="14.25" customHeight="1">
      <c r="A6" s="64" t="s">
        <v>0</v>
      </c>
      <c r="B6" s="91" t="s">
        <v>147</v>
      </c>
      <c r="C6" s="91" t="s">
        <v>147</v>
      </c>
      <c r="D6" s="91" t="s">
        <v>147</v>
      </c>
      <c r="E6" s="91" t="s">
        <v>147</v>
      </c>
      <c r="F6" s="91" t="s">
        <v>147</v>
      </c>
      <c r="G6" s="91" t="s">
        <v>147</v>
      </c>
      <c r="H6" s="91" t="s">
        <v>147</v>
      </c>
      <c r="I6" s="91" t="s">
        <v>147</v>
      </c>
      <c r="J6" s="91" t="s">
        <v>147</v>
      </c>
      <c r="K6" s="91" t="s">
        <v>147</v>
      </c>
      <c r="L6" s="91" t="s">
        <v>147</v>
      </c>
      <c r="M6" s="91" t="s">
        <v>147</v>
      </c>
      <c r="N6" s="91" t="s">
        <v>147</v>
      </c>
      <c r="O6" s="94" t="s">
        <v>147</v>
      </c>
    </row>
    <row r="7" spans="1:15" ht="14.25" customHeight="1">
      <c r="A7" s="64" t="s">
        <v>1</v>
      </c>
      <c r="B7" s="65">
        <v>0</v>
      </c>
      <c r="C7" s="65">
        <v>481.85300000000001</v>
      </c>
      <c r="D7" s="65">
        <v>2055.5920000000001</v>
      </c>
      <c r="E7" s="65">
        <v>213.46100000000001</v>
      </c>
      <c r="F7" s="65">
        <v>0</v>
      </c>
      <c r="G7" s="65">
        <v>0.224</v>
      </c>
      <c r="H7" s="65">
        <v>67.619</v>
      </c>
      <c r="I7" s="65">
        <v>2.1999999999999999E-2</v>
      </c>
      <c r="J7" s="65">
        <v>13.488</v>
      </c>
      <c r="K7" s="65">
        <v>0</v>
      </c>
      <c r="L7" s="65">
        <v>0.44500000000000001</v>
      </c>
      <c r="M7" s="65">
        <v>1217.3800000000001</v>
      </c>
      <c r="N7" s="65">
        <v>114.75</v>
      </c>
      <c r="O7" s="86">
        <v>4164.8340000000007</v>
      </c>
    </row>
    <row r="8" spans="1:15" ht="14.25" customHeight="1">
      <c r="A8" s="67" t="s">
        <v>35</v>
      </c>
      <c r="B8" s="68">
        <v>27.35</v>
      </c>
      <c r="C8" s="68">
        <v>1744.6669999999999</v>
      </c>
      <c r="D8" s="68">
        <v>7497.0929999999998</v>
      </c>
      <c r="E8" s="68">
        <v>148.941</v>
      </c>
      <c r="F8" s="68">
        <v>68.054000000000002</v>
      </c>
      <c r="G8" s="68">
        <v>87.546000000000006</v>
      </c>
      <c r="H8" s="68">
        <v>137.642</v>
      </c>
      <c r="I8" s="68">
        <v>3.359</v>
      </c>
      <c r="J8" s="68">
        <v>439.39800000000002</v>
      </c>
      <c r="K8" s="68">
        <v>0</v>
      </c>
      <c r="L8" s="68">
        <v>0</v>
      </c>
      <c r="M8" s="68">
        <v>996.92700000000002</v>
      </c>
      <c r="N8" s="68">
        <v>1078.921</v>
      </c>
      <c r="O8" s="87">
        <v>12229.898000000001</v>
      </c>
    </row>
    <row r="9" spans="1:15" ht="14.25" customHeight="1">
      <c r="A9" s="67" t="s">
        <v>2</v>
      </c>
      <c r="B9" s="68">
        <v>6.9000000000000006E-2</v>
      </c>
      <c r="C9" s="68">
        <v>244.964</v>
      </c>
      <c r="D9" s="68">
        <v>94.296000000000006</v>
      </c>
      <c r="E9" s="68">
        <v>25.38</v>
      </c>
      <c r="F9" s="68">
        <v>4.6609999999999996</v>
      </c>
      <c r="G9" s="68">
        <v>10.78</v>
      </c>
      <c r="H9" s="68">
        <v>74.453000000000003</v>
      </c>
      <c r="I9" s="68">
        <v>0</v>
      </c>
      <c r="J9" s="68">
        <v>32.944000000000003</v>
      </c>
      <c r="K9" s="68">
        <v>0</v>
      </c>
      <c r="L9" s="68">
        <v>0.26100000000000001</v>
      </c>
      <c r="M9" s="68">
        <v>61.905000000000001</v>
      </c>
      <c r="N9" s="68">
        <v>65.691999999999993</v>
      </c>
      <c r="O9" s="87">
        <v>615.40499999999997</v>
      </c>
    </row>
    <row r="10" spans="1:15" ht="14.25" customHeight="1">
      <c r="A10" s="67" t="s">
        <v>32</v>
      </c>
      <c r="B10" s="68" t="s">
        <v>105</v>
      </c>
      <c r="C10" s="68" t="s">
        <v>105</v>
      </c>
      <c r="D10" s="68" t="s">
        <v>105</v>
      </c>
      <c r="E10" s="68" t="s">
        <v>105</v>
      </c>
      <c r="F10" s="68" t="s">
        <v>105</v>
      </c>
      <c r="G10" s="68" t="s">
        <v>105</v>
      </c>
      <c r="H10" s="68" t="s">
        <v>105</v>
      </c>
      <c r="I10" s="68" t="s">
        <v>105</v>
      </c>
      <c r="J10" s="68" t="s">
        <v>105</v>
      </c>
      <c r="K10" s="68" t="s">
        <v>105</v>
      </c>
      <c r="L10" s="68" t="s">
        <v>105</v>
      </c>
      <c r="M10" s="68" t="s">
        <v>105</v>
      </c>
      <c r="N10" s="68" t="s">
        <v>105</v>
      </c>
      <c r="O10" s="87" t="s">
        <v>105</v>
      </c>
    </row>
    <row r="11" spans="1:15" ht="14.25" customHeight="1">
      <c r="A11" s="67" t="s">
        <v>3</v>
      </c>
      <c r="B11" s="68">
        <v>6.97</v>
      </c>
      <c r="C11" s="68">
        <v>3.97</v>
      </c>
      <c r="D11" s="68">
        <v>3091.42</v>
      </c>
      <c r="E11" s="68">
        <v>0</v>
      </c>
      <c r="F11" s="68">
        <v>2.79</v>
      </c>
      <c r="G11" s="68">
        <v>0</v>
      </c>
      <c r="H11" s="68">
        <v>8.82</v>
      </c>
      <c r="I11" s="68">
        <v>0</v>
      </c>
      <c r="J11" s="68">
        <v>0</v>
      </c>
      <c r="K11" s="68">
        <v>0</v>
      </c>
      <c r="L11" s="68">
        <v>0</v>
      </c>
      <c r="M11" s="68">
        <v>14.16</v>
      </c>
      <c r="N11" s="68">
        <v>17.7</v>
      </c>
      <c r="O11" s="87">
        <v>3145.83</v>
      </c>
    </row>
    <row r="12" spans="1:15" ht="14.25" customHeight="1">
      <c r="A12" s="67" t="s">
        <v>4</v>
      </c>
      <c r="B12" s="68">
        <v>0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93.5</v>
      </c>
      <c r="O12" s="87">
        <v>93.5</v>
      </c>
    </row>
    <row r="13" spans="1:15" ht="14.25" customHeight="1">
      <c r="A13" s="67" t="s">
        <v>5</v>
      </c>
      <c r="B13" s="68">
        <v>0</v>
      </c>
      <c r="C13" s="68">
        <v>0</v>
      </c>
      <c r="D13" s="68">
        <v>5.9420000000000002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0.70899999999999996</v>
      </c>
      <c r="K13" s="68">
        <v>0</v>
      </c>
      <c r="L13" s="68">
        <v>0</v>
      </c>
      <c r="M13" s="68">
        <v>16.533000000000001</v>
      </c>
      <c r="N13" s="68">
        <v>0</v>
      </c>
      <c r="O13" s="87">
        <v>23.184000000000001</v>
      </c>
    </row>
    <row r="14" spans="1:15" ht="14.25" customHeight="1">
      <c r="A14" s="67" t="s">
        <v>6</v>
      </c>
      <c r="B14" s="68">
        <v>8.9999999999999993E-3</v>
      </c>
      <c r="C14" s="68">
        <v>400.17399999999998</v>
      </c>
      <c r="D14" s="68">
        <v>664.65300000000002</v>
      </c>
      <c r="E14" s="68">
        <v>4.734</v>
      </c>
      <c r="F14" s="68">
        <v>7.4999999999999997E-2</v>
      </c>
      <c r="G14" s="68">
        <v>9.2319999999999993</v>
      </c>
      <c r="H14" s="68">
        <v>39.326000000000001</v>
      </c>
      <c r="I14" s="68">
        <v>0</v>
      </c>
      <c r="J14" s="68">
        <v>145.40700000000001</v>
      </c>
      <c r="K14" s="68">
        <v>0</v>
      </c>
      <c r="L14" s="68">
        <v>0</v>
      </c>
      <c r="M14" s="68">
        <v>286.68900000000002</v>
      </c>
      <c r="N14" s="68">
        <v>97.974999999999994</v>
      </c>
      <c r="O14" s="87">
        <v>1648.2739999999999</v>
      </c>
    </row>
    <row r="15" spans="1:15" ht="14.25" customHeight="1">
      <c r="A15" s="67" t="s">
        <v>7</v>
      </c>
      <c r="B15" s="68">
        <v>5.9390000000000001</v>
      </c>
      <c r="C15" s="68">
        <v>3607.192</v>
      </c>
      <c r="D15" s="68">
        <v>5880.5410000000002</v>
      </c>
      <c r="E15" s="68">
        <v>208.619</v>
      </c>
      <c r="F15" s="68">
        <v>6.9379999999999997</v>
      </c>
      <c r="G15" s="68">
        <v>219.51300000000001</v>
      </c>
      <c r="H15" s="68">
        <v>657.721</v>
      </c>
      <c r="I15" s="68">
        <v>7.1999999999999995E-2</v>
      </c>
      <c r="J15" s="68">
        <v>922.62199999999996</v>
      </c>
      <c r="K15" s="68">
        <v>0</v>
      </c>
      <c r="L15" s="68">
        <v>64.403999999999996</v>
      </c>
      <c r="M15" s="68">
        <v>1614.912</v>
      </c>
      <c r="N15" s="68">
        <v>1063.0119999999999</v>
      </c>
      <c r="O15" s="87">
        <v>14251.485000000002</v>
      </c>
    </row>
    <row r="16" spans="1:15" ht="14.25" customHeight="1">
      <c r="A16" s="67" t="s">
        <v>22</v>
      </c>
      <c r="B16" s="82">
        <v>6.4000000000000001E-2</v>
      </c>
      <c r="C16" s="82">
        <v>260.65699999999998</v>
      </c>
      <c r="D16" s="82">
        <v>1187.1410000000001</v>
      </c>
      <c r="E16" s="82">
        <v>0.08</v>
      </c>
      <c r="F16" s="82">
        <v>0</v>
      </c>
      <c r="G16" s="82">
        <v>0.14399999999999999</v>
      </c>
      <c r="H16" s="82">
        <v>4.8479999999999999</v>
      </c>
      <c r="I16" s="82">
        <v>0</v>
      </c>
      <c r="J16" s="82">
        <v>1E-3</v>
      </c>
      <c r="K16" s="82">
        <v>0</v>
      </c>
      <c r="L16" s="82">
        <v>0</v>
      </c>
      <c r="M16" s="82">
        <v>96.52</v>
      </c>
      <c r="N16" s="82">
        <v>22.216999999999999</v>
      </c>
      <c r="O16" s="85">
        <v>1571.672</v>
      </c>
    </row>
    <row r="17" spans="1:15" ht="14.25" customHeight="1">
      <c r="A17" s="67" t="s">
        <v>8</v>
      </c>
      <c r="B17" s="68">
        <v>22.852</v>
      </c>
      <c r="C17" s="68">
        <v>687.60900000000004</v>
      </c>
      <c r="D17" s="68">
        <v>1868.191</v>
      </c>
      <c r="E17" s="82">
        <v>84.046000000000006</v>
      </c>
      <c r="F17" s="82">
        <v>6.8140000000000001</v>
      </c>
      <c r="G17" s="82">
        <v>13.691000000000001</v>
      </c>
      <c r="H17" s="82">
        <v>55.7</v>
      </c>
      <c r="I17" s="82">
        <v>2.4740000000000002</v>
      </c>
      <c r="J17" s="82">
        <v>303.42399999999998</v>
      </c>
      <c r="K17" s="82">
        <v>0</v>
      </c>
      <c r="L17" s="82">
        <v>0</v>
      </c>
      <c r="M17" s="82">
        <v>877.78800000000001</v>
      </c>
      <c r="N17" s="82">
        <v>1122.7860000000001</v>
      </c>
      <c r="O17" s="85">
        <v>5045.375</v>
      </c>
    </row>
    <row r="18" spans="1:15" ht="14.25" customHeight="1">
      <c r="A18" s="67" t="s">
        <v>9</v>
      </c>
      <c r="B18" s="68">
        <v>0</v>
      </c>
      <c r="C18" s="68">
        <v>375.28500000000003</v>
      </c>
      <c r="D18" s="68">
        <v>2301.6640000000002</v>
      </c>
      <c r="E18" s="68">
        <v>21.882999999999999</v>
      </c>
      <c r="F18" s="68">
        <v>1131.885</v>
      </c>
      <c r="G18" s="68">
        <v>0.42099999999999999</v>
      </c>
      <c r="H18" s="68">
        <v>45.904000000000003</v>
      </c>
      <c r="I18" s="68">
        <v>0</v>
      </c>
      <c r="J18" s="68">
        <v>19.849</v>
      </c>
      <c r="K18" s="68">
        <v>0</v>
      </c>
      <c r="L18" s="68">
        <v>0</v>
      </c>
      <c r="M18" s="68">
        <v>70.8</v>
      </c>
      <c r="N18" s="68">
        <v>32.9</v>
      </c>
      <c r="O18" s="87">
        <v>4000.5909999999999</v>
      </c>
    </row>
    <row r="19" spans="1:15" ht="14.25" customHeight="1">
      <c r="A19" s="67" t="s">
        <v>10</v>
      </c>
      <c r="B19" s="68">
        <v>1.8879999999999999</v>
      </c>
      <c r="C19" s="68">
        <v>615.62699999999995</v>
      </c>
      <c r="D19" s="68">
        <v>7956.0140000000001</v>
      </c>
      <c r="E19" s="68">
        <v>88.134</v>
      </c>
      <c r="F19" s="68">
        <v>9.0510000000000002</v>
      </c>
      <c r="G19" s="68">
        <v>0.40500000000000003</v>
      </c>
      <c r="H19" s="68">
        <v>531.928</v>
      </c>
      <c r="I19" s="68">
        <v>0</v>
      </c>
      <c r="J19" s="68">
        <v>1.411</v>
      </c>
      <c r="K19" s="68">
        <v>0</v>
      </c>
      <c r="L19" s="68">
        <v>0</v>
      </c>
      <c r="M19" s="68">
        <v>31.085999999999999</v>
      </c>
      <c r="N19" s="68">
        <v>2.4E-2</v>
      </c>
      <c r="O19" s="87">
        <v>9235.5679999999993</v>
      </c>
    </row>
    <row r="20" spans="1:15" ht="14.25" customHeight="1">
      <c r="A20" s="67" t="s">
        <v>28</v>
      </c>
      <c r="B20" s="68">
        <v>0</v>
      </c>
      <c r="C20" s="68">
        <v>0</v>
      </c>
      <c r="D20" s="68">
        <v>103.114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87">
        <v>103.114</v>
      </c>
    </row>
    <row r="21" spans="1:15" ht="14.25" customHeight="1">
      <c r="A21" s="67" t="s">
        <v>11</v>
      </c>
      <c r="B21" s="68">
        <v>0.48099999999999998</v>
      </c>
      <c r="C21" s="68">
        <v>1160.345</v>
      </c>
      <c r="D21" s="68">
        <v>3979.2429999999999</v>
      </c>
      <c r="E21" s="68">
        <v>2006.4469999999999</v>
      </c>
      <c r="F21" s="68">
        <v>19.954999999999998</v>
      </c>
      <c r="G21" s="68">
        <v>1.857</v>
      </c>
      <c r="H21" s="68">
        <v>32.728000000000002</v>
      </c>
      <c r="I21" s="68">
        <v>0.20499999999999999</v>
      </c>
      <c r="J21" s="68">
        <v>339.59500000000003</v>
      </c>
      <c r="K21" s="68">
        <v>0</v>
      </c>
      <c r="L21" s="68">
        <v>0.23400000000000001</v>
      </c>
      <c r="M21" s="68">
        <v>927.95399999999995</v>
      </c>
      <c r="N21" s="68">
        <v>350.428</v>
      </c>
      <c r="O21" s="87">
        <v>8819.4719999999998</v>
      </c>
    </row>
    <row r="22" spans="1:15" ht="14.25" customHeight="1">
      <c r="A22" s="67" t="s">
        <v>12</v>
      </c>
      <c r="B22" s="68">
        <v>7.3999999999999996E-2</v>
      </c>
      <c r="C22" s="68">
        <v>773.04700000000003</v>
      </c>
      <c r="D22" s="68">
        <v>935.01900000000001</v>
      </c>
      <c r="E22" s="68">
        <v>38.65</v>
      </c>
      <c r="F22" s="68">
        <v>1.9419999999999999</v>
      </c>
      <c r="G22" s="68">
        <v>7.5999999999999998E-2</v>
      </c>
      <c r="H22" s="68">
        <v>50.701999999999998</v>
      </c>
      <c r="I22" s="68">
        <v>0</v>
      </c>
      <c r="J22" s="68">
        <v>84.78</v>
      </c>
      <c r="K22" s="68">
        <v>0</v>
      </c>
      <c r="L22" s="68">
        <v>2.7709999999999999</v>
      </c>
      <c r="M22" s="68">
        <v>108.74</v>
      </c>
      <c r="N22" s="68">
        <v>176.81899999999999</v>
      </c>
      <c r="O22" s="87">
        <v>2172.62</v>
      </c>
    </row>
    <row r="23" spans="1:15" ht="14.25" customHeight="1">
      <c r="A23" s="67" t="s">
        <v>13</v>
      </c>
      <c r="B23" s="68">
        <v>45.277000000000001</v>
      </c>
      <c r="C23" s="68">
        <v>794.26900000000001</v>
      </c>
      <c r="D23" s="68">
        <v>6763.7209999999995</v>
      </c>
      <c r="E23" s="68">
        <v>77.058000000000007</v>
      </c>
      <c r="F23" s="68">
        <v>35.86</v>
      </c>
      <c r="G23" s="68">
        <v>30.462</v>
      </c>
      <c r="H23" s="68">
        <v>90.251999999999995</v>
      </c>
      <c r="I23" s="68">
        <v>2.8879999999999999</v>
      </c>
      <c r="J23" s="68">
        <v>166.57499999999999</v>
      </c>
      <c r="K23" s="68">
        <v>0</v>
      </c>
      <c r="L23" s="68">
        <v>0</v>
      </c>
      <c r="M23" s="68">
        <v>1072.7460000000001</v>
      </c>
      <c r="N23" s="68">
        <v>1314.904</v>
      </c>
      <c r="O23" s="87">
        <v>10394.012000000001</v>
      </c>
    </row>
    <row r="24" spans="1:15" ht="14.25" customHeight="1">
      <c r="A24" s="67" t="s">
        <v>14</v>
      </c>
      <c r="B24" s="68">
        <v>130.024</v>
      </c>
      <c r="C24" s="68">
        <v>2881.7710000000002</v>
      </c>
      <c r="D24" s="68">
        <v>24107.319</v>
      </c>
      <c r="E24" s="68">
        <v>471.81400000000002</v>
      </c>
      <c r="F24" s="68">
        <v>515.27300000000002</v>
      </c>
      <c r="G24" s="68">
        <v>0.44800000000000001</v>
      </c>
      <c r="H24" s="68">
        <v>565.95399999999995</v>
      </c>
      <c r="I24" s="82" t="s">
        <v>147</v>
      </c>
      <c r="J24" s="68">
        <v>156.97300000000001</v>
      </c>
      <c r="K24" s="68">
        <v>0</v>
      </c>
      <c r="L24" s="82" t="s">
        <v>147</v>
      </c>
      <c r="M24" s="68">
        <v>1447.02</v>
      </c>
      <c r="N24" s="68">
        <v>4896.05</v>
      </c>
      <c r="O24" s="87">
        <v>35173.311000000009</v>
      </c>
    </row>
    <row r="25" spans="1:15" ht="14.25" customHeight="1">
      <c r="A25" s="67" t="s">
        <v>15</v>
      </c>
      <c r="B25" s="68">
        <v>0</v>
      </c>
      <c r="C25" s="68">
        <v>115.226</v>
      </c>
      <c r="D25" s="68">
        <v>178.363</v>
      </c>
      <c r="E25" s="68">
        <v>249.6</v>
      </c>
      <c r="F25" s="68">
        <v>0</v>
      </c>
      <c r="G25" s="68">
        <v>0</v>
      </c>
      <c r="H25" s="68">
        <v>11.954000000000001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151.95400000000001</v>
      </c>
      <c r="O25" s="87">
        <v>707.09699999999998</v>
      </c>
    </row>
    <row r="26" spans="1:15" ht="14.25" customHeight="1">
      <c r="A26" s="67" t="s">
        <v>16</v>
      </c>
      <c r="B26" s="68">
        <v>51.558</v>
      </c>
      <c r="C26" s="68">
        <v>307.50099999999998</v>
      </c>
      <c r="D26" s="68">
        <v>4445.326</v>
      </c>
      <c r="E26" s="68">
        <v>354.52600000000001</v>
      </c>
      <c r="F26" s="68">
        <v>145.36099999999999</v>
      </c>
      <c r="G26" s="68">
        <v>2.605</v>
      </c>
      <c r="H26" s="68">
        <v>4.8000000000000001E-2</v>
      </c>
      <c r="I26" s="68">
        <v>9.27</v>
      </c>
      <c r="J26" s="68">
        <v>12.632999999999999</v>
      </c>
      <c r="K26" s="68">
        <v>0</v>
      </c>
      <c r="L26" s="68">
        <v>0</v>
      </c>
      <c r="M26" s="68">
        <v>176.25</v>
      </c>
      <c r="N26" s="68">
        <v>82.555000000000007</v>
      </c>
      <c r="O26" s="87">
        <v>5587.6329999999998</v>
      </c>
    </row>
    <row r="27" spans="1:15" ht="14.25" customHeight="1">
      <c r="A27" s="67" t="s">
        <v>17</v>
      </c>
      <c r="B27" s="68">
        <v>3.948</v>
      </c>
      <c r="C27" s="68">
        <v>39.209000000000003</v>
      </c>
      <c r="D27" s="68">
        <v>1789.2159999999999</v>
      </c>
      <c r="E27" s="68">
        <v>0.30199999999999999</v>
      </c>
      <c r="F27" s="68">
        <v>9.8330000000000002</v>
      </c>
      <c r="G27" s="68">
        <v>1.3879999999999999</v>
      </c>
      <c r="H27" s="68">
        <v>0.83499999999999996</v>
      </c>
      <c r="I27" s="68">
        <v>6.0000000000000001E-3</v>
      </c>
      <c r="J27" s="68">
        <v>18.556999999999999</v>
      </c>
      <c r="K27" s="68">
        <v>0</v>
      </c>
      <c r="L27" s="68">
        <v>0</v>
      </c>
      <c r="M27" s="68">
        <v>26.959</v>
      </c>
      <c r="N27" s="68">
        <v>26.190999999999999</v>
      </c>
      <c r="O27" s="87">
        <v>1916.444</v>
      </c>
    </row>
    <row r="28" spans="1:15" ht="14.25" customHeight="1">
      <c r="A28" s="67" t="s">
        <v>18</v>
      </c>
      <c r="B28" s="68">
        <v>4.1349999999999998</v>
      </c>
      <c r="C28" s="68">
        <v>424.02600000000001</v>
      </c>
      <c r="D28" s="68">
        <v>2165.1660000000002</v>
      </c>
      <c r="E28" s="68">
        <v>17.553000000000001</v>
      </c>
      <c r="F28" s="68">
        <v>26.7</v>
      </c>
      <c r="G28" s="68">
        <v>10.394</v>
      </c>
      <c r="H28" s="68">
        <v>16.251000000000001</v>
      </c>
      <c r="I28" s="68">
        <v>0</v>
      </c>
      <c r="J28" s="68">
        <v>88.935000000000002</v>
      </c>
      <c r="K28" s="68">
        <v>0</v>
      </c>
      <c r="L28" s="68">
        <v>0.318</v>
      </c>
      <c r="M28" s="68">
        <v>180.25800000000001</v>
      </c>
      <c r="N28" s="68">
        <v>1165.9749999999999</v>
      </c>
      <c r="O28" s="87">
        <v>4099.7109999999993</v>
      </c>
    </row>
    <row r="29" spans="1:15" ht="14.25" customHeight="1">
      <c r="A29" s="72" t="s">
        <v>19</v>
      </c>
      <c r="B29" s="73">
        <v>0</v>
      </c>
      <c r="C29" s="73">
        <v>208.23500000000001</v>
      </c>
      <c r="D29" s="73">
        <v>256.15100000000001</v>
      </c>
      <c r="E29" s="73">
        <v>0.20799999999999999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960.28499999999997</v>
      </c>
      <c r="N29" s="73">
        <v>182.74299999999999</v>
      </c>
      <c r="O29" s="88">
        <v>1607.6219999999998</v>
      </c>
    </row>
    <row r="30" spans="1:15" ht="14.25" customHeight="1">
      <c r="A30" s="69" t="s">
        <v>20</v>
      </c>
      <c r="B30" s="70">
        <v>2.4E-2</v>
      </c>
      <c r="C30" s="70">
        <v>1130.752</v>
      </c>
      <c r="D30" s="70">
        <v>964.52700000000004</v>
      </c>
      <c r="E30" s="70">
        <v>20.838000000000001</v>
      </c>
      <c r="F30" s="70">
        <v>2.3620000000000001</v>
      </c>
      <c r="G30" s="70">
        <v>92.421999999999997</v>
      </c>
      <c r="H30" s="70">
        <v>832.39700000000005</v>
      </c>
      <c r="I30" s="70">
        <v>22.748000000000001</v>
      </c>
      <c r="J30" s="70">
        <v>59.255000000000003</v>
      </c>
      <c r="K30" s="70">
        <v>0</v>
      </c>
      <c r="L30" s="70">
        <v>0.52100000000000002</v>
      </c>
      <c r="M30" s="70">
        <v>229.62299999999999</v>
      </c>
      <c r="N30" s="70">
        <v>16.14</v>
      </c>
      <c r="O30" s="89">
        <v>3371.6090000000004</v>
      </c>
    </row>
    <row r="31" spans="1:15" ht="14.25" customHeight="1">
      <c r="A31" s="74" t="s">
        <v>21</v>
      </c>
      <c r="B31" s="75">
        <v>0.17799999999999999</v>
      </c>
      <c r="C31" s="75">
        <v>11.943</v>
      </c>
      <c r="D31" s="75">
        <v>482.26400000000001</v>
      </c>
      <c r="E31" s="75">
        <v>1.9E-2</v>
      </c>
      <c r="F31" s="75">
        <v>1.7</v>
      </c>
      <c r="G31" s="75">
        <v>0.95899999999999996</v>
      </c>
      <c r="H31" s="75">
        <v>5.4240000000000004</v>
      </c>
      <c r="I31" s="75">
        <v>0.59699999999999998</v>
      </c>
      <c r="J31" s="75">
        <v>8.0869999999999997</v>
      </c>
      <c r="K31" s="75">
        <v>0</v>
      </c>
      <c r="L31" s="75">
        <v>1.6519999999999999</v>
      </c>
      <c r="M31" s="75">
        <v>43.863999999999997</v>
      </c>
      <c r="N31" s="75">
        <v>16.178000000000001</v>
      </c>
      <c r="O31" s="90">
        <v>572.86500000000001</v>
      </c>
    </row>
    <row r="32" spans="1:15" ht="14.25" customHeight="1">
      <c r="A32" s="69" t="s">
        <v>27</v>
      </c>
      <c r="B32" s="70">
        <v>17.93</v>
      </c>
      <c r="C32" s="70">
        <v>565.678</v>
      </c>
      <c r="D32" s="70">
        <v>5274.2169999999996</v>
      </c>
      <c r="E32" s="70">
        <v>94.477000000000004</v>
      </c>
      <c r="F32" s="70">
        <v>40.94</v>
      </c>
      <c r="G32" s="70">
        <v>22.704999999999998</v>
      </c>
      <c r="H32" s="70">
        <v>124.07</v>
      </c>
      <c r="I32" s="70">
        <v>6.665</v>
      </c>
      <c r="J32" s="70">
        <v>331.637</v>
      </c>
      <c r="K32" s="70">
        <v>0</v>
      </c>
      <c r="L32" s="70">
        <v>0</v>
      </c>
      <c r="M32" s="70">
        <v>1055.2929999999999</v>
      </c>
      <c r="N32" s="70">
        <v>1341.0550000000001</v>
      </c>
      <c r="O32" s="89">
        <v>8874.6669999999976</v>
      </c>
    </row>
    <row r="33" spans="1:15" ht="14.25" customHeight="1">
      <c r="A33" s="64" t="s">
        <v>34</v>
      </c>
      <c r="B33" s="65" t="s">
        <v>105</v>
      </c>
      <c r="C33" s="65" t="s">
        <v>105</v>
      </c>
      <c r="D33" s="65" t="s">
        <v>105</v>
      </c>
      <c r="E33" s="65" t="s">
        <v>105</v>
      </c>
      <c r="F33" s="65" t="s">
        <v>105</v>
      </c>
      <c r="G33" s="65" t="s">
        <v>105</v>
      </c>
      <c r="H33" s="65" t="s">
        <v>105</v>
      </c>
      <c r="I33" s="65" t="s">
        <v>105</v>
      </c>
      <c r="J33" s="65" t="s">
        <v>105</v>
      </c>
      <c r="K33" s="65" t="s">
        <v>105</v>
      </c>
      <c r="L33" s="65" t="s">
        <v>105</v>
      </c>
      <c r="M33" s="65" t="s">
        <v>105</v>
      </c>
      <c r="N33" s="65" t="s">
        <v>105</v>
      </c>
      <c r="O33" s="86" t="s">
        <v>105</v>
      </c>
    </row>
    <row r="34" spans="1:15" ht="14.25" customHeight="1">
      <c r="A34" s="67" t="s">
        <v>36</v>
      </c>
      <c r="B34" s="68" t="s">
        <v>105</v>
      </c>
      <c r="C34" s="68" t="s">
        <v>105</v>
      </c>
      <c r="D34" s="68" t="s">
        <v>105</v>
      </c>
      <c r="E34" s="68" t="s">
        <v>105</v>
      </c>
      <c r="F34" s="68" t="s">
        <v>105</v>
      </c>
      <c r="G34" s="68" t="s">
        <v>105</v>
      </c>
      <c r="H34" s="68" t="s">
        <v>105</v>
      </c>
      <c r="I34" s="68" t="s">
        <v>105</v>
      </c>
      <c r="J34" s="68" t="s">
        <v>105</v>
      </c>
      <c r="K34" s="68" t="s">
        <v>105</v>
      </c>
      <c r="L34" s="68" t="s">
        <v>105</v>
      </c>
      <c r="M34" s="68" t="s">
        <v>105</v>
      </c>
      <c r="N34" s="68" t="s">
        <v>105</v>
      </c>
      <c r="O34" s="87" t="s">
        <v>105</v>
      </c>
    </row>
    <row r="35" spans="1:15" ht="14.25" customHeight="1">
      <c r="A35" s="67" t="s">
        <v>104</v>
      </c>
      <c r="B35" s="68" t="s">
        <v>105</v>
      </c>
      <c r="C35" s="68" t="s">
        <v>105</v>
      </c>
      <c r="D35" s="68" t="s">
        <v>105</v>
      </c>
      <c r="E35" s="68" t="s">
        <v>105</v>
      </c>
      <c r="F35" s="68" t="s">
        <v>105</v>
      </c>
      <c r="G35" s="68" t="s">
        <v>105</v>
      </c>
      <c r="H35" s="68" t="s">
        <v>105</v>
      </c>
      <c r="I35" s="68" t="s">
        <v>105</v>
      </c>
      <c r="J35" s="68" t="s">
        <v>105</v>
      </c>
      <c r="K35" s="68" t="s">
        <v>105</v>
      </c>
      <c r="L35" s="68" t="s">
        <v>105</v>
      </c>
      <c r="M35" s="68" t="s">
        <v>105</v>
      </c>
      <c r="N35" s="68" t="s">
        <v>105</v>
      </c>
      <c r="O35" s="87" t="s">
        <v>105</v>
      </c>
    </row>
    <row r="36" spans="1:15">
      <c r="A36" s="69" t="s">
        <v>93</v>
      </c>
      <c r="B36" s="70">
        <v>0</v>
      </c>
      <c r="C36" s="70">
        <v>8.7460000000000004</v>
      </c>
      <c r="D36" s="70">
        <v>3182.9470000000001</v>
      </c>
      <c r="E36" s="70">
        <v>6.8620000000000001</v>
      </c>
      <c r="F36" s="70">
        <v>0.32100000000000001</v>
      </c>
      <c r="G36" s="70">
        <v>0.38</v>
      </c>
      <c r="H36" s="70">
        <v>107.244</v>
      </c>
      <c r="I36" s="70">
        <v>0.57799999999999996</v>
      </c>
      <c r="J36" s="70">
        <v>16.158999999999999</v>
      </c>
      <c r="K36" s="70">
        <v>0</v>
      </c>
      <c r="L36" s="70">
        <v>0</v>
      </c>
      <c r="M36" s="70">
        <v>99.043000000000006</v>
      </c>
      <c r="N36" s="70">
        <v>417.87799999999999</v>
      </c>
      <c r="O36" s="89">
        <v>3840.1580000000008</v>
      </c>
    </row>
    <row r="37" spans="1:15">
      <c r="A37" s="80" t="s">
        <v>135</v>
      </c>
      <c r="L37" s="66"/>
      <c r="M37" s="66"/>
      <c r="N37" s="66"/>
    </row>
    <row r="38" spans="1:15">
      <c r="A38" s="80" t="s">
        <v>173</v>
      </c>
      <c r="L38" s="66"/>
      <c r="M38" s="66"/>
      <c r="N38" s="66"/>
    </row>
    <row r="39" spans="1:15">
      <c r="A39" s="71" t="s">
        <v>150</v>
      </c>
      <c r="B39" s="71"/>
      <c r="C39" s="71"/>
      <c r="D39" s="71"/>
      <c r="E39" s="71"/>
    </row>
    <row r="42" spans="1:15"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</row>
    <row r="43" spans="1:15"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</row>
  </sheetData>
  <mergeCells count="1">
    <mergeCell ref="O3:O4"/>
  </mergeCells>
  <pageMargins left="0.31" right="0.75" top="0.39" bottom="0.49" header="0.26" footer="0.28000000000000003"/>
  <pageSetup paperSize="9" scale="86" orientation="landscape" r:id="rId1"/>
  <headerFooter alignWithMargins="0"/>
  <colBreaks count="1" manualBreakCount="1">
    <brk id="10" max="1048575" man="1"/>
  </colBreaks>
  <ignoredErrors>
    <ignoredError sqref="B3:N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Figure1</vt:lpstr>
      <vt:lpstr>Figure2</vt:lpstr>
      <vt:lpstr>Figure3</vt:lpstr>
      <vt:lpstr>Figure4</vt:lpstr>
      <vt:lpstr>Figure5</vt:lpstr>
      <vt:lpstr>Figure6</vt:lpstr>
      <vt:lpstr>Figure 7</vt:lpstr>
      <vt:lpstr>Table 1</vt:lpstr>
      <vt:lpstr>Figure1!Print_Area</vt:lpstr>
      <vt:lpstr>Figure2!Print_Area</vt:lpstr>
      <vt:lpstr>Figure4!Print_Area</vt:lpstr>
      <vt:lpstr>Figure5!Print_Area</vt:lpstr>
    </vt:vector>
  </TitlesOfParts>
  <Company>ARTEMIS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christopheB</dc:creator>
  <cp:lastModifiedBy>Manuel Da Silva</cp:lastModifiedBy>
  <cp:lastPrinted>2010-01-14T10:27:07Z</cp:lastPrinted>
  <dcterms:created xsi:type="dcterms:W3CDTF">2007-09-04T12:42:17Z</dcterms:created>
  <dcterms:modified xsi:type="dcterms:W3CDTF">2024-10-29T08:32:58Z</dcterms:modified>
</cp:coreProperties>
</file>