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sna\Desktop\Eurostat\2024-07\16 - Global production and expenditure relationships\"/>
    </mc:Choice>
  </mc:AlternateContent>
  <xr:revisionPtr revIDLastSave="0" documentId="13_ncr:1_{0D010718-DA9D-4064-85C0-DA540D9A6846}" xr6:coauthVersionLast="47" xr6:coauthVersionMax="47" xr10:uidLastSave="{00000000-0000-0000-0000-000000000000}"/>
  <bookViews>
    <workbookView xWindow="-108" yWindow="-108" windowWidth="23256" windowHeight="12456" tabRatio="822" activeTab="1" xr2:uid="{00000000-000D-0000-FFFF-FFFF00000000}"/>
  </bookViews>
  <sheets>
    <sheet name="F1" sheetId="21" r:id="rId1"/>
    <sheet name="F2" sheetId="39" r:id="rId2"/>
    <sheet name="2022" sheetId="20" r:id="rId3"/>
    <sheet name="2021" sheetId="23" r:id="rId4"/>
    <sheet name="2020" sheetId="24" r:id="rId5"/>
    <sheet name="2019" sheetId="25" r:id="rId6"/>
    <sheet name="2018" sheetId="26" r:id="rId7"/>
    <sheet name="2017" sheetId="27" r:id="rId8"/>
    <sheet name="2016" sheetId="28" r:id="rId9"/>
    <sheet name="2015" sheetId="29" r:id="rId10"/>
    <sheet name="2014" sheetId="30" r:id="rId11"/>
    <sheet name="2013" sheetId="31" r:id="rId12"/>
    <sheet name="2012" sheetId="32" r:id="rId13"/>
    <sheet name="2011" sheetId="33" r:id="rId14"/>
    <sheet name="2010" sheetId="22" r:id="rId15"/>
  </sheets>
  <definedNames>
    <definedName name="_xlnm._FilterDatabase" localSheetId="1" hidden="1">'F2'!$F$7:$H$34</definedName>
  </definedNames>
  <calcPr calcId="191029"/>
</workbook>
</file>

<file path=xl/calcChain.xml><?xml version="1.0" encoding="utf-8"?>
<calcChain xmlns="http://schemas.openxmlformats.org/spreadsheetml/2006/main">
  <c r="E16" i="21" l="1"/>
  <c r="G7" i="24"/>
  <c r="B36" i="20"/>
  <c r="M7" i="20"/>
  <c r="L7" i="20"/>
  <c r="K7" i="20"/>
  <c r="J7" i="20"/>
  <c r="I7" i="20"/>
  <c r="E7" i="20"/>
  <c r="D7" i="20"/>
  <c r="E7" i="21"/>
  <c r="F7" i="21"/>
  <c r="E8" i="21"/>
  <c r="F8" i="21"/>
  <c r="E9" i="21"/>
  <c r="F9" i="21"/>
  <c r="F10" i="21"/>
  <c r="F11" i="21"/>
  <c r="E12" i="21"/>
  <c r="F12" i="21"/>
  <c r="E13" i="21"/>
  <c r="F13" i="21"/>
  <c r="E14" i="21"/>
  <c r="F14" i="21"/>
  <c r="E15" i="21"/>
  <c r="F15" i="21"/>
  <c r="M8" i="20"/>
  <c r="M9" i="20"/>
  <c r="M10" i="20"/>
  <c r="M11" i="20"/>
  <c r="M12" i="20"/>
  <c r="M13" i="20"/>
  <c r="M14" i="20"/>
  <c r="M15" i="20"/>
  <c r="M16" i="20"/>
  <c r="M17" i="20"/>
  <c r="M18" i="20"/>
  <c r="M19" i="20"/>
  <c r="M20" i="20"/>
  <c r="M21" i="20"/>
  <c r="M22" i="20"/>
  <c r="M23" i="20"/>
  <c r="M24" i="20"/>
  <c r="M25" i="20"/>
  <c r="M26" i="20"/>
  <c r="M27" i="20"/>
  <c r="M28" i="20"/>
  <c r="M29" i="20"/>
  <c r="M30" i="20"/>
  <c r="M31" i="20"/>
  <c r="M32" i="20"/>
  <c r="M33" i="20"/>
  <c r="M34" i="20"/>
  <c r="L8" i="20"/>
  <c r="L9" i="20"/>
  <c r="L10" i="20"/>
  <c r="L11" i="20"/>
  <c r="L12" i="20"/>
  <c r="L13" i="20"/>
  <c r="L14" i="20"/>
  <c r="L15" i="20"/>
  <c r="L16" i="20"/>
  <c r="L17" i="20"/>
  <c r="L18" i="20"/>
  <c r="L19" i="20"/>
  <c r="L20" i="20"/>
  <c r="L21" i="20"/>
  <c r="L22" i="20"/>
  <c r="L23" i="20"/>
  <c r="L24" i="20"/>
  <c r="L25" i="20"/>
  <c r="L26" i="20"/>
  <c r="L27" i="20"/>
  <c r="L28" i="20"/>
  <c r="L29" i="20"/>
  <c r="L30" i="20"/>
  <c r="L31" i="20"/>
  <c r="L32" i="20"/>
  <c r="L33" i="20"/>
  <c r="L34" i="20"/>
  <c r="H11" i="25" l="1"/>
  <c r="G7" i="25"/>
  <c r="E27" i="25"/>
  <c r="E19" i="25"/>
  <c r="E11" i="25"/>
  <c r="E9" i="25"/>
  <c r="D7" i="25"/>
  <c r="E8" i="24"/>
  <c r="H9" i="24"/>
  <c r="E27" i="23"/>
  <c r="E21" i="23"/>
  <c r="E9" i="23"/>
  <c r="E8" i="23"/>
  <c r="H17" i="23"/>
  <c r="H15" i="23"/>
  <c r="H34" i="22"/>
  <c r="E34" i="22"/>
  <c r="H33" i="22"/>
  <c r="E33" i="22"/>
  <c r="H32" i="22"/>
  <c r="E32" i="22"/>
  <c r="H31" i="22"/>
  <c r="E31" i="22"/>
  <c r="H30" i="22"/>
  <c r="E30" i="22"/>
  <c r="H29" i="22"/>
  <c r="E29" i="22"/>
  <c r="H28" i="22"/>
  <c r="E28" i="22"/>
  <c r="H27" i="22"/>
  <c r="E27" i="22"/>
  <c r="H26" i="22"/>
  <c r="E26" i="22"/>
  <c r="H25" i="22"/>
  <c r="E25" i="22"/>
  <c r="H24" i="22"/>
  <c r="E24" i="22"/>
  <c r="H23" i="22"/>
  <c r="E23" i="22"/>
  <c r="H22" i="22"/>
  <c r="E22" i="22"/>
  <c r="H21" i="22"/>
  <c r="E21" i="22"/>
  <c r="H20" i="22"/>
  <c r="E20" i="22"/>
  <c r="H19" i="22"/>
  <c r="E19" i="22"/>
  <c r="H18" i="22"/>
  <c r="E18" i="22"/>
  <c r="H17" i="22"/>
  <c r="E17" i="22"/>
  <c r="H16" i="22"/>
  <c r="E16" i="22"/>
  <c r="H15" i="22"/>
  <c r="E15" i="22"/>
  <c r="H14" i="22"/>
  <c r="E14" i="22"/>
  <c r="H13" i="22"/>
  <c r="E13" i="22"/>
  <c r="H12" i="22"/>
  <c r="E12" i="22"/>
  <c r="H11" i="22"/>
  <c r="E11" i="22"/>
  <c r="H10" i="22"/>
  <c r="E10" i="22"/>
  <c r="H9" i="22"/>
  <c r="E9" i="22"/>
  <c r="H8" i="22"/>
  <c r="E8" i="22"/>
  <c r="G7" i="22"/>
  <c r="F7" i="22"/>
  <c r="D7" i="22"/>
  <c r="C7" i="22"/>
  <c r="H34" i="33"/>
  <c r="E34" i="33"/>
  <c r="H33" i="33"/>
  <c r="E33" i="33"/>
  <c r="H32" i="33"/>
  <c r="E32" i="33"/>
  <c r="H31" i="33"/>
  <c r="E31" i="33"/>
  <c r="H30" i="33"/>
  <c r="E30" i="33"/>
  <c r="H29" i="33"/>
  <c r="E29" i="33"/>
  <c r="H28" i="33"/>
  <c r="E28" i="33"/>
  <c r="H27" i="33"/>
  <c r="E27" i="33"/>
  <c r="H26" i="33"/>
  <c r="E26" i="33"/>
  <c r="H25" i="33"/>
  <c r="E25" i="33"/>
  <c r="H24" i="33"/>
  <c r="E24" i="33"/>
  <c r="H23" i="33"/>
  <c r="E23" i="33"/>
  <c r="H22" i="33"/>
  <c r="E22" i="33"/>
  <c r="H21" i="33"/>
  <c r="E21" i="33"/>
  <c r="H20" i="33"/>
  <c r="E20" i="33"/>
  <c r="H19" i="33"/>
  <c r="E19" i="33"/>
  <c r="H18" i="33"/>
  <c r="E18" i="33"/>
  <c r="H17" i="33"/>
  <c r="E17" i="33"/>
  <c r="H16" i="33"/>
  <c r="E16" i="33"/>
  <c r="H15" i="33"/>
  <c r="E15" i="33"/>
  <c r="H14" i="33"/>
  <c r="E14" i="33"/>
  <c r="H13" i="33"/>
  <c r="E13" i="33"/>
  <c r="H12" i="33"/>
  <c r="E12" i="33"/>
  <c r="H11" i="33"/>
  <c r="E11" i="33"/>
  <c r="H10" i="33"/>
  <c r="E10" i="33"/>
  <c r="H9" i="33"/>
  <c r="E9" i="33"/>
  <c r="H8" i="33"/>
  <c r="E8" i="33"/>
  <c r="G7" i="33"/>
  <c r="F7" i="33"/>
  <c r="D7" i="33"/>
  <c r="C7" i="33"/>
  <c r="H34" i="32"/>
  <c r="E34" i="32"/>
  <c r="H33" i="32"/>
  <c r="E33" i="32"/>
  <c r="H32" i="32"/>
  <c r="E32" i="32"/>
  <c r="H31" i="32"/>
  <c r="E31" i="32"/>
  <c r="H30" i="32"/>
  <c r="E30" i="32"/>
  <c r="H29" i="32"/>
  <c r="E29" i="32"/>
  <c r="H28" i="32"/>
  <c r="E28" i="32"/>
  <c r="H27" i="32"/>
  <c r="E27" i="32"/>
  <c r="H26" i="32"/>
  <c r="E26" i="32"/>
  <c r="H25" i="32"/>
  <c r="E25" i="32"/>
  <c r="H24" i="32"/>
  <c r="E24" i="32"/>
  <c r="H23" i="32"/>
  <c r="E23" i="32"/>
  <c r="H22" i="32"/>
  <c r="E22" i="32"/>
  <c r="H21" i="32"/>
  <c r="E21" i="32"/>
  <c r="H20" i="32"/>
  <c r="E20" i="32"/>
  <c r="H19" i="32"/>
  <c r="E19" i="32"/>
  <c r="H18" i="32"/>
  <c r="E18" i="32"/>
  <c r="H17" i="32"/>
  <c r="E17" i="32"/>
  <c r="H16" i="32"/>
  <c r="E16" i="32"/>
  <c r="H15" i="32"/>
  <c r="E15" i="32"/>
  <c r="H14" i="32"/>
  <c r="E14" i="32"/>
  <c r="H13" i="32"/>
  <c r="E13" i="32"/>
  <c r="H12" i="32"/>
  <c r="E12" i="32"/>
  <c r="H11" i="32"/>
  <c r="E11" i="32"/>
  <c r="H10" i="32"/>
  <c r="E10" i="32"/>
  <c r="H9" i="32"/>
  <c r="E9" i="32"/>
  <c r="H8" i="32"/>
  <c r="E8" i="32"/>
  <c r="G7" i="32"/>
  <c r="F7" i="32"/>
  <c r="D7" i="32"/>
  <c r="C7" i="32"/>
  <c r="H34" i="31"/>
  <c r="E34" i="31"/>
  <c r="H33" i="31"/>
  <c r="E33" i="31"/>
  <c r="H32" i="31"/>
  <c r="E32" i="31"/>
  <c r="H31" i="31"/>
  <c r="E31" i="31"/>
  <c r="H30" i="31"/>
  <c r="E30" i="31"/>
  <c r="H29" i="31"/>
  <c r="E29" i="31"/>
  <c r="H28" i="31"/>
  <c r="E28" i="31"/>
  <c r="H27" i="31"/>
  <c r="E27" i="31"/>
  <c r="H26" i="31"/>
  <c r="E26" i="31"/>
  <c r="H25" i="31"/>
  <c r="E25" i="31"/>
  <c r="H24" i="31"/>
  <c r="E24" i="31"/>
  <c r="H23" i="31"/>
  <c r="E23" i="31"/>
  <c r="H22" i="31"/>
  <c r="E22" i="31"/>
  <c r="H21" i="31"/>
  <c r="E21" i="31"/>
  <c r="H20" i="31"/>
  <c r="E20" i="31"/>
  <c r="H19" i="31"/>
  <c r="E19" i="31"/>
  <c r="H18" i="31"/>
  <c r="E18" i="31"/>
  <c r="H17" i="31"/>
  <c r="E17" i="31"/>
  <c r="H16" i="31"/>
  <c r="E16" i="31"/>
  <c r="H15" i="31"/>
  <c r="E15" i="31"/>
  <c r="H14" i="31"/>
  <c r="E14" i="31"/>
  <c r="H13" i="31"/>
  <c r="E13" i="31"/>
  <c r="H12" i="31"/>
  <c r="E12" i="31"/>
  <c r="H11" i="31"/>
  <c r="E11" i="31"/>
  <c r="H10" i="31"/>
  <c r="E10" i="31"/>
  <c r="H9" i="31"/>
  <c r="E9" i="31"/>
  <c r="H8" i="31"/>
  <c r="E8" i="31"/>
  <c r="G7" i="31"/>
  <c r="F7" i="31"/>
  <c r="H7" i="31" s="1"/>
  <c r="D7" i="31"/>
  <c r="C7" i="31"/>
  <c r="H34" i="30"/>
  <c r="E34" i="30"/>
  <c r="H33" i="30"/>
  <c r="E33" i="30"/>
  <c r="H32" i="30"/>
  <c r="E32" i="30"/>
  <c r="H31" i="30"/>
  <c r="E31" i="30"/>
  <c r="H30" i="30"/>
  <c r="E30" i="30"/>
  <c r="H29" i="30"/>
  <c r="E29" i="30"/>
  <c r="H28" i="30"/>
  <c r="E28" i="30"/>
  <c r="H27" i="30"/>
  <c r="E27" i="30"/>
  <c r="H26" i="30"/>
  <c r="E26" i="30"/>
  <c r="H25" i="30"/>
  <c r="E25" i="30"/>
  <c r="H24" i="30"/>
  <c r="E24" i="30"/>
  <c r="H23" i="30"/>
  <c r="E23" i="30"/>
  <c r="H22" i="30"/>
  <c r="E22" i="30"/>
  <c r="H21" i="30"/>
  <c r="E21" i="30"/>
  <c r="H20" i="30"/>
  <c r="E20" i="30"/>
  <c r="H19" i="30"/>
  <c r="E19" i="30"/>
  <c r="H18" i="30"/>
  <c r="E18" i="30"/>
  <c r="H17" i="30"/>
  <c r="E17" i="30"/>
  <c r="H16" i="30"/>
  <c r="E16" i="30"/>
  <c r="H15" i="30"/>
  <c r="E15" i="30"/>
  <c r="H14" i="30"/>
  <c r="E14" i="30"/>
  <c r="H13" i="30"/>
  <c r="E13" i="30"/>
  <c r="H12" i="30"/>
  <c r="E12" i="30"/>
  <c r="H11" i="30"/>
  <c r="E11" i="30"/>
  <c r="H10" i="30"/>
  <c r="E10" i="30"/>
  <c r="H9" i="30"/>
  <c r="E9" i="30"/>
  <c r="H8" i="30"/>
  <c r="E8" i="30"/>
  <c r="G7" i="30"/>
  <c r="F7" i="30"/>
  <c r="D7" i="30"/>
  <c r="C7" i="30"/>
  <c r="H34" i="29"/>
  <c r="E34" i="29"/>
  <c r="H33" i="29"/>
  <c r="E33" i="29"/>
  <c r="H32" i="29"/>
  <c r="E32" i="29"/>
  <c r="H31" i="29"/>
  <c r="E31" i="29"/>
  <c r="H30" i="29"/>
  <c r="E30" i="29"/>
  <c r="H29" i="29"/>
  <c r="E29" i="29"/>
  <c r="H28" i="29"/>
  <c r="E28" i="29"/>
  <c r="H27" i="29"/>
  <c r="E27" i="29"/>
  <c r="H26" i="29"/>
  <c r="E26" i="29"/>
  <c r="H25" i="29"/>
  <c r="E25" i="29"/>
  <c r="H24" i="29"/>
  <c r="E24" i="29"/>
  <c r="H23" i="29"/>
  <c r="E23" i="29"/>
  <c r="H22" i="29"/>
  <c r="E22" i="29"/>
  <c r="H21" i="29"/>
  <c r="E21" i="29"/>
  <c r="H20" i="29"/>
  <c r="E20" i="29"/>
  <c r="H19" i="29"/>
  <c r="E19" i="29"/>
  <c r="H18" i="29"/>
  <c r="E18" i="29"/>
  <c r="H17" i="29"/>
  <c r="E17" i="29"/>
  <c r="H16" i="29"/>
  <c r="E16" i="29"/>
  <c r="H15" i="29"/>
  <c r="E15" i="29"/>
  <c r="H14" i="29"/>
  <c r="E14" i="29"/>
  <c r="H13" i="29"/>
  <c r="E13" i="29"/>
  <c r="H12" i="29"/>
  <c r="E12" i="29"/>
  <c r="H11" i="29"/>
  <c r="E11" i="29"/>
  <c r="H10" i="29"/>
  <c r="E10" i="29"/>
  <c r="H9" i="29"/>
  <c r="E9" i="29"/>
  <c r="H8" i="29"/>
  <c r="E8" i="29"/>
  <c r="G7" i="29"/>
  <c r="F7" i="29"/>
  <c r="D7" i="29"/>
  <c r="C7" i="29"/>
  <c r="H34" i="28"/>
  <c r="E34" i="28"/>
  <c r="H33" i="28"/>
  <c r="E33" i="28"/>
  <c r="H32" i="28"/>
  <c r="E32" i="28"/>
  <c r="H31" i="28"/>
  <c r="E31" i="28"/>
  <c r="H30" i="28"/>
  <c r="E30" i="28"/>
  <c r="H29" i="28"/>
  <c r="E29" i="28"/>
  <c r="H28" i="28"/>
  <c r="E28" i="28"/>
  <c r="H27" i="28"/>
  <c r="E27" i="28"/>
  <c r="H26" i="28"/>
  <c r="E26" i="28"/>
  <c r="H25" i="28"/>
  <c r="E25" i="28"/>
  <c r="H24" i="28"/>
  <c r="E24" i="28"/>
  <c r="H23" i="28"/>
  <c r="E23" i="28"/>
  <c r="H22" i="28"/>
  <c r="E22" i="28"/>
  <c r="H21" i="28"/>
  <c r="E21" i="28"/>
  <c r="H20" i="28"/>
  <c r="E20" i="28"/>
  <c r="H19" i="28"/>
  <c r="E19" i="28"/>
  <c r="H18" i="28"/>
  <c r="E18" i="28"/>
  <c r="H17" i="28"/>
  <c r="E17" i="28"/>
  <c r="H16" i="28"/>
  <c r="E16" i="28"/>
  <c r="H15" i="28"/>
  <c r="E15" i="28"/>
  <c r="H14" i="28"/>
  <c r="E14" i="28"/>
  <c r="H13" i="28"/>
  <c r="E13" i="28"/>
  <c r="H12" i="28"/>
  <c r="E12" i="28"/>
  <c r="H11" i="28"/>
  <c r="E11" i="28"/>
  <c r="H10" i="28"/>
  <c r="E10" i="28"/>
  <c r="H9" i="28"/>
  <c r="E9" i="28"/>
  <c r="H8" i="28"/>
  <c r="E8" i="28"/>
  <c r="G7" i="28"/>
  <c r="F7" i="28"/>
  <c r="H7" i="28" s="1"/>
  <c r="D7" i="28"/>
  <c r="C7" i="28"/>
  <c r="H34" i="27"/>
  <c r="E34" i="27"/>
  <c r="H33" i="27"/>
  <c r="E33" i="27"/>
  <c r="H32" i="27"/>
  <c r="E32" i="27"/>
  <c r="H31" i="27"/>
  <c r="E31" i="27"/>
  <c r="H30" i="27"/>
  <c r="E30" i="27"/>
  <c r="H29" i="27"/>
  <c r="E29" i="27"/>
  <c r="H28" i="27"/>
  <c r="E28" i="27"/>
  <c r="H27" i="27"/>
  <c r="E27" i="27"/>
  <c r="H26" i="27"/>
  <c r="E26" i="27"/>
  <c r="H25" i="27"/>
  <c r="E25" i="27"/>
  <c r="H24" i="27"/>
  <c r="E24" i="27"/>
  <c r="H23" i="27"/>
  <c r="E23" i="27"/>
  <c r="H22" i="27"/>
  <c r="E22" i="27"/>
  <c r="H21" i="27"/>
  <c r="E21" i="27"/>
  <c r="H20" i="27"/>
  <c r="E20" i="27"/>
  <c r="H19" i="27"/>
  <c r="E19" i="27"/>
  <c r="H18" i="27"/>
  <c r="E18" i="27"/>
  <c r="H17" i="27"/>
  <c r="E17" i="27"/>
  <c r="H16" i="27"/>
  <c r="E16" i="27"/>
  <c r="H15" i="27"/>
  <c r="E15" i="27"/>
  <c r="H14" i="27"/>
  <c r="E14" i="27"/>
  <c r="H13" i="27"/>
  <c r="E13" i="27"/>
  <c r="H12" i="27"/>
  <c r="E12" i="27"/>
  <c r="H11" i="27"/>
  <c r="E11" i="27"/>
  <c r="H10" i="27"/>
  <c r="E10" i="27"/>
  <c r="H9" i="27"/>
  <c r="E9" i="27"/>
  <c r="H8" i="27"/>
  <c r="E8" i="27"/>
  <c r="G7" i="27"/>
  <c r="F7" i="27"/>
  <c r="D7" i="27"/>
  <c r="C7" i="27"/>
  <c r="H34" i="26"/>
  <c r="E34" i="26"/>
  <c r="H33" i="26"/>
  <c r="E33" i="26"/>
  <c r="H32" i="26"/>
  <c r="E32" i="26"/>
  <c r="H31" i="26"/>
  <c r="E31" i="26"/>
  <c r="H30" i="26"/>
  <c r="E30" i="26"/>
  <c r="H29" i="26"/>
  <c r="E29" i="26"/>
  <c r="H28" i="26"/>
  <c r="E28" i="26"/>
  <c r="H27" i="26"/>
  <c r="E27" i="26"/>
  <c r="H26" i="26"/>
  <c r="E26" i="26"/>
  <c r="H25" i="26"/>
  <c r="E25" i="26"/>
  <c r="H24" i="26"/>
  <c r="E24" i="26"/>
  <c r="H23" i="26"/>
  <c r="E23" i="26"/>
  <c r="H22" i="26"/>
  <c r="E22" i="26"/>
  <c r="H21" i="26"/>
  <c r="E21" i="26"/>
  <c r="H20" i="26"/>
  <c r="E20" i="26"/>
  <c r="H19" i="26"/>
  <c r="E19" i="26"/>
  <c r="H18" i="26"/>
  <c r="E18" i="26"/>
  <c r="H17" i="26"/>
  <c r="E17" i="26"/>
  <c r="H16" i="26"/>
  <c r="E16" i="26"/>
  <c r="H15" i="26"/>
  <c r="E15" i="26"/>
  <c r="H14" i="26"/>
  <c r="E14" i="26"/>
  <c r="H13" i="26"/>
  <c r="E13" i="26"/>
  <c r="H12" i="26"/>
  <c r="E12" i="26"/>
  <c r="H11" i="26"/>
  <c r="E11" i="26"/>
  <c r="H10" i="26"/>
  <c r="E10" i="26"/>
  <c r="H9" i="26"/>
  <c r="E9" i="26"/>
  <c r="H8" i="26"/>
  <c r="E8" i="26"/>
  <c r="G7" i="26"/>
  <c r="F7" i="26"/>
  <c r="D7" i="26"/>
  <c r="C7" i="26"/>
  <c r="H34" i="25"/>
  <c r="E34" i="25"/>
  <c r="H33" i="25"/>
  <c r="E33" i="25"/>
  <c r="H32" i="25"/>
  <c r="E32" i="25"/>
  <c r="H31" i="25"/>
  <c r="E31" i="25"/>
  <c r="H30" i="25"/>
  <c r="E30" i="25"/>
  <c r="H29" i="25"/>
  <c r="E29" i="25"/>
  <c r="H28" i="25"/>
  <c r="E28" i="25"/>
  <c r="H26" i="25"/>
  <c r="E26" i="25"/>
  <c r="H25" i="25"/>
  <c r="E25" i="25"/>
  <c r="H24" i="25"/>
  <c r="E24" i="25"/>
  <c r="H23" i="25"/>
  <c r="E23" i="25"/>
  <c r="H22" i="25"/>
  <c r="E22" i="25"/>
  <c r="H21" i="25"/>
  <c r="E21" i="25"/>
  <c r="H20" i="25"/>
  <c r="E20" i="25"/>
  <c r="H18" i="25"/>
  <c r="E18" i="25"/>
  <c r="H17" i="25"/>
  <c r="E17" i="25"/>
  <c r="H16" i="25"/>
  <c r="E16" i="25"/>
  <c r="H15" i="25"/>
  <c r="E15" i="25"/>
  <c r="H14" i="25"/>
  <c r="E14" i="25"/>
  <c r="H13" i="25"/>
  <c r="E13" i="25"/>
  <c r="H12" i="25"/>
  <c r="E12" i="25"/>
  <c r="F7" i="25"/>
  <c r="C7" i="25"/>
  <c r="H34" i="24"/>
  <c r="E34" i="24"/>
  <c r="H33" i="24"/>
  <c r="E33" i="24"/>
  <c r="H32" i="24"/>
  <c r="E32" i="24"/>
  <c r="H31" i="24"/>
  <c r="E31" i="24"/>
  <c r="H30" i="24"/>
  <c r="E30" i="24"/>
  <c r="H29" i="24"/>
  <c r="E29" i="24"/>
  <c r="H28" i="24"/>
  <c r="E28" i="24"/>
  <c r="H27" i="24"/>
  <c r="H26" i="24"/>
  <c r="E26" i="24"/>
  <c r="H25" i="24"/>
  <c r="E25" i="24"/>
  <c r="H24" i="24"/>
  <c r="E24" i="24"/>
  <c r="H23" i="24"/>
  <c r="E23" i="24"/>
  <c r="H22" i="24"/>
  <c r="E22" i="24"/>
  <c r="H21" i="24"/>
  <c r="E21" i="24"/>
  <c r="H20" i="24"/>
  <c r="E20" i="24"/>
  <c r="H19" i="24"/>
  <c r="H18" i="24"/>
  <c r="E18" i="24"/>
  <c r="H17" i="24"/>
  <c r="H16" i="24"/>
  <c r="E16" i="24"/>
  <c r="H15" i="24"/>
  <c r="E15" i="24"/>
  <c r="H14" i="24"/>
  <c r="E14" i="24"/>
  <c r="H13" i="24"/>
  <c r="H12" i="24"/>
  <c r="H11" i="24"/>
  <c r="F7" i="24"/>
  <c r="C7" i="24"/>
  <c r="H34" i="23"/>
  <c r="E34" i="23"/>
  <c r="H33" i="23"/>
  <c r="E33" i="23"/>
  <c r="H32" i="23"/>
  <c r="E32" i="23"/>
  <c r="H31" i="23"/>
  <c r="E31" i="23"/>
  <c r="H30" i="23"/>
  <c r="E30" i="23"/>
  <c r="H29" i="23"/>
  <c r="H28" i="23"/>
  <c r="E28" i="23"/>
  <c r="H26" i="23"/>
  <c r="E26" i="23"/>
  <c r="H25" i="23"/>
  <c r="E25" i="23"/>
  <c r="H24" i="23"/>
  <c r="E24" i="23"/>
  <c r="H23" i="23"/>
  <c r="E23" i="23"/>
  <c r="H22" i="23"/>
  <c r="E22" i="23"/>
  <c r="H21" i="23"/>
  <c r="H20" i="23"/>
  <c r="E20" i="23"/>
  <c r="H18" i="23"/>
  <c r="E18" i="23"/>
  <c r="E17" i="23"/>
  <c r="H16" i="23"/>
  <c r="E16" i="23"/>
  <c r="E15" i="23"/>
  <c r="H14" i="23"/>
  <c r="E14" i="23"/>
  <c r="H13" i="23"/>
  <c r="H12" i="23"/>
  <c r="E12" i="23"/>
  <c r="F7" i="23"/>
  <c r="C7" i="23"/>
  <c r="H7" i="22" l="1"/>
  <c r="E7" i="33"/>
  <c r="E7" i="22"/>
  <c r="H7" i="33"/>
  <c r="H7" i="32"/>
  <c r="E7" i="32"/>
  <c r="E7" i="31"/>
  <c r="H7" i="30"/>
  <c r="E7" i="30"/>
  <c r="H7" i="29"/>
  <c r="E7" i="29"/>
  <c r="E7" i="28"/>
  <c r="E7" i="27"/>
  <c r="H7" i="27"/>
  <c r="H7" i="26"/>
  <c r="E7" i="26"/>
  <c r="H8" i="25"/>
  <c r="H27" i="25"/>
  <c r="H9" i="25"/>
  <c r="H19" i="25"/>
  <c r="H10" i="25"/>
  <c r="E7" i="25"/>
  <c r="E8" i="25"/>
  <c r="E10" i="25"/>
  <c r="E9" i="24"/>
  <c r="E12" i="24"/>
  <c r="E10" i="24"/>
  <c r="D7" i="24"/>
  <c r="E13" i="24"/>
  <c r="E19" i="24"/>
  <c r="E11" i="24"/>
  <c r="E17" i="24"/>
  <c r="E27" i="24"/>
  <c r="H7" i="24"/>
  <c r="H8" i="24"/>
  <c r="H10" i="24"/>
  <c r="E19" i="23"/>
  <c r="E10" i="23"/>
  <c r="E13" i="23"/>
  <c r="D7" i="23"/>
  <c r="E7" i="23" s="1"/>
  <c r="E11" i="23"/>
  <c r="E29" i="23"/>
  <c r="G7" i="23"/>
  <c r="H9" i="23"/>
  <c r="H11" i="23"/>
  <c r="H19" i="23"/>
  <c r="H27" i="23"/>
  <c r="H8" i="23"/>
  <c r="H10" i="23"/>
  <c r="H7" i="25"/>
  <c r="E7" i="24" l="1"/>
  <c r="H7" i="23"/>
  <c r="D15" i="21" l="1"/>
  <c r="D7" i="21"/>
  <c r="C8" i="21"/>
  <c r="C9" i="21"/>
  <c r="D10" i="21"/>
  <c r="D11" i="21"/>
  <c r="D12" i="21"/>
  <c r="C12" i="21"/>
  <c r="C13" i="21"/>
  <c r="C15" i="21"/>
  <c r="C16" i="21"/>
  <c r="C17" i="21"/>
  <c r="H34" i="20"/>
  <c r="D34" i="39" s="1"/>
  <c r="H33" i="20"/>
  <c r="D33" i="39" s="1"/>
  <c r="H32" i="20"/>
  <c r="D32" i="39" s="1"/>
  <c r="H31" i="20"/>
  <c r="D31" i="39" s="1"/>
  <c r="H30" i="20"/>
  <c r="D30" i="39" s="1"/>
  <c r="H29" i="20"/>
  <c r="D29" i="39" s="1"/>
  <c r="H28" i="20"/>
  <c r="D28" i="39" s="1"/>
  <c r="H27" i="20"/>
  <c r="D27" i="39" s="1"/>
  <c r="H26" i="20"/>
  <c r="D26" i="39" s="1"/>
  <c r="H25" i="20"/>
  <c r="D25" i="39" s="1"/>
  <c r="H24" i="20"/>
  <c r="D24" i="39" s="1"/>
  <c r="H23" i="20"/>
  <c r="D23" i="39" s="1"/>
  <c r="H22" i="20"/>
  <c r="D22" i="39" s="1"/>
  <c r="H21" i="20"/>
  <c r="D21" i="39" s="1"/>
  <c r="H20" i="20"/>
  <c r="D20" i="39" s="1"/>
  <c r="H19" i="20"/>
  <c r="D19" i="39" s="1"/>
  <c r="H18" i="20"/>
  <c r="D18" i="39" s="1"/>
  <c r="H17" i="20"/>
  <c r="D17" i="39" s="1"/>
  <c r="H16" i="20"/>
  <c r="D16" i="39" s="1"/>
  <c r="H15" i="20"/>
  <c r="D15" i="39" s="1"/>
  <c r="H14" i="20"/>
  <c r="D14" i="39" s="1"/>
  <c r="H13" i="20"/>
  <c r="D13" i="39" s="1"/>
  <c r="H12" i="20"/>
  <c r="D12" i="39" s="1"/>
  <c r="H11" i="20"/>
  <c r="D11" i="39" s="1"/>
  <c r="H10" i="20"/>
  <c r="D10" i="39" s="1"/>
  <c r="H9" i="20"/>
  <c r="D9" i="39" s="1"/>
  <c r="H8" i="20"/>
  <c r="D8" i="39" s="1"/>
  <c r="G7" i="20"/>
  <c r="F7" i="20"/>
  <c r="E34" i="20"/>
  <c r="E33" i="20"/>
  <c r="C33" i="39" s="1"/>
  <c r="E32" i="20"/>
  <c r="C32" i="39" s="1"/>
  <c r="E31" i="20"/>
  <c r="C31" i="39" s="1"/>
  <c r="E30" i="20"/>
  <c r="C30" i="39" s="1"/>
  <c r="E29" i="20"/>
  <c r="C29" i="39" s="1"/>
  <c r="E28" i="20"/>
  <c r="C28" i="39" s="1"/>
  <c r="E27" i="20"/>
  <c r="C27" i="39" s="1"/>
  <c r="E26" i="20"/>
  <c r="C26" i="39" s="1"/>
  <c r="E25" i="20"/>
  <c r="C25" i="39" s="1"/>
  <c r="E24" i="20"/>
  <c r="C24" i="39" s="1"/>
  <c r="E23" i="20"/>
  <c r="C23" i="39" s="1"/>
  <c r="E22" i="20"/>
  <c r="C22" i="39" s="1"/>
  <c r="E21" i="20"/>
  <c r="C21" i="39" s="1"/>
  <c r="E20" i="20"/>
  <c r="C20" i="39" s="1"/>
  <c r="E19" i="20"/>
  <c r="C19" i="39" s="1"/>
  <c r="E18" i="20"/>
  <c r="C18" i="39" s="1"/>
  <c r="E17" i="20"/>
  <c r="C17" i="39" s="1"/>
  <c r="E16" i="20"/>
  <c r="C16" i="39" s="1"/>
  <c r="E15" i="20"/>
  <c r="C15" i="39" s="1"/>
  <c r="E14" i="20"/>
  <c r="C14" i="39" s="1"/>
  <c r="E13" i="20"/>
  <c r="C13" i="39" s="1"/>
  <c r="E12" i="20"/>
  <c r="C12" i="39" s="1"/>
  <c r="E11" i="20"/>
  <c r="C11" i="39" s="1"/>
  <c r="E10" i="20"/>
  <c r="C10" i="39" s="1"/>
  <c r="E9" i="20"/>
  <c r="C9" i="39" s="1"/>
  <c r="E8" i="20"/>
  <c r="C8" i="39" s="1"/>
  <c r="C7" i="20"/>
  <c r="E17" i="21" l="1"/>
  <c r="C34" i="39"/>
  <c r="C6" i="21"/>
  <c r="C7" i="21"/>
  <c r="D8" i="21"/>
  <c r="D9" i="21"/>
  <c r="C10" i="21"/>
  <c r="C11" i="21"/>
  <c r="C14" i="21"/>
  <c r="D14" i="21"/>
  <c r="D16" i="21"/>
  <c r="F16" i="21" s="1"/>
  <c r="H7" i="20"/>
  <c r="D7" i="39" s="1"/>
  <c r="E10" i="21" l="1"/>
  <c r="E11" i="21"/>
  <c r="C18" i="21"/>
  <c r="E18" i="21" s="1"/>
  <c r="C7" i="39"/>
  <c r="D6" i="21"/>
  <c r="D13" i="21"/>
  <c r="D17" i="21"/>
  <c r="F17" i="21" s="1"/>
  <c r="D18" i="21"/>
  <c r="F18" i="21" s="1"/>
</calcChain>
</file>

<file path=xl/sharedStrings.xml><?xml version="1.0" encoding="utf-8"?>
<sst xmlns="http://schemas.openxmlformats.org/spreadsheetml/2006/main" count="631" uniqueCount="67">
  <si>
    <t>EU</t>
  </si>
  <si>
    <t>Belgium</t>
  </si>
  <si>
    <t>Bulgaria</t>
  </si>
  <si>
    <t>Czechia</t>
  </si>
  <si>
    <t>Denmark</t>
  </si>
  <si>
    <t>Estonia</t>
  </si>
  <si>
    <t>Ireland</t>
  </si>
  <si>
    <t>Greece</t>
  </si>
  <si>
    <t>Spain</t>
  </si>
  <si>
    <t>France</t>
  </si>
  <si>
    <t>Croatia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</si>
  <si>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</si>
  <si>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</si>
  <si>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</si>
  <si>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</si>
  <si>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</si>
  <si>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</si>
  <si>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</si>
  <si>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</si>
  <si>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</si>
  <si>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</si>
  <si>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</si>
  <si>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</si>
  <si>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</si>
  <si>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</si>
  <si>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</si>
  <si>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</si>
  <si>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Germany</t>
  </si>
  <si>
    <t>(thousands)</t>
  </si>
  <si>
    <t>(%)</t>
  </si>
  <si>
    <t>Exports</t>
  </si>
  <si>
    <t>Employment</t>
  </si>
  <si>
    <t>total</t>
  </si>
  <si>
    <t>(€ million)</t>
  </si>
  <si>
    <t>Value added</t>
  </si>
  <si>
    <t>Year</t>
  </si>
  <si>
    <t>generated in the EU by exports of each EU Member State</t>
  </si>
  <si>
    <t>generated in each EU Member State by exports of all EU Member States to non-EU countries</t>
  </si>
  <si>
    <t>Protocol order</t>
  </si>
  <si>
    <t>(number)</t>
  </si>
  <si>
    <t>value added per € million exported</t>
  </si>
  <si>
    <t>employment per € million exported</t>
  </si>
  <si>
    <t>(€ thousands)</t>
  </si>
  <si>
    <t>Table: Value added, employment and exports, key indicators, 2022</t>
  </si>
  <si>
    <t>Sorted</t>
  </si>
  <si>
    <t>Table: Value added and employment in each EU Member State embodied in EU exports, 2021</t>
  </si>
  <si>
    <t>Table: Value added and employment in each EU Member State embodied in EU exports, 2020</t>
  </si>
  <si>
    <t>Table: Value added and employment in each EU Member State embodied in EU exports, 2010</t>
  </si>
  <si>
    <t>Table: Value added and employment in each EU Member State embodied in EU exports, 2011</t>
  </si>
  <si>
    <t>Table: Value added and employment in each EU Member State embodied in EU exports, 2012</t>
  </si>
  <si>
    <t>Table: Value added and employment in each EU Member State embodied in EU exports, 2013</t>
  </si>
  <si>
    <t>Table: Value added and employment in each EU Member State embodied in EU exports, 2014</t>
  </si>
  <si>
    <t>Table: Value added and employment in each EU Member State embodied in EU exports, 2015</t>
  </si>
  <si>
    <t>Table: Value added and employment in each EU Member State embodied in EU exports, 2016</t>
  </si>
  <si>
    <t>Table: Value added and employment in each EU Member State embodied in EU exports, 2017</t>
  </si>
  <si>
    <t>Table: Value added and employment in each EU Member State embodied in EU exports, 2018</t>
  </si>
  <si>
    <t>Table: Value added and employment in each EU Member State embodied in EU exports, 2019</t>
  </si>
  <si>
    <t>supported in the EU by exports of each EU Member State</t>
  </si>
  <si>
    <t>supported in each EU Member State by the exports of all EU Member States to non-EU ountries</t>
  </si>
  <si>
    <t>Value added generated in each EU Member State by exports of all EU Member States</t>
  </si>
  <si>
    <t>Employment supported in each EU Member State by the exports of all EU Member States</t>
  </si>
  <si>
    <t>Employment supported in each EU Member State by exports of all EU Member States</t>
  </si>
  <si>
    <t>supported in each EU Member State by the exports of all EU Member States to non-EU countries</t>
  </si>
  <si>
    <r>
      <t>Source:</t>
    </r>
    <r>
      <rPr>
        <sz val="10"/>
        <color theme="1"/>
        <rFont val="Arial"/>
        <family val="2"/>
      </rPr>
      <t xml:space="preserve"> Eurostat (online data codes: naio_10_favx, naio_10_faex)</t>
    </r>
  </si>
  <si>
    <t>Note: Countries are sorted by decreasing order on the share of value added generated in the country by exports of all EU Member States.</t>
  </si>
  <si>
    <t>Figure 1: Employment and value added in the EU supported by exports to non-EU countries, 2010-2022</t>
  </si>
  <si>
    <t>Figure 2: Employment and value added supported by the EU exports to non-EU countries in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</si>
</sst>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#,##0.0"/>
    <numFmt numFmtId="166" formatCode="#,##0_i"/>
    <numFmt numFmtId="167" formatCode="#,##0.0_i"/>
  </numFmts>
  <fonts count="12" x14ac:knownFonts="1">
    <font>
      <sz val="8"/>
      <color theme="1"/>
      <name val="Calibri Light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theme="0" tint="-0.249977111117893"/>
      <name val="Arial"/>
      <family val="2"/>
    </font>
    <font>
      <sz val="11"/>
      <color theme="1"/>
      <name val="Arial"/>
      <family val="2"/>
    </font>
    <font>
      <sz val="11"/>
      <color rgb="FF1F497D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 style="hair">
        <color rgb="FFC0C0C0"/>
      </top>
      <bottom style="hair">
        <color rgb="FFC0C0C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hair">
        <color rgb="FFC0C0C0"/>
      </bottom>
      <diagonal/>
    </border>
    <border>
      <left/>
      <right/>
      <top style="hair">
        <color rgb="FFC0C0C0"/>
      </top>
      <bottom style="thin">
        <color indexed="8"/>
      </bottom>
      <diagonal/>
    </border>
    <border>
      <left style="hair">
        <color rgb="FFA6A6A6"/>
      </left>
      <right/>
      <top style="thin">
        <color rgb="FF000000"/>
      </top>
      <bottom style="hair">
        <color rgb="FFC0C0C0"/>
      </bottom>
      <diagonal/>
    </border>
    <border>
      <left style="hair">
        <color rgb="FFA6A6A6"/>
      </left>
      <right/>
      <top style="hair">
        <color rgb="FFC0C0C0"/>
      </top>
      <bottom style="hair">
        <color rgb="FFC0C0C0"/>
      </bottom>
      <diagonal/>
    </border>
    <border>
      <left style="hair">
        <color rgb="FFA6A6A6"/>
      </left>
      <right/>
      <top style="hair">
        <color rgb="FFC0C0C0"/>
      </top>
      <bottom style="thin">
        <color indexed="8"/>
      </bottom>
      <diagonal/>
    </border>
    <border>
      <left/>
      <right/>
      <top/>
      <bottom style="thin">
        <color rgb="FF000000"/>
      </bottom>
      <diagonal/>
    </border>
    <border>
      <left style="hair">
        <color rgb="FFA6A6A6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rgb="FFA6A6A6"/>
      </left>
      <right style="thin">
        <color indexed="64"/>
      </right>
      <top/>
      <bottom/>
      <diagonal/>
    </border>
    <border>
      <left style="hair">
        <color rgb="FFA6A6A6"/>
      </left>
      <right style="thin">
        <color indexed="64"/>
      </right>
      <top style="thin">
        <color rgb="FF000000"/>
      </top>
      <bottom style="hair">
        <color rgb="FFC0C0C0"/>
      </bottom>
      <diagonal/>
    </border>
    <border>
      <left style="hair">
        <color rgb="FFA6A6A6"/>
      </left>
      <right style="thin">
        <color indexed="64"/>
      </right>
      <top style="hair">
        <color rgb="FFC0C0C0"/>
      </top>
      <bottom style="hair">
        <color rgb="FFC0C0C0"/>
      </bottom>
      <diagonal/>
    </border>
    <border>
      <left style="hair">
        <color rgb="FFA6A6A6"/>
      </left>
      <right style="thin">
        <color indexed="64"/>
      </right>
      <top style="hair">
        <color rgb="FFC0C0C0"/>
      </top>
      <bottom style="thin">
        <color indexed="8"/>
      </bottom>
      <diagonal/>
    </border>
    <border>
      <left style="thin">
        <color indexed="64"/>
      </left>
      <right/>
      <top style="hair">
        <color rgb="FFC0C0C0"/>
      </top>
      <bottom style="hair">
        <color rgb="FFC0C0C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 style="hair">
        <color rgb="FFC0C0C0"/>
      </bottom>
      <diagonal/>
    </border>
    <border>
      <left style="thin">
        <color indexed="64"/>
      </left>
      <right/>
      <top style="hair">
        <color rgb="FFC0C0C0"/>
      </top>
      <bottom style="thin">
        <color indexed="8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hair">
        <color rgb="FFA6A6A6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hair">
        <color rgb="FFA6A6A6"/>
      </left>
      <right/>
      <top style="thin">
        <color indexed="64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hair">
        <color rgb="FFC0C0C0"/>
      </bottom>
      <diagonal/>
    </border>
    <border>
      <left style="thin">
        <color indexed="64"/>
      </left>
      <right style="thin">
        <color indexed="64"/>
      </right>
      <top style="hair">
        <color rgb="FFC0C0C0"/>
      </top>
      <bottom style="hair">
        <color rgb="FFC0C0C0"/>
      </bottom>
      <diagonal/>
    </border>
    <border>
      <left style="thin">
        <color indexed="64"/>
      </left>
      <right style="thin">
        <color indexed="64"/>
      </right>
      <top style="hair">
        <color rgb="FFC0C0C0"/>
      </top>
      <bottom style="thin">
        <color indexed="8"/>
      </bottom>
      <diagonal/>
    </border>
  </borders>
  <cellStyleXfs count="2">
    <xf numFmtId="0" fontId="0" fillId="0" borderId="0"/>
    <xf numFmtId="167" fontId="1" fillId="0" borderId="0" applyFill="0" applyBorder="0" applyProtection="0">
      <alignment horizontal="right"/>
    </xf>
  </cellStyleXfs>
  <cellXfs count="116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/>
    <xf numFmtId="166" fontId="1" fillId="0" borderId="3" xfId="0" applyNumberFormat="1" applyFont="1" applyBorder="1" applyAlignment="1">
      <alignment horizontal="right"/>
    </xf>
    <xf numFmtId="166" fontId="1" fillId="0" borderId="1" xfId="0" applyNumberFormat="1" applyFont="1" applyBorder="1" applyAlignment="1">
      <alignment horizontal="right"/>
    </xf>
    <xf numFmtId="166" fontId="1" fillId="0" borderId="4" xfId="0" applyNumberFormat="1" applyFont="1" applyBorder="1" applyAlignment="1">
      <alignment horizontal="right"/>
    </xf>
    <xf numFmtId="0" fontId="7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" fontId="1" fillId="0" borderId="0" xfId="0" applyNumberFormat="1" applyFont="1" applyAlignment="1">
      <alignment wrapText="1"/>
    </xf>
    <xf numFmtId="3" fontId="9" fillId="0" borderId="0" xfId="0" applyNumberFormat="1" applyFont="1" applyAlignment="1">
      <alignment wrapText="1"/>
    </xf>
    <xf numFmtId="165" fontId="1" fillId="0" borderId="0" xfId="0" applyNumberFormat="1" applyFont="1" applyAlignment="1">
      <alignment wrapText="1"/>
    </xf>
    <xf numFmtId="0" fontId="3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6" fillId="0" borderId="0" xfId="0" applyFont="1"/>
    <xf numFmtId="166" fontId="1" fillId="3" borderId="0" xfId="0" applyNumberFormat="1" applyFont="1" applyFill="1" applyAlignment="1">
      <alignment horizontal="right"/>
    </xf>
    <xf numFmtId="167" fontId="1" fillId="3" borderId="11" xfId="0" applyNumberFormat="1" applyFont="1" applyFill="1" applyBorder="1" applyAlignment="1">
      <alignment horizontal="right"/>
    </xf>
    <xf numFmtId="167" fontId="1" fillId="0" borderId="12" xfId="0" applyNumberFormat="1" applyFont="1" applyBorder="1" applyAlignment="1">
      <alignment horizontal="right"/>
    </xf>
    <xf numFmtId="167" fontId="1" fillId="0" borderId="13" xfId="0" applyNumberFormat="1" applyFont="1" applyBorder="1" applyAlignment="1">
      <alignment horizontal="right"/>
    </xf>
    <xf numFmtId="167" fontId="1" fillId="0" borderId="14" xfId="0" applyNumberFormat="1" applyFont="1" applyBorder="1" applyAlignment="1">
      <alignment horizontal="right"/>
    </xf>
    <xf numFmtId="0" fontId="3" fillId="3" borderId="0" xfId="0" applyFont="1" applyFill="1" applyAlignment="1">
      <alignment horizontal="left"/>
    </xf>
    <xf numFmtId="166" fontId="1" fillId="3" borderId="16" xfId="0" applyNumberFormat="1" applyFont="1" applyFill="1" applyBorder="1" applyAlignment="1">
      <alignment horizontal="right"/>
    </xf>
    <xf numFmtId="166" fontId="5" fillId="0" borderId="17" xfId="0" applyNumberFormat="1" applyFont="1" applyBorder="1" applyAlignment="1">
      <alignment horizontal="right"/>
    </xf>
    <xf numFmtId="166" fontId="5" fillId="0" borderId="15" xfId="0" applyNumberFormat="1" applyFont="1" applyBorder="1" applyAlignment="1">
      <alignment horizontal="right"/>
    </xf>
    <xf numFmtId="166" fontId="5" fillId="0" borderId="18" xfId="0" applyNumberFormat="1" applyFont="1" applyBorder="1" applyAlignment="1">
      <alignment horizontal="right"/>
    </xf>
    <xf numFmtId="0" fontId="4" fillId="2" borderId="16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2" borderId="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left"/>
    </xf>
    <xf numFmtId="3" fontId="1" fillId="3" borderId="16" xfId="0" applyNumberFormat="1" applyFont="1" applyFill="1" applyBorder="1" applyAlignment="1">
      <alignment horizontal="right"/>
    </xf>
    <xf numFmtId="3" fontId="1" fillId="0" borderId="17" xfId="0" applyNumberFormat="1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3" fontId="1" fillId="0" borderId="18" xfId="0" applyNumberFormat="1" applyFont="1" applyBorder="1" applyAlignment="1">
      <alignment horizontal="right"/>
    </xf>
    <xf numFmtId="3" fontId="1" fillId="3" borderId="0" xfId="0" applyNumberFormat="1" applyFont="1" applyFill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0" fontId="11" fillId="0" borderId="0" xfId="0" applyFont="1" applyAlignment="1">
      <alignment horizontal="left" vertical="center" indent="1"/>
    </xf>
    <xf numFmtId="0" fontId="4" fillId="2" borderId="2" xfId="0" applyFont="1" applyFill="1" applyBorder="1" applyAlignment="1">
      <alignment horizontal="left" vertical="center" wrapText="1"/>
    </xf>
    <xf numFmtId="4" fontId="1" fillId="0" borderId="0" xfId="0" applyNumberFormat="1" applyFont="1" applyAlignment="1">
      <alignment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3" fontId="5" fillId="3" borderId="16" xfId="0" applyNumberFormat="1" applyFont="1" applyFill="1" applyBorder="1" applyAlignment="1">
      <alignment horizontal="right"/>
    </xf>
    <xf numFmtId="3" fontId="5" fillId="3" borderId="0" xfId="0" applyNumberFormat="1" applyFont="1" applyFill="1" applyAlignment="1">
      <alignment horizontal="right"/>
    </xf>
    <xf numFmtId="167" fontId="5" fillId="3" borderId="11" xfId="0" applyNumberFormat="1" applyFont="1" applyFill="1" applyBorder="1" applyAlignment="1">
      <alignment horizontal="right"/>
    </xf>
    <xf numFmtId="166" fontId="5" fillId="3" borderId="16" xfId="0" applyNumberFormat="1" applyFont="1" applyFill="1" applyBorder="1" applyAlignment="1">
      <alignment horizontal="right"/>
    </xf>
    <xf numFmtId="166" fontId="5" fillId="3" borderId="29" xfId="0" applyNumberFormat="1" applyFont="1" applyFill="1" applyBorder="1" applyAlignment="1">
      <alignment horizontal="right"/>
    </xf>
    <xf numFmtId="166" fontId="5" fillId="3" borderId="0" xfId="0" applyNumberFormat="1" applyFont="1" applyFill="1" applyAlignment="1">
      <alignment horizontal="right"/>
    </xf>
    <xf numFmtId="3" fontId="5" fillId="3" borderId="9" xfId="0" applyNumberFormat="1" applyFont="1" applyFill="1" applyBorder="1" applyAlignment="1">
      <alignment horizontal="right"/>
    </xf>
    <xf numFmtId="165" fontId="5" fillId="3" borderId="9" xfId="0" applyNumberFormat="1" applyFont="1" applyFill="1" applyBorder="1" applyAlignment="1">
      <alignment horizontal="right"/>
    </xf>
    <xf numFmtId="3" fontId="5" fillId="0" borderId="17" xfId="0" applyNumberFormat="1" applyFont="1" applyBorder="1" applyAlignment="1">
      <alignment horizontal="right"/>
    </xf>
    <xf numFmtId="3" fontId="5" fillId="0" borderId="3" xfId="0" applyNumberFormat="1" applyFont="1" applyBorder="1" applyAlignment="1">
      <alignment horizontal="right"/>
    </xf>
    <xf numFmtId="167" fontId="5" fillId="0" borderId="12" xfId="0" applyNumberFormat="1" applyFont="1" applyBorder="1" applyAlignment="1">
      <alignment horizontal="right"/>
    </xf>
    <xf numFmtId="166" fontId="5" fillId="0" borderId="3" xfId="0" applyNumberFormat="1" applyFont="1" applyBorder="1" applyAlignment="1">
      <alignment horizontal="right"/>
    </xf>
    <xf numFmtId="166" fontId="5" fillId="0" borderId="31" xfId="0" applyNumberFormat="1" applyFont="1" applyBorder="1" applyAlignment="1">
      <alignment horizontal="right"/>
    </xf>
    <xf numFmtId="3" fontId="5" fillId="0" borderId="5" xfId="0" applyNumberFormat="1" applyFont="1" applyBorder="1" applyAlignment="1">
      <alignment horizontal="right"/>
    </xf>
    <xf numFmtId="165" fontId="5" fillId="0" borderId="5" xfId="0" applyNumberFormat="1" applyFont="1" applyBorder="1" applyAlignment="1">
      <alignment horizontal="right"/>
    </xf>
    <xf numFmtId="3" fontId="5" fillId="0" borderId="15" xfId="0" applyNumberFormat="1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167" fontId="5" fillId="0" borderId="13" xfId="0" applyNumberFormat="1" applyFont="1" applyBorder="1" applyAlignment="1">
      <alignment horizontal="right"/>
    </xf>
    <xf numFmtId="166" fontId="5" fillId="0" borderId="1" xfId="0" applyNumberFormat="1" applyFont="1" applyBorder="1" applyAlignment="1">
      <alignment horizontal="right"/>
    </xf>
    <xf numFmtId="166" fontId="5" fillId="0" borderId="32" xfId="0" applyNumberFormat="1" applyFont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165" fontId="5" fillId="0" borderId="6" xfId="0" applyNumberFormat="1" applyFont="1" applyBorder="1" applyAlignment="1">
      <alignment horizontal="right"/>
    </xf>
    <xf numFmtId="3" fontId="5" fillId="0" borderId="18" xfId="0" applyNumberFormat="1" applyFont="1" applyBorder="1" applyAlignment="1">
      <alignment horizontal="right"/>
    </xf>
    <xf numFmtId="3" fontId="5" fillId="0" borderId="4" xfId="0" applyNumberFormat="1" applyFont="1" applyBorder="1" applyAlignment="1">
      <alignment horizontal="right"/>
    </xf>
    <xf numFmtId="167" fontId="5" fillId="0" borderId="14" xfId="0" applyNumberFormat="1" applyFont="1" applyBorder="1" applyAlignment="1">
      <alignment horizontal="right"/>
    </xf>
    <xf numFmtId="166" fontId="5" fillId="0" borderId="4" xfId="0" applyNumberFormat="1" applyFont="1" applyBorder="1" applyAlignment="1">
      <alignment horizontal="right"/>
    </xf>
    <xf numFmtId="166" fontId="5" fillId="0" borderId="33" xfId="0" applyNumberFormat="1" applyFont="1" applyBorder="1" applyAlignment="1">
      <alignment horizontal="right"/>
    </xf>
    <xf numFmtId="3" fontId="5" fillId="0" borderId="7" xfId="0" applyNumberFormat="1" applyFont="1" applyBorder="1" applyAlignment="1">
      <alignment horizontal="right"/>
    </xf>
    <xf numFmtId="165" fontId="5" fillId="0" borderId="7" xfId="0" applyNumberFormat="1" applyFont="1" applyBorder="1" applyAlignment="1">
      <alignment horizontal="right"/>
    </xf>
    <xf numFmtId="0" fontId="5" fillId="0" borderId="0" xfId="0" applyFont="1"/>
    <xf numFmtId="164" fontId="5" fillId="0" borderId="0" xfId="0" applyNumberFormat="1" applyFont="1" applyAlignment="1">
      <alignment horizontal="center" wrapText="1"/>
    </xf>
    <xf numFmtId="164" fontId="5" fillId="3" borderId="10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right" wrapText="1"/>
    </xf>
    <xf numFmtId="3" fontId="5" fillId="0" borderId="0" xfId="0" applyNumberFormat="1" applyFont="1"/>
    <xf numFmtId="3" fontId="5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</cellXfs>
  <cellStyles count="2">
    <cellStyle name="Normal" xfId="0" builtinId="0"/>
    <cellStyle name="NumberCellStyle" xfId="1" xr:uid="{637855B0-EC1D-46C2-9D92-E92DFE6A0E45}"/>
  </cellStyles>
  <dxfs count="0"/>
  <tableStyles count="1" defaultTableStyle="TableStyleMedium2" defaultPivotStyle="PivotStyleLight16">
    <tableStyle name="Invisible" pivot="0" table="0" count="0" xr9:uid="{00000000-0011-0000-FFFF-FFFF00000000}"/>
  </tableStyles>
  <colors>
    <mruColors>
      <color rgb="FFFAA519"/>
      <color rgb="FFB9C31E"/>
      <color rgb="FF5FB441"/>
      <color rgb="FF286EB4"/>
      <color rgb="FFF064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800" b="1" i="0" u="none" strike="noStrike" kern="1200" spc="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r-HR"/>
              <a:t>E</a:t>
            </a:r>
            <a:r>
              <a:rPr lang="en-US"/>
              <a:t>mployment </a:t>
            </a:r>
            <a:r>
              <a:rPr lang="hr-HR"/>
              <a:t>and value added in the EU supported by exports to non-EU countries</a:t>
            </a:r>
            <a:r>
              <a:rPr lang="en-US"/>
              <a:t>, 2010-2022</a:t>
            </a:r>
          </a:p>
          <a:p>
            <a:pPr algn="l">
              <a:defRPr sz="1800" b="1"/>
            </a:pPr>
            <a:r>
              <a:rPr lang="en-US" sz="1600" b="0"/>
              <a:t>(%)</a:t>
            </a:r>
          </a:p>
        </c:rich>
      </c:tx>
      <c:layout>
        <c:manualLayout>
          <c:xMode val="edge"/>
          <c:yMode val="edge"/>
          <c:x val="5.3333333333333332E-3"/>
          <c:y val="8.701373155475896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800" b="1" i="0" u="none" strike="noStrike" kern="1200" spc="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xMode val="edge"/>
          <c:yMode val="edge"/>
          <c:x val="1.4666666666666666E-2"/>
          <c:y val="0.17359239445174413"/>
          <c:w val="0.97066666666666668"/>
          <c:h val="0.64716805417598255"/>
        </c:manualLayout>
      </c:layout>
      <c:lineChart>
        <c:grouping val="standard"/>
        <c:varyColors val="0"/>
        <c:ser>
          <c:idx val="0"/>
          <c:order val="0"/>
          <c:tx>
            <c:strRef>
              <c:f>'F1'!$C$5</c:f>
              <c:strCache>
                <c:ptCount val="1"/>
                <c:pt idx="0">
                  <c:v>Value added</c:v>
                </c:pt>
              </c:strCache>
            </c:strRef>
          </c:tx>
          <c:spPr>
            <a:ln w="28575" cap="rnd" cmpd="sng" algn="ctr">
              <a:solidFill>
                <a:srgbClr val="B656BD">
                  <a:lumMod val="10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square"/>
            <c:size val="5"/>
            <c:spPr>
              <a:solidFill>
                <a:srgbClr val="B656BD"/>
              </a:solidFill>
              <a:ln w="28575">
                <a:solidFill>
                  <a:srgbClr val="B656BD"/>
                </a:solidFill>
                <a:prstDash val="solid"/>
              </a:ln>
              <a:effectLst/>
            </c:spPr>
          </c:marker>
          <c:cat>
            <c:numRef>
              <c:f>'F1'!$B$6:$B$18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'F1'!$C$6:$C$18</c:f>
              <c:numCache>
                <c:formatCode>0.0</c:formatCode>
                <c:ptCount val="13"/>
                <c:pt idx="0">
                  <c:v>13.786086181642801</c:v>
                </c:pt>
                <c:pt idx="1">
                  <c:v>14.997271998344159</c:v>
                </c:pt>
                <c:pt idx="2">
                  <c:v>15.733040717854754</c:v>
                </c:pt>
                <c:pt idx="3">
                  <c:v>15.923911475457814</c:v>
                </c:pt>
                <c:pt idx="4">
                  <c:v>16.131788007061466</c:v>
                </c:pt>
                <c:pt idx="5">
                  <c:v>17.067564083705317</c:v>
                </c:pt>
                <c:pt idx="6">
                  <c:v>16.66395029595013</c:v>
                </c:pt>
                <c:pt idx="7">
                  <c:v>17.031142479989054</c:v>
                </c:pt>
                <c:pt idx="8">
                  <c:v>16.844277141427707</c:v>
                </c:pt>
                <c:pt idx="9">
                  <c:v>17.040691423947813</c:v>
                </c:pt>
                <c:pt idx="10">
                  <c:v>16.489804996152682</c:v>
                </c:pt>
                <c:pt idx="11">
                  <c:v>17.466631532917571</c:v>
                </c:pt>
                <c:pt idx="12">
                  <c:v>17.657383819430088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9B-46F4-8B6B-DE4215FB4B33}"/>
            </c:ext>
          </c:extLst>
        </c:ser>
        <c:ser>
          <c:idx val="1"/>
          <c:order val="1"/>
          <c:tx>
            <c:strRef>
              <c:f>'F1'!$D$5</c:f>
              <c:strCache>
                <c:ptCount val="1"/>
                <c:pt idx="0">
                  <c:v>Employment</c:v>
                </c:pt>
              </c:strCache>
            </c:strRef>
          </c:tx>
          <c:spPr>
            <a:ln w="28575" cap="rnd" cmpd="sng" algn="ctr">
              <a:solidFill>
                <a:srgbClr val="2644A7">
                  <a:lumMod val="100000"/>
                </a:srgb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diamond"/>
            <c:size val="5"/>
            <c:spPr>
              <a:solidFill>
                <a:srgbClr val="2644A7"/>
              </a:solidFill>
              <a:ln w="28575">
                <a:solidFill>
                  <a:srgbClr val="2644A7"/>
                </a:solidFill>
                <a:prstDash val="solid"/>
              </a:ln>
              <a:effectLst/>
            </c:spPr>
          </c:marker>
          <c:cat>
            <c:numRef>
              <c:f>'F1'!$B$6:$B$18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'F1'!$D$6:$D$18</c:f>
              <c:numCache>
                <c:formatCode>0.0</c:formatCode>
                <c:ptCount val="13"/>
                <c:pt idx="0">
                  <c:v>11.854475482981213</c:v>
                </c:pt>
                <c:pt idx="1">
                  <c:v>13.111697612061828</c:v>
                </c:pt>
                <c:pt idx="2">
                  <c:v>13.885470162409879</c:v>
                </c:pt>
                <c:pt idx="3">
                  <c:v>14.160439836540137</c:v>
                </c:pt>
                <c:pt idx="4">
                  <c:v>14.218933138660997</c:v>
                </c:pt>
                <c:pt idx="5">
                  <c:v>14.674214210947619</c:v>
                </c:pt>
                <c:pt idx="6">
                  <c:v>14.463710694876704</c:v>
                </c:pt>
                <c:pt idx="7">
                  <c:v>14.62029891708911</c:v>
                </c:pt>
                <c:pt idx="8">
                  <c:v>14.307993031632327</c:v>
                </c:pt>
                <c:pt idx="9">
                  <c:v>14.5519020486466</c:v>
                </c:pt>
                <c:pt idx="10">
                  <c:v>14.094843802979412</c:v>
                </c:pt>
                <c:pt idx="11">
                  <c:v>14.539238732091361</c:v>
                </c:pt>
                <c:pt idx="12">
                  <c:v>14.52156303513776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9B-46F4-8B6B-DE4215FB4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6270399"/>
        <c:axId val="819920831"/>
      </c:lineChart>
      <c:catAx>
        <c:axId val="2076270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36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9920831"/>
        <c:crosses val="autoZero"/>
        <c:auto val="1"/>
        <c:lblAlgn val="ctr"/>
        <c:lblOffset val="100"/>
        <c:tickMarkSkip val="1"/>
        <c:noMultiLvlLbl val="0"/>
      </c:catAx>
      <c:valAx>
        <c:axId val="81992083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C0C0C0"/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762703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74316010498687"/>
          <c:y val="0.84468922480528541"/>
          <c:w val="0.30745970024015568"/>
          <c:h val="4.2769047944751962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800" b="1" i="0" u="none" strike="noStrike" kern="1200" spc="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Employment and value added supported by the EU exports to non-EU countries in 2022</a:t>
            </a:r>
            <a:endParaRPr lang="hr-HR"/>
          </a:p>
          <a:p>
            <a:pPr algn="l">
              <a:defRPr sz="1800" b="1"/>
            </a:pPr>
            <a:r>
              <a:rPr lang="en-US" sz="1600" b="0"/>
              <a:t>(%)</a:t>
            </a:r>
          </a:p>
        </c:rich>
      </c:tx>
      <c:layout>
        <c:manualLayout>
          <c:xMode val="edge"/>
          <c:yMode val="edge"/>
          <c:x val="5.3333333333333332E-3"/>
          <c:y val="8.440366484700340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800" b="1" i="0" u="none" strike="noStrike" kern="1200" spc="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xMode val="edge"/>
          <c:yMode val="edge"/>
          <c:x val="1.4666666666666666E-2"/>
          <c:y val="0.16838531136977178"/>
          <c:w val="0.97066666666666668"/>
          <c:h val="0.58015324249638134"/>
        </c:manualLayout>
      </c:layout>
      <c:lineChart>
        <c:grouping val="standard"/>
        <c:varyColors val="0"/>
        <c:ser>
          <c:idx val="0"/>
          <c:order val="0"/>
          <c:tx>
            <c:strRef>
              <c:f>'F2'!$G$6</c:f>
              <c:strCache>
                <c:ptCount val="1"/>
                <c:pt idx="0">
                  <c:v>Value added generated in each EU Member State by exports of all EU Member States</c:v>
                </c:pt>
              </c:strCache>
            </c:strRef>
          </c:tx>
          <c:spPr>
            <a:ln w="28575" cap="rnd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square"/>
            <c:size val="6"/>
            <c:spPr>
              <a:solidFill>
                <a:srgbClr val="B656BD"/>
              </a:solidFill>
              <a:ln w="28575">
                <a:noFill/>
                <a:prstDash val="solid"/>
              </a:ln>
              <a:effectLst/>
            </c:spPr>
          </c:marker>
          <c:cat>
            <c:strRef>
              <c:f>'F2'!$F$7:$F$34</c:f>
              <c:strCache>
                <c:ptCount val="28"/>
                <c:pt idx="0">
                  <c:v>EU</c:v>
                </c:pt>
                <c:pt idx="1">
                  <c:v>Ireland</c:v>
                </c:pt>
                <c:pt idx="2">
                  <c:v>Luxembourg</c:v>
                </c:pt>
                <c:pt idx="3">
                  <c:v>Cyprus</c:v>
                </c:pt>
                <c:pt idx="4">
                  <c:v>Denmark</c:v>
                </c:pt>
                <c:pt idx="5">
                  <c:v>Malta</c:v>
                </c:pt>
                <c:pt idx="6">
                  <c:v>Netherlands</c:v>
                </c:pt>
                <c:pt idx="7">
                  <c:v>Bulgaria</c:v>
                </c:pt>
                <c:pt idx="8">
                  <c:v>Lithuania</c:v>
                </c:pt>
                <c:pt idx="9">
                  <c:v>Estonia</c:v>
                </c:pt>
                <c:pt idx="10">
                  <c:v>Slovenia</c:v>
                </c:pt>
                <c:pt idx="11">
                  <c:v>Latvia</c:v>
                </c:pt>
                <c:pt idx="12">
                  <c:v>Sweden</c:v>
                </c:pt>
                <c:pt idx="13">
                  <c:v>Belgium</c:v>
                </c:pt>
                <c:pt idx="14">
                  <c:v>Germany</c:v>
                </c:pt>
                <c:pt idx="15">
                  <c:v>Finland</c:v>
                </c:pt>
                <c:pt idx="16">
                  <c:v>Poland</c:v>
                </c:pt>
                <c:pt idx="17">
                  <c:v>Hungary</c:v>
                </c:pt>
                <c:pt idx="18">
                  <c:v>Slovakia</c:v>
                </c:pt>
                <c:pt idx="19">
                  <c:v>Austria</c:v>
                </c:pt>
                <c:pt idx="20">
                  <c:v>Czechia</c:v>
                </c:pt>
                <c:pt idx="21">
                  <c:v>Greece</c:v>
                </c:pt>
                <c:pt idx="22">
                  <c:v>Spain</c:v>
                </c:pt>
                <c:pt idx="23">
                  <c:v>Romania</c:v>
                </c:pt>
                <c:pt idx="24">
                  <c:v>France</c:v>
                </c:pt>
                <c:pt idx="25">
                  <c:v>Italy</c:v>
                </c:pt>
                <c:pt idx="26">
                  <c:v>Portugal</c:v>
                </c:pt>
                <c:pt idx="27">
                  <c:v>Croatia</c:v>
                </c:pt>
              </c:strCache>
            </c:strRef>
          </c:cat>
          <c:val>
            <c:numRef>
              <c:f>'F2'!$G$7:$G$34</c:f>
              <c:numCache>
                <c:formatCode>0.0</c:formatCode>
                <c:ptCount val="28"/>
                <c:pt idx="0">
                  <c:v>17.657383819430088</c:v>
                </c:pt>
                <c:pt idx="1">
                  <c:v>51.554500939094417</c:v>
                </c:pt>
                <c:pt idx="2">
                  <c:v>30.186311075847179</c:v>
                </c:pt>
                <c:pt idx="3">
                  <c:v>26.951830640218262</c:v>
                </c:pt>
                <c:pt idx="4">
                  <c:v>24.478247500773875</c:v>
                </c:pt>
                <c:pt idx="5">
                  <c:v>22.202628153476553</c:v>
                </c:pt>
                <c:pt idx="6">
                  <c:v>21.796542463792075</c:v>
                </c:pt>
                <c:pt idx="7">
                  <c:v>21.596391624170401</c:v>
                </c:pt>
                <c:pt idx="8">
                  <c:v>20.815488638409889</c:v>
                </c:pt>
                <c:pt idx="9">
                  <c:v>20.691131517711721</c:v>
                </c:pt>
                <c:pt idx="10">
                  <c:v>19.487298551772145</c:v>
                </c:pt>
                <c:pt idx="11">
                  <c:v>19.212533885219244</c:v>
                </c:pt>
                <c:pt idx="12">
                  <c:v>19.040620288003208</c:v>
                </c:pt>
                <c:pt idx="13">
                  <c:v>19.040150015289768</c:v>
                </c:pt>
                <c:pt idx="14">
                  <c:v>17.793217685751351</c:v>
                </c:pt>
                <c:pt idx="15">
                  <c:v>17.655001178152556</c:v>
                </c:pt>
                <c:pt idx="16">
                  <c:v>17.48558259643805</c:v>
                </c:pt>
                <c:pt idx="17">
                  <c:v>17.120950882012025</c:v>
                </c:pt>
                <c:pt idx="18">
                  <c:v>16.310202516114092</c:v>
                </c:pt>
                <c:pt idx="19">
                  <c:v>15.525747037538842</c:v>
                </c:pt>
                <c:pt idx="20">
                  <c:v>15.04127376281223</c:v>
                </c:pt>
                <c:pt idx="21">
                  <c:v>14.734454008127212</c:v>
                </c:pt>
                <c:pt idx="22">
                  <c:v>13.988114784858071</c:v>
                </c:pt>
                <c:pt idx="23">
                  <c:v>13.898881230988131</c:v>
                </c:pt>
                <c:pt idx="24">
                  <c:v>13.692969151015303</c:v>
                </c:pt>
                <c:pt idx="25">
                  <c:v>13.639285887682155</c:v>
                </c:pt>
                <c:pt idx="26">
                  <c:v>12.089292152733067</c:v>
                </c:pt>
                <c:pt idx="27">
                  <c:v>8.9916348143245184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43-4658-A2D4-51CC42AC8066}"/>
            </c:ext>
          </c:extLst>
        </c:ser>
        <c:ser>
          <c:idx val="1"/>
          <c:order val="1"/>
          <c:tx>
            <c:strRef>
              <c:f>'F2'!$H$6</c:f>
              <c:strCache>
                <c:ptCount val="1"/>
                <c:pt idx="0">
                  <c:v>Employment supported in each EU Member State by exports of all EU Member States</c:v>
                </c:pt>
              </c:strCache>
            </c:strRef>
          </c:tx>
          <c:spPr>
            <a:ln w="28575" cap="rnd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c:spPr>
          <c:marker>
            <c:symbol val="diamond"/>
            <c:size val="7"/>
            <c:spPr>
              <a:solidFill>
                <a:srgbClr val="2644A7"/>
              </a:solidFill>
              <a:ln w="28575">
                <a:noFill/>
                <a:prstDash val="solid"/>
              </a:ln>
              <a:effectLst/>
            </c:spPr>
          </c:marker>
          <c:cat>
            <c:strRef>
              <c:f>'F2'!$F$7:$F$34</c:f>
              <c:strCache>
                <c:ptCount val="28"/>
                <c:pt idx="0">
                  <c:v>EU</c:v>
                </c:pt>
                <c:pt idx="1">
                  <c:v>Ireland</c:v>
                </c:pt>
                <c:pt idx="2">
                  <c:v>Luxembourg</c:v>
                </c:pt>
                <c:pt idx="3">
                  <c:v>Cyprus</c:v>
                </c:pt>
                <c:pt idx="4">
                  <c:v>Denmark</c:v>
                </c:pt>
                <c:pt idx="5">
                  <c:v>Malta</c:v>
                </c:pt>
                <c:pt idx="6">
                  <c:v>Netherlands</c:v>
                </c:pt>
                <c:pt idx="7">
                  <c:v>Bulgaria</c:v>
                </c:pt>
                <c:pt idx="8">
                  <c:v>Lithuania</c:v>
                </c:pt>
                <c:pt idx="9">
                  <c:v>Estonia</c:v>
                </c:pt>
                <c:pt idx="10">
                  <c:v>Slovenia</c:v>
                </c:pt>
                <c:pt idx="11">
                  <c:v>Latvia</c:v>
                </c:pt>
                <c:pt idx="12">
                  <c:v>Sweden</c:v>
                </c:pt>
                <c:pt idx="13">
                  <c:v>Belgium</c:v>
                </c:pt>
                <c:pt idx="14">
                  <c:v>Germany</c:v>
                </c:pt>
                <c:pt idx="15">
                  <c:v>Finland</c:v>
                </c:pt>
                <c:pt idx="16">
                  <c:v>Poland</c:v>
                </c:pt>
                <c:pt idx="17">
                  <c:v>Hungary</c:v>
                </c:pt>
                <c:pt idx="18">
                  <c:v>Slovakia</c:v>
                </c:pt>
                <c:pt idx="19">
                  <c:v>Austria</c:v>
                </c:pt>
                <c:pt idx="20">
                  <c:v>Czechia</c:v>
                </c:pt>
                <c:pt idx="21">
                  <c:v>Greece</c:v>
                </c:pt>
                <c:pt idx="22">
                  <c:v>Spain</c:v>
                </c:pt>
                <c:pt idx="23">
                  <c:v>Romania</c:v>
                </c:pt>
                <c:pt idx="24">
                  <c:v>France</c:v>
                </c:pt>
                <c:pt idx="25">
                  <c:v>Italy</c:v>
                </c:pt>
                <c:pt idx="26">
                  <c:v>Portugal</c:v>
                </c:pt>
                <c:pt idx="27">
                  <c:v>Croatia</c:v>
                </c:pt>
              </c:strCache>
            </c:strRef>
          </c:cat>
          <c:val>
            <c:numRef>
              <c:f>'F2'!$H$7:$H$34</c:f>
              <c:numCache>
                <c:formatCode>0.0</c:formatCode>
                <c:ptCount val="28"/>
                <c:pt idx="0">
                  <c:v>14.52156303513776</c:v>
                </c:pt>
                <c:pt idx="1">
                  <c:v>29.507179069967243</c:v>
                </c:pt>
                <c:pt idx="2">
                  <c:v>22.670952997274878</c:v>
                </c:pt>
                <c:pt idx="3">
                  <c:v>17.677422668498821</c:v>
                </c:pt>
                <c:pt idx="4">
                  <c:v>15.775347222219327</c:v>
                </c:pt>
                <c:pt idx="5">
                  <c:v>20.024119479839399</c:v>
                </c:pt>
                <c:pt idx="6">
                  <c:v>17.72165993895528</c:v>
                </c:pt>
                <c:pt idx="7">
                  <c:v>21.472255224941481</c:v>
                </c:pt>
                <c:pt idx="8">
                  <c:v>17.103702627861601</c:v>
                </c:pt>
                <c:pt idx="9">
                  <c:v>17.206310606744168</c:v>
                </c:pt>
                <c:pt idx="10">
                  <c:v>17.318230830285053</c:v>
                </c:pt>
                <c:pt idx="11">
                  <c:v>17.768663286890096</c:v>
                </c:pt>
                <c:pt idx="12">
                  <c:v>15.000693240898292</c:v>
                </c:pt>
                <c:pt idx="13">
                  <c:v>15.673632778004142</c:v>
                </c:pt>
                <c:pt idx="14">
                  <c:v>14.92373015177283</c:v>
                </c:pt>
                <c:pt idx="15">
                  <c:v>14.477154403464491</c:v>
                </c:pt>
                <c:pt idx="16">
                  <c:v>15.724794587592477</c:v>
                </c:pt>
                <c:pt idx="17">
                  <c:v>15.694762666680464</c:v>
                </c:pt>
                <c:pt idx="18">
                  <c:v>16.02548019463298</c:v>
                </c:pt>
                <c:pt idx="19">
                  <c:v>13.23527334444527</c:v>
                </c:pt>
                <c:pt idx="20">
                  <c:v>15.081379689307187</c:v>
                </c:pt>
                <c:pt idx="21">
                  <c:v>12.2845411998307</c:v>
                </c:pt>
                <c:pt idx="22">
                  <c:v>13.543496109788276</c:v>
                </c:pt>
                <c:pt idx="23">
                  <c:v>13.141977095608876</c:v>
                </c:pt>
                <c:pt idx="24">
                  <c:v>12.400432353335061</c:v>
                </c:pt>
                <c:pt idx="25">
                  <c:v>12.777369142299211</c:v>
                </c:pt>
                <c:pt idx="26">
                  <c:v>12.474129055379136</c:v>
                </c:pt>
                <c:pt idx="27">
                  <c:v>8.9954542913353546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43-4658-A2D4-51CC42AC8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6270399"/>
        <c:axId val="819920831"/>
      </c:lineChart>
      <c:catAx>
        <c:axId val="2076270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36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9920831"/>
        <c:crosses val="autoZero"/>
        <c:auto val="1"/>
        <c:lblAlgn val="ctr"/>
        <c:lblOffset val="100"/>
        <c:tickMarkSkip val="1"/>
        <c:noMultiLvlLbl val="0"/>
      </c:catAx>
      <c:valAx>
        <c:axId val="81992083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C0C0C0"/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762703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078855643044621"/>
          <c:y val="0.77174956169907916"/>
          <c:w val="0.66785782321564646"/>
          <c:h val="7.9553621407616154E-2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file:///C:\Program%20Files\DIaLOGIKa\Eurostat%20Layout\Logo\Eurostat%20logo.png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file:///C:\Program%20Files\DIaLOGIKa\Eurostat%20Layout\Logo\Eurostat%20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24694</xdr:colOff>
      <xdr:row>4</xdr:row>
      <xdr:rowOff>50095</xdr:rowOff>
    </xdr:from>
    <xdr:to>
      <xdr:col>25</xdr:col>
      <xdr:colOff>481894</xdr:colOff>
      <xdr:row>40</xdr:row>
      <xdr:rowOff>58954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3F00E8B-358E-AFAC-276A-9277FF1353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</cdr:x>
      <cdr:y>0.95386</cdr:y>
    </cdr:from>
    <cdr:ext cx="7995000" cy="269369"/>
    <cdr:sp macro="" textlink="">
      <cdr:nvSpPr>
        <cdr:cNvPr id="3" name="FootonotesShape">
          <a:extLst xmlns:a="http://schemas.openxmlformats.org/drawingml/2006/main">
            <a:ext uri="{FF2B5EF4-FFF2-40B4-BE49-F238E27FC236}">
              <a16:creationId xmlns:a16="http://schemas.microsoft.com/office/drawing/2014/main" id="{784CB82C-1CA9-2044-2703-494D8BF9EE38}"/>
            </a:ext>
          </a:extLst>
        </cdr:cNvPr>
        <cdr:cNvSpPr txBox="1"/>
      </cdr:nvSpPr>
      <cdr:spPr>
        <a:xfrm xmlns:a="http://schemas.openxmlformats.org/drawingml/2006/main">
          <a:off x="0" y="5568790"/>
          <a:ext cx="7995000" cy="2693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>
          <a:spAutoFit/>
        </a:bodyPr>
        <a:lstStyle xmlns:a="http://schemas.openxmlformats.org/drawingml/2006/main"/>
        <a:p xmlns:a="http://schemas.openxmlformats.org/drawingml/2006/main">
          <a:pPr>
            <a:spcBef>
              <a:spcPts val="300"/>
            </a:spcBef>
          </a:pPr>
          <a:r>
            <a:rPr lang="en-US" sz="1200" i="1">
              <a:latin typeface="Arial" panose="020B0604020202020204" pitchFamily="34" charset="0"/>
            </a:rPr>
            <a:t>Source:</a:t>
          </a:r>
          <a:r>
            <a:rPr lang="en-US" sz="1200">
              <a:latin typeface="Arial" panose="020B0604020202020204" pitchFamily="34" charset="0"/>
            </a:rPr>
            <a:t> Eurostat (online data codes: naio_10_favx, naio_10_faex)</a:t>
          </a:r>
        </a:p>
      </cdr:txBody>
    </cdr:sp>
  </cdr:absSizeAnchor>
  <cdr:absSizeAnchor xmlns:cdr="http://schemas.openxmlformats.org/drawingml/2006/chartDrawing">
    <cdr:from>
      <cdr:x>0.83936</cdr:x>
      <cdr:y>0.92795</cdr:y>
    </cdr:from>
    <cdr:ext cx="1530099" cy="420623"/>
    <cdr:pic>
      <cdr:nvPicPr>
        <cdr:cNvPr id="6" name="LogoShape">
          <a:extLst xmlns:a="http://schemas.openxmlformats.org/drawingml/2006/main">
            <a:ext uri="{FF2B5EF4-FFF2-40B4-BE49-F238E27FC236}">
              <a16:creationId xmlns:a16="http://schemas.microsoft.com/office/drawing/2014/main" id="{D3431109-5372-C0F0-E856-EB3CB0D7DDD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link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994901" y="5417536"/>
          <a:ext cx="1530099" cy="420623"/>
        </a:xfrm>
        <a:prstGeom xmlns:a="http://schemas.openxmlformats.org/drawingml/2006/main" prst="rect">
          <a:avLst/>
        </a:prstGeom>
      </cdr:spPr>
    </cdr:pic>
  </cdr:abs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166864</xdr:colOff>
      <xdr:row>4</xdr:row>
      <xdr:rowOff>40572</xdr:rowOff>
    </xdr:from>
    <xdr:to>
      <xdr:col>27</xdr:col>
      <xdr:colOff>90664</xdr:colOff>
      <xdr:row>38</xdr:row>
      <xdr:rowOff>39468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5F1E16B-80F2-456D-A6D0-965575A344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</cdr:x>
      <cdr:y>0.89002</cdr:y>
    </cdr:from>
    <cdr:ext cx="7995000" cy="661911"/>
    <cdr:sp macro="" textlink="">
      <cdr:nvSpPr>
        <cdr:cNvPr id="3" name="FootonotesShape">
          <a:extLst xmlns:a="http://schemas.openxmlformats.org/drawingml/2006/main">
            <a:ext uri="{FF2B5EF4-FFF2-40B4-BE49-F238E27FC236}">
              <a16:creationId xmlns:a16="http://schemas.microsoft.com/office/drawing/2014/main" id="{1AB7D573-E274-6A36-90B3-54F60D0836D1}"/>
            </a:ext>
          </a:extLst>
        </cdr:cNvPr>
        <cdr:cNvSpPr txBox="1"/>
      </cdr:nvSpPr>
      <cdr:spPr>
        <a:xfrm xmlns:a="http://schemas.openxmlformats.org/drawingml/2006/main">
          <a:off x="0" y="5356785"/>
          <a:ext cx="7995000" cy="6619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square" rtlCol="0">
          <a:spAutoFit/>
        </a:bodyPr>
        <a:lstStyle xmlns:a="http://schemas.openxmlformats.org/drawingml/2006/main"/>
        <a:p xmlns:a="http://schemas.openxmlformats.org/drawingml/2006/main">
          <a:r>
            <a:rPr lang="en-US" sz="1200">
              <a:latin typeface="Arial" panose="020B0604020202020204" pitchFamily="34" charset="0"/>
            </a:rPr>
            <a:t>Note: Countries are sorted by decreasing order on the share of value added generated in the country by exports of all EU Member States.</a:t>
          </a:r>
        </a:p>
        <a:p xmlns:a="http://schemas.openxmlformats.org/drawingml/2006/main">
          <a:pPr>
            <a:spcBef>
              <a:spcPts val="300"/>
            </a:spcBef>
          </a:pPr>
          <a:r>
            <a:rPr lang="en-US" sz="1200" i="1">
              <a:latin typeface="Arial" panose="020B0604020202020204" pitchFamily="34" charset="0"/>
            </a:rPr>
            <a:t>Source:</a:t>
          </a:r>
          <a:r>
            <a:rPr lang="en-US" sz="1200">
              <a:latin typeface="Arial" panose="020B0604020202020204" pitchFamily="34" charset="0"/>
            </a:rPr>
            <a:t> Eurostat (online data codes: naio_10_favx, naio_10_faex)</a:t>
          </a:r>
        </a:p>
      </cdr:txBody>
    </cdr:sp>
  </cdr:absSizeAnchor>
  <cdr:absSizeAnchor xmlns:cdr="http://schemas.openxmlformats.org/drawingml/2006/chartDrawing">
    <cdr:from>
      <cdr:x>0.83936</cdr:x>
      <cdr:y>0.93011</cdr:y>
    </cdr:from>
    <cdr:ext cx="1530099" cy="420625"/>
    <cdr:pic>
      <cdr:nvPicPr>
        <cdr:cNvPr id="6" name="LogoShape">
          <a:extLst xmlns:a="http://schemas.openxmlformats.org/drawingml/2006/main">
            <a:ext uri="{FF2B5EF4-FFF2-40B4-BE49-F238E27FC236}">
              <a16:creationId xmlns:a16="http://schemas.microsoft.com/office/drawing/2014/main" id="{6FB2280D-74A7-7377-6F10-49497B9869D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link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994901" y="5598071"/>
          <a:ext cx="1530099" cy="420625"/>
        </a:xfrm>
        <a:prstGeom xmlns:a="http://schemas.openxmlformats.org/drawingml/2006/main" prst="rect">
          <a:avLst/>
        </a:prstGeom>
      </cdr:spPr>
    </cdr:pic>
  </cdr:absSizeAnchor>
</c:userShapes>
</file>

<file path=xl/theme/theme1.xml><?xml version="1.0" encoding="utf-8"?>
<a:theme xmlns:a="http://schemas.openxmlformats.org/drawingml/2006/main" name="Office Theme">
  <a:themeElements>
    <a:clrScheme name="Palette 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B656BD"/>
      </a:accent1>
      <a:accent2>
        <a:srgbClr val="2644A7"/>
      </a:accent2>
      <a:accent3>
        <a:srgbClr val="B09120"/>
      </a:accent3>
      <a:accent4>
        <a:srgbClr val="672DC4"/>
      </a:accent4>
      <a:accent5>
        <a:srgbClr val="388AE2"/>
      </a:accent5>
      <a:accent6>
        <a:srgbClr val="AF155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B9F62-3C4B-4182-8073-91BE1D1C08F7}">
  <sheetPr codeName="Sheet12"/>
  <dimension ref="B2:H44"/>
  <sheetViews>
    <sheetView showGridLines="0" zoomScale="90" zoomScaleNormal="90" workbookViewId="0">
      <selection activeCell="G17" sqref="G17"/>
    </sheetView>
  </sheetViews>
  <sheetFormatPr defaultColWidth="9.42578125" defaultRowHeight="13.2" x14ac:dyDescent="0.25"/>
  <cols>
    <col min="1" max="1" width="9.42578125" style="2"/>
    <col min="2" max="2" width="9" style="2" customWidth="1"/>
    <col min="3" max="3" width="17.5703125" style="2" customWidth="1"/>
    <col min="4" max="4" width="21.42578125" style="2" customWidth="1"/>
    <col min="5" max="5" width="22" style="2" customWidth="1"/>
    <col min="6" max="6" width="17.140625" style="2" customWidth="1"/>
    <col min="7" max="7" width="18.5703125" style="2" customWidth="1"/>
    <col min="8" max="8" width="18.42578125" style="2" customWidth="1"/>
    <col min="9" max="16384" width="9.42578125" style="2"/>
  </cols>
  <sheetData>
    <row r="2" spans="2:8" ht="15.6" x14ac:dyDescent="0.3">
      <c r="B2" s="1" t="s">
        <v>65</v>
      </c>
    </row>
    <row r="3" spans="2:8" ht="13.8" x14ac:dyDescent="0.25">
      <c r="B3" s="16" t="s">
        <v>29</v>
      </c>
      <c r="C3" s="8"/>
    </row>
    <row r="4" spans="2:8" x14ac:dyDescent="0.25">
      <c r="C4" s="9"/>
    </row>
    <row r="5" spans="2:8" x14ac:dyDescent="0.25">
      <c r="B5" s="34" t="s">
        <v>35</v>
      </c>
      <c r="C5" s="33" t="s">
        <v>34</v>
      </c>
      <c r="D5" s="33" t="s">
        <v>31</v>
      </c>
    </row>
    <row r="6" spans="2:8" x14ac:dyDescent="0.25">
      <c r="B6" s="35">
        <v>2010</v>
      </c>
      <c r="C6" s="91">
        <f>'2010'!E7</f>
        <v>13.786086181642801</v>
      </c>
      <c r="D6" s="91">
        <f>'2010'!H7</f>
        <v>11.854475482981213</v>
      </c>
      <c r="E6" s="48"/>
      <c r="F6" s="48"/>
    </row>
    <row r="7" spans="2:8" x14ac:dyDescent="0.25">
      <c r="B7" s="35">
        <v>2011</v>
      </c>
      <c r="C7" s="91">
        <f>'2011'!E7</f>
        <v>14.997271998344159</v>
      </c>
      <c r="D7" s="91">
        <f>'2011'!H7</f>
        <v>13.111697612061828</v>
      </c>
      <c r="E7" s="12">
        <f t="shared" ref="E7:E17" si="0">C7-C6</f>
        <v>1.2111858167013576</v>
      </c>
      <c r="F7" s="12">
        <f t="shared" ref="F7:F17" si="1">D7-D6</f>
        <v>1.2572221290806151</v>
      </c>
    </row>
    <row r="8" spans="2:8" x14ac:dyDescent="0.25">
      <c r="B8" s="35">
        <v>2012</v>
      </c>
      <c r="C8" s="91">
        <f>'2012'!E7</f>
        <v>15.733040717854754</v>
      </c>
      <c r="D8" s="91">
        <f>'2012'!H7</f>
        <v>13.885470162409879</v>
      </c>
      <c r="E8" s="12">
        <f t="shared" si="0"/>
        <v>0.7357687195105953</v>
      </c>
      <c r="F8" s="12">
        <f t="shared" si="1"/>
        <v>0.77377255034805081</v>
      </c>
    </row>
    <row r="9" spans="2:8" x14ac:dyDescent="0.25">
      <c r="B9" s="35">
        <v>2013</v>
      </c>
      <c r="C9" s="91">
        <f>'2013'!E7</f>
        <v>15.923911475457814</v>
      </c>
      <c r="D9" s="91">
        <f>'2013'!H7</f>
        <v>14.160439836540137</v>
      </c>
      <c r="E9" s="12">
        <f t="shared" si="0"/>
        <v>0.19087075760305972</v>
      </c>
      <c r="F9" s="12">
        <f t="shared" si="1"/>
        <v>0.27496967413025786</v>
      </c>
    </row>
    <row r="10" spans="2:8" x14ac:dyDescent="0.25">
      <c r="B10" s="35">
        <v>2014</v>
      </c>
      <c r="C10" s="91">
        <f>'2014'!E7</f>
        <v>16.131788007061466</v>
      </c>
      <c r="D10" s="91">
        <f>'2014'!H7</f>
        <v>14.218933138660997</v>
      </c>
      <c r="E10" s="12">
        <f t="shared" si="0"/>
        <v>0.20787653160365238</v>
      </c>
      <c r="F10" s="12">
        <f t="shared" si="1"/>
        <v>5.8493302120860236E-2</v>
      </c>
    </row>
    <row r="11" spans="2:8" x14ac:dyDescent="0.25">
      <c r="B11" s="35">
        <v>2015</v>
      </c>
      <c r="C11" s="91">
        <f>'2015'!E7</f>
        <v>17.067564083705317</v>
      </c>
      <c r="D11" s="91">
        <f>'2015'!H7</f>
        <v>14.674214210947619</v>
      </c>
      <c r="E11" s="12">
        <f t="shared" si="0"/>
        <v>0.93577607664385098</v>
      </c>
      <c r="F11" s="12">
        <f t="shared" si="1"/>
        <v>0.45528107228662229</v>
      </c>
    </row>
    <row r="12" spans="2:8" x14ac:dyDescent="0.25">
      <c r="B12" s="35">
        <v>2016</v>
      </c>
      <c r="C12" s="91">
        <f>'2016'!E7</f>
        <v>16.66395029595013</v>
      </c>
      <c r="D12" s="91">
        <f>'2016'!H7</f>
        <v>14.463710694876704</v>
      </c>
      <c r="E12" s="12">
        <f t="shared" si="0"/>
        <v>-0.4036137877551873</v>
      </c>
      <c r="F12" s="12">
        <f t="shared" si="1"/>
        <v>-0.210503516070915</v>
      </c>
    </row>
    <row r="13" spans="2:8" x14ac:dyDescent="0.25">
      <c r="B13" s="35">
        <v>2017</v>
      </c>
      <c r="C13" s="91">
        <f>'2017'!E7</f>
        <v>17.031142479989054</v>
      </c>
      <c r="D13" s="91">
        <f>'2017'!H7</f>
        <v>14.62029891708911</v>
      </c>
      <c r="E13" s="12">
        <f t="shared" si="0"/>
        <v>0.36719218403892384</v>
      </c>
      <c r="F13" s="12">
        <f t="shared" si="1"/>
        <v>0.15658822221240598</v>
      </c>
    </row>
    <row r="14" spans="2:8" x14ac:dyDescent="0.25">
      <c r="B14" s="35">
        <v>2018</v>
      </c>
      <c r="C14" s="91">
        <f>'2018'!E7</f>
        <v>16.844277141427707</v>
      </c>
      <c r="D14" s="91">
        <f>'2018'!H7</f>
        <v>14.307993031632327</v>
      </c>
      <c r="E14" s="12">
        <f t="shared" si="0"/>
        <v>-0.18686533856134702</v>
      </c>
      <c r="F14" s="12">
        <f t="shared" si="1"/>
        <v>-0.31230588545678373</v>
      </c>
    </row>
    <row r="15" spans="2:8" x14ac:dyDescent="0.25">
      <c r="B15" s="35">
        <v>2019</v>
      </c>
      <c r="C15" s="91">
        <f>'2019'!E7</f>
        <v>17.040691423947813</v>
      </c>
      <c r="D15" s="91">
        <f>'2019'!H7</f>
        <v>14.5519020486466</v>
      </c>
      <c r="E15" s="12">
        <f t="shared" si="0"/>
        <v>0.19641428252010584</v>
      </c>
      <c r="F15" s="12">
        <f t="shared" si="1"/>
        <v>0.24390901701427303</v>
      </c>
      <c r="H15" s="12"/>
    </row>
    <row r="16" spans="2:8" x14ac:dyDescent="0.25">
      <c r="B16" s="35">
        <v>2020</v>
      </c>
      <c r="C16" s="91">
        <f>'2020'!E7</f>
        <v>16.489804996152682</v>
      </c>
      <c r="D16" s="91">
        <f>'2020'!H7</f>
        <v>14.094843802979412</v>
      </c>
      <c r="E16" s="12">
        <f>C16-C15</f>
        <v>-0.55088642779513108</v>
      </c>
      <c r="F16" s="12">
        <f t="shared" si="1"/>
        <v>-0.45705824566718789</v>
      </c>
      <c r="H16" s="10"/>
    </row>
    <row r="17" spans="2:8" x14ac:dyDescent="0.25">
      <c r="B17" s="35">
        <v>2021</v>
      </c>
      <c r="C17" s="91">
        <f>'2021'!E7</f>
        <v>17.466631532917571</v>
      </c>
      <c r="D17" s="91">
        <f>'2021'!H7</f>
        <v>14.539238732091361</v>
      </c>
      <c r="E17" s="12">
        <f t="shared" si="0"/>
        <v>0.9768265367648894</v>
      </c>
      <c r="F17" s="12">
        <f t="shared" si="1"/>
        <v>0.44439492911194911</v>
      </c>
      <c r="H17" s="10"/>
    </row>
    <row r="18" spans="2:8" x14ac:dyDescent="0.25">
      <c r="B18" s="35">
        <v>2022</v>
      </c>
      <c r="C18" s="91">
        <f>'2022'!E7</f>
        <v>17.657383819430088</v>
      </c>
      <c r="D18" s="91">
        <f>'2022'!H7</f>
        <v>14.52156303513776</v>
      </c>
      <c r="E18" s="12">
        <f>C18-C17</f>
        <v>0.19075228651251663</v>
      </c>
      <c r="F18" s="12">
        <f>D18-D17</f>
        <v>-1.7675696953601161E-2</v>
      </c>
      <c r="H18" s="10"/>
    </row>
    <row r="19" spans="2:8" x14ac:dyDescent="0.25">
      <c r="C19" s="7"/>
      <c r="D19" s="10"/>
      <c r="E19" s="10"/>
      <c r="F19" s="11"/>
      <c r="H19" s="10"/>
    </row>
    <row r="20" spans="2:8" x14ac:dyDescent="0.25">
      <c r="B20" s="17" t="s">
        <v>63</v>
      </c>
      <c r="C20" s="7"/>
      <c r="D20" s="10"/>
      <c r="E20" s="10"/>
      <c r="F20" s="11"/>
      <c r="H20" s="10"/>
    </row>
    <row r="21" spans="2:8" x14ac:dyDescent="0.25">
      <c r="C21" s="7"/>
      <c r="D21" s="10"/>
      <c r="E21" s="10"/>
      <c r="F21" s="11"/>
      <c r="H21" s="10"/>
    </row>
    <row r="22" spans="2:8" x14ac:dyDescent="0.25">
      <c r="C22" s="7"/>
      <c r="D22" s="10"/>
      <c r="E22" s="10"/>
      <c r="F22" s="11"/>
      <c r="H22" s="10"/>
    </row>
    <row r="23" spans="2:8" x14ac:dyDescent="0.25">
      <c r="C23" s="7"/>
      <c r="D23" s="10"/>
      <c r="E23" s="10"/>
      <c r="F23" s="11"/>
      <c r="H23" s="10"/>
    </row>
    <row r="24" spans="2:8" x14ac:dyDescent="0.25">
      <c r="C24" s="7"/>
      <c r="D24" s="10"/>
      <c r="E24" s="10"/>
      <c r="F24" s="11"/>
      <c r="H24" s="10"/>
    </row>
    <row r="25" spans="2:8" x14ac:dyDescent="0.25">
      <c r="C25" s="7"/>
      <c r="D25" s="10"/>
      <c r="E25" s="10"/>
      <c r="F25" s="11"/>
      <c r="H25" s="10"/>
    </row>
    <row r="26" spans="2:8" x14ac:dyDescent="0.25">
      <c r="C26" s="7"/>
      <c r="D26" s="10"/>
      <c r="E26" s="10"/>
      <c r="F26" s="11"/>
      <c r="H26" s="10"/>
    </row>
    <row r="27" spans="2:8" x14ac:dyDescent="0.25">
      <c r="C27" s="7"/>
      <c r="D27" s="10"/>
      <c r="E27" s="10"/>
      <c r="F27" s="11"/>
      <c r="H27" s="10"/>
    </row>
    <row r="28" spans="2:8" x14ac:dyDescent="0.25">
      <c r="C28" s="7"/>
      <c r="D28" s="10"/>
      <c r="E28" s="10"/>
      <c r="F28" s="11"/>
      <c r="H28" s="10"/>
    </row>
    <row r="29" spans="2:8" x14ac:dyDescent="0.25">
      <c r="C29" s="7"/>
      <c r="D29" s="10"/>
      <c r="E29" s="10"/>
      <c r="F29" s="11"/>
      <c r="H29" s="10"/>
    </row>
    <row r="30" spans="2:8" x14ac:dyDescent="0.25">
      <c r="C30" s="7"/>
      <c r="D30" s="10"/>
      <c r="E30" s="10"/>
      <c r="F30" s="11"/>
      <c r="H30" s="10"/>
    </row>
    <row r="31" spans="2:8" x14ac:dyDescent="0.25">
      <c r="C31" s="7"/>
      <c r="D31" s="10"/>
      <c r="E31" s="10"/>
      <c r="F31" s="11"/>
      <c r="H31" s="10"/>
    </row>
    <row r="32" spans="2:8" x14ac:dyDescent="0.25">
      <c r="C32" s="7"/>
      <c r="D32" s="10"/>
      <c r="E32" s="10"/>
      <c r="F32" s="11"/>
      <c r="H32" s="10"/>
    </row>
    <row r="33" spans="3:8" x14ac:dyDescent="0.25">
      <c r="C33" s="7"/>
      <c r="D33" s="10"/>
      <c r="E33" s="10"/>
      <c r="F33" s="11"/>
      <c r="H33" s="10"/>
    </row>
    <row r="34" spans="3:8" x14ac:dyDescent="0.25">
      <c r="C34" s="7"/>
      <c r="D34" s="10"/>
      <c r="E34" s="10"/>
      <c r="F34" s="11"/>
      <c r="H34" s="10"/>
    </row>
    <row r="35" spans="3:8" x14ac:dyDescent="0.25">
      <c r="C35" s="7"/>
      <c r="D35" s="10"/>
      <c r="E35" s="10"/>
      <c r="F35" s="11"/>
      <c r="H35" s="10"/>
    </row>
    <row r="36" spans="3:8" x14ac:dyDescent="0.25">
      <c r="C36" s="7"/>
      <c r="D36" s="10"/>
      <c r="E36" s="10"/>
      <c r="F36" s="11"/>
      <c r="H36" s="10"/>
    </row>
    <row r="37" spans="3:8" x14ac:dyDescent="0.25">
      <c r="C37" s="7"/>
      <c r="D37" s="10"/>
      <c r="E37" s="10"/>
      <c r="F37" s="11"/>
      <c r="H37" s="10"/>
    </row>
    <row r="38" spans="3:8" x14ac:dyDescent="0.25">
      <c r="C38" s="7"/>
      <c r="D38" s="10"/>
      <c r="E38" s="10"/>
      <c r="F38" s="11"/>
      <c r="H38" s="10"/>
    </row>
    <row r="39" spans="3:8" x14ac:dyDescent="0.25">
      <c r="C39" s="7"/>
      <c r="D39" s="10"/>
      <c r="E39" s="10"/>
      <c r="F39" s="11"/>
      <c r="H39" s="10"/>
    </row>
    <row r="40" spans="3:8" x14ac:dyDescent="0.25">
      <c r="C40" s="7"/>
      <c r="D40" s="10"/>
      <c r="E40" s="10"/>
      <c r="F40" s="11"/>
      <c r="H40" s="10"/>
    </row>
    <row r="41" spans="3:8" x14ac:dyDescent="0.25">
      <c r="C41" s="7"/>
      <c r="D41" s="10"/>
      <c r="E41" s="10"/>
      <c r="F41" s="11"/>
      <c r="H41" s="10"/>
    </row>
    <row r="44" spans="3:8" x14ac:dyDescent="0.25">
      <c r="C44" s="17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A3C17-6E94-4793-87BA-629361D64257}">
  <sheetPr codeName="Sheet8">
    <pageSetUpPr fitToPage="1"/>
  </sheetPr>
  <dimension ref="B2:H37"/>
  <sheetViews>
    <sheetView showGridLines="0" topLeftCell="A10" zoomScale="90" zoomScaleNormal="90" workbookViewId="0">
      <selection activeCell="B36" sqref="B36"/>
    </sheetView>
  </sheetViews>
  <sheetFormatPr defaultColWidth="9.42578125" defaultRowHeight="13.2" x14ac:dyDescent="0.25"/>
  <cols>
    <col min="1" max="1" width="13.42578125" style="2" customWidth="1"/>
    <col min="2" max="2" width="17.42578125" style="2" customWidth="1"/>
    <col min="3" max="3" width="14.85546875" style="2" customWidth="1"/>
    <col min="4" max="4" width="22.42578125" style="2" customWidth="1"/>
    <col min="5" max="5" width="23" style="2" customWidth="1"/>
    <col min="6" max="6" width="16.140625" style="2" customWidth="1"/>
    <col min="7" max="7" width="23" style="2" customWidth="1"/>
    <col min="8" max="8" width="22.42578125" style="2" customWidth="1"/>
    <col min="9" max="16384" width="9.42578125" style="2"/>
  </cols>
  <sheetData>
    <row r="2" spans="2:8" ht="15.6" x14ac:dyDescent="0.3">
      <c r="B2" s="1" t="s">
        <v>52</v>
      </c>
    </row>
    <row r="4" spans="2:8" ht="13.05" customHeight="1" x14ac:dyDescent="0.25">
      <c r="B4" s="108"/>
      <c r="C4" s="111" t="s">
        <v>34</v>
      </c>
      <c r="D4" s="112"/>
      <c r="E4" s="113"/>
      <c r="F4" s="111" t="s">
        <v>31</v>
      </c>
      <c r="G4" s="112"/>
      <c r="H4" s="113"/>
    </row>
    <row r="5" spans="2:8" ht="39" customHeight="1" x14ac:dyDescent="0.25">
      <c r="B5" s="109"/>
      <c r="C5" s="28" t="s">
        <v>32</v>
      </c>
      <c r="D5" s="114" t="s">
        <v>37</v>
      </c>
      <c r="E5" s="115"/>
      <c r="F5" s="28" t="s">
        <v>32</v>
      </c>
      <c r="G5" s="114" t="s">
        <v>58</v>
      </c>
      <c r="H5" s="115"/>
    </row>
    <row r="6" spans="2:8" x14ac:dyDescent="0.25">
      <c r="B6" s="110"/>
      <c r="C6" s="29" t="s">
        <v>33</v>
      </c>
      <c r="D6" s="30" t="s">
        <v>33</v>
      </c>
      <c r="E6" s="31" t="s">
        <v>29</v>
      </c>
      <c r="F6" s="29" t="s">
        <v>28</v>
      </c>
      <c r="G6" s="32" t="s">
        <v>28</v>
      </c>
      <c r="H6" s="31" t="s">
        <v>29</v>
      </c>
    </row>
    <row r="7" spans="2:8" x14ac:dyDescent="0.25">
      <c r="B7" s="23" t="s">
        <v>0</v>
      </c>
      <c r="C7" s="38">
        <f>SUM(C8:C34)</f>
        <v>10939247</v>
      </c>
      <c r="D7" s="42">
        <f>SUM(D8:D34)</f>
        <v>1867062.9919998113</v>
      </c>
      <c r="E7" s="19">
        <f t="shared" ref="E7:E34" si="0">+D7/C7*100</f>
        <v>17.067564083705317</v>
      </c>
      <c r="F7" s="24">
        <f>SUM(F8:F34)</f>
        <v>198318.81000000003</v>
      </c>
      <c r="G7" s="18">
        <f>SUM(G8:G34)</f>
        <v>29101.727000002211</v>
      </c>
      <c r="H7" s="19">
        <f t="shared" ref="H7:H34" si="1">+G7/F7*100</f>
        <v>14.674214210947619</v>
      </c>
    </row>
    <row r="8" spans="2:8" x14ac:dyDescent="0.25">
      <c r="B8" s="13" t="s">
        <v>1</v>
      </c>
      <c r="C8" s="39">
        <v>373301</v>
      </c>
      <c r="D8" s="43">
        <v>71603.184999986901</v>
      </c>
      <c r="E8" s="20">
        <f t="shared" si="0"/>
        <v>19.181085772603581</v>
      </c>
      <c r="F8" s="25">
        <v>4617.3999999999996</v>
      </c>
      <c r="G8" s="3">
        <v>766.27499999988106</v>
      </c>
      <c r="H8" s="20">
        <f t="shared" si="1"/>
        <v>16.595378351450623</v>
      </c>
    </row>
    <row r="9" spans="2:8" x14ac:dyDescent="0.25">
      <c r="B9" s="14" t="s">
        <v>2</v>
      </c>
      <c r="C9" s="40">
        <v>39554</v>
      </c>
      <c r="D9" s="44">
        <v>8785.0800000033705</v>
      </c>
      <c r="E9" s="21">
        <f t="shared" si="0"/>
        <v>22.21034535066838</v>
      </c>
      <c r="F9" s="26">
        <v>3446.2080000000001</v>
      </c>
      <c r="G9" s="4">
        <v>780.26599999978589</v>
      </c>
      <c r="H9" s="21">
        <f t="shared" si="1"/>
        <v>22.641291529698321</v>
      </c>
    </row>
    <row r="10" spans="2:8" x14ac:dyDescent="0.25">
      <c r="B10" s="14" t="s">
        <v>3</v>
      </c>
      <c r="C10" s="40">
        <v>152688</v>
      </c>
      <c r="D10" s="44">
        <v>26155.989000007587</v>
      </c>
      <c r="E10" s="21">
        <f t="shared" si="0"/>
        <v>17.13035012575159</v>
      </c>
      <c r="F10" s="26">
        <v>5181.9129999999996</v>
      </c>
      <c r="G10" s="4">
        <v>855.33499999978631</v>
      </c>
      <c r="H10" s="21">
        <f t="shared" si="1"/>
        <v>16.506162878454084</v>
      </c>
    </row>
    <row r="11" spans="2:8" x14ac:dyDescent="0.25">
      <c r="B11" s="14" t="s">
        <v>4</v>
      </c>
      <c r="C11" s="40">
        <v>236921</v>
      </c>
      <c r="D11" s="44">
        <v>46887.703999973863</v>
      </c>
      <c r="E11" s="21">
        <f t="shared" si="0"/>
        <v>19.790438162920914</v>
      </c>
      <c r="F11" s="26">
        <v>2829</v>
      </c>
      <c r="G11" s="4">
        <v>429.54499999993214</v>
      </c>
      <c r="H11" s="21">
        <f t="shared" si="1"/>
        <v>15.183633792857268</v>
      </c>
    </row>
    <row r="12" spans="2:8" x14ac:dyDescent="0.25">
      <c r="B12" s="14" t="s">
        <v>27</v>
      </c>
      <c r="C12" s="40">
        <v>2722018</v>
      </c>
      <c r="D12" s="44">
        <v>531822.73300001002</v>
      </c>
      <c r="E12" s="21">
        <f t="shared" si="0"/>
        <v>19.53781102843589</v>
      </c>
      <c r="F12" s="26">
        <v>43122</v>
      </c>
      <c r="G12" s="4">
        <v>7117.692000002372</v>
      </c>
      <c r="H12" s="21">
        <f t="shared" si="1"/>
        <v>16.505941282877355</v>
      </c>
    </row>
    <row r="13" spans="2:8" x14ac:dyDescent="0.25">
      <c r="B13" s="14" t="s">
        <v>5</v>
      </c>
      <c r="C13" s="40">
        <v>17891</v>
      </c>
      <c r="D13" s="44">
        <v>3456.106000000857</v>
      </c>
      <c r="E13" s="21">
        <f t="shared" si="0"/>
        <v>19.317567492039892</v>
      </c>
      <c r="F13" s="26">
        <v>617.75</v>
      </c>
      <c r="G13" s="4">
        <v>96.343000000005233</v>
      </c>
      <c r="H13" s="21">
        <f t="shared" si="1"/>
        <v>15.595791177661713</v>
      </c>
    </row>
    <row r="14" spans="2:8" x14ac:dyDescent="0.25">
      <c r="B14" s="14" t="s">
        <v>6</v>
      </c>
      <c r="C14" s="40">
        <v>244740</v>
      </c>
      <c r="D14" s="44">
        <v>100214.49299999156</v>
      </c>
      <c r="E14" s="21">
        <f t="shared" si="0"/>
        <v>40.947329002202977</v>
      </c>
      <c r="F14" s="26">
        <v>2053.4870000000001</v>
      </c>
      <c r="G14" s="4">
        <v>530.04699999991976</v>
      </c>
      <c r="H14" s="21">
        <f t="shared" si="1"/>
        <v>25.812045559573534</v>
      </c>
    </row>
    <row r="15" spans="2:8" x14ac:dyDescent="0.25">
      <c r="B15" s="14" t="s">
        <v>7</v>
      </c>
      <c r="C15" s="40">
        <v>155836</v>
      </c>
      <c r="D15" s="44">
        <v>17117.610000005559</v>
      </c>
      <c r="E15" s="21">
        <f t="shared" si="0"/>
        <v>10.984374598940912</v>
      </c>
      <c r="F15" s="26">
        <v>4322.5730000000003</v>
      </c>
      <c r="G15" s="4">
        <v>423.40999999994369</v>
      </c>
      <c r="H15" s="21">
        <f t="shared" si="1"/>
        <v>9.7953232947122846</v>
      </c>
    </row>
    <row r="16" spans="2:8" x14ac:dyDescent="0.25">
      <c r="B16" s="14" t="s">
        <v>8</v>
      </c>
      <c r="C16" s="40">
        <v>978971</v>
      </c>
      <c r="D16" s="44">
        <v>126270.65299999234</v>
      </c>
      <c r="E16" s="21">
        <f t="shared" si="0"/>
        <v>12.898303729118874</v>
      </c>
      <c r="F16" s="26">
        <v>18490.8</v>
      </c>
      <c r="G16" s="4">
        <v>2316.5289999999823</v>
      </c>
      <c r="H16" s="21">
        <f t="shared" si="1"/>
        <v>12.528008523157366</v>
      </c>
    </row>
    <row r="17" spans="2:8" x14ac:dyDescent="0.25">
      <c r="B17" s="14" t="s">
        <v>9</v>
      </c>
      <c r="C17" s="40">
        <v>1967465</v>
      </c>
      <c r="D17" s="44">
        <v>271211.45899993862</v>
      </c>
      <c r="E17" s="21">
        <f t="shared" si="0"/>
        <v>13.784817468160227</v>
      </c>
      <c r="F17" s="26">
        <v>27391</v>
      </c>
      <c r="G17" s="4">
        <v>3328.680000000511</v>
      </c>
      <c r="H17" s="21">
        <f t="shared" si="1"/>
        <v>12.152458836846085</v>
      </c>
    </row>
    <row r="18" spans="2:8" x14ac:dyDescent="0.25">
      <c r="B18" s="14" t="s">
        <v>10</v>
      </c>
      <c r="C18" s="40">
        <v>37597</v>
      </c>
      <c r="D18" s="44">
        <v>3939.597000001243</v>
      </c>
      <c r="E18" s="21">
        <f t="shared" si="0"/>
        <v>10.478487645294155</v>
      </c>
      <c r="F18" s="26">
        <v>1561.739</v>
      </c>
      <c r="G18" s="4">
        <v>166.72700000001339</v>
      </c>
      <c r="H18" s="21">
        <f t="shared" si="1"/>
        <v>10.675727506325536</v>
      </c>
    </row>
    <row r="19" spans="2:8" x14ac:dyDescent="0.25">
      <c r="B19" s="14" t="s">
        <v>11</v>
      </c>
      <c r="C19" s="40">
        <v>1488048</v>
      </c>
      <c r="D19" s="44">
        <v>198521.50099994577</v>
      </c>
      <c r="E19" s="21">
        <f t="shared" si="0"/>
        <v>13.341068366070569</v>
      </c>
      <c r="F19" s="26">
        <v>24516.2</v>
      </c>
      <c r="G19" s="4">
        <v>3134.5340000010274</v>
      </c>
      <c r="H19" s="21">
        <f t="shared" si="1"/>
        <v>12.78556219969256</v>
      </c>
    </row>
    <row r="20" spans="2:8" x14ac:dyDescent="0.25">
      <c r="B20" s="14" t="s">
        <v>12</v>
      </c>
      <c r="C20" s="40">
        <v>15715</v>
      </c>
      <c r="D20" s="44">
        <v>4114.7740000005197</v>
      </c>
      <c r="E20" s="21">
        <f t="shared" si="0"/>
        <v>26.183735284763088</v>
      </c>
      <c r="F20" s="26">
        <v>369.11700000000002</v>
      </c>
      <c r="G20" s="4">
        <v>63.478999999999381</v>
      </c>
      <c r="H20" s="21">
        <f t="shared" si="1"/>
        <v>17.197528155029264</v>
      </c>
    </row>
    <row r="21" spans="2:8" x14ac:dyDescent="0.25">
      <c r="B21" s="14" t="s">
        <v>13</v>
      </c>
      <c r="C21" s="40">
        <v>21613</v>
      </c>
      <c r="D21" s="44">
        <v>4191.6190000010647</v>
      </c>
      <c r="E21" s="21">
        <f t="shared" si="0"/>
        <v>19.393971221029311</v>
      </c>
      <c r="F21" s="26">
        <v>889</v>
      </c>
      <c r="G21" s="4">
        <v>159.17100000000883</v>
      </c>
      <c r="H21" s="21">
        <f t="shared" si="1"/>
        <v>17.904499437571296</v>
      </c>
    </row>
    <row r="22" spans="2:8" x14ac:dyDescent="0.25">
      <c r="B22" s="14" t="s">
        <v>14</v>
      </c>
      <c r="C22" s="40">
        <v>33627</v>
      </c>
      <c r="D22" s="44">
        <v>6990.6010000021242</v>
      </c>
      <c r="E22" s="21">
        <f t="shared" si="0"/>
        <v>20.788654949897772</v>
      </c>
      <c r="F22" s="26">
        <v>1341.3309999999999</v>
      </c>
      <c r="G22" s="4">
        <v>230.92400000001768</v>
      </c>
      <c r="H22" s="21">
        <f t="shared" si="1"/>
        <v>17.216033924513614</v>
      </c>
    </row>
    <row r="23" spans="2:8" x14ac:dyDescent="0.25">
      <c r="B23" s="14" t="s">
        <v>15</v>
      </c>
      <c r="C23" s="40">
        <v>49537</v>
      </c>
      <c r="D23" s="44">
        <v>15879.450000002753</v>
      </c>
      <c r="E23" s="21">
        <f t="shared" si="0"/>
        <v>32.055736116443775</v>
      </c>
      <c r="F23" s="26">
        <v>405.23899999999998</v>
      </c>
      <c r="G23" s="4">
        <v>103.8700000000038</v>
      </c>
      <c r="H23" s="21">
        <f t="shared" si="1"/>
        <v>25.631787661109566</v>
      </c>
    </row>
    <row r="24" spans="2:8" x14ac:dyDescent="0.25">
      <c r="B24" s="14" t="s">
        <v>16</v>
      </c>
      <c r="C24" s="40">
        <v>95031</v>
      </c>
      <c r="D24" s="44">
        <v>18522.853000005991</v>
      </c>
      <c r="E24" s="21">
        <f t="shared" si="0"/>
        <v>19.491379655066233</v>
      </c>
      <c r="F24" s="26">
        <v>4312.8239999999996</v>
      </c>
      <c r="G24" s="4">
        <v>681.06799999982934</v>
      </c>
      <c r="H24" s="21">
        <f t="shared" si="1"/>
        <v>15.791694722525875</v>
      </c>
    </row>
    <row r="25" spans="2:8" x14ac:dyDescent="0.25">
      <c r="B25" s="14" t="s">
        <v>17</v>
      </c>
      <c r="C25" s="40">
        <v>8889</v>
      </c>
      <c r="D25" s="44">
        <v>2639.3309999998332</v>
      </c>
      <c r="E25" s="21">
        <f t="shared" si="0"/>
        <v>29.692102598715643</v>
      </c>
      <c r="F25" s="26">
        <v>199.40700000000001</v>
      </c>
      <c r="G25" s="4">
        <v>43.653999999999563</v>
      </c>
      <c r="H25" s="21">
        <f t="shared" si="1"/>
        <v>21.891909511701975</v>
      </c>
    </row>
    <row r="26" spans="2:8" x14ac:dyDescent="0.25">
      <c r="B26" s="14" t="s">
        <v>18</v>
      </c>
      <c r="C26" s="40">
        <v>620835</v>
      </c>
      <c r="D26" s="44">
        <v>137748.35399997214</v>
      </c>
      <c r="E26" s="21">
        <f t="shared" si="0"/>
        <v>22.187594771553172</v>
      </c>
      <c r="F26" s="26">
        <v>8808</v>
      </c>
      <c r="G26" s="4">
        <v>1587.891999999747</v>
      </c>
      <c r="H26" s="21">
        <f t="shared" si="1"/>
        <v>18.027838328789134</v>
      </c>
    </row>
    <row r="27" spans="2:8" x14ac:dyDescent="0.25">
      <c r="B27" s="14" t="s">
        <v>19</v>
      </c>
      <c r="C27" s="40">
        <v>307037</v>
      </c>
      <c r="D27" s="44">
        <v>46827.870999978099</v>
      </c>
      <c r="E27" s="21">
        <f t="shared" si="0"/>
        <v>15.25154004239818</v>
      </c>
      <c r="F27" s="26">
        <v>4285.54</v>
      </c>
      <c r="G27" s="4">
        <v>551.36499999988428</v>
      </c>
      <c r="H27" s="21">
        <f t="shared" si="1"/>
        <v>12.865706538729874</v>
      </c>
    </row>
    <row r="28" spans="2:8" x14ac:dyDescent="0.25">
      <c r="B28" s="14" t="s">
        <v>20</v>
      </c>
      <c r="C28" s="40">
        <v>381297</v>
      </c>
      <c r="D28" s="44">
        <v>59860.876999974207</v>
      </c>
      <c r="E28" s="21">
        <f t="shared" si="0"/>
        <v>15.699278252903696</v>
      </c>
      <c r="F28" s="26">
        <v>15970</v>
      </c>
      <c r="G28" s="4">
        <v>2282.281000000226</v>
      </c>
      <c r="H28" s="21">
        <f t="shared" si="1"/>
        <v>14.291051972449756</v>
      </c>
    </row>
    <row r="29" spans="2:8" x14ac:dyDescent="0.25">
      <c r="B29" s="14" t="s">
        <v>21</v>
      </c>
      <c r="C29" s="40">
        <v>156517</v>
      </c>
      <c r="D29" s="44">
        <v>19081.801000005904</v>
      </c>
      <c r="E29" s="21">
        <f t="shared" si="0"/>
        <v>12.191519771019061</v>
      </c>
      <c r="F29" s="26">
        <v>4575.8230000000003</v>
      </c>
      <c r="G29" s="4">
        <v>582.22299999989593</v>
      </c>
      <c r="H29" s="21">
        <f t="shared" si="1"/>
        <v>12.723896881498606</v>
      </c>
    </row>
    <row r="30" spans="2:8" x14ac:dyDescent="0.25">
      <c r="B30" s="14" t="s">
        <v>22</v>
      </c>
      <c r="C30" s="40">
        <v>140797</v>
      </c>
      <c r="D30" s="44">
        <v>22091.078000006604</v>
      </c>
      <c r="E30" s="21">
        <f t="shared" si="0"/>
        <v>15.690020383961736</v>
      </c>
      <c r="F30" s="26">
        <v>8525.7000000000007</v>
      </c>
      <c r="G30" s="4">
        <v>1297.3659999996682</v>
      </c>
      <c r="H30" s="21">
        <f t="shared" si="1"/>
        <v>15.217120001872786</v>
      </c>
    </row>
    <row r="31" spans="2:8" x14ac:dyDescent="0.25">
      <c r="B31" s="14" t="s">
        <v>23</v>
      </c>
      <c r="C31" s="40">
        <v>33592</v>
      </c>
      <c r="D31" s="44">
        <v>6493.4730000024902</v>
      </c>
      <c r="E31" s="21">
        <f t="shared" si="0"/>
        <v>19.330414979764498</v>
      </c>
      <c r="F31" s="26">
        <v>943.86199999999997</v>
      </c>
      <c r="G31" s="4">
        <v>162.05000000001394</v>
      </c>
      <c r="H31" s="21">
        <f t="shared" si="1"/>
        <v>17.168823408508231</v>
      </c>
    </row>
    <row r="32" spans="2:8" x14ac:dyDescent="0.25">
      <c r="B32" s="14" t="s">
        <v>24</v>
      </c>
      <c r="C32" s="40">
        <v>72145</v>
      </c>
      <c r="D32" s="44">
        <v>11369.89100000424</v>
      </c>
      <c r="E32" s="21">
        <f t="shared" si="0"/>
        <v>15.75977683831761</v>
      </c>
      <c r="F32" s="26">
        <v>2267.0970000000002</v>
      </c>
      <c r="G32" s="4">
        <v>343.23899999992989</v>
      </c>
      <c r="H32" s="21">
        <f t="shared" si="1"/>
        <v>15.140022680984972</v>
      </c>
    </row>
    <row r="33" spans="2:8" x14ac:dyDescent="0.25">
      <c r="B33" s="14" t="s">
        <v>25</v>
      </c>
      <c r="C33" s="40">
        <v>182599</v>
      </c>
      <c r="D33" s="44">
        <v>29534.41100000816</v>
      </c>
      <c r="E33" s="21">
        <f t="shared" si="0"/>
        <v>16.174464810874191</v>
      </c>
      <c r="F33" s="26">
        <v>2523.8000000000002</v>
      </c>
      <c r="G33" s="4">
        <v>357.17899999996803</v>
      </c>
      <c r="H33" s="21">
        <f t="shared" si="1"/>
        <v>14.152428877088836</v>
      </c>
    </row>
    <row r="34" spans="2:8" x14ac:dyDescent="0.25">
      <c r="B34" s="15" t="s">
        <v>26</v>
      </c>
      <c r="C34" s="41">
        <v>404986</v>
      </c>
      <c r="D34" s="45">
        <v>75730.49799998969</v>
      </c>
      <c r="E34" s="22">
        <f t="shared" si="0"/>
        <v>18.699534798731239</v>
      </c>
      <c r="F34" s="27">
        <v>4752</v>
      </c>
      <c r="G34" s="5">
        <v>710.58299999986446</v>
      </c>
      <c r="H34" s="22">
        <f t="shared" si="1"/>
        <v>14.953345959593106</v>
      </c>
    </row>
    <row r="36" spans="2:8" ht="15.75" customHeight="1" x14ac:dyDescent="0.25">
      <c r="B36" s="17" t="s">
        <v>63</v>
      </c>
    </row>
    <row r="37" spans="2:8" x14ac:dyDescent="0.25">
      <c r="B37" s="6"/>
    </row>
  </sheetData>
  <mergeCells count="5">
    <mergeCell ref="B4:B6"/>
    <mergeCell ref="C4:E4"/>
    <mergeCell ref="F4:H4"/>
    <mergeCell ref="D5:E5"/>
    <mergeCell ref="G5:H5"/>
  </mergeCells>
  <pageMargins left="0.25" right="0.25" top="0.75" bottom="0.75" header="0.3" footer="0.3"/>
  <pageSetup paperSize="9" scale="9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43435-D0C5-45B9-84FC-EAA1EF2D1DCE}">
  <sheetPr codeName="Sheet9">
    <pageSetUpPr fitToPage="1"/>
  </sheetPr>
  <dimension ref="B2:H37"/>
  <sheetViews>
    <sheetView showGridLines="0" topLeftCell="A10" zoomScale="90" zoomScaleNormal="90" workbookViewId="0">
      <selection activeCell="B36" sqref="B36"/>
    </sheetView>
  </sheetViews>
  <sheetFormatPr defaultColWidth="9.42578125" defaultRowHeight="13.2" x14ac:dyDescent="0.25"/>
  <cols>
    <col min="1" max="1" width="13.42578125" style="2" customWidth="1"/>
    <col min="2" max="2" width="17.42578125" style="2" customWidth="1"/>
    <col min="3" max="3" width="16.5703125" style="2" customWidth="1"/>
    <col min="4" max="4" width="21.85546875" style="2" customWidth="1"/>
    <col min="5" max="5" width="23" style="2" customWidth="1"/>
    <col min="6" max="6" width="15.5703125" style="2" customWidth="1"/>
    <col min="7" max="7" width="22.5703125" style="2" customWidth="1"/>
    <col min="8" max="8" width="22.42578125" style="2" customWidth="1"/>
    <col min="9" max="16384" width="9.42578125" style="2"/>
  </cols>
  <sheetData>
    <row r="2" spans="2:8" ht="15.6" x14ac:dyDescent="0.3">
      <c r="B2" s="1" t="s">
        <v>51</v>
      </c>
    </row>
    <row r="4" spans="2:8" ht="13.05" customHeight="1" x14ac:dyDescent="0.25">
      <c r="B4" s="108"/>
      <c r="C4" s="111" t="s">
        <v>34</v>
      </c>
      <c r="D4" s="112"/>
      <c r="E4" s="113"/>
      <c r="F4" s="111" t="s">
        <v>31</v>
      </c>
      <c r="G4" s="112"/>
      <c r="H4" s="113"/>
    </row>
    <row r="5" spans="2:8" ht="39" customHeight="1" x14ac:dyDescent="0.25">
      <c r="B5" s="109"/>
      <c r="C5" s="28" t="s">
        <v>32</v>
      </c>
      <c r="D5" s="114" t="s">
        <v>37</v>
      </c>
      <c r="E5" s="115"/>
      <c r="F5" s="28" t="s">
        <v>32</v>
      </c>
      <c r="G5" s="114" t="s">
        <v>62</v>
      </c>
      <c r="H5" s="115"/>
    </row>
    <row r="6" spans="2:8" x14ac:dyDescent="0.25">
      <c r="B6" s="110"/>
      <c r="C6" s="29" t="s">
        <v>33</v>
      </c>
      <c r="D6" s="30" t="s">
        <v>33</v>
      </c>
      <c r="E6" s="31" t="s">
        <v>29</v>
      </c>
      <c r="F6" s="29" t="s">
        <v>28</v>
      </c>
      <c r="G6" s="32" t="s">
        <v>28</v>
      </c>
      <c r="H6" s="31" t="s">
        <v>29</v>
      </c>
    </row>
    <row r="7" spans="2:8" x14ac:dyDescent="0.25">
      <c r="B7" s="23" t="s">
        <v>0</v>
      </c>
      <c r="C7" s="38">
        <f>SUM(C8:C34)</f>
        <v>10554880</v>
      </c>
      <c r="D7" s="62">
        <f>SUM(D8:D34)</f>
        <v>1702690.8659997294</v>
      </c>
      <c r="E7" s="63">
        <f t="shared" ref="E7:E34" si="0">+D7/C7*100</f>
        <v>16.131788007061466</v>
      </c>
      <c r="F7" s="24">
        <f>SUM(F8:F34)</f>
        <v>196497.28800000003</v>
      </c>
      <c r="G7" s="18">
        <f>SUM(G8:G34)</f>
        <v>27939.818000002142</v>
      </c>
      <c r="H7" s="19">
        <f t="shared" ref="H7:H34" si="1">+G7/F7*100</f>
        <v>14.218933138660997</v>
      </c>
    </row>
    <row r="8" spans="2:8" x14ac:dyDescent="0.25">
      <c r="B8" s="13" t="s">
        <v>1</v>
      </c>
      <c r="C8" s="39">
        <v>360582</v>
      </c>
      <c r="D8" s="70">
        <v>69456.987999984369</v>
      </c>
      <c r="E8" s="71">
        <f t="shared" si="0"/>
        <v>19.262466789796598</v>
      </c>
      <c r="F8" s="25">
        <v>4577.2</v>
      </c>
      <c r="G8" s="3">
        <v>778.72099999987586</v>
      </c>
      <c r="H8" s="20">
        <f t="shared" si="1"/>
        <v>17.013042908325524</v>
      </c>
    </row>
    <row r="9" spans="2:8" x14ac:dyDescent="0.25">
      <c r="B9" s="14" t="s">
        <v>2</v>
      </c>
      <c r="C9" s="40">
        <v>37316</v>
      </c>
      <c r="D9" s="77">
        <v>8052.2870000027597</v>
      </c>
      <c r="E9" s="78">
        <f t="shared" si="0"/>
        <v>21.578644549262407</v>
      </c>
      <c r="F9" s="26">
        <v>3434.1790000000001</v>
      </c>
      <c r="G9" s="4">
        <v>745.49499999979798</v>
      </c>
      <c r="H9" s="21">
        <f t="shared" si="1"/>
        <v>21.708099665154261</v>
      </c>
    </row>
    <row r="10" spans="2:8" x14ac:dyDescent="0.25">
      <c r="B10" s="14" t="s">
        <v>3</v>
      </c>
      <c r="C10" s="40">
        <v>142743</v>
      </c>
      <c r="D10" s="77">
        <v>24936.563000007463</v>
      </c>
      <c r="E10" s="78">
        <f t="shared" si="0"/>
        <v>17.469552272270768</v>
      </c>
      <c r="F10" s="26">
        <v>5108.9669999999996</v>
      </c>
      <c r="G10" s="4">
        <v>856.49399999978596</v>
      </c>
      <c r="H10" s="21">
        <f t="shared" si="1"/>
        <v>16.764524022170939</v>
      </c>
    </row>
    <row r="11" spans="2:8" x14ac:dyDescent="0.25">
      <c r="B11" s="14" t="s">
        <v>4</v>
      </c>
      <c r="C11" s="40">
        <v>230587</v>
      </c>
      <c r="D11" s="77">
        <v>45596.521999976547</v>
      </c>
      <c r="E11" s="78">
        <f t="shared" si="0"/>
        <v>19.774107820465396</v>
      </c>
      <c r="F11" s="26">
        <v>2791</v>
      </c>
      <c r="G11" s="4">
        <v>412.73699999993846</v>
      </c>
      <c r="H11" s="21">
        <f t="shared" si="1"/>
        <v>14.788140451448889</v>
      </c>
    </row>
    <row r="12" spans="2:8" x14ac:dyDescent="0.25">
      <c r="B12" s="14" t="s">
        <v>27</v>
      </c>
      <c r="C12" s="40">
        <v>2635393</v>
      </c>
      <c r="D12" s="77">
        <v>493843.55099991651</v>
      </c>
      <c r="E12" s="78">
        <f t="shared" si="0"/>
        <v>18.738895906603549</v>
      </c>
      <c r="F12" s="26">
        <v>42721</v>
      </c>
      <c r="G12" s="4">
        <v>6674.5620000023491</v>
      </c>
      <c r="H12" s="21">
        <f t="shared" si="1"/>
        <v>15.623608997922215</v>
      </c>
    </row>
    <row r="13" spans="2:8" x14ac:dyDescent="0.25">
      <c r="B13" s="14" t="s">
        <v>5</v>
      </c>
      <c r="C13" s="40">
        <v>17482</v>
      </c>
      <c r="D13" s="77">
        <v>3777.9100000009266</v>
      </c>
      <c r="E13" s="78">
        <f t="shared" si="0"/>
        <v>21.610284864437286</v>
      </c>
      <c r="F13" s="26">
        <v>609.86</v>
      </c>
      <c r="G13" s="4">
        <v>104.35700000000584</v>
      </c>
      <c r="H13" s="21">
        <f t="shared" si="1"/>
        <v>17.111632177877848</v>
      </c>
    </row>
    <row r="14" spans="2:8" x14ac:dyDescent="0.25">
      <c r="B14" s="14" t="s">
        <v>6</v>
      </c>
      <c r="C14" s="40">
        <v>178011</v>
      </c>
      <c r="D14" s="77">
        <v>59129.027999978651</v>
      </c>
      <c r="E14" s="78">
        <f t="shared" si="0"/>
        <v>33.216502350966316</v>
      </c>
      <c r="F14" s="26">
        <v>1984.0070000000001</v>
      </c>
      <c r="G14" s="4">
        <v>475.54499999992942</v>
      </c>
      <c r="H14" s="21">
        <f t="shared" si="1"/>
        <v>23.96891744837238</v>
      </c>
    </row>
    <row r="15" spans="2:8" x14ac:dyDescent="0.25">
      <c r="B15" s="14" t="s">
        <v>7</v>
      </c>
      <c r="C15" s="40">
        <v>156492</v>
      </c>
      <c r="D15" s="77">
        <v>18135.573000005566</v>
      </c>
      <c r="E15" s="78">
        <f t="shared" si="0"/>
        <v>11.588817958749052</v>
      </c>
      <c r="F15" s="26">
        <v>4453.7309999999998</v>
      </c>
      <c r="G15" s="4">
        <v>433.93099999993859</v>
      </c>
      <c r="H15" s="21">
        <f t="shared" si="1"/>
        <v>9.7430895579445327</v>
      </c>
    </row>
    <row r="16" spans="2:8" x14ac:dyDescent="0.25">
      <c r="B16" s="14" t="s">
        <v>8</v>
      </c>
      <c r="C16" s="40">
        <v>940399</v>
      </c>
      <c r="D16" s="77">
        <v>117846.48299999193</v>
      </c>
      <c r="E16" s="78">
        <f t="shared" si="0"/>
        <v>12.531540654551094</v>
      </c>
      <c r="F16" s="26">
        <v>17987.7</v>
      </c>
      <c r="G16" s="4">
        <v>2207.9959999999896</v>
      </c>
      <c r="H16" s="21">
        <f t="shared" si="1"/>
        <v>12.275032383239601</v>
      </c>
    </row>
    <row r="17" spans="2:8" x14ac:dyDescent="0.25">
      <c r="B17" s="14" t="s">
        <v>9</v>
      </c>
      <c r="C17" s="40">
        <v>1927230</v>
      </c>
      <c r="D17" s="77">
        <v>249907.19699994207</v>
      </c>
      <c r="E17" s="78">
        <f t="shared" si="0"/>
        <v>12.967170342924408</v>
      </c>
      <c r="F17" s="26">
        <v>27334</v>
      </c>
      <c r="G17" s="4">
        <v>3195.4700000005282</v>
      </c>
      <c r="H17" s="21">
        <f t="shared" si="1"/>
        <v>11.690458769300243</v>
      </c>
    </row>
    <row r="18" spans="2:8" x14ac:dyDescent="0.25">
      <c r="B18" s="14" t="s">
        <v>10</v>
      </c>
      <c r="C18" s="40">
        <v>36718</v>
      </c>
      <c r="D18" s="77">
        <v>3675.7010000011956</v>
      </c>
      <c r="E18" s="78">
        <f t="shared" si="0"/>
        <v>10.010624217008541</v>
      </c>
      <c r="F18" s="26">
        <v>1542.3320000000001</v>
      </c>
      <c r="G18" s="4">
        <v>161.15300000001275</v>
      </c>
      <c r="H18" s="21">
        <f t="shared" si="1"/>
        <v>10.448658265536393</v>
      </c>
    </row>
    <row r="19" spans="2:8" x14ac:dyDescent="0.25">
      <c r="B19" s="14" t="s">
        <v>11</v>
      </c>
      <c r="C19" s="40">
        <v>1462745</v>
      </c>
      <c r="D19" s="77">
        <v>184066.39699995297</v>
      </c>
      <c r="E19" s="78">
        <f t="shared" si="0"/>
        <v>12.58362852034722</v>
      </c>
      <c r="F19" s="26">
        <v>24357.3</v>
      </c>
      <c r="G19" s="4">
        <v>2969.3450000009202</v>
      </c>
      <c r="H19" s="21">
        <f t="shared" si="1"/>
        <v>12.190780587343097</v>
      </c>
    </row>
    <row r="20" spans="2:8" x14ac:dyDescent="0.25">
      <c r="B20" s="14" t="s">
        <v>12</v>
      </c>
      <c r="C20" s="40">
        <v>15323</v>
      </c>
      <c r="D20" s="77">
        <v>3798.7590000004529</v>
      </c>
      <c r="E20" s="78">
        <f t="shared" si="0"/>
        <v>24.791222345496656</v>
      </c>
      <c r="F20" s="26">
        <v>363.41199999999998</v>
      </c>
      <c r="G20" s="4">
        <v>61.08499999999944</v>
      </c>
      <c r="H20" s="21">
        <f t="shared" si="1"/>
        <v>16.808745996279551</v>
      </c>
    </row>
    <row r="21" spans="2:8" x14ac:dyDescent="0.25">
      <c r="B21" s="14" t="s">
        <v>13</v>
      </c>
      <c r="C21" s="40">
        <v>20803</v>
      </c>
      <c r="D21" s="77">
        <v>4052.5960000009686</v>
      </c>
      <c r="E21" s="78">
        <f t="shared" si="0"/>
        <v>19.480824881031431</v>
      </c>
      <c r="F21" s="26">
        <v>876.63199999999995</v>
      </c>
      <c r="G21" s="4">
        <v>157.21600000000822</v>
      </c>
      <c r="H21" s="21">
        <f t="shared" si="1"/>
        <v>17.934093211291426</v>
      </c>
    </row>
    <row r="22" spans="2:8" x14ac:dyDescent="0.25">
      <c r="B22" s="14" t="s">
        <v>14</v>
      </c>
      <c r="C22" s="40">
        <v>33081</v>
      </c>
      <c r="D22" s="77">
        <v>7861.1630000023752</v>
      </c>
      <c r="E22" s="78">
        <f t="shared" si="0"/>
        <v>23.763377769723938</v>
      </c>
      <c r="F22" s="26">
        <v>1322.7919999999999</v>
      </c>
      <c r="G22" s="4">
        <v>260.33100000001258</v>
      </c>
      <c r="H22" s="21">
        <f t="shared" si="1"/>
        <v>19.680418387774694</v>
      </c>
    </row>
    <row r="23" spans="2:8" x14ac:dyDescent="0.25">
      <c r="B23" s="14" t="s">
        <v>15</v>
      </c>
      <c r="C23" s="40">
        <v>46255</v>
      </c>
      <c r="D23" s="77">
        <v>14883.505000002739</v>
      </c>
      <c r="E23" s="78">
        <f t="shared" si="0"/>
        <v>32.177072748897935</v>
      </c>
      <c r="F23" s="26">
        <v>395.12</v>
      </c>
      <c r="G23" s="4">
        <v>102.29800000000337</v>
      </c>
      <c r="H23" s="21">
        <f t="shared" si="1"/>
        <v>25.890362421543671</v>
      </c>
    </row>
    <row r="24" spans="2:8" x14ac:dyDescent="0.25">
      <c r="B24" s="14" t="s">
        <v>16</v>
      </c>
      <c r="C24" s="40">
        <v>89789</v>
      </c>
      <c r="D24" s="77">
        <v>16647.823000005177</v>
      </c>
      <c r="E24" s="78">
        <f t="shared" si="0"/>
        <v>18.541049571779592</v>
      </c>
      <c r="F24" s="26">
        <v>4218.9290000000001</v>
      </c>
      <c r="G24" s="4">
        <v>643.40199999983963</v>
      </c>
      <c r="H24" s="21">
        <f t="shared" si="1"/>
        <v>15.250363303099901</v>
      </c>
    </row>
    <row r="25" spans="2:8" x14ac:dyDescent="0.25">
      <c r="B25" s="14" t="s">
        <v>17</v>
      </c>
      <c r="C25" s="40">
        <v>7716</v>
      </c>
      <c r="D25" s="77">
        <v>2672.4329999998199</v>
      </c>
      <c r="E25" s="78">
        <f t="shared" si="0"/>
        <v>34.634953343699067</v>
      </c>
      <c r="F25" s="26">
        <v>192.12100000000001</v>
      </c>
      <c r="G25" s="4">
        <v>46.036999999999829</v>
      </c>
      <c r="H25" s="21">
        <f t="shared" si="1"/>
        <v>23.962502797715931</v>
      </c>
    </row>
    <row r="26" spans="2:8" x14ac:dyDescent="0.25">
      <c r="B26" s="14" t="s">
        <v>18</v>
      </c>
      <c r="C26" s="40">
        <v>604814</v>
      </c>
      <c r="D26" s="77">
        <v>115587.54699999088</v>
      </c>
      <c r="E26" s="78">
        <f t="shared" si="0"/>
        <v>19.111255195810759</v>
      </c>
      <c r="F26" s="26">
        <v>8725</v>
      </c>
      <c r="G26" s="4">
        <v>1326.7669999997631</v>
      </c>
      <c r="H26" s="21">
        <f t="shared" si="1"/>
        <v>15.206498567332529</v>
      </c>
    </row>
    <row r="27" spans="2:8" x14ac:dyDescent="0.25">
      <c r="B27" s="14" t="s">
        <v>19</v>
      </c>
      <c r="C27" s="40">
        <v>297230</v>
      </c>
      <c r="D27" s="77">
        <v>44717.603999979146</v>
      </c>
      <c r="E27" s="78">
        <f t="shared" si="0"/>
        <v>15.044781482346718</v>
      </c>
      <c r="F27" s="26">
        <v>4259.8999999999996</v>
      </c>
      <c r="G27" s="4">
        <v>542.73499999989224</v>
      </c>
      <c r="H27" s="21">
        <f t="shared" si="1"/>
        <v>12.740557290074703</v>
      </c>
    </row>
    <row r="28" spans="2:8" x14ac:dyDescent="0.25">
      <c r="B28" s="14" t="s">
        <v>20</v>
      </c>
      <c r="C28" s="40">
        <v>359866</v>
      </c>
      <c r="D28" s="77">
        <v>56394.883999972975</v>
      </c>
      <c r="E28" s="78">
        <f t="shared" si="0"/>
        <v>15.671078679278668</v>
      </c>
      <c r="F28" s="26">
        <v>15731</v>
      </c>
      <c r="G28" s="4">
        <v>2252.3810000002309</v>
      </c>
      <c r="H28" s="21">
        <f t="shared" si="1"/>
        <v>14.318104379888316</v>
      </c>
    </row>
    <row r="29" spans="2:8" x14ac:dyDescent="0.25">
      <c r="B29" s="14" t="s">
        <v>21</v>
      </c>
      <c r="C29" s="40">
        <v>151136</v>
      </c>
      <c r="D29" s="77">
        <v>18354.192000005645</v>
      </c>
      <c r="E29" s="78">
        <f t="shared" si="0"/>
        <v>12.144156256620292</v>
      </c>
      <c r="F29" s="26">
        <v>4512.9870000000001</v>
      </c>
      <c r="G29" s="4">
        <v>576.82899999989991</v>
      </c>
      <c r="H29" s="21">
        <f t="shared" si="1"/>
        <v>12.78153471303817</v>
      </c>
    </row>
    <row r="30" spans="2:8" x14ac:dyDescent="0.25">
      <c r="B30" s="14" t="s">
        <v>22</v>
      </c>
      <c r="C30" s="40">
        <v>133113</v>
      </c>
      <c r="D30" s="77">
        <v>20942.3810000064</v>
      </c>
      <c r="E30" s="78">
        <f t="shared" si="0"/>
        <v>15.732784175855402</v>
      </c>
      <c r="F30" s="26">
        <v>8634.6</v>
      </c>
      <c r="G30" s="4">
        <v>1386.106999999648</v>
      </c>
      <c r="H30" s="21">
        <f t="shared" si="1"/>
        <v>16.052938178950363</v>
      </c>
    </row>
    <row r="31" spans="2:8" x14ac:dyDescent="0.25">
      <c r="B31" s="14" t="s">
        <v>23</v>
      </c>
      <c r="C31" s="40">
        <v>32532</v>
      </c>
      <c r="D31" s="77">
        <v>6248.4320000024536</v>
      </c>
      <c r="E31" s="78">
        <f t="shared" si="0"/>
        <v>19.207033075133573</v>
      </c>
      <c r="F31" s="26">
        <v>931.67</v>
      </c>
      <c r="G31" s="4">
        <v>159.50700000001348</v>
      </c>
      <c r="H31" s="21">
        <f t="shared" si="1"/>
        <v>17.12054697478866</v>
      </c>
    </row>
    <row r="32" spans="2:8" x14ac:dyDescent="0.25">
      <c r="B32" s="14" t="s">
        <v>24</v>
      </c>
      <c r="C32" s="40">
        <v>68942</v>
      </c>
      <c r="D32" s="77">
        <v>11083.044000004138</v>
      </c>
      <c r="E32" s="78">
        <f t="shared" si="0"/>
        <v>16.075895680433028</v>
      </c>
      <c r="F32" s="26">
        <v>2223.1489999999999</v>
      </c>
      <c r="G32" s="4">
        <v>338.70999999993342</v>
      </c>
      <c r="H32" s="21">
        <f t="shared" si="1"/>
        <v>15.23559599468742</v>
      </c>
    </row>
    <row r="33" spans="2:8" x14ac:dyDescent="0.25">
      <c r="B33" s="14" t="s">
        <v>25</v>
      </c>
      <c r="C33" s="40">
        <v>178410</v>
      </c>
      <c r="D33" s="77">
        <v>28088.52800000766</v>
      </c>
      <c r="E33" s="78">
        <f t="shared" si="0"/>
        <v>15.743808082510879</v>
      </c>
      <c r="F33" s="26">
        <v>2525.6999999999998</v>
      </c>
      <c r="G33" s="4">
        <v>347.24199999997023</v>
      </c>
      <c r="H33" s="21">
        <f t="shared" si="1"/>
        <v>13.748346992911678</v>
      </c>
    </row>
    <row r="34" spans="2:8" x14ac:dyDescent="0.25">
      <c r="B34" s="15" t="s">
        <v>26</v>
      </c>
      <c r="C34" s="41">
        <v>390172</v>
      </c>
      <c r="D34" s="84">
        <v>72933.774999987829</v>
      </c>
      <c r="E34" s="85">
        <f t="shared" si="0"/>
        <v>18.692723978139853</v>
      </c>
      <c r="F34" s="27">
        <v>4683</v>
      </c>
      <c r="G34" s="5">
        <v>723.36499999985926</v>
      </c>
      <c r="H34" s="22">
        <f t="shared" si="1"/>
        <v>15.446615417464429</v>
      </c>
    </row>
    <row r="35" spans="2:8" x14ac:dyDescent="0.25">
      <c r="D35" s="90"/>
      <c r="E35" s="90"/>
    </row>
    <row r="36" spans="2:8" ht="15.75" customHeight="1" x14ac:dyDescent="0.25">
      <c r="B36" s="17" t="s">
        <v>63</v>
      </c>
      <c r="D36" s="90"/>
      <c r="E36" s="90"/>
    </row>
    <row r="37" spans="2:8" x14ac:dyDescent="0.25">
      <c r="B37" s="6"/>
      <c r="D37" s="90"/>
      <c r="E37" s="90"/>
    </row>
  </sheetData>
  <mergeCells count="5">
    <mergeCell ref="B4:B6"/>
    <mergeCell ref="C4:E4"/>
    <mergeCell ref="F4:H4"/>
    <mergeCell ref="D5:E5"/>
    <mergeCell ref="G5:H5"/>
  </mergeCells>
  <pageMargins left="0.25" right="0.25" top="0.75" bottom="0.75" header="0.3" footer="0.3"/>
  <pageSetup paperSize="9" scale="9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436CA-BEB3-457E-AC21-1038C1A2CD12}">
  <sheetPr codeName="Sheet10">
    <pageSetUpPr fitToPage="1"/>
  </sheetPr>
  <dimension ref="B2:H37"/>
  <sheetViews>
    <sheetView showGridLines="0" topLeftCell="A10" zoomScale="90" zoomScaleNormal="90" workbookViewId="0">
      <selection activeCell="B36" sqref="B36"/>
    </sheetView>
  </sheetViews>
  <sheetFormatPr defaultColWidth="9.42578125" defaultRowHeight="13.2" x14ac:dyDescent="0.25"/>
  <cols>
    <col min="1" max="1" width="13.42578125" style="2" customWidth="1"/>
    <col min="2" max="2" width="17.140625" style="2" customWidth="1"/>
    <col min="3" max="3" width="14.5703125" style="2" customWidth="1"/>
    <col min="4" max="4" width="22" style="2" customWidth="1"/>
    <col min="5" max="5" width="23" style="2" customWidth="1"/>
    <col min="6" max="6" width="15.42578125" style="2" customWidth="1"/>
    <col min="7" max="7" width="23.140625" style="2" customWidth="1"/>
    <col min="8" max="8" width="22.42578125" style="2" customWidth="1"/>
    <col min="9" max="16384" width="9.42578125" style="2"/>
  </cols>
  <sheetData>
    <row r="2" spans="2:8" ht="15.6" x14ac:dyDescent="0.3">
      <c r="B2" s="1" t="s">
        <v>50</v>
      </c>
    </row>
    <row r="4" spans="2:8" ht="13.05" customHeight="1" x14ac:dyDescent="0.25">
      <c r="B4" s="108"/>
      <c r="C4" s="111" t="s">
        <v>34</v>
      </c>
      <c r="D4" s="112"/>
      <c r="E4" s="113"/>
      <c r="F4" s="111" t="s">
        <v>31</v>
      </c>
      <c r="G4" s="112"/>
      <c r="H4" s="113"/>
    </row>
    <row r="5" spans="2:8" ht="39" customHeight="1" x14ac:dyDescent="0.25">
      <c r="B5" s="109"/>
      <c r="C5" s="28" t="s">
        <v>32</v>
      </c>
      <c r="D5" s="114" t="s">
        <v>37</v>
      </c>
      <c r="E5" s="115"/>
      <c r="F5" s="28" t="s">
        <v>32</v>
      </c>
      <c r="G5" s="114" t="s">
        <v>58</v>
      </c>
      <c r="H5" s="115"/>
    </row>
    <row r="6" spans="2:8" ht="12.6" customHeight="1" x14ac:dyDescent="0.25">
      <c r="B6" s="110"/>
      <c r="C6" s="29" t="s">
        <v>33</v>
      </c>
      <c r="D6" s="30" t="s">
        <v>33</v>
      </c>
      <c r="E6" s="31" t="s">
        <v>29</v>
      </c>
      <c r="F6" s="29" t="s">
        <v>28</v>
      </c>
      <c r="G6" s="32" t="s">
        <v>28</v>
      </c>
      <c r="H6" s="31" t="s">
        <v>29</v>
      </c>
    </row>
    <row r="7" spans="2:8" x14ac:dyDescent="0.25">
      <c r="B7" s="23" t="s">
        <v>0</v>
      </c>
      <c r="C7" s="38">
        <f>SUM(C8:C34)</f>
        <v>10319037</v>
      </c>
      <c r="D7" s="42">
        <f>SUM(D8:D34)</f>
        <v>1643194.3169997376</v>
      </c>
      <c r="E7" s="19">
        <f t="shared" ref="E7:E34" si="0">+D7/C7*100</f>
        <v>15.923911475457814</v>
      </c>
      <c r="F7" s="24">
        <f>SUM(F8:F34)</f>
        <v>194713.97299999997</v>
      </c>
      <c r="G7" s="18">
        <f>SUM(G8:G34)</f>
        <v>27572.355000002004</v>
      </c>
      <c r="H7" s="19">
        <f t="shared" ref="H7:H34" si="1">+G7/F7*100</f>
        <v>14.160439836540137</v>
      </c>
    </row>
    <row r="8" spans="2:8" x14ac:dyDescent="0.25">
      <c r="B8" s="13" t="s">
        <v>1</v>
      </c>
      <c r="C8" s="39">
        <v>350969</v>
      </c>
      <c r="D8" s="43">
        <v>62817.08099997812</v>
      </c>
      <c r="E8" s="20">
        <f t="shared" si="0"/>
        <v>17.898185024882004</v>
      </c>
      <c r="F8" s="25">
        <v>4559.1000000000004</v>
      </c>
      <c r="G8" s="3">
        <v>745.64599999988002</v>
      </c>
      <c r="H8" s="20">
        <f t="shared" si="1"/>
        <v>16.355113947925688</v>
      </c>
    </row>
    <row r="9" spans="2:8" x14ac:dyDescent="0.25">
      <c r="B9" s="14" t="s">
        <v>2</v>
      </c>
      <c r="C9" s="40">
        <v>36258</v>
      </c>
      <c r="D9" s="44">
        <v>7499.5880000025654</v>
      </c>
      <c r="E9" s="21">
        <f t="shared" si="0"/>
        <v>20.683953886046019</v>
      </c>
      <c r="F9" s="26">
        <v>3421.5859999999998</v>
      </c>
      <c r="G9" s="4">
        <v>711.70499999981882</v>
      </c>
      <c r="H9" s="21">
        <f t="shared" si="1"/>
        <v>20.800441666520115</v>
      </c>
    </row>
    <row r="10" spans="2:8" x14ac:dyDescent="0.25">
      <c r="B10" s="14" t="s">
        <v>3</v>
      </c>
      <c r="C10" s="40">
        <v>142918</v>
      </c>
      <c r="D10" s="44">
        <v>24476.130000007521</v>
      </c>
      <c r="E10" s="21">
        <f t="shared" si="0"/>
        <v>17.125995325996392</v>
      </c>
      <c r="F10" s="26">
        <v>5080.93</v>
      </c>
      <c r="G10" s="4">
        <v>854.65099999979338</v>
      </c>
      <c r="H10" s="21">
        <f t="shared" si="1"/>
        <v>16.820759191718707</v>
      </c>
    </row>
    <row r="11" spans="2:8" x14ac:dyDescent="0.25">
      <c r="B11" s="14" t="s">
        <v>4</v>
      </c>
      <c r="C11" s="40">
        <v>223851</v>
      </c>
      <c r="D11" s="44">
        <v>42642.741999978927</v>
      </c>
      <c r="E11" s="21">
        <f t="shared" si="0"/>
        <v>19.049609785070839</v>
      </c>
      <c r="F11" s="26">
        <v>2766</v>
      </c>
      <c r="G11" s="4">
        <v>400.1209999999387</v>
      </c>
      <c r="H11" s="21">
        <f t="shared" si="1"/>
        <v>14.465690527835818</v>
      </c>
    </row>
    <row r="12" spans="2:8" x14ac:dyDescent="0.25">
      <c r="B12" s="14" t="s">
        <v>27</v>
      </c>
      <c r="C12" s="40">
        <v>2527884</v>
      </c>
      <c r="D12" s="44">
        <v>468852.45899992291</v>
      </c>
      <c r="E12" s="21">
        <f t="shared" si="0"/>
        <v>18.547229975739508</v>
      </c>
      <c r="F12" s="26">
        <v>42350</v>
      </c>
      <c r="G12" s="4">
        <v>6602.7060000023803</v>
      </c>
      <c r="H12" s="21">
        <f t="shared" si="1"/>
        <v>15.590805194810814</v>
      </c>
    </row>
    <row r="13" spans="2:8" x14ac:dyDescent="0.25">
      <c r="B13" s="14" t="s">
        <v>5</v>
      </c>
      <c r="C13" s="40">
        <v>16568</v>
      </c>
      <c r="D13" s="44">
        <v>3601.4800000008904</v>
      </c>
      <c r="E13" s="21">
        <f t="shared" si="0"/>
        <v>21.737566393052212</v>
      </c>
      <c r="F13" s="26">
        <v>600.17999999999995</v>
      </c>
      <c r="G13" s="4">
        <v>105.76400000000528</v>
      </c>
      <c r="H13" s="21">
        <f t="shared" si="1"/>
        <v>17.622046719318419</v>
      </c>
    </row>
    <row r="14" spans="2:8" x14ac:dyDescent="0.25">
      <c r="B14" s="14" t="s">
        <v>6</v>
      </c>
      <c r="C14" s="40">
        <v>163420</v>
      </c>
      <c r="D14" s="44">
        <v>54021.315999981125</v>
      </c>
      <c r="E14" s="21">
        <f t="shared" si="0"/>
        <v>33.056734793771341</v>
      </c>
      <c r="F14" s="26">
        <v>1933.23</v>
      </c>
      <c r="G14" s="4">
        <v>498.23099999992991</v>
      </c>
      <c r="H14" s="21">
        <f t="shared" si="1"/>
        <v>25.771946431615994</v>
      </c>
    </row>
    <row r="15" spans="2:8" x14ac:dyDescent="0.25">
      <c r="B15" s="14" t="s">
        <v>7</v>
      </c>
      <c r="C15" s="40">
        <v>159467</v>
      </c>
      <c r="D15" s="44">
        <v>18045.332000005248</v>
      </c>
      <c r="E15" s="21">
        <f t="shared" si="0"/>
        <v>11.316029021681757</v>
      </c>
      <c r="F15" s="26">
        <v>4300.6660000000002</v>
      </c>
      <c r="G15" s="4">
        <v>446.03299999994192</v>
      </c>
      <c r="H15" s="21">
        <f t="shared" si="1"/>
        <v>10.371254126685074</v>
      </c>
    </row>
    <row r="16" spans="2:8" x14ac:dyDescent="0.25">
      <c r="B16" s="14" t="s">
        <v>8</v>
      </c>
      <c r="C16" s="40">
        <v>932777</v>
      </c>
      <c r="D16" s="44">
        <v>114465.86099999159</v>
      </c>
      <c r="E16" s="21">
        <f t="shared" si="0"/>
        <v>12.271514091791671</v>
      </c>
      <c r="F16" s="26">
        <v>17802.8</v>
      </c>
      <c r="G16" s="4">
        <v>2111.0969999998633</v>
      </c>
      <c r="H16" s="21">
        <f t="shared" si="1"/>
        <v>11.85823016604053</v>
      </c>
    </row>
    <row r="17" spans="2:8" x14ac:dyDescent="0.25">
      <c r="B17" s="14" t="s">
        <v>9</v>
      </c>
      <c r="C17" s="40">
        <v>1899841</v>
      </c>
      <c r="D17" s="44">
        <v>242714.90799994441</v>
      </c>
      <c r="E17" s="21">
        <f t="shared" si="0"/>
        <v>12.775537952909977</v>
      </c>
      <c r="F17" s="26">
        <v>27190</v>
      </c>
      <c r="G17" s="4">
        <v>3139.9080000005197</v>
      </c>
      <c r="H17" s="21">
        <f t="shared" si="1"/>
        <v>11.548025009196468</v>
      </c>
    </row>
    <row r="18" spans="2:8" x14ac:dyDescent="0.25">
      <c r="B18" s="14" t="s">
        <v>10</v>
      </c>
      <c r="C18" s="40">
        <v>37136</v>
      </c>
      <c r="D18" s="44">
        <v>3707.5830000010956</v>
      </c>
      <c r="E18" s="21">
        <f t="shared" si="0"/>
        <v>9.9837973933678796</v>
      </c>
      <c r="F18" s="26">
        <v>1502.6079999999999</v>
      </c>
      <c r="G18" s="4">
        <v>157.02900000000977</v>
      </c>
      <c r="H18" s="21">
        <f t="shared" si="1"/>
        <v>10.450430185384995</v>
      </c>
    </row>
    <row r="19" spans="2:8" x14ac:dyDescent="0.25">
      <c r="B19" s="14" t="s">
        <v>11</v>
      </c>
      <c r="C19" s="40">
        <v>1451515</v>
      </c>
      <c r="D19" s="44">
        <v>180597.96399995225</v>
      </c>
      <c r="E19" s="21">
        <f t="shared" si="0"/>
        <v>12.442032221503204</v>
      </c>
      <c r="F19" s="26">
        <v>24338.799999999999</v>
      </c>
      <c r="G19" s="4">
        <v>2966.5110000008494</v>
      </c>
      <c r="H19" s="21">
        <f t="shared" si="1"/>
        <v>12.188402879356621</v>
      </c>
    </row>
    <row r="20" spans="2:8" x14ac:dyDescent="0.25">
      <c r="B20" s="14" t="s">
        <v>12</v>
      </c>
      <c r="C20" s="40">
        <v>16038</v>
      </c>
      <c r="D20" s="44">
        <v>3799.7040000004617</v>
      </c>
      <c r="E20" s="21">
        <f t="shared" si="0"/>
        <v>23.691881780773549</v>
      </c>
      <c r="F20" s="26">
        <v>370.85</v>
      </c>
      <c r="G20" s="4">
        <v>60.446999999999548</v>
      </c>
      <c r="H20" s="21">
        <f t="shared" si="1"/>
        <v>16.29958204125645</v>
      </c>
    </row>
    <row r="21" spans="2:8" x14ac:dyDescent="0.25">
      <c r="B21" s="14" t="s">
        <v>13</v>
      </c>
      <c r="C21" s="40">
        <v>20072</v>
      </c>
      <c r="D21" s="44">
        <v>3834.9090000009578</v>
      </c>
      <c r="E21" s="21">
        <f t="shared" si="0"/>
        <v>19.105764248709434</v>
      </c>
      <c r="F21" s="26">
        <v>888.62699999999995</v>
      </c>
      <c r="G21" s="4">
        <v>154.01300000000808</v>
      </c>
      <c r="H21" s="21">
        <f t="shared" si="1"/>
        <v>17.331568813462574</v>
      </c>
    </row>
    <row r="22" spans="2:8" x14ac:dyDescent="0.25">
      <c r="B22" s="14" t="s">
        <v>14</v>
      </c>
      <c r="C22" s="40">
        <v>31770</v>
      </c>
      <c r="D22" s="44">
        <v>7167.0320000022375</v>
      </c>
      <c r="E22" s="21">
        <f t="shared" si="0"/>
        <v>22.559118665414658</v>
      </c>
      <c r="F22" s="26">
        <v>1296.2719999999999</v>
      </c>
      <c r="G22" s="4">
        <v>235.46400000001779</v>
      </c>
      <c r="H22" s="21">
        <f t="shared" si="1"/>
        <v>18.164706172779926</v>
      </c>
    </row>
    <row r="23" spans="2:8" x14ac:dyDescent="0.25">
      <c r="B23" s="14" t="s">
        <v>15</v>
      </c>
      <c r="C23" s="40">
        <v>44019</v>
      </c>
      <c r="D23" s="44">
        <v>13786.494000002711</v>
      </c>
      <c r="E23" s="21">
        <f t="shared" si="0"/>
        <v>31.319416615558531</v>
      </c>
      <c r="F23" s="26">
        <v>385.53800000000001</v>
      </c>
      <c r="G23" s="4">
        <v>96.680000000003133</v>
      </c>
      <c r="H23" s="21">
        <f t="shared" si="1"/>
        <v>25.076646141237212</v>
      </c>
    </row>
    <row r="24" spans="2:8" x14ac:dyDescent="0.25">
      <c r="B24" s="14" t="s">
        <v>16</v>
      </c>
      <c r="C24" s="40">
        <v>86341</v>
      </c>
      <c r="D24" s="44">
        <v>16124.077000004638</v>
      </c>
      <c r="E24" s="21">
        <f t="shared" si="0"/>
        <v>18.674878678732743</v>
      </c>
      <c r="F24" s="26">
        <v>4034.8919999999998</v>
      </c>
      <c r="G24" s="4">
        <v>624.11399999984474</v>
      </c>
      <c r="H24" s="21">
        <f t="shared" si="1"/>
        <v>15.467923305006547</v>
      </c>
    </row>
    <row r="25" spans="2:8" x14ac:dyDescent="0.25">
      <c r="B25" s="14" t="s">
        <v>17</v>
      </c>
      <c r="C25" s="40">
        <v>7019</v>
      </c>
      <c r="D25" s="44">
        <v>2267.7839999998246</v>
      </c>
      <c r="E25" s="21">
        <f t="shared" si="0"/>
        <v>32.309217837296259</v>
      </c>
      <c r="F25" s="26">
        <v>181.095</v>
      </c>
      <c r="G25" s="4">
        <v>42.950999999999986</v>
      </c>
      <c r="H25" s="21">
        <f t="shared" si="1"/>
        <v>23.717385902426898</v>
      </c>
    </row>
    <row r="26" spans="2:8" x14ac:dyDescent="0.25">
      <c r="B26" s="14" t="s">
        <v>18</v>
      </c>
      <c r="C26" s="40">
        <v>595709</v>
      </c>
      <c r="D26" s="44">
        <v>118380.77199999128</v>
      </c>
      <c r="E26" s="21">
        <f t="shared" si="0"/>
        <v>19.872248362873698</v>
      </c>
      <c r="F26" s="26">
        <v>8733</v>
      </c>
      <c r="G26" s="4">
        <v>1366.9749999997607</v>
      </c>
      <c r="H26" s="21">
        <f t="shared" si="1"/>
        <v>15.652982938277345</v>
      </c>
    </row>
    <row r="27" spans="2:8" x14ac:dyDescent="0.25">
      <c r="B27" s="14" t="s">
        <v>19</v>
      </c>
      <c r="C27" s="40">
        <v>288624</v>
      </c>
      <c r="D27" s="44">
        <v>42915.981999983655</v>
      </c>
      <c r="E27" s="21">
        <f t="shared" si="0"/>
        <v>14.86916611230655</v>
      </c>
      <c r="F27" s="26">
        <v>4219.7700000000004</v>
      </c>
      <c r="G27" s="4">
        <v>533.50099999989027</v>
      </c>
      <c r="H27" s="21">
        <f t="shared" si="1"/>
        <v>12.642892859086874</v>
      </c>
    </row>
    <row r="28" spans="2:8" x14ac:dyDescent="0.25">
      <c r="B28" s="14" t="s">
        <v>20</v>
      </c>
      <c r="C28" s="40">
        <v>344050</v>
      </c>
      <c r="D28" s="44">
        <v>55388.510999973325</v>
      </c>
      <c r="E28" s="21">
        <f t="shared" si="0"/>
        <v>16.09897137043259</v>
      </c>
      <c r="F28" s="26">
        <v>15463.8</v>
      </c>
      <c r="G28" s="4">
        <v>2244.0340000002111</v>
      </c>
      <c r="H28" s="21">
        <f t="shared" si="1"/>
        <v>14.511530154297207</v>
      </c>
    </row>
    <row r="29" spans="2:8" x14ac:dyDescent="0.25">
      <c r="B29" s="14" t="s">
        <v>21</v>
      </c>
      <c r="C29" s="40">
        <v>149802</v>
      </c>
      <c r="D29" s="44">
        <v>18557.504000005662</v>
      </c>
      <c r="E29" s="21">
        <f t="shared" si="0"/>
        <v>12.388021521745813</v>
      </c>
      <c r="F29" s="26">
        <v>4450.1670000000004</v>
      </c>
      <c r="G29" s="4">
        <v>574.4599999998984</v>
      </c>
      <c r="H29" s="21">
        <f t="shared" si="1"/>
        <v>12.908729043199916</v>
      </c>
    </row>
    <row r="30" spans="2:8" x14ac:dyDescent="0.25">
      <c r="B30" s="14" t="s">
        <v>22</v>
      </c>
      <c r="C30" s="40">
        <v>125970</v>
      </c>
      <c r="D30" s="44">
        <v>19602.622000006126</v>
      </c>
      <c r="E30" s="21">
        <f t="shared" si="0"/>
        <v>15.561341589272148</v>
      </c>
      <c r="F30" s="26">
        <v>8569.4</v>
      </c>
      <c r="G30" s="4">
        <v>1311.3219999996802</v>
      </c>
      <c r="H30" s="21">
        <f t="shared" si="1"/>
        <v>15.302378229510587</v>
      </c>
    </row>
    <row r="31" spans="2:8" x14ac:dyDescent="0.25">
      <c r="B31" s="14" t="s">
        <v>23</v>
      </c>
      <c r="C31" s="40">
        <v>31509</v>
      </c>
      <c r="D31" s="44">
        <v>6120.8030000025446</v>
      </c>
      <c r="E31" s="21">
        <f t="shared" si="0"/>
        <v>19.42557047193673</v>
      </c>
      <c r="F31" s="26">
        <v>927.71100000000001</v>
      </c>
      <c r="G31" s="4">
        <v>165.00500000001432</v>
      </c>
      <c r="H31" s="21">
        <f t="shared" si="1"/>
        <v>17.786250243881373</v>
      </c>
    </row>
    <row r="32" spans="2:8" x14ac:dyDescent="0.25">
      <c r="B32" s="14" t="s">
        <v>24</v>
      </c>
      <c r="C32" s="40">
        <v>67403</v>
      </c>
      <c r="D32" s="44">
        <v>11216.078000004019</v>
      </c>
      <c r="E32" s="21">
        <f t="shared" si="0"/>
        <v>16.640324614637358</v>
      </c>
      <c r="F32" s="26">
        <v>2192.2510000000002</v>
      </c>
      <c r="G32" s="4">
        <v>355.99699999992686</v>
      </c>
      <c r="H32" s="21">
        <f t="shared" si="1"/>
        <v>16.238879580847577</v>
      </c>
    </row>
    <row r="33" spans="2:8" x14ac:dyDescent="0.25">
      <c r="B33" s="14" t="s">
        <v>25</v>
      </c>
      <c r="C33" s="40">
        <v>175985</v>
      </c>
      <c r="D33" s="44">
        <v>28542.447000007571</v>
      </c>
      <c r="E33" s="21">
        <f t="shared" si="0"/>
        <v>16.218681705831504</v>
      </c>
      <c r="F33" s="26">
        <v>2536.6999999999998</v>
      </c>
      <c r="G33" s="4">
        <v>362.98299999996561</v>
      </c>
      <c r="H33" s="21">
        <f t="shared" si="1"/>
        <v>14.309260062284293</v>
      </c>
    </row>
    <row r="34" spans="2:8" x14ac:dyDescent="0.25">
      <c r="B34" s="15" t="s">
        <v>26</v>
      </c>
      <c r="C34" s="41">
        <v>392122</v>
      </c>
      <c r="D34" s="45">
        <v>72047.153999986142</v>
      </c>
      <c r="E34" s="22">
        <f t="shared" si="0"/>
        <v>18.373657688164943</v>
      </c>
      <c r="F34" s="27">
        <v>4618</v>
      </c>
      <c r="G34" s="5">
        <v>705.00699999985204</v>
      </c>
      <c r="H34" s="22">
        <f t="shared" si="1"/>
        <v>15.266500649628673</v>
      </c>
    </row>
    <row r="36" spans="2:8" ht="15.75" customHeight="1" x14ac:dyDescent="0.25">
      <c r="B36" s="17" t="s">
        <v>63</v>
      </c>
    </row>
    <row r="37" spans="2:8" x14ac:dyDescent="0.25">
      <c r="B37" s="6"/>
    </row>
  </sheetData>
  <mergeCells count="5">
    <mergeCell ref="B4:B6"/>
    <mergeCell ref="C4:E4"/>
    <mergeCell ref="F4:H4"/>
    <mergeCell ref="D5:E5"/>
    <mergeCell ref="G5:H5"/>
  </mergeCells>
  <pageMargins left="0.25" right="0.25" top="0.75" bottom="0.75" header="0.3" footer="0.3"/>
  <pageSetup paperSize="9" scale="9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42546-765D-4A39-BBC2-09BED6636C6E}">
  <sheetPr codeName="Sheet17">
    <pageSetUpPr fitToPage="1"/>
  </sheetPr>
  <dimension ref="B2:H37"/>
  <sheetViews>
    <sheetView showGridLines="0" topLeftCell="A10" zoomScale="90" zoomScaleNormal="90" workbookViewId="0">
      <selection activeCell="B36" sqref="B36"/>
    </sheetView>
  </sheetViews>
  <sheetFormatPr defaultColWidth="9.42578125" defaultRowHeight="13.2" x14ac:dyDescent="0.25"/>
  <cols>
    <col min="1" max="1" width="13.42578125" style="2" customWidth="1"/>
    <col min="2" max="2" width="17.42578125" style="2" customWidth="1"/>
    <col min="3" max="3" width="15.140625" style="2" customWidth="1"/>
    <col min="4" max="4" width="22.42578125" style="2" customWidth="1"/>
    <col min="5" max="5" width="23" style="2" customWidth="1"/>
    <col min="6" max="6" width="15.5703125" style="2" customWidth="1"/>
    <col min="7" max="7" width="22.5703125" style="2" customWidth="1"/>
    <col min="8" max="8" width="22.42578125" style="2" customWidth="1"/>
    <col min="9" max="16384" width="9.42578125" style="2"/>
  </cols>
  <sheetData>
    <row r="2" spans="2:8" ht="15.6" x14ac:dyDescent="0.3">
      <c r="B2" s="1" t="s">
        <v>49</v>
      </c>
    </row>
    <row r="4" spans="2:8" ht="13.05" customHeight="1" x14ac:dyDescent="0.25">
      <c r="B4" s="108"/>
      <c r="C4" s="111" t="s">
        <v>34</v>
      </c>
      <c r="D4" s="112"/>
      <c r="E4" s="113"/>
      <c r="F4" s="111" t="s">
        <v>31</v>
      </c>
      <c r="G4" s="112"/>
      <c r="H4" s="113"/>
    </row>
    <row r="5" spans="2:8" ht="39" customHeight="1" x14ac:dyDescent="0.25">
      <c r="B5" s="109"/>
      <c r="C5" s="28" t="s">
        <v>32</v>
      </c>
      <c r="D5" s="114" t="s">
        <v>37</v>
      </c>
      <c r="E5" s="115"/>
      <c r="F5" s="28" t="s">
        <v>32</v>
      </c>
      <c r="G5" s="114" t="s">
        <v>58</v>
      </c>
      <c r="H5" s="115"/>
    </row>
    <row r="6" spans="2:8" x14ac:dyDescent="0.25">
      <c r="B6" s="110"/>
      <c r="C6" s="29" t="s">
        <v>33</v>
      </c>
      <c r="D6" s="30" t="s">
        <v>33</v>
      </c>
      <c r="E6" s="31" t="s">
        <v>29</v>
      </c>
      <c r="F6" s="29" t="s">
        <v>28</v>
      </c>
      <c r="G6" s="32" t="s">
        <v>28</v>
      </c>
      <c r="H6" s="31" t="s">
        <v>29</v>
      </c>
    </row>
    <row r="7" spans="2:8" x14ac:dyDescent="0.25">
      <c r="B7" s="23" t="s">
        <v>0</v>
      </c>
      <c r="C7" s="38">
        <f>SUM(C8:C34)</f>
        <v>10213062</v>
      </c>
      <c r="D7" s="42">
        <f>SUM(D8:D34)</f>
        <v>1606825.2029997511</v>
      </c>
      <c r="E7" s="19">
        <f t="shared" ref="E7:E34" si="0">+D7/C7*100</f>
        <v>15.733040717854754</v>
      </c>
      <c r="F7" s="24">
        <f>SUM(F8:F34)</f>
        <v>195470.77400000003</v>
      </c>
      <c r="G7" s="18">
        <f>SUM(G8:G34)</f>
        <v>27142.036000001655</v>
      </c>
      <c r="H7" s="19">
        <f t="shared" ref="H7:H34" si="1">+G7/F7*100</f>
        <v>13.885470162409879</v>
      </c>
    </row>
    <row r="8" spans="2:8" x14ac:dyDescent="0.25">
      <c r="B8" s="13" t="s">
        <v>1</v>
      </c>
      <c r="C8" s="39">
        <v>345069</v>
      </c>
      <c r="D8" s="43">
        <v>60835.205999978891</v>
      </c>
      <c r="E8" s="20">
        <f t="shared" si="0"/>
        <v>17.629867070058129</v>
      </c>
      <c r="F8" s="25">
        <v>4572.3999999999996</v>
      </c>
      <c r="G8" s="3">
        <v>737.7529999998776</v>
      </c>
      <c r="H8" s="20">
        <f t="shared" si="1"/>
        <v>16.134918204878787</v>
      </c>
    </row>
    <row r="9" spans="2:8" x14ac:dyDescent="0.25">
      <c r="B9" s="14" t="s">
        <v>2</v>
      </c>
      <c r="C9" s="40">
        <v>36760</v>
      </c>
      <c r="D9" s="44">
        <v>7143.3120000026129</v>
      </c>
      <c r="E9" s="21">
        <f t="shared" si="0"/>
        <v>19.432295973891765</v>
      </c>
      <c r="F9" s="26">
        <v>3436.4070000000002</v>
      </c>
      <c r="G9" s="4">
        <v>654.56599999984189</v>
      </c>
      <c r="H9" s="21">
        <f t="shared" si="1"/>
        <v>19.047976563889023</v>
      </c>
    </row>
    <row r="10" spans="2:8" x14ac:dyDescent="0.25">
      <c r="B10" s="14" t="s">
        <v>3</v>
      </c>
      <c r="C10" s="40">
        <v>146229</v>
      </c>
      <c r="D10" s="44">
        <v>24606.713000007727</v>
      </c>
      <c r="E10" s="21">
        <f t="shared" si="0"/>
        <v>16.827519165150363</v>
      </c>
      <c r="F10" s="26">
        <v>5064.6229999999996</v>
      </c>
      <c r="G10" s="4">
        <v>837.13599999979181</v>
      </c>
      <c r="H10" s="21">
        <f t="shared" si="1"/>
        <v>16.529088147326895</v>
      </c>
    </row>
    <row r="11" spans="2:8" x14ac:dyDescent="0.25">
      <c r="B11" s="14" t="s">
        <v>4</v>
      </c>
      <c r="C11" s="40">
        <v>219795</v>
      </c>
      <c r="D11" s="44">
        <v>41362.754999983801</v>
      </c>
      <c r="E11" s="21">
        <f t="shared" si="0"/>
        <v>18.818787961502217</v>
      </c>
      <c r="F11" s="26">
        <v>2767</v>
      </c>
      <c r="G11" s="4">
        <v>398.4199999999388</v>
      </c>
      <c r="H11" s="21">
        <f t="shared" si="1"/>
        <v>14.398988073723846</v>
      </c>
    </row>
    <row r="12" spans="2:8" x14ac:dyDescent="0.25">
      <c r="B12" s="14" t="s">
        <v>27</v>
      </c>
      <c r="C12" s="40">
        <v>2465800</v>
      </c>
      <c r="D12" s="44">
        <v>457098.58799992024</v>
      </c>
      <c r="E12" s="21">
        <f t="shared" si="0"/>
        <v>18.537537026519598</v>
      </c>
      <c r="F12" s="26">
        <v>42019</v>
      </c>
      <c r="G12" s="4">
        <v>6501.7280000022602</v>
      </c>
      <c r="H12" s="21">
        <f t="shared" si="1"/>
        <v>15.473304933487849</v>
      </c>
    </row>
    <row r="13" spans="2:8" x14ac:dyDescent="0.25">
      <c r="B13" s="14" t="s">
        <v>5</v>
      </c>
      <c r="C13" s="40">
        <v>15657</v>
      </c>
      <c r="D13" s="44">
        <v>3438.2390000007895</v>
      </c>
      <c r="E13" s="21">
        <f t="shared" si="0"/>
        <v>21.959756019676753</v>
      </c>
      <c r="F13" s="26">
        <v>592.92999999999995</v>
      </c>
      <c r="G13" s="4">
        <v>104.48600000000606</v>
      </c>
      <c r="H13" s="21">
        <f t="shared" si="1"/>
        <v>17.621978985716034</v>
      </c>
    </row>
    <row r="14" spans="2:8" x14ac:dyDescent="0.25">
      <c r="B14" s="14" t="s">
        <v>6</v>
      </c>
      <c r="C14" s="40">
        <v>159855</v>
      </c>
      <c r="D14" s="44">
        <v>53890.689999981572</v>
      </c>
      <c r="E14" s="21">
        <f t="shared" si="0"/>
        <v>33.712232961109493</v>
      </c>
      <c r="F14" s="26">
        <v>1877.9480000000001</v>
      </c>
      <c r="G14" s="4">
        <v>484.13199999992713</v>
      </c>
      <c r="H14" s="21">
        <f t="shared" si="1"/>
        <v>25.779840549361705</v>
      </c>
    </row>
    <row r="15" spans="2:8" x14ac:dyDescent="0.25">
      <c r="B15" s="14" t="s">
        <v>7</v>
      </c>
      <c r="C15" s="40">
        <v>166151</v>
      </c>
      <c r="D15" s="44">
        <v>18070.247000005562</v>
      </c>
      <c r="E15" s="21">
        <f t="shared" si="0"/>
        <v>10.875797918763993</v>
      </c>
      <c r="F15" s="26">
        <v>4325.8329999999996</v>
      </c>
      <c r="G15" s="4">
        <v>428.49999999994492</v>
      </c>
      <c r="H15" s="21">
        <f t="shared" si="1"/>
        <v>9.9056066195792791</v>
      </c>
    </row>
    <row r="16" spans="2:8" x14ac:dyDescent="0.25">
      <c r="B16" s="14" t="s">
        <v>8</v>
      </c>
      <c r="C16" s="40">
        <v>948344</v>
      </c>
      <c r="D16" s="44">
        <v>119456.79699999315</v>
      </c>
      <c r="E16" s="21">
        <f t="shared" si="0"/>
        <v>12.596357123574689</v>
      </c>
      <c r="F16" s="26">
        <v>18248.099999999999</v>
      </c>
      <c r="G16" s="4">
        <v>2271.7019999999598</v>
      </c>
      <c r="H16" s="21">
        <f t="shared" si="1"/>
        <v>12.448978249790169</v>
      </c>
    </row>
    <row r="17" spans="2:8" x14ac:dyDescent="0.25">
      <c r="B17" s="14" t="s">
        <v>9</v>
      </c>
      <c r="C17" s="40">
        <v>1875325</v>
      </c>
      <c r="D17" s="44">
        <v>234355.63899994807</v>
      </c>
      <c r="E17" s="21">
        <f t="shared" si="0"/>
        <v>12.496801301105039</v>
      </c>
      <c r="F17" s="26">
        <v>27140</v>
      </c>
      <c r="G17" s="4">
        <v>3038.8870000004249</v>
      </c>
      <c r="H17" s="21">
        <f t="shared" si="1"/>
        <v>11.197078113487196</v>
      </c>
    </row>
    <row r="18" spans="2:8" x14ac:dyDescent="0.25">
      <c r="B18" s="14" t="s">
        <v>10</v>
      </c>
      <c r="C18" s="40">
        <v>37647</v>
      </c>
      <c r="D18" s="44">
        <v>3794.5790000011061</v>
      </c>
      <c r="E18" s="21">
        <f t="shared" si="0"/>
        <v>10.079366217762653</v>
      </c>
      <c r="F18" s="26">
        <v>1546.377</v>
      </c>
      <c r="G18" s="4">
        <v>168.05500000001066</v>
      </c>
      <c r="H18" s="21">
        <f t="shared" si="1"/>
        <v>10.867660344147041</v>
      </c>
    </row>
    <row r="19" spans="2:8" x14ac:dyDescent="0.25">
      <c r="B19" s="14" t="s">
        <v>11</v>
      </c>
      <c r="C19" s="40">
        <v>1458007</v>
      </c>
      <c r="D19" s="44">
        <v>176409.07299995553</v>
      </c>
      <c r="E19" s="21">
        <f t="shared" si="0"/>
        <v>12.099329632845079</v>
      </c>
      <c r="F19" s="26">
        <v>24782.6</v>
      </c>
      <c r="G19" s="4">
        <v>2949.0400000008963</v>
      </c>
      <c r="H19" s="21">
        <f t="shared" si="1"/>
        <v>11.899639263034938</v>
      </c>
    </row>
    <row r="20" spans="2:8" x14ac:dyDescent="0.25">
      <c r="B20" s="14" t="s">
        <v>12</v>
      </c>
      <c r="C20" s="40">
        <v>17294</v>
      </c>
      <c r="D20" s="44">
        <v>3404.8730000005071</v>
      </c>
      <c r="E20" s="21">
        <f t="shared" si="0"/>
        <v>19.688175089629393</v>
      </c>
      <c r="F20" s="26">
        <v>392.80900000000003</v>
      </c>
      <c r="G20" s="4">
        <v>55.648999999999226</v>
      </c>
      <c r="H20" s="21">
        <f t="shared" si="1"/>
        <v>14.166936093622912</v>
      </c>
    </row>
    <row r="21" spans="2:8" x14ac:dyDescent="0.25">
      <c r="B21" s="14" t="s">
        <v>13</v>
      </c>
      <c r="C21" s="40">
        <v>19556</v>
      </c>
      <c r="D21" s="44">
        <v>3822.6260000009706</v>
      </c>
      <c r="E21" s="21">
        <f t="shared" si="0"/>
        <v>19.547075066480726</v>
      </c>
      <c r="F21" s="26">
        <v>868.63300000000004</v>
      </c>
      <c r="G21" s="4">
        <v>154.42100000000966</v>
      </c>
      <c r="H21" s="21">
        <f t="shared" si="1"/>
        <v>17.777473340295575</v>
      </c>
    </row>
    <row r="22" spans="2:8" x14ac:dyDescent="0.25">
      <c r="B22" s="14" t="s">
        <v>14</v>
      </c>
      <c r="C22" s="40">
        <v>30227</v>
      </c>
      <c r="D22" s="44">
        <v>6697.6350000021357</v>
      </c>
      <c r="E22" s="21">
        <f t="shared" si="0"/>
        <v>22.157789393595579</v>
      </c>
      <c r="F22" s="26">
        <v>1278.8009999999999</v>
      </c>
      <c r="G22" s="4">
        <v>225.96800000001619</v>
      </c>
      <c r="H22" s="21">
        <f t="shared" si="1"/>
        <v>17.670302103299591</v>
      </c>
    </row>
    <row r="23" spans="2:8" x14ac:dyDescent="0.25">
      <c r="B23" s="14" t="s">
        <v>15</v>
      </c>
      <c r="C23" s="40">
        <v>41683</v>
      </c>
      <c r="D23" s="44">
        <v>12878.698000002511</v>
      </c>
      <c r="E23" s="21">
        <f t="shared" si="0"/>
        <v>30.896763668647914</v>
      </c>
      <c r="F23" s="26">
        <v>378.65899999999999</v>
      </c>
      <c r="G23" s="4">
        <v>95.051000000003199</v>
      </c>
      <c r="H23" s="21">
        <f t="shared" si="1"/>
        <v>25.102004706082042</v>
      </c>
    </row>
    <row r="24" spans="2:8" x14ac:dyDescent="0.25">
      <c r="B24" s="14" t="s">
        <v>16</v>
      </c>
      <c r="C24" s="40">
        <v>84389</v>
      </c>
      <c r="D24" s="44">
        <v>15687.369000004459</v>
      </c>
      <c r="E24" s="21">
        <f t="shared" si="0"/>
        <v>18.589352877750013</v>
      </c>
      <c r="F24" s="26">
        <v>3983.7060000000001</v>
      </c>
      <c r="G24" s="4">
        <v>615.0589999998507</v>
      </c>
      <c r="H24" s="21">
        <f t="shared" si="1"/>
        <v>15.439367262540223</v>
      </c>
    </row>
    <row r="25" spans="2:8" x14ac:dyDescent="0.25">
      <c r="B25" s="14" t="s">
        <v>17</v>
      </c>
      <c r="C25" s="40">
        <v>6478</v>
      </c>
      <c r="D25" s="44">
        <v>2150.9529999998072</v>
      </c>
      <c r="E25" s="21">
        <f t="shared" si="0"/>
        <v>33.203967273846978</v>
      </c>
      <c r="F25" s="26">
        <v>173.32499999999999</v>
      </c>
      <c r="G25" s="4">
        <v>43.459000000000003</v>
      </c>
      <c r="H25" s="21">
        <f t="shared" si="1"/>
        <v>25.073705466608974</v>
      </c>
    </row>
    <row r="26" spans="2:8" x14ac:dyDescent="0.25">
      <c r="B26" s="14" t="s">
        <v>18</v>
      </c>
      <c r="C26" s="40">
        <v>590316</v>
      </c>
      <c r="D26" s="44">
        <v>113290.42499999203</v>
      </c>
      <c r="E26" s="21">
        <f t="shared" si="0"/>
        <v>19.19148811822685</v>
      </c>
      <c r="F26" s="26">
        <v>8837</v>
      </c>
      <c r="G26" s="4">
        <v>1340.1369999997689</v>
      </c>
      <c r="H26" s="21">
        <f t="shared" si="1"/>
        <v>15.165067330539426</v>
      </c>
    </row>
    <row r="27" spans="2:8" x14ac:dyDescent="0.25">
      <c r="B27" s="14" t="s">
        <v>19</v>
      </c>
      <c r="C27" s="40">
        <v>283548</v>
      </c>
      <c r="D27" s="44">
        <v>42831.927999981577</v>
      </c>
      <c r="E27" s="21">
        <f t="shared" si="0"/>
        <v>15.105706264893978</v>
      </c>
      <c r="F27" s="26">
        <v>4205.16</v>
      </c>
      <c r="G27" s="4">
        <v>537.54599999988977</v>
      </c>
      <c r="H27" s="21">
        <f t="shared" si="1"/>
        <v>12.783009445535717</v>
      </c>
    </row>
    <row r="28" spans="2:8" x14ac:dyDescent="0.25">
      <c r="B28" s="14" t="s">
        <v>20</v>
      </c>
      <c r="C28" s="40">
        <v>340997</v>
      </c>
      <c r="D28" s="44">
        <v>52713.237999973542</v>
      </c>
      <c r="E28" s="21">
        <f t="shared" si="0"/>
        <v>15.458563565067593</v>
      </c>
      <c r="F28" s="26">
        <v>15474.9</v>
      </c>
      <c r="G28" s="4">
        <v>2135.6549999998792</v>
      </c>
      <c r="H28" s="21">
        <f t="shared" si="1"/>
        <v>13.800767694782385</v>
      </c>
    </row>
    <row r="29" spans="2:8" x14ac:dyDescent="0.25">
      <c r="B29" s="14" t="s">
        <v>21</v>
      </c>
      <c r="C29" s="40">
        <v>147215</v>
      </c>
      <c r="D29" s="44">
        <v>16902.235000005283</v>
      </c>
      <c r="E29" s="21">
        <f t="shared" si="0"/>
        <v>11.481326631121341</v>
      </c>
      <c r="F29" s="26">
        <v>4581.4489999999996</v>
      </c>
      <c r="G29" s="4">
        <v>547.50499999990359</v>
      </c>
      <c r="H29" s="21">
        <f t="shared" si="1"/>
        <v>11.950476803297464</v>
      </c>
    </row>
    <row r="30" spans="2:8" x14ac:dyDescent="0.25">
      <c r="B30" s="14" t="s">
        <v>22</v>
      </c>
      <c r="C30" s="40">
        <v>123144</v>
      </c>
      <c r="D30" s="44">
        <v>17321.91500000516</v>
      </c>
      <c r="E30" s="21">
        <f t="shared" si="0"/>
        <v>14.066389755087668</v>
      </c>
      <c r="F30" s="26">
        <v>8645.2999999999993</v>
      </c>
      <c r="G30" s="4">
        <v>1181.1749999997139</v>
      </c>
      <c r="H30" s="21">
        <f t="shared" si="1"/>
        <v>13.662625935476086</v>
      </c>
    </row>
    <row r="31" spans="2:8" x14ac:dyDescent="0.25">
      <c r="B31" s="14" t="s">
        <v>23</v>
      </c>
      <c r="C31" s="40">
        <v>31475</v>
      </c>
      <c r="D31" s="44">
        <v>5917.5390000025291</v>
      </c>
      <c r="E31" s="21">
        <f t="shared" si="0"/>
        <v>18.800759332811847</v>
      </c>
      <c r="F31" s="26">
        <v>938.28200000000004</v>
      </c>
      <c r="G31" s="4">
        <v>162.79200000001399</v>
      </c>
      <c r="H31" s="21">
        <f t="shared" si="1"/>
        <v>17.350007780178451</v>
      </c>
    </row>
    <row r="32" spans="2:8" x14ac:dyDescent="0.25">
      <c r="B32" s="14" t="s">
        <v>24</v>
      </c>
      <c r="C32" s="40">
        <v>66941</v>
      </c>
      <c r="D32" s="44">
        <v>10997.315000004039</v>
      </c>
      <c r="E32" s="21">
        <f t="shared" si="0"/>
        <v>16.428369758450039</v>
      </c>
      <c r="F32" s="26">
        <v>2209.4319999999998</v>
      </c>
      <c r="G32" s="4">
        <v>353.83499999992966</v>
      </c>
      <c r="H32" s="21">
        <f t="shared" si="1"/>
        <v>16.014749492173994</v>
      </c>
    </row>
    <row r="33" spans="2:8" x14ac:dyDescent="0.25">
      <c r="B33" s="14" t="s">
        <v>25</v>
      </c>
      <c r="C33" s="40">
        <v>173661</v>
      </c>
      <c r="D33" s="44">
        <v>28393.056000008044</v>
      </c>
      <c r="E33" s="21">
        <f t="shared" si="0"/>
        <v>16.349702005636292</v>
      </c>
      <c r="F33" s="26">
        <v>2556.1</v>
      </c>
      <c r="G33" s="4">
        <v>373.00099999995791</v>
      </c>
      <c r="H33" s="21">
        <f t="shared" si="1"/>
        <v>14.59258244982426</v>
      </c>
    </row>
    <row r="34" spans="2:8" x14ac:dyDescent="0.25">
      <c r="B34" s="15" t="s">
        <v>26</v>
      </c>
      <c r="C34" s="41">
        <v>381499</v>
      </c>
      <c r="D34" s="45">
        <v>73353.559999989506</v>
      </c>
      <c r="E34" s="22">
        <f t="shared" si="0"/>
        <v>19.227720125082769</v>
      </c>
      <c r="F34" s="27">
        <v>4574</v>
      </c>
      <c r="G34" s="5">
        <v>746.37799999984372</v>
      </c>
      <c r="H34" s="22">
        <f t="shared" si="1"/>
        <v>16.317839965016258</v>
      </c>
    </row>
    <row r="36" spans="2:8" ht="15.75" customHeight="1" x14ac:dyDescent="0.25">
      <c r="B36" s="17" t="s">
        <v>63</v>
      </c>
    </row>
    <row r="37" spans="2:8" x14ac:dyDescent="0.25">
      <c r="B37" s="6"/>
    </row>
  </sheetData>
  <mergeCells count="5">
    <mergeCell ref="B4:B6"/>
    <mergeCell ref="C4:E4"/>
    <mergeCell ref="F4:H4"/>
    <mergeCell ref="D5:E5"/>
    <mergeCell ref="G5:H5"/>
  </mergeCells>
  <pageMargins left="0.25" right="0.25" top="0.75" bottom="0.75" header="0.3" footer="0.3"/>
  <pageSetup paperSize="9" scale="9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2DAFB-9D5B-46C2-BF83-8BC0CA5096F3}">
  <sheetPr codeName="Sheet18">
    <pageSetUpPr fitToPage="1"/>
  </sheetPr>
  <dimension ref="B2:H37"/>
  <sheetViews>
    <sheetView showGridLines="0" topLeftCell="A10" zoomScale="90" zoomScaleNormal="90" workbookViewId="0">
      <selection activeCell="B36" sqref="B36"/>
    </sheetView>
  </sheetViews>
  <sheetFormatPr defaultColWidth="9.42578125" defaultRowHeight="13.2" x14ac:dyDescent="0.25"/>
  <cols>
    <col min="1" max="1" width="13.42578125" style="2" customWidth="1"/>
    <col min="2" max="2" width="17.42578125" style="2" customWidth="1"/>
    <col min="3" max="3" width="15.42578125" style="2" customWidth="1"/>
    <col min="4" max="4" width="22.42578125" style="2" customWidth="1"/>
    <col min="5" max="5" width="23" style="2" customWidth="1"/>
    <col min="6" max="6" width="15.85546875" style="2" customWidth="1"/>
    <col min="7" max="7" width="22.85546875" style="2" customWidth="1"/>
    <col min="8" max="8" width="22.42578125" style="2" customWidth="1"/>
    <col min="9" max="16384" width="9.42578125" style="2"/>
  </cols>
  <sheetData>
    <row r="2" spans="2:8" ht="15.6" x14ac:dyDescent="0.3">
      <c r="B2" s="1" t="s">
        <v>48</v>
      </c>
    </row>
    <row r="4" spans="2:8" ht="13.05" customHeight="1" x14ac:dyDescent="0.25">
      <c r="B4" s="108"/>
      <c r="C4" s="111" t="s">
        <v>34</v>
      </c>
      <c r="D4" s="112"/>
      <c r="E4" s="113"/>
      <c r="F4" s="111" t="s">
        <v>31</v>
      </c>
      <c r="G4" s="112"/>
      <c r="H4" s="113"/>
    </row>
    <row r="5" spans="2:8" ht="39" customHeight="1" x14ac:dyDescent="0.25">
      <c r="B5" s="109"/>
      <c r="C5" s="28" t="s">
        <v>32</v>
      </c>
      <c r="D5" s="114" t="s">
        <v>37</v>
      </c>
      <c r="E5" s="115"/>
      <c r="F5" s="28" t="s">
        <v>32</v>
      </c>
      <c r="G5" s="114" t="s">
        <v>58</v>
      </c>
      <c r="H5" s="115"/>
    </row>
    <row r="6" spans="2:8" ht="16.05" customHeight="1" x14ac:dyDescent="0.25">
      <c r="B6" s="110"/>
      <c r="C6" s="29" t="s">
        <v>33</v>
      </c>
      <c r="D6" s="30" t="s">
        <v>33</v>
      </c>
      <c r="E6" s="31" t="s">
        <v>29</v>
      </c>
      <c r="F6" s="29" t="s">
        <v>28</v>
      </c>
      <c r="G6" s="32" t="s">
        <v>28</v>
      </c>
      <c r="H6" s="31" t="s">
        <v>29</v>
      </c>
    </row>
    <row r="7" spans="2:8" x14ac:dyDescent="0.25">
      <c r="B7" s="23" t="s">
        <v>0</v>
      </c>
      <c r="C7" s="38">
        <f>SUM(C8:C34)</f>
        <v>10179356</v>
      </c>
      <c r="D7" s="42">
        <f>SUM(D8:D34)</f>
        <v>1526625.7069997659</v>
      </c>
      <c r="E7" s="19">
        <f t="shared" ref="E7:E34" si="0">+D7/C7*100</f>
        <v>14.997271998344159</v>
      </c>
      <c r="F7" s="24">
        <f>SUM(F8:F34)</f>
        <v>195940.19599999997</v>
      </c>
      <c r="G7" s="18">
        <f>SUM(G8:G34)</f>
        <v>25691.086000001262</v>
      </c>
      <c r="H7" s="19">
        <f t="shared" ref="H7:H34" si="1">+G7/F7*100</f>
        <v>13.111697612061828</v>
      </c>
    </row>
    <row r="8" spans="2:8" x14ac:dyDescent="0.25">
      <c r="B8" s="13" t="s">
        <v>1</v>
      </c>
      <c r="C8" s="39">
        <v>337532</v>
      </c>
      <c r="D8" s="43">
        <v>60705.004999979028</v>
      </c>
      <c r="E8" s="20">
        <f t="shared" si="0"/>
        <v>17.984962907214435</v>
      </c>
      <c r="F8" s="25">
        <v>4553.1000000000004</v>
      </c>
      <c r="G8" s="3">
        <v>746.20399999988024</v>
      </c>
      <c r="H8" s="20">
        <f t="shared" si="1"/>
        <v>16.388921833473461</v>
      </c>
    </row>
    <row r="9" spans="2:8" x14ac:dyDescent="0.25">
      <c r="B9" s="14" t="s">
        <v>2</v>
      </c>
      <c r="C9" s="40">
        <v>36367</v>
      </c>
      <c r="D9" s="44">
        <v>6840.7310000023626</v>
      </c>
      <c r="E9" s="21">
        <f t="shared" si="0"/>
        <v>18.810270300003747</v>
      </c>
      <c r="F9" s="26">
        <v>3524.5619999999999</v>
      </c>
      <c r="G9" s="4">
        <v>650.00199999984522</v>
      </c>
      <c r="H9" s="21">
        <f t="shared" si="1"/>
        <v>18.442064574260439</v>
      </c>
    </row>
    <row r="10" spans="2:8" x14ac:dyDescent="0.25">
      <c r="B10" s="14" t="s">
        <v>3</v>
      </c>
      <c r="C10" s="40">
        <v>149926</v>
      </c>
      <c r="D10" s="44">
        <v>22536.082000007216</v>
      </c>
      <c r="E10" s="21">
        <f t="shared" si="0"/>
        <v>15.031470191966182</v>
      </c>
      <c r="F10" s="26">
        <v>5043.4380000000001</v>
      </c>
      <c r="G10" s="4">
        <v>746.67999999980589</v>
      </c>
      <c r="H10" s="21">
        <f t="shared" si="1"/>
        <v>14.804980253545416</v>
      </c>
    </row>
    <row r="11" spans="2:8" x14ac:dyDescent="0.25">
      <c r="B11" s="14" t="s">
        <v>4</v>
      </c>
      <c r="C11" s="40">
        <v>214392</v>
      </c>
      <c r="D11" s="44">
        <v>38281.756999988167</v>
      </c>
      <c r="E11" s="21">
        <f t="shared" si="0"/>
        <v>17.855963375493566</v>
      </c>
      <c r="F11" s="26">
        <v>2787</v>
      </c>
      <c r="G11" s="4">
        <v>388.49299999994071</v>
      </c>
      <c r="H11" s="21">
        <f t="shared" si="1"/>
        <v>13.939468963040571</v>
      </c>
    </row>
    <row r="12" spans="2:8" x14ac:dyDescent="0.25">
      <c r="B12" s="14" t="s">
        <v>27</v>
      </c>
      <c r="C12" s="40">
        <v>2425157</v>
      </c>
      <c r="D12" s="44">
        <v>431394.14199991722</v>
      </c>
      <c r="E12" s="21">
        <f t="shared" si="0"/>
        <v>17.788297499911025</v>
      </c>
      <c r="F12" s="26">
        <v>41544</v>
      </c>
      <c r="G12" s="4">
        <v>6133.605000002316</v>
      </c>
      <c r="H12" s="21">
        <f t="shared" si="1"/>
        <v>14.764117562108407</v>
      </c>
    </row>
    <row r="13" spans="2:8" x14ac:dyDescent="0.25">
      <c r="B13" s="14" t="s">
        <v>5</v>
      </c>
      <c r="C13" s="40">
        <v>14696</v>
      </c>
      <c r="D13" s="44">
        <v>3303.2820000007814</v>
      </c>
      <c r="E13" s="21">
        <f t="shared" si="0"/>
        <v>22.477422427876846</v>
      </c>
      <c r="F13" s="26">
        <v>575.33000000000004</v>
      </c>
      <c r="G13" s="4">
        <v>101.10800000000511</v>
      </c>
      <c r="H13" s="21">
        <f t="shared" si="1"/>
        <v>17.573914101473083</v>
      </c>
    </row>
    <row r="14" spans="2:8" x14ac:dyDescent="0.25">
      <c r="B14" s="14" t="s">
        <v>6</v>
      </c>
      <c r="C14" s="40">
        <v>157398</v>
      </c>
      <c r="D14" s="44">
        <v>42934.895999986897</v>
      </c>
      <c r="E14" s="21">
        <f t="shared" si="0"/>
        <v>27.277917127274105</v>
      </c>
      <c r="F14" s="26">
        <v>1885.7739999999999</v>
      </c>
      <c r="G14" s="4">
        <v>381.13399999995829</v>
      </c>
      <c r="H14" s="21">
        <f t="shared" si="1"/>
        <v>20.211011499785144</v>
      </c>
    </row>
    <row r="15" spans="2:8" x14ac:dyDescent="0.25">
      <c r="B15" s="14" t="s">
        <v>7</v>
      </c>
      <c r="C15" s="40">
        <v>178348</v>
      </c>
      <c r="D15" s="44">
        <v>18096.176000005464</v>
      </c>
      <c r="E15" s="21">
        <f t="shared" si="0"/>
        <v>10.14655392827812</v>
      </c>
      <c r="F15" s="26">
        <v>4505.1379999999999</v>
      </c>
      <c r="G15" s="4">
        <v>386.37899999995824</v>
      </c>
      <c r="H15" s="21">
        <f t="shared" si="1"/>
        <v>8.576407648333042</v>
      </c>
    </row>
    <row r="16" spans="2:8" x14ac:dyDescent="0.25">
      <c r="B16" s="14" t="s">
        <v>8</v>
      </c>
      <c r="C16" s="40">
        <v>982461</v>
      </c>
      <c r="D16" s="44">
        <v>112157.60399999309</v>
      </c>
      <c r="E16" s="21">
        <f t="shared" si="0"/>
        <v>11.415985367357392</v>
      </c>
      <c r="F16" s="26">
        <v>19010.8</v>
      </c>
      <c r="G16" s="4">
        <v>2145.3659999999077</v>
      </c>
      <c r="H16" s="21">
        <f t="shared" si="1"/>
        <v>11.28498537673274</v>
      </c>
    </row>
    <row r="17" spans="2:8" x14ac:dyDescent="0.25">
      <c r="B17" s="14" t="s">
        <v>9</v>
      </c>
      <c r="C17" s="40">
        <v>1852434</v>
      </c>
      <c r="D17" s="44">
        <v>226561.75899995034</v>
      </c>
      <c r="E17" s="21">
        <f t="shared" si="0"/>
        <v>12.230490209095187</v>
      </c>
      <c r="F17" s="26">
        <v>27048</v>
      </c>
      <c r="G17" s="4">
        <v>2990.7620000003417</v>
      </c>
      <c r="H17" s="21">
        <f t="shared" si="1"/>
        <v>11.057238982550805</v>
      </c>
    </row>
    <row r="18" spans="2:8" x14ac:dyDescent="0.25">
      <c r="B18" s="14" t="s">
        <v>10</v>
      </c>
      <c r="C18" s="40">
        <v>39027</v>
      </c>
      <c r="D18" s="44">
        <v>3972.8720000010812</v>
      </c>
      <c r="E18" s="21">
        <f t="shared" si="0"/>
        <v>10.17980372562862</v>
      </c>
      <c r="F18" s="26">
        <v>1604.2840000000001</v>
      </c>
      <c r="G18" s="4">
        <v>174.47600000001185</v>
      </c>
      <c r="H18" s="21">
        <f t="shared" si="1"/>
        <v>10.87563049933876</v>
      </c>
    </row>
    <row r="19" spans="2:8" x14ac:dyDescent="0.25">
      <c r="B19" s="14" t="s">
        <v>11</v>
      </c>
      <c r="C19" s="40">
        <v>1483836</v>
      </c>
      <c r="D19" s="44">
        <v>167188.85899996012</v>
      </c>
      <c r="E19" s="21">
        <f t="shared" si="0"/>
        <v>11.267340797767417</v>
      </c>
      <c r="F19" s="26">
        <v>24849.7</v>
      </c>
      <c r="G19" s="4">
        <v>2724.0770000007278</v>
      </c>
      <c r="H19" s="21">
        <f t="shared" si="1"/>
        <v>10.962212823497779</v>
      </c>
    </row>
    <row r="20" spans="2:8" x14ac:dyDescent="0.25">
      <c r="B20" s="14" t="s">
        <v>12</v>
      </c>
      <c r="C20" s="40">
        <v>17692</v>
      </c>
      <c r="D20" s="44">
        <v>3419.1670000005583</v>
      </c>
      <c r="E20" s="21">
        <f t="shared" si="0"/>
        <v>19.326062627179279</v>
      </c>
      <c r="F20" s="26">
        <v>407.25599999999997</v>
      </c>
      <c r="G20" s="4">
        <v>55.006999999999252</v>
      </c>
      <c r="H20" s="21">
        <f t="shared" si="1"/>
        <v>13.506737776729933</v>
      </c>
    </row>
    <row r="21" spans="2:8" x14ac:dyDescent="0.25">
      <c r="B21" s="14" t="s">
        <v>13</v>
      </c>
      <c r="C21" s="40">
        <v>17492</v>
      </c>
      <c r="D21" s="44">
        <v>3241.608000000786</v>
      </c>
      <c r="E21" s="21">
        <f t="shared" si="0"/>
        <v>18.531946032476483</v>
      </c>
      <c r="F21" s="26">
        <v>856.22400000000005</v>
      </c>
      <c r="G21" s="4">
        <v>142.29100000000793</v>
      </c>
      <c r="H21" s="21">
        <f t="shared" si="1"/>
        <v>16.618431625369986</v>
      </c>
    </row>
    <row r="22" spans="2:8" x14ac:dyDescent="0.25">
      <c r="B22" s="14" t="s">
        <v>14</v>
      </c>
      <c r="C22" s="40">
        <v>28311</v>
      </c>
      <c r="D22" s="44">
        <v>6065.5530000018807</v>
      </c>
      <c r="E22" s="21">
        <f t="shared" si="0"/>
        <v>21.4247218395743</v>
      </c>
      <c r="F22" s="26">
        <v>1255.095</v>
      </c>
      <c r="G22" s="4">
        <v>215.06800000001405</v>
      </c>
      <c r="H22" s="21">
        <f t="shared" si="1"/>
        <v>17.135595313503284</v>
      </c>
    </row>
    <row r="23" spans="2:8" x14ac:dyDescent="0.25">
      <c r="B23" s="14" t="s">
        <v>15</v>
      </c>
      <c r="C23" s="40">
        <v>40005</v>
      </c>
      <c r="D23" s="44">
        <v>12324.047000002625</v>
      </c>
      <c r="E23" s="21">
        <f t="shared" si="0"/>
        <v>30.806266716666979</v>
      </c>
      <c r="F23" s="26">
        <v>369.62799999999999</v>
      </c>
      <c r="G23" s="4">
        <v>91.307000000002205</v>
      </c>
      <c r="H23" s="21">
        <f t="shared" si="1"/>
        <v>24.702403497571126</v>
      </c>
    </row>
    <row r="24" spans="2:8" x14ac:dyDescent="0.25">
      <c r="B24" s="14" t="s">
        <v>16</v>
      </c>
      <c r="C24" s="40">
        <v>87296</v>
      </c>
      <c r="D24" s="44">
        <v>16093.144000004542</v>
      </c>
      <c r="E24" s="21">
        <f t="shared" si="0"/>
        <v>18.435144794726611</v>
      </c>
      <c r="F24" s="26">
        <v>3947.5189999999998</v>
      </c>
      <c r="G24" s="4">
        <v>618.45599999985393</v>
      </c>
      <c r="H24" s="21">
        <f t="shared" si="1"/>
        <v>15.666954357910729</v>
      </c>
    </row>
    <row r="25" spans="2:8" x14ac:dyDescent="0.25">
      <c r="B25" s="14" t="s">
        <v>17</v>
      </c>
      <c r="C25" s="40">
        <v>6071</v>
      </c>
      <c r="D25" s="44">
        <v>1807.6929999997867</v>
      </c>
      <c r="E25" s="21">
        <f t="shared" si="0"/>
        <v>29.775868884858948</v>
      </c>
      <c r="F25" s="26">
        <v>168.61799999999999</v>
      </c>
      <c r="G25" s="4">
        <v>37.9020000000001</v>
      </c>
      <c r="H25" s="21">
        <f t="shared" si="1"/>
        <v>22.478027256876551</v>
      </c>
    </row>
    <row r="26" spans="2:8" x14ac:dyDescent="0.25">
      <c r="B26" s="14" t="s">
        <v>18</v>
      </c>
      <c r="C26" s="40">
        <v>587798</v>
      </c>
      <c r="D26" s="44">
        <v>110403.66199999276</v>
      </c>
      <c r="E26" s="21">
        <f t="shared" si="0"/>
        <v>18.782585514069929</v>
      </c>
      <c r="F26" s="26">
        <v>8855</v>
      </c>
      <c r="G26" s="4">
        <v>1310.4069999997764</v>
      </c>
      <c r="H26" s="21">
        <f t="shared" si="1"/>
        <v>14.798498023712888</v>
      </c>
    </row>
    <row r="27" spans="2:8" x14ac:dyDescent="0.25">
      <c r="B27" s="14" t="s">
        <v>19</v>
      </c>
      <c r="C27" s="40">
        <v>277353</v>
      </c>
      <c r="D27" s="44">
        <v>41005.167999985206</v>
      </c>
      <c r="E27" s="21">
        <f t="shared" si="0"/>
        <v>14.784468889820989</v>
      </c>
      <c r="F27" s="26">
        <v>4161.95</v>
      </c>
      <c r="G27" s="4">
        <v>520.5429999998986</v>
      </c>
      <c r="H27" s="21">
        <f t="shared" si="1"/>
        <v>12.507190139235181</v>
      </c>
    </row>
    <row r="28" spans="2:8" x14ac:dyDescent="0.25">
      <c r="B28" s="14" t="s">
        <v>20</v>
      </c>
      <c r="C28" s="40">
        <v>332193</v>
      </c>
      <c r="D28" s="44">
        <v>48401.383999974532</v>
      </c>
      <c r="E28" s="21">
        <f t="shared" si="0"/>
        <v>14.570260059656444</v>
      </c>
      <c r="F28" s="26">
        <v>15457.3</v>
      </c>
      <c r="G28" s="4">
        <v>2032.7579999995296</v>
      </c>
      <c r="H28" s="21">
        <f t="shared" si="1"/>
        <v>13.150796063992608</v>
      </c>
    </row>
    <row r="29" spans="2:8" x14ac:dyDescent="0.25">
      <c r="B29" s="14" t="s">
        <v>21</v>
      </c>
      <c r="C29" s="40">
        <v>154448</v>
      </c>
      <c r="D29" s="44">
        <v>15312.484000004717</v>
      </c>
      <c r="E29" s="21">
        <f t="shared" si="0"/>
        <v>9.9143297420521588</v>
      </c>
      <c r="F29" s="26">
        <v>4776.7280000000001</v>
      </c>
      <c r="G29" s="4">
        <v>491.59599999992525</v>
      </c>
      <c r="H29" s="21">
        <f t="shared" si="1"/>
        <v>10.291479858177507</v>
      </c>
    </row>
    <row r="30" spans="2:8" x14ac:dyDescent="0.25">
      <c r="B30" s="14" t="s">
        <v>22</v>
      </c>
      <c r="C30" s="40">
        <v>122951</v>
      </c>
      <c r="D30" s="44">
        <v>17618.773000005531</v>
      </c>
      <c r="E30" s="21">
        <f t="shared" si="0"/>
        <v>14.329914356130111</v>
      </c>
      <c r="F30" s="26">
        <v>8522.69</v>
      </c>
      <c r="G30" s="4">
        <v>1013.8399999997852</v>
      </c>
      <c r="H30" s="21">
        <f t="shared" si="1"/>
        <v>11.895774690852127</v>
      </c>
    </row>
    <row r="31" spans="2:8" x14ac:dyDescent="0.25">
      <c r="B31" s="14" t="s">
        <v>23</v>
      </c>
      <c r="C31" s="40">
        <v>32387</v>
      </c>
      <c r="D31" s="44">
        <v>5755.6680000024508</v>
      </c>
      <c r="E31" s="21">
        <f t="shared" si="0"/>
        <v>17.771537962770402</v>
      </c>
      <c r="F31" s="26">
        <v>947.24900000000002</v>
      </c>
      <c r="G31" s="4">
        <v>156.5320000000132</v>
      </c>
      <c r="H31" s="21">
        <f t="shared" si="1"/>
        <v>16.524905278338977</v>
      </c>
    </row>
    <row r="32" spans="2:8" x14ac:dyDescent="0.25">
      <c r="B32" s="14" t="s">
        <v>24</v>
      </c>
      <c r="C32" s="40">
        <v>64908</v>
      </c>
      <c r="D32" s="44">
        <v>9855.820000003614</v>
      </c>
      <c r="E32" s="21">
        <f t="shared" si="0"/>
        <v>15.184291612749758</v>
      </c>
      <c r="F32" s="26">
        <v>2208.3130000000001</v>
      </c>
      <c r="G32" s="4">
        <v>324.15999999994358</v>
      </c>
      <c r="H32" s="21">
        <f t="shared" si="1"/>
        <v>14.67907855453206</v>
      </c>
    </row>
    <row r="33" spans="2:8" x14ac:dyDescent="0.25">
      <c r="B33" s="14" t="s">
        <v>25</v>
      </c>
      <c r="C33" s="40">
        <v>172023</v>
      </c>
      <c r="D33" s="44">
        <v>29486.466000007906</v>
      </c>
      <c r="E33" s="21">
        <f t="shared" si="0"/>
        <v>17.141002075308478</v>
      </c>
      <c r="F33" s="26">
        <v>2534.5</v>
      </c>
      <c r="G33" s="4">
        <v>374.55199999995892</v>
      </c>
      <c r="H33" s="21">
        <f t="shared" si="1"/>
        <v>14.778141645293308</v>
      </c>
    </row>
    <row r="34" spans="2:8" x14ac:dyDescent="0.25">
      <c r="B34" s="15" t="s">
        <v>26</v>
      </c>
      <c r="C34" s="41">
        <v>366854</v>
      </c>
      <c r="D34" s="45">
        <v>71861.904999987135</v>
      </c>
      <c r="E34" s="22">
        <f t="shared" si="0"/>
        <v>19.588693322135544</v>
      </c>
      <c r="F34" s="27">
        <v>4541</v>
      </c>
      <c r="G34" s="5">
        <v>738.38099999985047</v>
      </c>
      <c r="H34" s="22">
        <f t="shared" si="1"/>
        <v>16.260317110765261</v>
      </c>
    </row>
    <row r="36" spans="2:8" ht="15.75" customHeight="1" x14ac:dyDescent="0.25">
      <c r="B36" s="17" t="s">
        <v>63</v>
      </c>
    </row>
    <row r="37" spans="2:8" x14ac:dyDescent="0.25">
      <c r="B37" s="6"/>
    </row>
  </sheetData>
  <mergeCells count="5">
    <mergeCell ref="B4:B6"/>
    <mergeCell ref="C4:E4"/>
    <mergeCell ref="F4:H4"/>
    <mergeCell ref="D5:E5"/>
    <mergeCell ref="G5:H5"/>
  </mergeCells>
  <pageMargins left="0.25" right="0.25" top="0.75" bottom="0.75" header="0.3" footer="0.3"/>
  <pageSetup paperSize="9" scale="9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CE891-8E5A-4BF6-9D99-95F704086D66}">
  <sheetPr codeName="Sheet11">
    <pageSetUpPr fitToPage="1"/>
  </sheetPr>
  <dimension ref="B2:H37"/>
  <sheetViews>
    <sheetView showGridLines="0" topLeftCell="A10" zoomScale="90" zoomScaleNormal="90" workbookViewId="0">
      <selection activeCell="B36" sqref="B36"/>
    </sheetView>
  </sheetViews>
  <sheetFormatPr defaultColWidth="9.42578125" defaultRowHeight="13.2" x14ac:dyDescent="0.25"/>
  <cols>
    <col min="1" max="1" width="13.42578125" style="2" customWidth="1"/>
    <col min="2" max="2" width="17.42578125" style="2" customWidth="1"/>
    <col min="3" max="3" width="15.42578125" style="2" customWidth="1"/>
    <col min="4" max="4" width="22.42578125" style="2" customWidth="1"/>
    <col min="5" max="5" width="23" style="2" customWidth="1"/>
    <col min="6" max="6" width="16.140625" style="2" customWidth="1"/>
    <col min="7" max="7" width="22.85546875" style="2" customWidth="1"/>
    <col min="8" max="8" width="22.42578125" style="2" customWidth="1"/>
    <col min="9" max="16384" width="9.42578125" style="2"/>
  </cols>
  <sheetData>
    <row r="2" spans="2:8" ht="15.6" x14ac:dyDescent="0.3">
      <c r="B2" s="1" t="s">
        <v>47</v>
      </c>
    </row>
    <row r="4" spans="2:8" ht="13.05" customHeight="1" x14ac:dyDescent="0.25">
      <c r="B4" s="108"/>
      <c r="C4" s="111" t="s">
        <v>34</v>
      </c>
      <c r="D4" s="112"/>
      <c r="E4" s="113"/>
      <c r="F4" s="111" t="s">
        <v>31</v>
      </c>
      <c r="G4" s="112"/>
      <c r="H4" s="113"/>
    </row>
    <row r="5" spans="2:8" ht="39" customHeight="1" x14ac:dyDescent="0.25">
      <c r="B5" s="109"/>
      <c r="C5" s="28" t="s">
        <v>32</v>
      </c>
      <c r="D5" s="114" t="s">
        <v>37</v>
      </c>
      <c r="E5" s="115"/>
      <c r="F5" s="28" t="s">
        <v>32</v>
      </c>
      <c r="G5" s="114" t="s">
        <v>58</v>
      </c>
      <c r="H5" s="115"/>
    </row>
    <row r="6" spans="2:8" ht="17.55" customHeight="1" x14ac:dyDescent="0.25">
      <c r="B6" s="110"/>
      <c r="C6" s="29" t="s">
        <v>33</v>
      </c>
      <c r="D6" s="30" t="s">
        <v>33</v>
      </c>
      <c r="E6" s="31" t="s">
        <v>29</v>
      </c>
      <c r="F6" s="29" t="s">
        <v>28</v>
      </c>
      <c r="G6" s="32" t="s">
        <v>28</v>
      </c>
      <c r="H6" s="31" t="s">
        <v>29</v>
      </c>
    </row>
    <row r="7" spans="2:8" x14ac:dyDescent="0.25">
      <c r="B7" s="23" t="s">
        <v>0</v>
      </c>
      <c r="C7" s="38">
        <f>SUM(C8:C34)</f>
        <v>9854024</v>
      </c>
      <c r="D7" s="42">
        <f>SUM(D8:D34)</f>
        <v>1358484.2409997652</v>
      </c>
      <c r="E7" s="19">
        <f t="shared" ref="E7:E34" si="0">+D7/C7*100</f>
        <v>13.786086181642801</v>
      </c>
      <c r="F7" s="24">
        <f>SUM(F8:F34)</f>
        <v>195873.85400000005</v>
      </c>
      <c r="G7" s="18">
        <f>SUM(G8:G34)</f>
        <v>23219.818000000421</v>
      </c>
      <c r="H7" s="19">
        <f t="shared" ref="H7:H34" si="1">+G7/F7*100</f>
        <v>11.854475482981213</v>
      </c>
    </row>
    <row r="8" spans="2:8" x14ac:dyDescent="0.25">
      <c r="B8" s="13" t="s">
        <v>1</v>
      </c>
      <c r="C8" s="39">
        <v>324375</v>
      </c>
      <c r="D8" s="43">
        <v>59803.277999980077</v>
      </c>
      <c r="E8" s="20">
        <f t="shared" si="0"/>
        <v>18.436463352595016</v>
      </c>
      <c r="F8" s="25">
        <v>4493</v>
      </c>
      <c r="G8" s="3">
        <v>721.75399999988394</v>
      </c>
      <c r="H8" s="20">
        <f t="shared" si="1"/>
        <v>16.063966169594568</v>
      </c>
    </row>
    <row r="9" spans="2:8" x14ac:dyDescent="0.25">
      <c r="B9" s="14" t="s">
        <v>2</v>
      </c>
      <c r="C9" s="40">
        <v>33425</v>
      </c>
      <c r="D9" s="44">
        <v>5459.6750000017937</v>
      </c>
      <c r="E9" s="21">
        <f t="shared" si="0"/>
        <v>16.334106207933562</v>
      </c>
      <c r="F9" s="26">
        <v>3603.8939999999998</v>
      </c>
      <c r="G9" s="4">
        <v>597.08499999987953</v>
      </c>
      <c r="H9" s="21">
        <f t="shared" si="1"/>
        <v>16.567773635958204</v>
      </c>
    </row>
    <row r="10" spans="2:8" x14ac:dyDescent="0.25">
      <c r="B10" s="14" t="s">
        <v>3</v>
      </c>
      <c r="C10" s="40">
        <v>142932</v>
      </c>
      <c r="D10" s="44">
        <v>18708.792000006197</v>
      </c>
      <c r="E10" s="21">
        <f t="shared" si="0"/>
        <v>13.089295609105168</v>
      </c>
      <c r="F10" s="26">
        <v>5057.241</v>
      </c>
      <c r="G10" s="4">
        <v>653.09699999982183</v>
      </c>
      <c r="H10" s="21">
        <f t="shared" si="1"/>
        <v>12.914096836591767</v>
      </c>
    </row>
    <row r="11" spans="2:8" x14ac:dyDescent="0.25">
      <c r="B11" s="14" t="s">
        <v>4</v>
      </c>
      <c r="C11" s="40">
        <v>209852</v>
      </c>
      <c r="D11" s="44">
        <v>36248.662999989341</v>
      </c>
      <c r="E11" s="21">
        <f t="shared" si="0"/>
        <v>17.273441758948852</v>
      </c>
      <c r="F11" s="26">
        <v>2788</v>
      </c>
      <c r="G11" s="4">
        <v>370.50599999994677</v>
      </c>
      <c r="H11" s="21">
        <f t="shared" si="1"/>
        <v>13.289311334287904</v>
      </c>
    </row>
    <row r="12" spans="2:8" x14ac:dyDescent="0.25">
      <c r="B12" s="14" t="s">
        <v>27</v>
      </c>
      <c r="C12" s="40">
        <v>2305830</v>
      </c>
      <c r="D12" s="44">
        <v>374036.46999992651</v>
      </c>
      <c r="E12" s="21">
        <f t="shared" si="0"/>
        <v>16.221337652815969</v>
      </c>
      <c r="F12" s="26">
        <v>41048</v>
      </c>
      <c r="G12" s="4">
        <v>5559.2330000020911</v>
      </c>
      <c r="H12" s="21">
        <f t="shared" si="1"/>
        <v>13.5432493666003</v>
      </c>
    </row>
    <row r="13" spans="2:8" x14ac:dyDescent="0.25">
      <c r="B13" s="14" t="s">
        <v>5</v>
      </c>
      <c r="C13" s="40">
        <v>12899</v>
      </c>
      <c r="D13" s="44">
        <v>2699.0970000005509</v>
      </c>
      <c r="E13" s="21">
        <f t="shared" si="0"/>
        <v>20.92485463989884</v>
      </c>
      <c r="F13" s="26">
        <v>569.66</v>
      </c>
      <c r="G13" s="4">
        <v>95.920000000004364</v>
      </c>
      <c r="H13" s="21">
        <f t="shared" si="1"/>
        <v>16.838113962715369</v>
      </c>
    </row>
    <row r="14" spans="2:8" x14ac:dyDescent="0.25">
      <c r="B14" s="14" t="s">
        <v>6</v>
      </c>
      <c r="C14" s="40">
        <v>152218</v>
      </c>
      <c r="D14" s="44">
        <v>63010.04899997756</v>
      </c>
      <c r="E14" s="21">
        <f t="shared" si="0"/>
        <v>41.394611018393071</v>
      </c>
      <c r="F14" s="26">
        <v>1923.011</v>
      </c>
      <c r="G14" s="4">
        <v>569.26499999992177</v>
      </c>
      <c r="H14" s="21">
        <f t="shared" si="1"/>
        <v>29.602794783801123</v>
      </c>
    </row>
    <row r="15" spans="2:8" x14ac:dyDescent="0.25">
      <c r="B15" s="14" t="s">
        <v>7</v>
      </c>
      <c r="C15" s="40">
        <v>197735</v>
      </c>
      <c r="D15" s="44">
        <v>17169.974000004891</v>
      </c>
      <c r="E15" s="21">
        <f t="shared" si="0"/>
        <v>8.6833256631374791</v>
      </c>
      <c r="F15" s="26">
        <v>4706.4340000000002</v>
      </c>
      <c r="G15" s="4">
        <v>328.04599999996429</v>
      </c>
      <c r="H15" s="21">
        <f t="shared" si="1"/>
        <v>6.9701604229436604</v>
      </c>
    </row>
    <row r="16" spans="2:8" x14ac:dyDescent="0.25">
      <c r="B16" s="14" t="s">
        <v>8</v>
      </c>
      <c r="C16" s="40">
        <v>985527</v>
      </c>
      <c r="D16" s="44">
        <v>97148.644999990429</v>
      </c>
      <c r="E16" s="21">
        <f t="shared" si="0"/>
        <v>9.8575325688682724</v>
      </c>
      <c r="F16" s="26">
        <v>19505.900000000001</v>
      </c>
      <c r="G16" s="4">
        <v>1925.5379999997074</v>
      </c>
      <c r="H16" s="21">
        <f t="shared" si="1"/>
        <v>9.8715670643226261</v>
      </c>
    </row>
    <row r="17" spans="2:8" x14ac:dyDescent="0.25">
      <c r="B17" s="14" t="s">
        <v>9</v>
      </c>
      <c r="C17" s="40">
        <v>1797876</v>
      </c>
      <c r="D17" s="44">
        <v>194401.13599995497</v>
      </c>
      <c r="E17" s="21">
        <f t="shared" si="0"/>
        <v>10.812822241353407</v>
      </c>
      <c r="F17" s="26">
        <v>26846</v>
      </c>
      <c r="G17" s="4">
        <v>2599.3440000002233</v>
      </c>
      <c r="H17" s="21">
        <f t="shared" si="1"/>
        <v>9.6824256872540531</v>
      </c>
    </row>
    <row r="18" spans="2:8" x14ac:dyDescent="0.25">
      <c r="B18" s="14" t="s">
        <v>10</v>
      </c>
      <c r="C18" s="40">
        <v>38910</v>
      </c>
      <c r="D18" s="44">
        <v>3885.0980000010518</v>
      </c>
      <c r="E18" s="21">
        <f t="shared" si="0"/>
        <v>9.9848316628143188</v>
      </c>
      <c r="F18" s="26">
        <v>1670.308</v>
      </c>
      <c r="G18" s="4">
        <v>162.43000000001061</v>
      </c>
      <c r="H18" s="21">
        <f t="shared" si="1"/>
        <v>9.7245537948696068</v>
      </c>
    </row>
    <row r="19" spans="2:8" x14ac:dyDescent="0.25">
      <c r="B19" s="14" t="s">
        <v>11</v>
      </c>
      <c r="C19" s="40">
        <v>1449501</v>
      </c>
      <c r="D19" s="44">
        <v>142964.55599996549</v>
      </c>
      <c r="E19" s="21">
        <f t="shared" si="0"/>
        <v>9.8630187906021103</v>
      </c>
      <c r="F19" s="26">
        <v>24782.799999999999</v>
      </c>
      <c r="G19" s="4">
        <v>2395.9160000002184</v>
      </c>
      <c r="H19" s="21">
        <f t="shared" si="1"/>
        <v>9.6676566005464224</v>
      </c>
    </row>
    <row r="20" spans="2:8" x14ac:dyDescent="0.25">
      <c r="B20" s="14" t="s">
        <v>12</v>
      </c>
      <c r="C20" s="40">
        <v>17161</v>
      </c>
      <c r="D20" s="44">
        <v>2991.8750000005348</v>
      </c>
      <c r="E20" s="21">
        <f t="shared" si="0"/>
        <v>17.434153021388816</v>
      </c>
      <c r="F20" s="26">
        <v>406.13200000000001</v>
      </c>
      <c r="G20" s="4">
        <v>50.741999999999372</v>
      </c>
      <c r="H20" s="21">
        <f t="shared" si="1"/>
        <v>12.493967478553616</v>
      </c>
    </row>
    <row r="21" spans="2:8" x14ac:dyDescent="0.25">
      <c r="B21" s="14" t="s">
        <v>13</v>
      </c>
      <c r="C21" s="40">
        <v>15964</v>
      </c>
      <c r="D21" s="44">
        <v>2764.4160000008155</v>
      </c>
      <c r="E21" s="21">
        <f t="shared" si="0"/>
        <v>17.316562265101577</v>
      </c>
      <c r="F21" s="26">
        <v>843.505</v>
      </c>
      <c r="G21" s="4">
        <v>131.86000000000655</v>
      </c>
      <c r="H21" s="21">
        <f t="shared" si="1"/>
        <v>15.632391035027243</v>
      </c>
    </row>
    <row r="22" spans="2:8" x14ac:dyDescent="0.25">
      <c r="B22" s="14" t="s">
        <v>14</v>
      </c>
      <c r="C22" s="40">
        <v>25218</v>
      </c>
      <c r="D22" s="44">
        <v>4881.195000001414</v>
      </c>
      <c r="E22" s="21">
        <f t="shared" si="0"/>
        <v>19.355995717350361</v>
      </c>
      <c r="F22" s="26">
        <v>1248.201</v>
      </c>
      <c r="G22" s="4">
        <v>198.80400000001421</v>
      </c>
      <c r="H22" s="21">
        <f t="shared" si="1"/>
        <v>15.927242487388988</v>
      </c>
    </row>
    <row r="23" spans="2:8" x14ac:dyDescent="0.25">
      <c r="B23" s="14" t="s">
        <v>15</v>
      </c>
      <c r="C23" s="40">
        <v>38240</v>
      </c>
      <c r="D23" s="44">
        <v>11109.177000002355</v>
      </c>
      <c r="E23" s="21">
        <f t="shared" si="0"/>
        <v>29.051195083688171</v>
      </c>
      <c r="F23" s="26">
        <v>359.01600000000002</v>
      </c>
      <c r="G23" s="4">
        <v>83.137000000001521</v>
      </c>
      <c r="H23" s="21">
        <f t="shared" si="1"/>
        <v>23.156906655971188</v>
      </c>
    </row>
    <row r="24" spans="2:8" x14ac:dyDescent="0.25">
      <c r="B24" s="14" t="s">
        <v>16</v>
      </c>
      <c r="C24" s="40">
        <v>84706</v>
      </c>
      <c r="D24" s="44">
        <v>13323.965000004404</v>
      </c>
      <c r="E24" s="21">
        <f t="shared" si="0"/>
        <v>15.729659056034286</v>
      </c>
      <c r="F24" s="26">
        <v>3949.125</v>
      </c>
      <c r="G24" s="4">
        <v>534.91699999987713</v>
      </c>
      <c r="H24" s="21">
        <f t="shared" si="1"/>
        <v>13.545203051305723</v>
      </c>
    </row>
    <row r="25" spans="2:8" x14ac:dyDescent="0.25">
      <c r="B25" s="14" t="s">
        <v>17</v>
      </c>
      <c r="C25" s="40">
        <v>6008</v>
      </c>
      <c r="D25" s="44">
        <v>1428.1739999997881</v>
      </c>
      <c r="E25" s="21">
        <f t="shared" si="0"/>
        <v>23.771205059916579</v>
      </c>
      <c r="F25" s="26">
        <v>163.797</v>
      </c>
      <c r="G25" s="4">
        <v>30.839000000000564</v>
      </c>
      <c r="H25" s="21">
        <f t="shared" si="1"/>
        <v>18.827573154575823</v>
      </c>
    </row>
    <row r="26" spans="2:8" x14ac:dyDescent="0.25">
      <c r="B26" s="14" t="s">
        <v>18</v>
      </c>
      <c r="C26" s="40">
        <v>574318</v>
      </c>
      <c r="D26" s="44">
        <v>100077.27099999333</v>
      </c>
      <c r="E26" s="21">
        <f t="shared" si="0"/>
        <v>17.425410835111094</v>
      </c>
      <c r="F26" s="26">
        <v>8779</v>
      </c>
      <c r="G26" s="4">
        <v>1198.5379999997906</v>
      </c>
      <c r="H26" s="21">
        <f t="shared" si="1"/>
        <v>13.652329422483092</v>
      </c>
    </row>
    <row r="27" spans="2:8" x14ac:dyDescent="0.25">
      <c r="B27" s="14" t="s">
        <v>19</v>
      </c>
      <c r="C27" s="40">
        <v>263652</v>
      </c>
      <c r="D27" s="44">
        <v>35654.66199998989</v>
      </c>
      <c r="E27" s="21">
        <f t="shared" si="0"/>
        <v>13.523380061592514</v>
      </c>
      <c r="F27" s="26">
        <v>4098.21</v>
      </c>
      <c r="G27" s="4">
        <v>473.04299999991355</v>
      </c>
      <c r="H27" s="21">
        <f t="shared" si="1"/>
        <v>11.542673508676069</v>
      </c>
    </row>
    <row r="28" spans="2:8" x14ac:dyDescent="0.25">
      <c r="B28" s="14" t="s">
        <v>20</v>
      </c>
      <c r="C28" s="40">
        <v>315579</v>
      </c>
      <c r="D28" s="44">
        <v>41598.190999977516</v>
      </c>
      <c r="E28" s="21">
        <f t="shared" si="0"/>
        <v>13.181545983724366</v>
      </c>
      <c r="F28" s="26">
        <v>15370.3</v>
      </c>
      <c r="G28" s="4">
        <v>1830.2959999995549</v>
      </c>
      <c r="H28" s="21">
        <f t="shared" si="1"/>
        <v>11.908004398089529</v>
      </c>
    </row>
    <row r="29" spans="2:8" x14ac:dyDescent="0.25">
      <c r="B29" s="14" t="s">
        <v>21</v>
      </c>
      <c r="C29" s="40">
        <v>157979</v>
      </c>
      <c r="D29" s="44">
        <v>12233.931000004079</v>
      </c>
      <c r="E29" s="21">
        <f t="shared" si="0"/>
        <v>7.7440235727559221</v>
      </c>
      <c r="F29" s="26">
        <v>4871.3249999999998</v>
      </c>
      <c r="G29" s="4">
        <v>384.76399999994783</v>
      </c>
      <c r="H29" s="21">
        <f t="shared" si="1"/>
        <v>7.8985491627010687</v>
      </c>
    </row>
    <row r="30" spans="2:8" x14ac:dyDescent="0.25">
      <c r="B30" s="14" t="s">
        <v>22</v>
      </c>
      <c r="C30" s="40">
        <v>114790</v>
      </c>
      <c r="D30" s="44">
        <v>12501.818000004367</v>
      </c>
      <c r="E30" s="21">
        <f t="shared" si="0"/>
        <v>10.891034062204344</v>
      </c>
      <c r="F30" s="26">
        <v>8725.0499999999993</v>
      </c>
      <c r="G30" s="4">
        <v>842.61399999980267</v>
      </c>
      <c r="H30" s="21">
        <f t="shared" si="1"/>
        <v>9.6574117053747859</v>
      </c>
    </row>
    <row r="31" spans="2:8" x14ac:dyDescent="0.25">
      <c r="B31" s="14" t="s">
        <v>23</v>
      </c>
      <c r="C31" s="40">
        <v>31696</v>
      </c>
      <c r="D31" s="44">
        <v>5063.800000002153</v>
      </c>
      <c r="E31" s="21">
        <f t="shared" si="0"/>
        <v>15.976148409900787</v>
      </c>
      <c r="F31" s="26">
        <v>963.423</v>
      </c>
      <c r="G31" s="4">
        <v>146.86300000001228</v>
      </c>
      <c r="H31" s="21">
        <f t="shared" si="1"/>
        <v>15.243875224072115</v>
      </c>
    </row>
    <row r="32" spans="2:8" x14ac:dyDescent="0.25">
      <c r="B32" s="14" t="s">
        <v>24</v>
      </c>
      <c r="C32" s="40">
        <v>62337</v>
      </c>
      <c r="D32" s="44">
        <v>8155.513000002521</v>
      </c>
      <c r="E32" s="21">
        <f t="shared" si="0"/>
        <v>13.082941110420009</v>
      </c>
      <c r="F32" s="26">
        <v>2169.8220000000001</v>
      </c>
      <c r="G32" s="4">
        <v>273.15099999999649</v>
      </c>
      <c r="H32" s="21">
        <f t="shared" si="1"/>
        <v>12.588636302885511</v>
      </c>
    </row>
    <row r="33" spans="2:8" x14ac:dyDescent="0.25">
      <c r="B33" s="14" t="s">
        <v>25</v>
      </c>
      <c r="C33" s="40">
        <v>164673</v>
      </c>
      <c r="D33" s="44">
        <v>28166.169000008063</v>
      </c>
      <c r="E33" s="21">
        <f t="shared" si="0"/>
        <v>17.10430307336847</v>
      </c>
      <c r="F33" s="26">
        <v>2494.6999999999998</v>
      </c>
      <c r="G33" s="4">
        <v>362.48099999996737</v>
      </c>
      <c r="H33" s="21">
        <f t="shared" si="1"/>
        <v>14.530043692627064</v>
      </c>
    </row>
    <row r="34" spans="2:8" x14ac:dyDescent="0.25">
      <c r="B34" s="15" t="s">
        <v>26</v>
      </c>
      <c r="C34" s="41">
        <v>330623</v>
      </c>
      <c r="D34" s="45">
        <v>62998.650999974481</v>
      </c>
      <c r="E34" s="22">
        <f t="shared" si="0"/>
        <v>19.054527664431838</v>
      </c>
      <c r="F34" s="27">
        <v>4438</v>
      </c>
      <c r="G34" s="5">
        <v>699.63499999986107</v>
      </c>
      <c r="H34" s="22">
        <f t="shared" si="1"/>
        <v>15.764646237040584</v>
      </c>
    </row>
    <row r="36" spans="2:8" ht="15.75" customHeight="1" x14ac:dyDescent="0.25">
      <c r="B36" s="17" t="s">
        <v>63</v>
      </c>
    </row>
    <row r="37" spans="2:8" x14ac:dyDescent="0.25">
      <c r="B37" s="6"/>
    </row>
  </sheetData>
  <mergeCells count="5">
    <mergeCell ref="B4:B6"/>
    <mergeCell ref="C4:E4"/>
    <mergeCell ref="F4:H4"/>
    <mergeCell ref="D5:E5"/>
    <mergeCell ref="G5:H5"/>
  </mergeCells>
  <pageMargins left="0.25" right="0.25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69245-8298-420E-9588-5A7D4267B26A}">
  <dimension ref="B2:H42"/>
  <sheetViews>
    <sheetView showGridLines="0" tabSelected="1" zoomScale="90" zoomScaleNormal="90" workbookViewId="0">
      <selection activeCell="H4" sqref="H4"/>
    </sheetView>
  </sheetViews>
  <sheetFormatPr defaultColWidth="9.42578125" defaultRowHeight="13.2" x14ac:dyDescent="0.25"/>
  <cols>
    <col min="1" max="1" width="9.42578125" style="2"/>
    <col min="2" max="2" width="25.140625" style="2" customWidth="1"/>
    <col min="3" max="3" width="29.42578125" style="2" customWidth="1"/>
    <col min="4" max="4" width="32" style="2" customWidth="1"/>
    <col min="5" max="5" width="7.140625" style="2" customWidth="1"/>
    <col min="6" max="6" width="17.140625" style="2" customWidth="1"/>
    <col min="7" max="7" width="29.42578125" style="2" customWidth="1"/>
    <col min="8" max="8" width="31.42578125" style="2" customWidth="1"/>
    <col min="9" max="16384" width="9.42578125" style="2"/>
  </cols>
  <sheetData>
    <row r="2" spans="2:8" ht="15.6" x14ac:dyDescent="0.3">
      <c r="B2" s="1" t="s">
        <v>66</v>
      </c>
    </row>
    <row r="3" spans="2:8" ht="13.8" x14ac:dyDescent="0.25">
      <c r="B3" s="16" t="s">
        <v>29</v>
      </c>
      <c r="C3" s="8"/>
    </row>
    <row r="4" spans="2:8" ht="13.8" x14ac:dyDescent="0.25">
      <c r="B4" s="16"/>
      <c r="C4" s="8"/>
    </row>
    <row r="5" spans="2:8" x14ac:dyDescent="0.25">
      <c r="B5" s="2" t="s">
        <v>38</v>
      </c>
      <c r="C5" s="9"/>
      <c r="F5" s="2" t="s">
        <v>44</v>
      </c>
    </row>
    <row r="6" spans="2:8" ht="53.25" customHeight="1" x14ac:dyDescent="0.25">
      <c r="B6" s="47"/>
      <c r="C6" s="36" t="s">
        <v>59</v>
      </c>
      <c r="D6" s="36" t="s">
        <v>60</v>
      </c>
      <c r="E6" s="7"/>
      <c r="F6" s="47"/>
      <c r="G6" s="36" t="s">
        <v>59</v>
      </c>
      <c r="H6" s="36" t="s">
        <v>61</v>
      </c>
    </row>
    <row r="7" spans="2:8" x14ac:dyDescent="0.25">
      <c r="B7" s="37" t="s">
        <v>0</v>
      </c>
      <c r="C7" s="92">
        <f>'2022'!E7</f>
        <v>17.657383819430088</v>
      </c>
      <c r="D7" s="92">
        <f>'2022'!H7</f>
        <v>14.52156303513776</v>
      </c>
      <c r="E7" s="90"/>
      <c r="F7" s="37" t="s">
        <v>0</v>
      </c>
      <c r="G7" s="92">
        <v>17.657383819430088</v>
      </c>
      <c r="H7" s="92">
        <v>14.52156303513776</v>
      </c>
    </row>
    <row r="8" spans="2:8" x14ac:dyDescent="0.25">
      <c r="B8" s="93" t="s">
        <v>1</v>
      </c>
      <c r="C8" s="91">
        <f>'2022'!E8</f>
        <v>19.040150015289768</v>
      </c>
      <c r="D8" s="91">
        <f>'2022'!H8</f>
        <v>15.673632778004142</v>
      </c>
      <c r="E8" s="90"/>
      <c r="F8" s="93" t="s">
        <v>6</v>
      </c>
      <c r="G8" s="91">
        <v>51.554500939094417</v>
      </c>
      <c r="H8" s="91">
        <v>29.507179069967243</v>
      </c>
    </row>
    <row r="9" spans="2:8" x14ac:dyDescent="0.25">
      <c r="B9" s="93" t="s">
        <v>2</v>
      </c>
      <c r="C9" s="91">
        <f>'2022'!E9</f>
        <v>21.596391624170401</v>
      </c>
      <c r="D9" s="91">
        <f>'2022'!H9</f>
        <v>21.472255224941481</v>
      </c>
      <c r="E9" s="90"/>
      <c r="F9" s="93" t="s">
        <v>15</v>
      </c>
      <c r="G9" s="91">
        <v>30.186311075847179</v>
      </c>
      <c r="H9" s="91">
        <v>22.670952997274878</v>
      </c>
    </row>
    <row r="10" spans="2:8" x14ac:dyDescent="0.25">
      <c r="B10" s="93" t="s">
        <v>3</v>
      </c>
      <c r="C10" s="91">
        <f>'2022'!E10</f>
        <v>15.04127376281223</v>
      </c>
      <c r="D10" s="91">
        <f>'2022'!H10</f>
        <v>15.081379689307187</v>
      </c>
      <c r="E10" s="90"/>
      <c r="F10" s="93" t="s">
        <v>12</v>
      </c>
      <c r="G10" s="91">
        <v>26.951830640218262</v>
      </c>
      <c r="H10" s="91">
        <v>17.677422668498821</v>
      </c>
    </row>
    <row r="11" spans="2:8" x14ac:dyDescent="0.25">
      <c r="B11" s="93" t="s">
        <v>4</v>
      </c>
      <c r="C11" s="91">
        <f>'2022'!E11</f>
        <v>24.478247500773875</v>
      </c>
      <c r="D11" s="91">
        <f>'2022'!H11</f>
        <v>15.775347222219327</v>
      </c>
      <c r="E11" s="90"/>
      <c r="F11" s="93" t="s">
        <v>4</v>
      </c>
      <c r="G11" s="91">
        <v>24.478247500773875</v>
      </c>
      <c r="H11" s="91">
        <v>15.775347222219327</v>
      </c>
    </row>
    <row r="12" spans="2:8" x14ac:dyDescent="0.25">
      <c r="B12" s="93" t="s">
        <v>27</v>
      </c>
      <c r="C12" s="91">
        <f>'2022'!E12</f>
        <v>17.793217685751351</v>
      </c>
      <c r="D12" s="91">
        <f>'2022'!H12</f>
        <v>14.92373015177283</v>
      </c>
      <c r="E12" s="90"/>
      <c r="F12" s="93" t="s">
        <v>17</v>
      </c>
      <c r="G12" s="91">
        <v>22.202628153476553</v>
      </c>
      <c r="H12" s="91">
        <v>20.024119479839399</v>
      </c>
    </row>
    <row r="13" spans="2:8" x14ac:dyDescent="0.25">
      <c r="B13" s="93" t="s">
        <v>5</v>
      </c>
      <c r="C13" s="91">
        <f>'2022'!E13</f>
        <v>20.691131517711721</v>
      </c>
      <c r="D13" s="91">
        <f>'2022'!H13</f>
        <v>17.206310606744168</v>
      </c>
      <c r="E13" s="90"/>
      <c r="F13" s="93" t="s">
        <v>18</v>
      </c>
      <c r="G13" s="91">
        <v>21.796542463792075</v>
      </c>
      <c r="H13" s="91">
        <v>17.72165993895528</v>
      </c>
    </row>
    <row r="14" spans="2:8" x14ac:dyDescent="0.25">
      <c r="B14" s="93" t="s">
        <v>6</v>
      </c>
      <c r="C14" s="91">
        <f>'2022'!E14</f>
        <v>51.554500939094417</v>
      </c>
      <c r="D14" s="91">
        <f>'2022'!H14</f>
        <v>29.507179069967243</v>
      </c>
      <c r="E14" s="94"/>
      <c r="F14" s="93" t="s">
        <v>2</v>
      </c>
      <c r="G14" s="91">
        <v>21.596391624170401</v>
      </c>
      <c r="H14" s="91">
        <v>21.472255224941481</v>
      </c>
    </row>
    <row r="15" spans="2:8" x14ac:dyDescent="0.25">
      <c r="B15" s="93" t="s">
        <v>7</v>
      </c>
      <c r="C15" s="91">
        <f>'2022'!E15</f>
        <v>14.734454008127212</v>
      </c>
      <c r="D15" s="91">
        <f>'2022'!H15</f>
        <v>12.2845411998307</v>
      </c>
      <c r="E15" s="95"/>
      <c r="F15" s="93" t="s">
        <v>14</v>
      </c>
      <c r="G15" s="91">
        <v>20.815488638409889</v>
      </c>
      <c r="H15" s="91">
        <v>17.103702627861601</v>
      </c>
    </row>
    <row r="16" spans="2:8" x14ac:dyDescent="0.25">
      <c r="B16" s="93" t="s">
        <v>8</v>
      </c>
      <c r="C16" s="91">
        <f>'2022'!E16</f>
        <v>13.988114784858071</v>
      </c>
      <c r="D16" s="91">
        <f>'2022'!H16</f>
        <v>13.543496109788276</v>
      </c>
      <c r="E16" s="96"/>
      <c r="F16" s="93" t="s">
        <v>5</v>
      </c>
      <c r="G16" s="91">
        <v>20.691131517711721</v>
      </c>
      <c r="H16" s="91">
        <v>17.206310606744168</v>
      </c>
    </row>
    <row r="17" spans="2:8" x14ac:dyDescent="0.25">
      <c r="B17" s="93" t="s">
        <v>9</v>
      </c>
      <c r="C17" s="91">
        <f>'2022'!E17</f>
        <v>13.692969151015303</v>
      </c>
      <c r="D17" s="91">
        <f>'2022'!H17</f>
        <v>12.400432353335061</v>
      </c>
      <c r="E17" s="96"/>
      <c r="F17" s="93" t="s">
        <v>23</v>
      </c>
      <c r="G17" s="91">
        <v>19.487298551772145</v>
      </c>
      <c r="H17" s="91">
        <v>17.318230830285053</v>
      </c>
    </row>
    <row r="18" spans="2:8" x14ac:dyDescent="0.25">
      <c r="B18" s="93" t="s">
        <v>10</v>
      </c>
      <c r="C18" s="91">
        <f>'2022'!E18</f>
        <v>8.9916348143245184</v>
      </c>
      <c r="D18" s="91">
        <f>'2022'!H18</f>
        <v>8.9954542913353546</v>
      </c>
      <c r="E18" s="96"/>
      <c r="F18" s="93" t="s">
        <v>13</v>
      </c>
      <c r="G18" s="91">
        <v>19.212533885219244</v>
      </c>
      <c r="H18" s="91">
        <v>17.768663286890096</v>
      </c>
    </row>
    <row r="19" spans="2:8" x14ac:dyDescent="0.25">
      <c r="B19" s="93" t="s">
        <v>11</v>
      </c>
      <c r="C19" s="91">
        <f>'2022'!E19</f>
        <v>13.639285887682155</v>
      </c>
      <c r="D19" s="91">
        <f>'2022'!H19</f>
        <v>12.777369142299211</v>
      </c>
      <c r="E19" s="96"/>
      <c r="F19" s="93" t="s">
        <v>26</v>
      </c>
      <c r="G19" s="91">
        <v>19.040620288003208</v>
      </c>
      <c r="H19" s="91">
        <v>15.000693240898292</v>
      </c>
    </row>
    <row r="20" spans="2:8" x14ac:dyDescent="0.25">
      <c r="B20" s="93" t="s">
        <v>12</v>
      </c>
      <c r="C20" s="91">
        <f>'2022'!E20</f>
        <v>26.951830640218262</v>
      </c>
      <c r="D20" s="91">
        <f>'2022'!H20</f>
        <v>17.677422668498821</v>
      </c>
      <c r="E20" s="96"/>
      <c r="F20" s="93" t="s">
        <v>1</v>
      </c>
      <c r="G20" s="91">
        <v>19.040150015289768</v>
      </c>
      <c r="H20" s="91">
        <v>15.673632778004142</v>
      </c>
    </row>
    <row r="21" spans="2:8" x14ac:dyDescent="0.25">
      <c r="B21" s="93" t="s">
        <v>13</v>
      </c>
      <c r="C21" s="91">
        <f>'2022'!E21</f>
        <v>19.212533885219244</v>
      </c>
      <c r="D21" s="91">
        <f>'2022'!H21</f>
        <v>17.768663286890096</v>
      </c>
      <c r="E21" s="96"/>
      <c r="F21" s="93" t="s">
        <v>27</v>
      </c>
      <c r="G21" s="91">
        <v>17.793217685751351</v>
      </c>
      <c r="H21" s="91">
        <v>14.92373015177283</v>
      </c>
    </row>
    <row r="22" spans="2:8" x14ac:dyDescent="0.25">
      <c r="B22" s="93" t="s">
        <v>14</v>
      </c>
      <c r="C22" s="91">
        <f>'2022'!E22</f>
        <v>20.815488638409889</v>
      </c>
      <c r="D22" s="91">
        <f>'2022'!H22</f>
        <v>17.103702627861601</v>
      </c>
      <c r="E22" s="96"/>
      <c r="F22" s="93" t="s">
        <v>25</v>
      </c>
      <c r="G22" s="91">
        <v>17.655001178152556</v>
      </c>
      <c r="H22" s="91">
        <v>14.477154403464491</v>
      </c>
    </row>
    <row r="23" spans="2:8" x14ac:dyDescent="0.25">
      <c r="B23" s="93" t="s">
        <v>15</v>
      </c>
      <c r="C23" s="91">
        <f>'2022'!E23</f>
        <v>30.186311075847179</v>
      </c>
      <c r="D23" s="91">
        <f>'2022'!H23</f>
        <v>22.670952997274878</v>
      </c>
      <c r="E23" s="96"/>
      <c r="F23" s="93" t="s">
        <v>20</v>
      </c>
      <c r="G23" s="91">
        <v>17.48558259643805</v>
      </c>
      <c r="H23" s="91">
        <v>15.724794587592477</v>
      </c>
    </row>
    <row r="24" spans="2:8" x14ac:dyDescent="0.25">
      <c r="B24" s="93" t="s">
        <v>16</v>
      </c>
      <c r="C24" s="91">
        <f>'2022'!E24</f>
        <v>17.120950882012025</v>
      </c>
      <c r="D24" s="91">
        <f>'2022'!H24</f>
        <v>15.694762666680464</v>
      </c>
      <c r="E24" s="96"/>
      <c r="F24" s="93" t="s">
        <v>16</v>
      </c>
      <c r="G24" s="91">
        <v>17.120950882012025</v>
      </c>
      <c r="H24" s="91">
        <v>15.694762666680464</v>
      </c>
    </row>
    <row r="25" spans="2:8" x14ac:dyDescent="0.25">
      <c r="B25" s="93" t="s">
        <v>17</v>
      </c>
      <c r="C25" s="91">
        <f>'2022'!E25</f>
        <v>22.202628153476553</v>
      </c>
      <c r="D25" s="91">
        <f>'2022'!H25</f>
        <v>20.024119479839399</v>
      </c>
      <c r="E25" s="96"/>
      <c r="F25" s="93" t="s">
        <v>24</v>
      </c>
      <c r="G25" s="91">
        <v>16.310202516114092</v>
      </c>
      <c r="H25" s="91">
        <v>16.02548019463298</v>
      </c>
    </row>
    <row r="26" spans="2:8" x14ac:dyDescent="0.25">
      <c r="B26" s="93" t="s">
        <v>18</v>
      </c>
      <c r="C26" s="91">
        <f>'2022'!E26</f>
        <v>21.796542463792075</v>
      </c>
      <c r="D26" s="91">
        <f>'2022'!H26</f>
        <v>17.72165993895528</v>
      </c>
      <c r="E26" s="96"/>
      <c r="F26" s="93" t="s">
        <v>19</v>
      </c>
      <c r="G26" s="91">
        <v>15.525747037538842</v>
      </c>
      <c r="H26" s="91">
        <v>13.23527334444527</v>
      </c>
    </row>
    <row r="27" spans="2:8" x14ac:dyDescent="0.25">
      <c r="B27" s="93" t="s">
        <v>19</v>
      </c>
      <c r="C27" s="91">
        <f>'2022'!E27</f>
        <v>15.525747037538842</v>
      </c>
      <c r="D27" s="91">
        <f>'2022'!H27</f>
        <v>13.23527334444527</v>
      </c>
      <c r="E27" s="96"/>
      <c r="F27" s="93" t="s">
        <v>3</v>
      </c>
      <c r="G27" s="91">
        <v>15.04127376281223</v>
      </c>
      <c r="H27" s="91">
        <v>15.081379689307187</v>
      </c>
    </row>
    <row r="28" spans="2:8" x14ac:dyDescent="0.25">
      <c r="B28" s="93" t="s">
        <v>20</v>
      </c>
      <c r="C28" s="91">
        <f>'2022'!E28</f>
        <v>17.48558259643805</v>
      </c>
      <c r="D28" s="91">
        <f>'2022'!H28</f>
        <v>15.724794587592477</v>
      </c>
      <c r="E28" s="96"/>
      <c r="F28" s="93" t="s">
        <v>7</v>
      </c>
      <c r="G28" s="91">
        <v>14.734454008127212</v>
      </c>
      <c r="H28" s="91">
        <v>12.2845411998307</v>
      </c>
    </row>
    <row r="29" spans="2:8" x14ac:dyDescent="0.25">
      <c r="B29" s="93" t="s">
        <v>21</v>
      </c>
      <c r="C29" s="91">
        <f>'2022'!E29</f>
        <v>12.089292152733067</v>
      </c>
      <c r="D29" s="91">
        <f>'2022'!H29</f>
        <v>12.474129055379136</v>
      </c>
      <c r="E29" s="96"/>
      <c r="F29" s="93" t="s">
        <v>8</v>
      </c>
      <c r="G29" s="91">
        <v>13.988114784858071</v>
      </c>
      <c r="H29" s="91">
        <v>13.543496109788276</v>
      </c>
    </row>
    <row r="30" spans="2:8" x14ac:dyDescent="0.25">
      <c r="B30" s="93" t="s">
        <v>22</v>
      </c>
      <c r="C30" s="91">
        <f>'2022'!E30</f>
        <v>13.898881230988131</v>
      </c>
      <c r="D30" s="91">
        <f>'2022'!H30</f>
        <v>13.141977095608876</v>
      </c>
      <c r="E30" s="96"/>
      <c r="F30" s="93" t="s">
        <v>22</v>
      </c>
      <c r="G30" s="91">
        <v>13.898881230988131</v>
      </c>
      <c r="H30" s="91">
        <v>13.141977095608876</v>
      </c>
    </row>
    <row r="31" spans="2:8" x14ac:dyDescent="0.25">
      <c r="B31" s="93" t="s">
        <v>23</v>
      </c>
      <c r="C31" s="91">
        <f>'2022'!E31</f>
        <v>19.487298551772145</v>
      </c>
      <c r="D31" s="91">
        <f>'2022'!H31</f>
        <v>17.318230830285053</v>
      </c>
      <c r="E31" s="96"/>
      <c r="F31" s="93" t="s">
        <v>9</v>
      </c>
      <c r="G31" s="91">
        <v>13.692969151015303</v>
      </c>
      <c r="H31" s="91">
        <v>12.400432353335061</v>
      </c>
    </row>
    <row r="32" spans="2:8" x14ac:dyDescent="0.25">
      <c r="B32" s="93" t="s">
        <v>24</v>
      </c>
      <c r="C32" s="91">
        <f>'2022'!E32</f>
        <v>16.310202516114092</v>
      </c>
      <c r="D32" s="91">
        <f>'2022'!H32</f>
        <v>16.02548019463298</v>
      </c>
      <c r="E32" s="96"/>
      <c r="F32" s="93" t="s">
        <v>11</v>
      </c>
      <c r="G32" s="91">
        <v>13.639285887682155</v>
      </c>
      <c r="H32" s="91">
        <v>12.777369142299211</v>
      </c>
    </row>
    <row r="33" spans="2:8" x14ac:dyDescent="0.25">
      <c r="B33" s="93" t="s">
        <v>25</v>
      </c>
      <c r="C33" s="91">
        <f>'2022'!E33</f>
        <v>17.655001178152556</v>
      </c>
      <c r="D33" s="91">
        <f>'2022'!H33</f>
        <v>14.477154403464491</v>
      </c>
      <c r="E33" s="96"/>
      <c r="F33" s="93" t="s">
        <v>21</v>
      </c>
      <c r="G33" s="91">
        <v>12.089292152733067</v>
      </c>
      <c r="H33" s="91">
        <v>12.474129055379136</v>
      </c>
    </row>
    <row r="34" spans="2:8" x14ac:dyDescent="0.25">
      <c r="B34" s="93" t="s">
        <v>26</v>
      </c>
      <c r="C34" s="91">
        <f>'2022'!E34</f>
        <v>19.040620288003208</v>
      </c>
      <c r="D34" s="91">
        <f>'2022'!H34</f>
        <v>15.000693240898292</v>
      </c>
      <c r="E34" s="96"/>
      <c r="F34" s="93" t="s">
        <v>10</v>
      </c>
      <c r="G34" s="91">
        <v>8.9916348143245184</v>
      </c>
      <c r="H34" s="91">
        <v>8.9954542913353546</v>
      </c>
    </row>
    <row r="35" spans="2:8" x14ac:dyDescent="0.25">
      <c r="B35" s="90"/>
      <c r="C35" s="97"/>
      <c r="D35" s="96"/>
      <c r="E35" s="96"/>
      <c r="F35" s="96"/>
      <c r="G35" s="90"/>
      <c r="H35" s="96"/>
    </row>
    <row r="36" spans="2:8" x14ac:dyDescent="0.25">
      <c r="B36" s="90" t="s">
        <v>64</v>
      </c>
      <c r="C36" s="97"/>
      <c r="D36" s="96"/>
      <c r="E36" s="96"/>
      <c r="F36" s="96"/>
      <c r="G36" s="90"/>
      <c r="H36" s="96"/>
    </row>
    <row r="37" spans="2:8" x14ac:dyDescent="0.25">
      <c r="B37" s="90"/>
      <c r="C37" s="97"/>
      <c r="D37" s="96"/>
      <c r="E37" s="96"/>
      <c r="F37" s="96"/>
      <c r="G37" s="90"/>
      <c r="H37" s="96"/>
    </row>
    <row r="38" spans="2:8" x14ac:dyDescent="0.25">
      <c r="B38" s="17" t="s">
        <v>63</v>
      </c>
      <c r="C38" s="97"/>
      <c r="D38" s="96"/>
      <c r="E38" s="96"/>
      <c r="F38" s="96"/>
      <c r="G38" s="90"/>
      <c r="H38" s="96"/>
    </row>
    <row r="39" spans="2:8" x14ac:dyDescent="0.25">
      <c r="B39" s="90"/>
      <c r="C39" s="97"/>
      <c r="D39" s="96"/>
      <c r="E39" s="96"/>
      <c r="F39" s="96"/>
      <c r="G39" s="90"/>
      <c r="H39" s="96"/>
    </row>
    <row r="40" spans="2:8" x14ac:dyDescent="0.25">
      <c r="B40" s="90"/>
      <c r="C40" s="97"/>
      <c r="D40" s="96"/>
      <c r="E40" s="96"/>
      <c r="F40" s="96"/>
      <c r="G40" s="90"/>
      <c r="H40" s="96"/>
    </row>
    <row r="41" spans="2:8" x14ac:dyDescent="0.25">
      <c r="C41" s="7"/>
      <c r="D41" s="10"/>
      <c r="E41" s="10"/>
      <c r="F41" s="11"/>
      <c r="H41" s="10"/>
    </row>
    <row r="42" spans="2:8" x14ac:dyDescent="0.25">
      <c r="C42" s="7"/>
      <c r="D42" s="10"/>
      <c r="E42" s="10"/>
      <c r="F42" s="11"/>
      <c r="H42" s="10"/>
    </row>
  </sheetData>
  <sortState xmlns:xlrd2="http://schemas.microsoft.com/office/spreadsheetml/2017/richdata2" ref="F8:H34">
    <sortCondition descending="1" ref="G8:G34"/>
  </sortState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32FA3-4970-4F80-80FE-7C5C888E1B0D}">
  <sheetPr codeName="Sheet1">
    <pageSetUpPr fitToPage="1"/>
  </sheetPr>
  <dimension ref="B2:Q38"/>
  <sheetViews>
    <sheetView showGridLines="0" zoomScale="90" zoomScaleNormal="90" workbookViewId="0">
      <selection activeCell="F27" sqref="F27"/>
    </sheetView>
  </sheetViews>
  <sheetFormatPr defaultColWidth="9.42578125" defaultRowHeight="13.2" x14ac:dyDescent="0.25"/>
  <cols>
    <col min="1" max="1" width="13.42578125" style="2" customWidth="1"/>
    <col min="2" max="3" width="17.140625" style="2" customWidth="1"/>
    <col min="4" max="4" width="19.85546875" style="2" customWidth="1"/>
    <col min="5" max="5" width="25" style="2" customWidth="1"/>
    <col min="6" max="6" width="17.42578125" style="2" customWidth="1"/>
    <col min="7" max="7" width="21.42578125" style="2" customWidth="1"/>
    <col min="8" max="8" width="24.85546875" style="2" customWidth="1"/>
    <col min="9" max="9" width="27.5703125" style="2" customWidth="1"/>
    <col min="10" max="10" width="25.85546875" style="2" customWidth="1"/>
    <col min="11" max="11" width="15.42578125" style="2" customWidth="1"/>
    <col min="12" max="12" width="19.5703125" style="2" customWidth="1"/>
    <col min="13" max="13" width="18.85546875" style="2" customWidth="1"/>
    <col min="14" max="16384" width="9.42578125" style="2"/>
  </cols>
  <sheetData>
    <row r="2" spans="2:17" ht="15.6" x14ac:dyDescent="0.3">
      <c r="B2" s="1" t="s">
        <v>43</v>
      </c>
    </row>
    <row r="4" spans="2:17" x14ac:dyDescent="0.25">
      <c r="B4" s="101"/>
      <c r="C4" s="104" t="s">
        <v>34</v>
      </c>
      <c r="D4" s="100"/>
      <c r="E4" s="105"/>
      <c r="F4" s="104" t="s">
        <v>31</v>
      </c>
      <c r="G4" s="100"/>
      <c r="H4" s="105"/>
      <c r="I4" s="49" t="s">
        <v>34</v>
      </c>
      <c r="J4" s="50" t="s">
        <v>31</v>
      </c>
      <c r="K4" s="100" t="s">
        <v>30</v>
      </c>
      <c r="L4" s="100"/>
      <c r="M4" s="100"/>
    </row>
    <row r="5" spans="2:17" ht="39" customHeight="1" x14ac:dyDescent="0.25">
      <c r="B5" s="102"/>
      <c r="C5" s="51" t="s">
        <v>32</v>
      </c>
      <c r="D5" s="106" t="s">
        <v>37</v>
      </c>
      <c r="E5" s="107"/>
      <c r="F5" s="51" t="s">
        <v>32</v>
      </c>
      <c r="G5" s="106" t="s">
        <v>58</v>
      </c>
      <c r="H5" s="107"/>
      <c r="I5" s="52" t="s">
        <v>36</v>
      </c>
      <c r="J5" s="53" t="s">
        <v>57</v>
      </c>
      <c r="K5" s="54" t="s">
        <v>32</v>
      </c>
      <c r="L5" s="55" t="s">
        <v>40</v>
      </c>
      <c r="M5" s="55" t="s">
        <v>41</v>
      </c>
    </row>
    <row r="6" spans="2:17" ht="16.05" customHeight="1" x14ac:dyDescent="0.25">
      <c r="B6" s="103"/>
      <c r="C6" s="56" t="s">
        <v>33</v>
      </c>
      <c r="D6" s="57" t="s">
        <v>33</v>
      </c>
      <c r="E6" s="58" t="s">
        <v>29</v>
      </c>
      <c r="F6" s="56" t="s">
        <v>28</v>
      </c>
      <c r="G6" s="59" t="s">
        <v>28</v>
      </c>
      <c r="H6" s="58" t="s">
        <v>29</v>
      </c>
      <c r="I6" s="57" t="s">
        <v>33</v>
      </c>
      <c r="J6" s="60" t="s">
        <v>28</v>
      </c>
      <c r="K6" s="57" t="s">
        <v>33</v>
      </c>
      <c r="L6" s="57" t="s">
        <v>42</v>
      </c>
      <c r="M6" s="59" t="s">
        <v>39</v>
      </c>
      <c r="Q6" s="46"/>
    </row>
    <row r="7" spans="2:17" x14ac:dyDescent="0.25">
      <c r="B7" s="23" t="s">
        <v>0</v>
      </c>
      <c r="C7" s="61">
        <f>SUM(C8:C34)</f>
        <v>14303898</v>
      </c>
      <c r="D7" s="62">
        <f>SUM(D8:D34)</f>
        <v>2525694.1709997836</v>
      </c>
      <c r="E7" s="63">
        <f>+D7/C7*100</f>
        <v>17.657383819430088</v>
      </c>
      <c r="F7" s="64">
        <f>SUM(F8:F34)</f>
        <v>214430.82900000006</v>
      </c>
      <c r="G7" s="62">
        <f>SUM(G8:G34)</f>
        <v>31138.708000003469</v>
      </c>
      <c r="H7" s="63">
        <f t="shared" ref="H7:H34" si="0">+G7/F7*100</f>
        <v>14.52156303513776</v>
      </c>
      <c r="I7" s="62">
        <f>SUM(I8:I34)</f>
        <v>2525694.1709999992</v>
      </c>
      <c r="J7" s="65">
        <f>SUM(J8:J34)</f>
        <v>31138.70800000698</v>
      </c>
      <c r="K7" s="66">
        <f>SUM(K8:K34)</f>
        <v>3291091</v>
      </c>
      <c r="L7" s="67">
        <f>+I7*1000/K7</f>
        <v>767.43370845716481</v>
      </c>
      <c r="M7" s="68">
        <f>+J7*1000/K7</f>
        <v>9.4615153455212813</v>
      </c>
    </row>
    <row r="8" spans="2:17" x14ac:dyDescent="0.25">
      <c r="B8" s="13" t="s">
        <v>1</v>
      </c>
      <c r="C8" s="69">
        <v>497016</v>
      </c>
      <c r="D8" s="70">
        <v>94632.591999992597</v>
      </c>
      <c r="E8" s="71">
        <f t="shared" ref="E8:E34" si="1">+D8/C8*100</f>
        <v>19.040150015289768</v>
      </c>
      <c r="F8" s="25">
        <v>5096.1000000000004</v>
      </c>
      <c r="G8" s="72">
        <v>798.74399999986917</v>
      </c>
      <c r="H8" s="71">
        <f t="shared" si="0"/>
        <v>15.673632778004142</v>
      </c>
      <c r="I8" s="70">
        <v>95608.787999995504</v>
      </c>
      <c r="J8" s="73">
        <v>903.81699999957152</v>
      </c>
      <c r="K8" s="72">
        <v>126558</v>
      </c>
      <c r="L8" s="74">
        <f t="shared" ref="L8:L34" si="2">+I8*1000/K8</f>
        <v>755.45432133879729</v>
      </c>
      <c r="M8" s="75">
        <f t="shared" ref="M8:M34" si="3">+J8*1000/K8</f>
        <v>7.141524044308313</v>
      </c>
    </row>
    <row r="9" spans="2:17" x14ac:dyDescent="0.25">
      <c r="B9" s="14" t="s">
        <v>2</v>
      </c>
      <c r="C9" s="76">
        <v>76267</v>
      </c>
      <c r="D9" s="77">
        <v>16470.920000006041</v>
      </c>
      <c r="E9" s="78">
        <f t="shared" si="1"/>
        <v>21.596391624170401</v>
      </c>
      <c r="F9" s="26">
        <v>3446.6849999999999</v>
      </c>
      <c r="G9" s="79">
        <v>740.08099999977424</v>
      </c>
      <c r="H9" s="78">
        <f t="shared" si="0"/>
        <v>21.472255224941481</v>
      </c>
      <c r="I9" s="77">
        <v>15191.09400000731</v>
      </c>
      <c r="J9" s="80">
        <v>629.30999999979747</v>
      </c>
      <c r="K9" s="79">
        <v>20176</v>
      </c>
      <c r="L9" s="81">
        <f t="shared" si="2"/>
        <v>752.92892545634959</v>
      </c>
      <c r="M9" s="82">
        <f t="shared" si="3"/>
        <v>31.191019032503839</v>
      </c>
    </row>
    <row r="10" spans="2:17" x14ac:dyDescent="0.25">
      <c r="B10" s="14" t="s">
        <v>3</v>
      </c>
      <c r="C10" s="76">
        <v>250549</v>
      </c>
      <c r="D10" s="77">
        <v>37685.760999988415</v>
      </c>
      <c r="E10" s="78">
        <f t="shared" si="1"/>
        <v>15.04127376281223</v>
      </c>
      <c r="F10" s="26">
        <v>5437.6589999999997</v>
      </c>
      <c r="G10" s="79">
        <v>820.07399999978418</v>
      </c>
      <c r="H10" s="78">
        <f t="shared" si="0"/>
        <v>15.081379689307187</v>
      </c>
      <c r="I10" s="77">
        <v>36622.210999977273</v>
      </c>
      <c r="J10" s="80">
        <v>721.79099999975551</v>
      </c>
      <c r="K10" s="79">
        <v>49623</v>
      </c>
      <c r="L10" s="81">
        <f t="shared" si="2"/>
        <v>738.00880639980005</v>
      </c>
      <c r="M10" s="82">
        <f t="shared" si="3"/>
        <v>14.545493017345899</v>
      </c>
    </row>
    <row r="11" spans="2:17" x14ac:dyDescent="0.25">
      <c r="B11" s="14" t="s">
        <v>4</v>
      </c>
      <c r="C11" s="76">
        <v>335304</v>
      </c>
      <c r="D11" s="77">
        <v>82076.542999994839</v>
      </c>
      <c r="E11" s="78">
        <f t="shared" si="1"/>
        <v>24.478247500773875</v>
      </c>
      <c r="F11" s="26">
        <v>3168</v>
      </c>
      <c r="G11" s="79">
        <v>499.76299999990829</v>
      </c>
      <c r="H11" s="78">
        <f t="shared" si="0"/>
        <v>15.775347222219327</v>
      </c>
      <c r="I11" s="77">
        <v>86059.201999999583</v>
      </c>
      <c r="J11" s="80">
        <v>629.54399999976204</v>
      </c>
      <c r="K11" s="79">
        <v>126256</v>
      </c>
      <c r="L11" s="81">
        <f t="shared" si="2"/>
        <v>681.62465150170749</v>
      </c>
      <c r="M11" s="82">
        <f t="shared" si="3"/>
        <v>4.9862501584064285</v>
      </c>
    </row>
    <row r="12" spans="2:17" x14ac:dyDescent="0.25">
      <c r="B12" s="14" t="s">
        <v>27</v>
      </c>
      <c r="C12" s="76">
        <v>3509628</v>
      </c>
      <c r="D12" s="77">
        <v>624475.75000008137</v>
      </c>
      <c r="E12" s="78">
        <f t="shared" si="1"/>
        <v>17.793217685751351</v>
      </c>
      <c r="F12" s="26">
        <v>45596</v>
      </c>
      <c r="G12" s="79">
        <v>6804.624000002339</v>
      </c>
      <c r="H12" s="78">
        <f t="shared" si="0"/>
        <v>14.92373015177283</v>
      </c>
      <c r="I12" s="77">
        <v>591755.27600029251</v>
      </c>
      <c r="J12" s="80">
        <v>6654.2040000037932</v>
      </c>
      <c r="K12" s="79">
        <v>723412</v>
      </c>
      <c r="L12" s="81">
        <f t="shared" si="2"/>
        <v>818.00588876088943</v>
      </c>
      <c r="M12" s="82">
        <f t="shared" si="3"/>
        <v>9.1983599940335434</v>
      </c>
    </row>
    <row r="13" spans="2:17" x14ac:dyDescent="0.25">
      <c r="B13" s="14" t="s">
        <v>5</v>
      </c>
      <c r="C13" s="76">
        <v>31798</v>
      </c>
      <c r="D13" s="77">
        <v>6579.3660000019736</v>
      </c>
      <c r="E13" s="78">
        <f t="shared" si="1"/>
        <v>20.691131517711721</v>
      </c>
      <c r="F13" s="26">
        <v>666.18</v>
      </c>
      <c r="G13" s="79">
        <v>114.62500000000828</v>
      </c>
      <c r="H13" s="78">
        <f t="shared" si="0"/>
        <v>17.206310606744168</v>
      </c>
      <c r="I13" s="77">
        <v>6545.5210000036059</v>
      </c>
      <c r="J13" s="80">
        <v>107.23900000001595</v>
      </c>
      <c r="K13" s="79">
        <v>8623</v>
      </c>
      <c r="L13" s="81">
        <f t="shared" si="2"/>
        <v>759.07700336351684</v>
      </c>
      <c r="M13" s="82">
        <f t="shared" si="3"/>
        <v>12.4363910472012</v>
      </c>
    </row>
    <row r="14" spans="2:17" x14ac:dyDescent="0.25">
      <c r="B14" s="14" t="s">
        <v>6</v>
      </c>
      <c r="C14" s="76">
        <v>479711</v>
      </c>
      <c r="D14" s="77">
        <v>247312.6119999392</v>
      </c>
      <c r="E14" s="78">
        <f t="shared" si="1"/>
        <v>51.554500939094417</v>
      </c>
      <c r="F14" s="26">
        <v>2546.848</v>
      </c>
      <c r="G14" s="79">
        <v>751.50299999987931</v>
      </c>
      <c r="H14" s="78">
        <f t="shared" si="0"/>
        <v>29.507179069967243</v>
      </c>
      <c r="I14" s="77">
        <v>284675.46899990068</v>
      </c>
      <c r="J14" s="80">
        <v>1371.1399999997022</v>
      </c>
      <c r="K14" s="79">
        <v>393406</v>
      </c>
      <c r="L14" s="81">
        <f t="shared" si="2"/>
        <v>723.61750710436729</v>
      </c>
      <c r="M14" s="82">
        <f t="shared" si="3"/>
        <v>3.4853052571635974</v>
      </c>
    </row>
    <row r="15" spans="2:17" x14ac:dyDescent="0.25">
      <c r="B15" s="14" t="s">
        <v>7</v>
      </c>
      <c r="C15" s="76">
        <v>181706</v>
      </c>
      <c r="D15" s="77">
        <v>26773.387000007631</v>
      </c>
      <c r="E15" s="78">
        <f t="shared" si="1"/>
        <v>14.734454008127212</v>
      </c>
      <c r="F15" s="26">
        <v>4805.1530000000002</v>
      </c>
      <c r="G15" s="79">
        <v>590.29099999990092</v>
      </c>
      <c r="H15" s="78">
        <f t="shared" si="0"/>
        <v>12.2845411998307</v>
      </c>
      <c r="I15" s="77">
        <v>26424.512000007944</v>
      </c>
      <c r="J15" s="80">
        <v>546.91199999989783</v>
      </c>
      <c r="K15" s="79">
        <v>47101</v>
      </c>
      <c r="L15" s="81">
        <f t="shared" si="2"/>
        <v>561.01806755712073</v>
      </c>
      <c r="M15" s="82">
        <f t="shared" si="3"/>
        <v>11.611473217126978</v>
      </c>
    </row>
    <row r="16" spans="2:17" x14ac:dyDescent="0.25">
      <c r="B16" s="14" t="s">
        <v>8</v>
      </c>
      <c r="C16" s="76">
        <v>1225632</v>
      </c>
      <c r="D16" s="77">
        <v>171442.81099995167</v>
      </c>
      <c r="E16" s="78">
        <f t="shared" si="1"/>
        <v>13.988114784858071</v>
      </c>
      <c r="F16" s="26">
        <v>20461.599999999999</v>
      </c>
      <c r="G16" s="79">
        <v>2771.2160000004374</v>
      </c>
      <c r="H16" s="78">
        <f t="shared" si="0"/>
        <v>13.543496109788276</v>
      </c>
      <c r="I16" s="77">
        <v>161322.15899992792</v>
      </c>
      <c r="J16" s="80">
        <v>2533.9820000016944</v>
      </c>
      <c r="K16" s="79">
        <v>206189</v>
      </c>
      <c r="L16" s="81">
        <f t="shared" si="2"/>
        <v>782.39944419890458</v>
      </c>
      <c r="M16" s="82">
        <f t="shared" si="3"/>
        <v>12.289608078033719</v>
      </c>
    </row>
    <row r="17" spans="2:13" x14ac:dyDescent="0.25">
      <c r="B17" s="14" t="s">
        <v>9</v>
      </c>
      <c r="C17" s="76">
        <v>2361180</v>
      </c>
      <c r="D17" s="77">
        <v>323315.64899994311</v>
      </c>
      <c r="E17" s="78">
        <f t="shared" si="1"/>
        <v>13.692969151015303</v>
      </c>
      <c r="F17" s="26">
        <v>30068</v>
      </c>
      <c r="G17" s="79">
        <v>3728.5620000007862</v>
      </c>
      <c r="H17" s="78">
        <f t="shared" si="0"/>
        <v>12.400432353335061</v>
      </c>
      <c r="I17" s="77">
        <v>317643.42199993186</v>
      </c>
      <c r="J17" s="80">
        <v>3716.5520000016409</v>
      </c>
      <c r="K17" s="79">
        <v>396910</v>
      </c>
      <c r="L17" s="81">
        <f t="shared" si="2"/>
        <v>800.2908014409611</v>
      </c>
      <c r="M17" s="82">
        <f t="shared" si="3"/>
        <v>9.3637146960309412</v>
      </c>
    </row>
    <row r="18" spans="2:13" x14ac:dyDescent="0.25">
      <c r="B18" s="14" t="s">
        <v>10</v>
      </c>
      <c r="C18" s="76">
        <v>57034</v>
      </c>
      <c r="D18" s="77">
        <v>5128.289000001846</v>
      </c>
      <c r="E18" s="78">
        <f t="shared" si="1"/>
        <v>8.9916348143245184</v>
      </c>
      <c r="F18" s="26">
        <v>1735.0429999999999</v>
      </c>
      <c r="G18" s="79">
        <v>156.07500000001366</v>
      </c>
      <c r="H18" s="78">
        <f t="shared" si="0"/>
        <v>8.9954542913353546</v>
      </c>
      <c r="I18" s="77">
        <v>4495.652000002663</v>
      </c>
      <c r="J18" s="80">
        <v>125.87700000001018</v>
      </c>
      <c r="K18" s="79">
        <v>5476</v>
      </c>
      <c r="L18" s="81">
        <f t="shared" si="2"/>
        <v>820.97370343364912</v>
      </c>
      <c r="M18" s="82">
        <f t="shared" si="3"/>
        <v>22.987034331630788</v>
      </c>
    </row>
    <row r="19" spans="2:13" x14ac:dyDescent="0.25">
      <c r="B19" s="14" t="s">
        <v>11</v>
      </c>
      <c r="C19" s="76">
        <v>1750705</v>
      </c>
      <c r="D19" s="77">
        <v>238783.65999994584</v>
      </c>
      <c r="E19" s="78">
        <f t="shared" si="1"/>
        <v>13.639285887682155</v>
      </c>
      <c r="F19" s="26">
        <v>25613.7</v>
      </c>
      <c r="G19" s="79">
        <v>3272.7570000010928</v>
      </c>
      <c r="H19" s="78">
        <f t="shared" si="0"/>
        <v>12.777369142299211</v>
      </c>
      <c r="I19" s="77">
        <v>252133.49999994319</v>
      </c>
      <c r="J19" s="80">
        <v>3469.8600000012916</v>
      </c>
      <c r="K19" s="79">
        <v>327915</v>
      </c>
      <c r="L19" s="81">
        <f t="shared" si="2"/>
        <v>768.89895247226627</v>
      </c>
      <c r="M19" s="82">
        <f t="shared" si="3"/>
        <v>10.581583642106313</v>
      </c>
    </row>
    <row r="20" spans="2:13" x14ac:dyDescent="0.25">
      <c r="B20" s="14" t="s">
        <v>12</v>
      </c>
      <c r="C20" s="76">
        <v>24445</v>
      </c>
      <c r="D20" s="77">
        <v>6588.3750000013533</v>
      </c>
      <c r="E20" s="78">
        <f t="shared" si="1"/>
        <v>26.951830640218262</v>
      </c>
      <c r="F20" s="26">
        <v>467.274</v>
      </c>
      <c r="G20" s="79">
        <v>82.602000000001183</v>
      </c>
      <c r="H20" s="78">
        <f t="shared" si="0"/>
        <v>17.677422668498821</v>
      </c>
      <c r="I20" s="77">
        <v>7515.5910000014092</v>
      </c>
      <c r="J20" s="80">
        <v>97.31200000000409</v>
      </c>
      <c r="K20" s="79">
        <v>13052</v>
      </c>
      <c r="L20" s="81">
        <f t="shared" si="2"/>
        <v>575.81910818276197</v>
      </c>
      <c r="M20" s="82">
        <f t="shared" si="3"/>
        <v>7.4557155991422075</v>
      </c>
    </row>
    <row r="21" spans="2:13" x14ac:dyDescent="0.25">
      <c r="B21" s="14" t="s">
        <v>13</v>
      </c>
      <c r="C21" s="76">
        <v>34307</v>
      </c>
      <c r="D21" s="77">
        <v>6591.2440000021661</v>
      </c>
      <c r="E21" s="78">
        <f t="shared" si="1"/>
        <v>19.212533885219244</v>
      </c>
      <c r="F21" s="26">
        <v>877.96699999999998</v>
      </c>
      <c r="G21" s="79">
        <v>156.00300000001036</v>
      </c>
      <c r="H21" s="78">
        <f t="shared" si="0"/>
        <v>17.768663286890096</v>
      </c>
      <c r="I21" s="77">
        <v>5922.0640000019384</v>
      </c>
      <c r="J21" s="80">
        <v>133.46600000000834</v>
      </c>
      <c r="K21" s="79">
        <v>7419</v>
      </c>
      <c r="L21" s="81">
        <f t="shared" si="2"/>
        <v>798.22941097209036</v>
      </c>
      <c r="M21" s="82">
        <f t="shared" si="3"/>
        <v>17.989756031811339</v>
      </c>
    </row>
    <row r="22" spans="2:13" x14ac:dyDescent="0.25">
      <c r="B22" s="14" t="s">
        <v>14</v>
      </c>
      <c r="C22" s="76">
        <v>61303</v>
      </c>
      <c r="D22" s="77">
        <v>12760.519000004415</v>
      </c>
      <c r="E22" s="78">
        <f t="shared" si="1"/>
        <v>20.815488638409889</v>
      </c>
      <c r="F22" s="26">
        <v>1452.779</v>
      </c>
      <c r="G22" s="79">
        <v>248.47900000002147</v>
      </c>
      <c r="H22" s="78">
        <f t="shared" si="0"/>
        <v>17.103702627861601</v>
      </c>
      <c r="I22" s="77">
        <v>11723.403000002985</v>
      </c>
      <c r="J22" s="80">
        <v>223.83900000000989</v>
      </c>
      <c r="K22" s="79">
        <v>15503</v>
      </c>
      <c r="L22" s="81">
        <f t="shared" si="2"/>
        <v>756.20221892556185</v>
      </c>
      <c r="M22" s="82">
        <f t="shared" si="3"/>
        <v>14.43843127136747</v>
      </c>
    </row>
    <row r="23" spans="2:13" x14ac:dyDescent="0.25">
      <c r="B23" s="14" t="s">
        <v>15</v>
      </c>
      <c r="C23" s="76">
        <v>70568</v>
      </c>
      <c r="D23" s="77">
        <v>21301.876000003835</v>
      </c>
      <c r="E23" s="78">
        <f t="shared" si="1"/>
        <v>30.186311075847179</v>
      </c>
      <c r="F23" s="26">
        <v>501.43900000000002</v>
      </c>
      <c r="G23" s="79">
        <v>113.68100000000518</v>
      </c>
      <c r="H23" s="78">
        <f t="shared" si="0"/>
        <v>22.670952997274878</v>
      </c>
      <c r="I23" s="77">
        <v>28753.72600000547</v>
      </c>
      <c r="J23" s="80">
        <v>237.90300000001153</v>
      </c>
      <c r="K23" s="79">
        <v>43831</v>
      </c>
      <c r="L23" s="81">
        <f t="shared" si="2"/>
        <v>656.01346079271445</v>
      </c>
      <c r="M23" s="82">
        <f t="shared" si="3"/>
        <v>5.427733795715624</v>
      </c>
    </row>
    <row r="24" spans="2:13" x14ac:dyDescent="0.25">
      <c r="B24" s="14" t="s">
        <v>16</v>
      </c>
      <c r="C24" s="76">
        <v>143593</v>
      </c>
      <c r="D24" s="77">
        <v>24584.487000007528</v>
      </c>
      <c r="E24" s="78">
        <f t="shared" si="1"/>
        <v>17.120950882012025</v>
      </c>
      <c r="F24" s="26">
        <v>4786.1379999999999</v>
      </c>
      <c r="G24" s="79">
        <v>751.17299999980708</v>
      </c>
      <c r="H24" s="78">
        <f t="shared" si="0"/>
        <v>15.694762666680464</v>
      </c>
      <c r="I24" s="77">
        <v>30926.781000006478</v>
      </c>
      <c r="J24" s="80">
        <v>742.83399999987671</v>
      </c>
      <c r="K24" s="79">
        <v>43565</v>
      </c>
      <c r="L24" s="81">
        <f t="shared" si="2"/>
        <v>709.89971307256917</v>
      </c>
      <c r="M24" s="82">
        <f t="shared" si="3"/>
        <v>17.051164925969854</v>
      </c>
    </row>
    <row r="25" spans="2:13" x14ac:dyDescent="0.25">
      <c r="B25" s="14" t="s">
        <v>17</v>
      </c>
      <c r="C25" s="76">
        <v>16133</v>
      </c>
      <c r="D25" s="77">
        <v>3581.9500000003723</v>
      </c>
      <c r="E25" s="78">
        <f t="shared" si="1"/>
        <v>22.202628153476553</v>
      </c>
      <c r="F25" s="26">
        <v>282.75900000000001</v>
      </c>
      <c r="G25" s="79">
        <v>56.619999999999081</v>
      </c>
      <c r="H25" s="78">
        <f t="shared" si="0"/>
        <v>20.024119479839399</v>
      </c>
      <c r="I25" s="77">
        <v>5277.9560000012798</v>
      </c>
      <c r="J25" s="80">
        <v>75.370000000004339</v>
      </c>
      <c r="K25" s="79">
        <v>8634</v>
      </c>
      <c r="L25" s="81">
        <f t="shared" si="2"/>
        <v>611.29905026653694</v>
      </c>
      <c r="M25" s="82">
        <f t="shared" si="3"/>
        <v>8.7294417419509305</v>
      </c>
    </row>
    <row r="26" spans="2:13" x14ac:dyDescent="0.25">
      <c r="B26" s="14" t="s">
        <v>18</v>
      </c>
      <c r="C26" s="76">
        <v>859803</v>
      </c>
      <c r="D26" s="77">
        <v>187407.32599995818</v>
      </c>
      <c r="E26" s="78">
        <f t="shared" si="1"/>
        <v>21.796542463792075</v>
      </c>
      <c r="F26" s="26">
        <v>10157</v>
      </c>
      <c r="G26" s="79">
        <v>1799.9889999996878</v>
      </c>
      <c r="H26" s="78">
        <f t="shared" si="0"/>
        <v>17.72165993895528</v>
      </c>
      <c r="I26" s="77">
        <v>173163.8839999781</v>
      </c>
      <c r="J26" s="80">
        <v>1804.7629999996827</v>
      </c>
      <c r="K26" s="79">
        <v>236250</v>
      </c>
      <c r="L26" s="81">
        <f t="shared" si="2"/>
        <v>732.9688211639284</v>
      </c>
      <c r="M26" s="82">
        <f t="shared" si="3"/>
        <v>7.6392084656071226</v>
      </c>
    </row>
    <row r="27" spans="2:13" x14ac:dyDescent="0.25">
      <c r="B27" s="14" t="s">
        <v>19</v>
      </c>
      <c r="C27" s="76">
        <v>400850</v>
      </c>
      <c r="D27" s="77">
        <v>62234.956999974449</v>
      </c>
      <c r="E27" s="78">
        <f t="shared" si="1"/>
        <v>15.525747037538842</v>
      </c>
      <c r="F27" s="26">
        <v>4672.3100000000004</v>
      </c>
      <c r="G27" s="79">
        <v>618.39299999985087</v>
      </c>
      <c r="H27" s="78">
        <f t="shared" si="0"/>
        <v>13.23527334444527</v>
      </c>
      <c r="I27" s="77">
        <v>65006.339999989468</v>
      </c>
      <c r="J27" s="80">
        <v>733.96599999989678</v>
      </c>
      <c r="K27" s="79">
        <v>78930</v>
      </c>
      <c r="L27" s="81">
        <f t="shared" si="2"/>
        <v>823.59483086265629</v>
      </c>
      <c r="M27" s="82">
        <f t="shared" si="3"/>
        <v>9.2989484353211296</v>
      </c>
    </row>
    <row r="28" spans="2:13" x14ac:dyDescent="0.25">
      <c r="B28" s="14" t="s">
        <v>20</v>
      </c>
      <c r="C28" s="76">
        <v>583191</v>
      </c>
      <c r="D28" s="77">
        <v>101974.34399999303</v>
      </c>
      <c r="E28" s="78">
        <f t="shared" si="1"/>
        <v>17.48558259643805</v>
      </c>
      <c r="F28" s="26">
        <v>17470.95</v>
      </c>
      <c r="G28" s="79">
        <v>2747.2710000009879</v>
      </c>
      <c r="H28" s="78">
        <f t="shared" si="0"/>
        <v>15.724794587592477</v>
      </c>
      <c r="I28" s="77">
        <v>90740.182000003042</v>
      </c>
      <c r="J28" s="80">
        <v>2244.4280000006074</v>
      </c>
      <c r="K28" s="79">
        <v>115554</v>
      </c>
      <c r="L28" s="81">
        <f t="shared" si="2"/>
        <v>785.26214583660487</v>
      </c>
      <c r="M28" s="82">
        <f t="shared" si="3"/>
        <v>19.423196081490968</v>
      </c>
    </row>
    <row r="29" spans="2:13" x14ac:dyDescent="0.25">
      <c r="B29" s="14" t="s">
        <v>21</v>
      </c>
      <c r="C29" s="76">
        <v>209678</v>
      </c>
      <c r="D29" s="77">
        <v>25348.586000007643</v>
      </c>
      <c r="E29" s="78">
        <f t="shared" si="1"/>
        <v>12.089292152733067</v>
      </c>
      <c r="F29" s="26">
        <v>5036.0550000000003</v>
      </c>
      <c r="G29" s="79">
        <v>628.20399999987376</v>
      </c>
      <c r="H29" s="78">
        <f t="shared" si="0"/>
        <v>12.474129055379136</v>
      </c>
      <c r="I29" s="77">
        <v>28048.18100000413</v>
      </c>
      <c r="J29" s="80">
        <v>613.55799999997112</v>
      </c>
      <c r="K29" s="79">
        <v>37961</v>
      </c>
      <c r="L29" s="81">
        <f t="shared" si="2"/>
        <v>738.86833855810255</v>
      </c>
      <c r="M29" s="82">
        <f t="shared" si="3"/>
        <v>16.162851347434767</v>
      </c>
    </row>
    <row r="30" spans="2:13" x14ac:dyDescent="0.25">
      <c r="B30" s="14" t="s">
        <v>22</v>
      </c>
      <c r="C30" s="76">
        <v>260733</v>
      </c>
      <c r="D30" s="77">
        <v>36238.969999992281</v>
      </c>
      <c r="E30" s="78">
        <f t="shared" si="1"/>
        <v>13.898881230988131</v>
      </c>
      <c r="F30" s="26">
        <v>8635.9</v>
      </c>
      <c r="G30" s="79">
        <v>1134.9279999996868</v>
      </c>
      <c r="H30" s="78">
        <f t="shared" si="0"/>
        <v>13.141977095608876</v>
      </c>
      <c r="I30" s="77">
        <v>31738.614000002683</v>
      </c>
      <c r="J30" s="80">
        <v>947.40899999996145</v>
      </c>
      <c r="K30" s="79">
        <v>37804</v>
      </c>
      <c r="L30" s="81">
        <f t="shared" si="2"/>
        <v>839.55703100208132</v>
      </c>
      <c r="M30" s="82">
        <f t="shared" si="3"/>
        <v>25.061078192782812</v>
      </c>
    </row>
    <row r="31" spans="2:13" x14ac:dyDescent="0.25">
      <c r="B31" s="14" t="s">
        <v>23</v>
      </c>
      <c r="C31" s="76">
        <v>50199</v>
      </c>
      <c r="D31" s="77">
        <v>9782.4290000040983</v>
      </c>
      <c r="E31" s="78">
        <f t="shared" si="1"/>
        <v>19.487298551772145</v>
      </c>
      <c r="F31" s="26">
        <v>1082.2929999999999</v>
      </c>
      <c r="G31" s="79">
        <v>187.43400000001699</v>
      </c>
      <c r="H31" s="78">
        <f t="shared" si="0"/>
        <v>17.318230830285053</v>
      </c>
      <c r="I31" s="77">
        <v>9490.7610000007116</v>
      </c>
      <c r="J31" s="80">
        <v>167.42200000000469</v>
      </c>
      <c r="K31" s="79">
        <v>12839</v>
      </c>
      <c r="L31" s="81">
        <f t="shared" si="2"/>
        <v>739.21341225957724</v>
      </c>
      <c r="M31" s="82">
        <f t="shared" si="3"/>
        <v>13.040112158268142</v>
      </c>
    </row>
    <row r="32" spans="2:13" x14ac:dyDescent="0.25">
      <c r="B32" s="14" t="s">
        <v>24</v>
      </c>
      <c r="C32" s="76">
        <v>97770</v>
      </c>
      <c r="D32" s="77">
        <v>15946.485000004746</v>
      </c>
      <c r="E32" s="78">
        <f t="shared" si="1"/>
        <v>16.310202516114092</v>
      </c>
      <c r="F32" s="26">
        <v>2427.297</v>
      </c>
      <c r="G32" s="79">
        <v>388.98599999992047</v>
      </c>
      <c r="H32" s="78">
        <f t="shared" si="0"/>
        <v>16.02548019463298</v>
      </c>
      <c r="I32" s="77">
        <v>20271.655000004561</v>
      </c>
      <c r="J32" s="80">
        <v>415.78599999999545</v>
      </c>
      <c r="K32" s="79">
        <v>29532</v>
      </c>
      <c r="L32" s="81">
        <f t="shared" si="2"/>
        <v>686.43014357322772</v>
      </c>
      <c r="M32" s="82">
        <f t="shared" si="3"/>
        <v>14.079168359745207</v>
      </c>
    </row>
    <row r="33" spans="2:13" x14ac:dyDescent="0.25">
      <c r="B33" s="14" t="s">
        <v>25</v>
      </c>
      <c r="C33" s="76">
        <v>233415</v>
      </c>
      <c r="D33" s="77">
        <v>41209.420999984788</v>
      </c>
      <c r="E33" s="78">
        <f t="shared" si="1"/>
        <v>17.655001178152556</v>
      </c>
      <c r="F33" s="26">
        <v>2746.7</v>
      </c>
      <c r="G33" s="79">
        <v>397.64399999995914</v>
      </c>
      <c r="H33" s="78">
        <f t="shared" si="0"/>
        <v>14.477154403464491</v>
      </c>
      <c r="I33" s="77">
        <v>44045.950000001227</v>
      </c>
      <c r="J33" s="80">
        <v>451.37499999999017</v>
      </c>
      <c r="K33" s="79">
        <v>60354</v>
      </c>
      <c r="L33" s="81">
        <f t="shared" si="2"/>
        <v>729.79338569110962</v>
      </c>
      <c r="M33" s="82">
        <f t="shared" si="3"/>
        <v>7.4787917950755567</v>
      </c>
    </row>
    <row r="34" spans="2:13" x14ac:dyDescent="0.25">
      <c r="B34" s="15" t="s">
        <v>26</v>
      </c>
      <c r="C34" s="83">
        <v>501380</v>
      </c>
      <c r="D34" s="84">
        <v>95465.861999990477</v>
      </c>
      <c r="E34" s="85">
        <f t="shared" si="1"/>
        <v>19.040620288003208</v>
      </c>
      <c r="F34" s="27">
        <v>5193</v>
      </c>
      <c r="G34" s="86">
        <v>778.98599999984822</v>
      </c>
      <c r="H34" s="85">
        <f t="shared" si="0"/>
        <v>15.000693240898292</v>
      </c>
      <c r="I34" s="84">
        <v>94592.27700000575</v>
      </c>
      <c r="J34" s="87">
        <v>839.04900000001635</v>
      </c>
      <c r="K34" s="86">
        <v>118218</v>
      </c>
      <c r="L34" s="88">
        <f t="shared" si="2"/>
        <v>800.15122062634919</v>
      </c>
      <c r="M34" s="89">
        <f t="shared" si="3"/>
        <v>7.0974724661220483</v>
      </c>
    </row>
    <row r="35" spans="2:13" x14ac:dyDescent="0.25"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</row>
    <row r="36" spans="2:13" ht="52.35" customHeight="1" x14ac:dyDescent="0.25">
      <c r="B36" s="99" t="str">
        <f>CONCATENATE("Reading tip: In 2022, ", TEXT(ROUND(D34/1000, 1), "€#,##0.0")," billion of value added was generated in ", B34, " due to the exports of all EU Member States to non-EU countries; this represented ",  TEXT(ROUND(E34/100, 3), "#,##0.0%"), " of all the value added generated in Sweden in 2022 (", TEXT(ROUND(C34/1000, 1), "€#,##0.0")," billion). Moreover, ", ROUND(G34, 0)," thousands employed people in Sweden were supported by the exports of all EU Member States to non-EU countries; this correspond to ", TEXT(ROUND(H34/100, 3), "#,##0.0%"), " of all employed people in Sweden in 2022. On the other hand, in 2022, ", TEXT(ROUND(I34/1000, 1), "€#,##0.0")," billion of value added was generated in the EU due to the exports of Sweden to non-EU countries and ", ROUND(J34, 0)," thousands employed people in the EU were supported by the exports of Sweden to non-EU countries. On average, in 2022, each million euro exported by Sweden to non-EU countries supported ", ROUND(M34, 0), " employed people and generated ", TEXT(ROUND(L34, 0), "€#,##0"), " thousands of value added in the EU.")</f>
        <v>Reading tip: In 2022, €95.5 billion of value added was generated in Sweden due to the exports of all EU Member States to non-EU countries; this represented 19.0% of all the value added generated in Sweden in 2022 (€501.4 billion). Moreover, 779 thousands employed people in Sweden were supported by the exports of all EU Member States to non-EU countries; this correspond to 15.0% of all employed people in Sweden in 2022. On the other hand, in 2022, €94.6 billion of value added was generated in the EU due to the exports of Sweden to non-EU countries and 839 thousands employed people in the EU were supported by the exports of Sweden to non-EU countries. On average, in 2022, each million euro exported by Sweden to non-EU countries supported 7 employed people and generated €800 thousands of value added in the EU.</v>
      </c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</row>
    <row r="37" spans="2:13" ht="19.350000000000001" customHeight="1" x14ac:dyDescent="0.25">
      <c r="B37" s="17" t="s">
        <v>63</v>
      </c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</row>
    <row r="38" spans="2:13" x14ac:dyDescent="0.25"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</row>
  </sheetData>
  <mergeCells count="8">
    <mergeCell ref="B38:M38"/>
    <mergeCell ref="B36:M36"/>
    <mergeCell ref="K4:M4"/>
    <mergeCell ref="B4:B6"/>
    <mergeCell ref="C4:E4"/>
    <mergeCell ref="D5:E5"/>
    <mergeCell ref="F4:H4"/>
    <mergeCell ref="G5:H5"/>
  </mergeCells>
  <pageMargins left="0.25" right="0.25" top="0.75" bottom="0.75" header="0.3" footer="0.3"/>
  <pageSetup paperSize="9" scale="9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67008-E7ED-4F62-BDA8-553F4C908C14}">
  <sheetPr codeName="Sheet2">
    <pageSetUpPr fitToPage="1"/>
  </sheetPr>
  <dimension ref="B2:H39"/>
  <sheetViews>
    <sheetView showGridLines="0" zoomScale="90" zoomScaleNormal="90" workbookViewId="0">
      <selection activeCell="B36" sqref="B36"/>
    </sheetView>
  </sheetViews>
  <sheetFormatPr defaultColWidth="9.42578125" defaultRowHeight="13.2" x14ac:dyDescent="0.25"/>
  <cols>
    <col min="1" max="1" width="13.42578125" style="2" customWidth="1"/>
    <col min="2" max="2" width="17.42578125" style="2" customWidth="1"/>
    <col min="3" max="3" width="15.140625" style="2" customWidth="1"/>
    <col min="4" max="4" width="22.140625" style="2" customWidth="1"/>
    <col min="5" max="5" width="23" style="2" customWidth="1"/>
    <col min="6" max="6" width="15.42578125" style="2" customWidth="1"/>
    <col min="7" max="7" width="22.85546875" style="2" customWidth="1"/>
    <col min="8" max="8" width="22.42578125" style="2" customWidth="1"/>
    <col min="9" max="16384" width="9.42578125" style="2"/>
  </cols>
  <sheetData>
    <row r="2" spans="2:8" ht="15.6" x14ac:dyDescent="0.3">
      <c r="B2" s="1" t="s">
        <v>45</v>
      </c>
    </row>
    <row r="4" spans="2:8" ht="13.05" customHeight="1" x14ac:dyDescent="0.25">
      <c r="B4" s="108"/>
      <c r="C4" s="111" t="s">
        <v>34</v>
      </c>
      <c r="D4" s="112"/>
      <c r="E4" s="113"/>
      <c r="F4" s="111" t="s">
        <v>31</v>
      </c>
      <c r="G4" s="112"/>
      <c r="H4" s="113"/>
    </row>
    <row r="5" spans="2:8" ht="39" customHeight="1" x14ac:dyDescent="0.25">
      <c r="B5" s="109"/>
      <c r="C5" s="28" t="s">
        <v>32</v>
      </c>
      <c r="D5" s="114" t="s">
        <v>37</v>
      </c>
      <c r="E5" s="115"/>
      <c r="F5" s="28" t="s">
        <v>32</v>
      </c>
      <c r="G5" s="114" t="s">
        <v>58</v>
      </c>
      <c r="H5" s="115"/>
    </row>
    <row r="6" spans="2:8" ht="19.05" customHeight="1" x14ac:dyDescent="0.25">
      <c r="B6" s="110"/>
      <c r="C6" s="29" t="s">
        <v>33</v>
      </c>
      <c r="D6" s="30" t="s">
        <v>33</v>
      </c>
      <c r="E6" s="31" t="s">
        <v>29</v>
      </c>
      <c r="F6" s="29" t="s">
        <v>28</v>
      </c>
      <c r="G6" s="32" t="s">
        <v>28</v>
      </c>
      <c r="H6" s="31" t="s">
        <v>29</v>
      </c>
    </row>
    <row r="7" spans="2:8" x14ac:dyDescent="0.25">
      <c r="B7" s="23" t="s">
        <v>0</v>
      </c>
      <c r="C7" s="61">
        <f>SUM(C8:C34)</f>
        <v>13099466</v>
      </c>
      <c r="D7" s="62">
        <f>SUM(D8:D34)</f>
        <v>2288035.4589998159</v>
      </c>
      <c r="E7" s="63">
        <f t="shared" ref="E7:E34" si="0">+D7/C7*100</f>
        <v>17.466631532917571</v>
      </c>
      <c r="F7" s="64">
        <f>SUM(F8:F34)</f>
        <v>209621.65599999999</v>
      </c>
      <c r="G7" s="66">
        <f>SUM(G8:G34)</f>
        <v>30477.393000003311</v>
      </c>
      <c r="H7" s="63">
        <f t="shared" ref="H7:H34" si="1">+G7/F7*100</f>
        <v>14.539238732091361</v>
      </c>
    </row>
    <row r="8" spans="2:8" x14ac:dyDescent="0.25">
      <c r="B8" s="13" t="s">
        <v>1</v>
      </c>
      <c r="C8" s="69">
        <v>453020</v>
      </c>
      <c r="D8" s="70">
        <v>89433.222999991471</v>
      </c>
      <c r="E8" s="71">
        <f t="shared" si="0"/>
        <v>19.741561741201597</v>
      </c>
      <c r="F8" s="25">
        <v>4992.3999999999996</v>
      </c>
      <c r="G8" s="72">
        <v>814.96899999986806</v>
      </c>
      <c r="H8" s="71">
        <f t="shared" si="1"/>
        <v>16.324192773012342</v>
      </c>
    </row>
    <row r="9" spans="2:8" x14ac:dyDescent="0.25">
      <c r="B9" s="14" t="s">
        <v>2</v>
      </c>
      <c r="C9" s="76">
        <v>62161</v>
      </c>
      <c r="D9" s="77">
        <v>13171.048000004699</v>
      </c>
      <c r="E9" s="78">
        <f t="shared" si="0"/>
        <v>21.188603786947922</v>
      </c>
      <c r="F9" s="26">
        <v>3458.4090000000001</v>
      </c>
      <c r="G9" s="79">
        <v>737.52399999979457</v>
      </c>
      <c r="H9" s="78">
        <f t="shared" si="1"/>
        <v>21.325528588428799</v>
      </c>
    </row>
    <row r="10" spans="2:8" x14ac:dyDescent="0.25">
      <c r="B10" s="14" t="s">
        <v>3</v>
      </c>
      <c r="C10" s="76">
        <v>216492</v>
      </c>
      <c r="D10" s="77">
        <v>33337.350999997572</v>
      </c>
      <c r="E10" s="78">
        <f t="shared" si="0"/>
        <v>15.398883561516163</v>
      </c>
      <c r="F10" s="26">
        <v>5357.6909999999998</v>
      </c>
      <c r="G10" s="79">
        <v>833.28399999978387</v>
      </c>
      <c r="H10" s="78">
        <f t="shared" si="1"/>
        <v>15.553043279274299</v>
      </c>
    </row>
    <row r="11" spans="2:8" x14ac:dyDescent="0.25">
      <c r="B11" s="14" t="s">
        <v>4</v>
      </c>
      <c r="C11" s="76">
        <v>298648</v>
      </c>
      <c r="D11" s="77">
        <v>62878.450999973589</v>
      </c>
      <c r="E11" s="78">
        <f t="shared" si="0"/>
        <v>21.05436868821274</v>
      </c>
      <c r="F11" s="26">
        <v>3052</v>
      </c>
      <c r="G11" s="79">
        <v>460.67899999991874</v>
      </c>
      <c r="H11" s="78">
        <f t="shared" si="1"/>
        <v>15.094331585842685</v>
      </c>
    </row>
    <row r="12" spans="2:8" x14ac:dyDescent="0.25">
      <c r="B12" s="14" t="s">
        <v>27</v>
      </c>
      <c r="C12" s="76">
        <v>3276377</v>
      </c>
      <c r="D12" s="77">
        <v>596203.54500008444</v>
      </c>
      <c r="E12" s="78">
        <f t="shared" si="0"/>
        <v>18.197037306759402</v>
      </c>
      <c r="F12" s="26">
        <v>44984</v>
      </c>
      <c r="G12" s="79">
        <v>6918.2250000024269</v>
      </c>
      <c r="H12" s="78">
        <f t="shared" si="1"/>
        <v>15.379301529438083</v>
      </c>
    </row>
    <row r="13" spans="2:8" x14ac:dyDescent="0.25">
      <c r="B13" s="14" t="s">
        <v>5</v>
      </c>
      <c r="C13" s="76">
        <v>27321</v>
      </c>
      <c r="D13" s="77">
        <v>5662.5410000017664</v>
      </c>
      <c r="E13" s="78">
        <f t="shared" si="0"/>
        <v>20.725965374626721</v>
      </c>
      <c r="F13" s="26">
        <v>648.23</v>
      </c>
      <c r="G13" s="79">
        <v>114.74400000000847</v>
      </c>
      <c r="H13" s="78">
        <f t="shared" si="1"/>
        <v>17.701124600837428</v>
      </c>
    </row>
    <row r="14" spans="2:8" x14ac:dyDescent="0.25">
      <c r="B14" s="14" t="s">
        <v>6</v>
      </c>
      <c r="C14" s="76">
        <v>409331</v>
      </c>
      <c r="D14" s="77">
        <v>215544.1289999499</v>
      </c>
      <c r="E14" s="78">
        <f t="shared" si="0"/>
        <v>52.657660670691911</v>
      </c>
      <c r="F14" s="26">
        <v>2388.7170000000001</v>
      </c>
      <c r="G14" s="79">
        <v>719.74599999988232</v>
      </c>
      <c r="H14" s="78">
        <f t="shared" si="1"/>
        <v>30.131070361197342</v>
      </c>
    </row>
    <row r="15" spans="2:8" x14ac:dyDescent="0.25">
      <c r="B15" s="14" t="s">
        <v>7</v>
      </c>
      <c r="C15" s="76">
        <v>158160</v>
      </c>
      <c r="D15" s="77">
        <v>21900.333000006911</v>
      </c>
      <c r="E15" s="78">
        <f t="shared" si="0"/>
        <v>13.846948027318481</v>
      </c>
      <c r="F15" s="26">
        <v>4687.2179999999998</v>
      </c>
      <c r="G15" s="79">
        <v>556.85099999991235</v>
      </c>
      <c r="H15" s="78">
        <f t="shared" si="1"/>
        <v>11.880202712993345</v>
      </c>
    </row>
    <row r="16" spans="2:8" x14ac:dyDescent="0.25">
      <c r="B16" s="14" t="s">
        <v>8</v>
      </c>
      <c r="C16" s="76">
        <v>1105853</v>
      </c>
      <c r="D16" s="77">
        <v>146938.50299996338</v>
      </c>
      <c r="E16" s="78">
        <f t="shared" si="0"/>
        <v>13.28734497261059</v>
      </c>
      <c r="F16" s="26">
        <v>19927.5</v>
      </c>
      <c r="G16" s="79">
        <v>2565.310000000321</v>
      </c>
      <c r="H16" s="78">
        <f t="shared" si="1"/>
        <v>12.873215405847805</v>
      </c>
    </row>
    <row r="17" spans="2:8" x14ac:dyDescent="0.25">
      <c r="B17" s="14" t="s">
        <v>9</v>
      </c>
      <c r="C17" s="76">
        <v>2217805</v>
      </c>
      <c r="D17" s="77">
        <v>290060.07299993926</v>
      </c>
      <c r="E17" s="78">
        <f t="shared" si="0"/>
        <v>13.078700471860207</v>
      </c>
      <c r="F17" s="26">
        <v>29293</v>
      </c>
      <c r="G17" s="79">
        <v>3477.5320000006291</v>
      </c>
      <c r="H17" s="78">
        <f t="shared" si="1"/>
        <v>11.871546103166725</v>
      </c>
    </row>
    <row r="18" spans="2:8" x14ac:dyDescent="0.25">
      <c r="B18" s="14" t="s">
        <v>10</v>
      </c>
      <c r="C18" s="76">
        <v>48337</v>
      </c>
      <c r="D18" s="77">
        <v>4472.1330000016405</v>
      </c>
      <c r="E18" s="78">
        <f t="shared" si="0"/>
        <v>9.2519870906378969</v>
      </c>
      <c r="F18" s="26">
        <v>1695.492</v>
      </c>
      <c r="G18" s="79">
        <v>161.12900000001451</v>
      </c>
      <c r="H18" s="78">
        <f t="shared" si="1"/>
        <v>9.503377190810367</v>
      </c>
    </row>
    <row r="19" spans="2:8" x14ac:dyDescent="0.25">
      <c r="B19" s="14" t="s">
        <v>11</v>
      </c>
      <c r="C19" s="76">
        <v>1637288</v>
      </c>
      <c r="D19" s="77">
        <v>227395.47799994797</v>
      </c>
      <c r="E19" s="78">
        <f t="shared" si="0"/>
        <v>13.88854483755747</v>
      </c>
      <c r="F19" s="26">
        <v>25177</v>
      </c>
      <c r="G19" s="79">
        <v>3249.9200000010819</v>
      </c>
      <c r="H19" s="78">
        <f t="shared" si="1"/>
        <v>12.908289311677651</v>
      </c>
    </row>
    <row r="20" spans="2:8" x14ac:dyDescent="0.25">
      <c r="B20" s="14" t="s">
        <v>12</v>
      </c>
      <c r="C20" s="76">
        <v>22056</v>
      </c>
      <c r="D20" s="77">
        <v>5932.88600000119</v>
      </c>
      <c r="E20" s="78">
        <f t="shared" si="0"/>
        <v>26.89919296337137</v>
      </c>
      <c r="F20" s="26">
        <v>453.75200000000001</v>
      </c>
      <c r="G20" s="79">
        <v>80.051000000001608</v>
      </c>
      <c r="H20" s="78">
        <f t="shared" si="1"/>
        <v>17.642015902960562</v>
      </c>
    </row>
    <row r="21" spans="2:8" x14ac:dyDescent="0.25">
      <c r="B21" s="14" t="s">
        <v>13</v>
      </c>
      <c r="C21" s="76">
        <v>29147</v>
      </c>
      <c r="D21" s="77">
        <v>5474.3180000014618</v>
      </c>
      <c r="E21" s="78">
        <f t="shared" si="0"/>
        <v>18.781754554504619</v>
      </c>
      <c r="F21" s="26">
        <v>854.53700000000003</v>
      </c>
      <c r="G21" s="79">
        <v>154.78700000001055</v>
      </c>
      <c r="H21" s="78">
        <f t="shared" si="1"/>
        <v>18.113551548968687</v>
      </c>
    </row>
    <row r="22" spans="2:8" x14ac:dyDescent="0.25">
      <c r="B22" s="14" t="s">
        <v>14</v>
      </c>
      <c r="C22" s="76">
        <v>50526</v>
      </c>
      <c r="D22" s="77">
        <v>10843.292000004085</v>
      </c>
      <c r="E22" s="78">
        <f t="shared" si="0"/>
        <v>21.460816213442751</v>
      </c>
      <c r="F22" s="26">
        <v>1382.8630000000001</v>
      </c>
      <c r="G22" s="79">
        <v>250.70500000002031</v>
      </c>
      <c r="H22" s="78">
        <f t="shared" si="1"/>
        <v>18.129417013834363</v>
      </c>
    </row>
    <row r="23" spans="2:8" x14ac:dyDescent="0.25">
      <c r="B23" s="14" t="s">
        <v>15</v>
      </c>
      <c r="C23" s="76">
        <v>65870</v>
      </c>
      <c r="D23" s="77">
        <v>20186.556000003857</v>
      </c>
      <c r="E23" s="78">
        <f t="shared" si="0"/>
        <v>30.646054349482093</v>
      </c>
      <c r="F23" s="26">
        <v>485.13200000000001</v>
      </c>
      <c r="G23" s="79">
        <v>110.83000000000487</v>
      </c>
      <c r="H23" s="78">
        <f t="shared" si="1"/>
        <v>22.845328694047158</v>
      </c>
    </row>
    <row r="24" spans="2:8" x14ac:dyDescent="0.25">
      <c r="B24" s="14" t="s">
        <v>16</v>
      </c>
      <c r="C24" s="76">
        <v>130313</v>
      </c>
      <c r="D24" s="77">
        <v>22490.1820000068</v>
      </c>
      <c r="E24" s="78">
        <f t="shared" si="0"/>
        <v>17.258586633725567</v>
      </c>
      <c r="F24" s="26">
        <v>4716.55</v>
      </c>
      <c r="G24" s="79">
        <v>740.80899999982046</v>
      </c>
      <c r="H24" s="78">
        <f t="shared" si="1"/>
        <v>15.706586381991508</v>
      </c>
    </row>
    <row r="25" spans="2:8" x14ac:dyDescent="0.25">
      <c r="B25" s="14" t="s">
        <v>17</v>
      </c>
      <c r="C25" s="76">
        <v>13994</v>
      </c>
      <c r="D25" s="77">
        <v>2924.2170000001493</v>
      </c>
      <c r="E25" s="78">
        <f t="shared" si="0"/>
        <v>20.896219808490418</v>
      </c>
      <c r="F25" s="26">
        <v>266.73700000000002</v>
      </c>
      <c r="G25" s="79">
        <v>54.082999999998862</v>
      </c>
      <c r="H25" s="78">
        <f t="shared" si="1"/>
        <v>20.27577726374626</v>
      </c>
    </row>
    <row r="26" spans="2:8" x14ac:dyDescent="0.25">
      <c r="B26" s="14" t="s">
        <v>18</v>
      </c>
      <c r="C26" s="76">
        <v>774497</v>
      </c>
      <c r="D26" s="77">
        <v>168365.28799996461</v>
      </c>
      <c r="E26" s="78">
        <f t="shared" si="0"/>
        <v>21.738662383452048</v>
      </c>
      <c r="F26" s="26">
        <v>9773</v>
      </c>
      <c r="G26" s="79">
        <v>1760.5589999997089</v>
      </c>
      <c r="H26" s="78">
        <f t="shared" si="1"/>
        <v>18.014519594799026</v>
      </c>
    </row>
    <row r="27" spans="2:8" x14ac:dyDescent="0.25">
      <c r="B27" s="14" t="s">
        <v>19</v>
      </c>
      <c r="C27" s="76">
        <v>362447</v>
      </c>
      <c r="D27" s="77">
        <v>57611.432999975608</v>
      </c>
      <c r="E27" s="78">
        <f t="shared" si="0"/>
        <v>15.895133081519672</v>
      </c>
      <c r="F27" s="26">
        <v>4553.18</v>
      </c>
      <c r="G27" s="79">
        <v>621.64799999985394</v>
      </c>
      <c r="H27" s="78">
        <f t="shared" si="1"/>
        <v>13.653051274051409</v>
      </c>
    </row>
    <row r="28" spans="2:8" x14ac:dyDescent="0.25">
      <c r="B28" s="14" t="s">
        <v>20</v>
      </c>
      <c r="C28" s="76">
        <v>501551</v>
      </c>
      <c r="D28" s="77">
        <v>88505.204999992915</v>
      </c>
      <c r="E28" s="78">
        <f t="shared" si="0"/>
        <v>17.64630217066518</v>
      </c>
      <c r="F28" s="26">
        <v>16815</v>
      </c>
      <c r="G28" s="79">
        <v>2693.6180000009144</v>
      </c>
      <c r="H28" s="78">
        <f t="shared" si="1"/>
        <v>16.019137674700652</v>
      </c>
    </row>
    <row r="29" spans="2:8" x14ac:dyDescent="0.25">
      <c r="B29" s="14" t="s">
        <v>21</v>
      </c>
      <c r="C29" s="76">
        <v>187070</v>
      </c>
      <c r="D29" s="77">
        <v>22022.374000006967</v>
      </c>
      <c r="E29" s="78">
        <f t="shared" si="0"/>
        <v>11.772263858452433</v>
      </c>
      <c r="F29" s="26">
        <v>4959.84</v>
      </c>
      <c r="G29" s="79">
        <v>618.40999999987696</v>
      </c>
      <c r="H29" s="78">
        <f t="shared" si="1"/>
        <v>12.468345753086329</v>
      </c>
    </row>
    <row r="30" spans="2:8" x14ac:dyDescent="0.25">
      <c r="B30" s="14" t="s">
        <v>22</v>
      </c>
      <c r="C30" s="76">
        <v>218378</v>
      </c>
      <c r="D30" s="77">
        <v>29792.862000007895</v>
      </c>
      <c r="E30" s="78">
        <f t="shared" si="0"/>
        <v>13.642794603855652</v>
      </c>
      <c r="F30" s="26">
        <v>8535.7999999999993</v>
      </c>
      <c r="G30" s="79">
        <v>1122.2739999996932</v>
      </c>
      <c r="H30" s="78">
        <f t="shared" si="1"/>
        <v>13.147847887716363</v>
      </c>
    </row>
    <row r="31" spans="2:8" x14ac:dyDescent="0.25">
      <c r="B31" s="14" t="s">
        <v>23</v>
      </c>
      <c r="C31" s="76">
        <v>45898</v>
      </c>
      <c r="D31" s="77">
        <v>8523.2640000032516</v>
      </c>
      <c r="E31" s="78">
        <f t="shared" si="0"/>
        <v>18.570011765225615</v>
      </c>
      <c r="F31" s="26">
        <v>1051.99</v>
      </c>
      <c r="G31" s="79">
        <v>176.33000000001732</v>
      </c>
      <c r="H31" s="78">
        <f t="shared" si="1"/>
        <v>16.761566174585056</v>
      </c>
    </row>
    <row r="32" spans="2:8" x14ac:dyDescent="0.25">
      <c r="B32" s="14" t="s">
        <v>24</v>
      </c>
      <c r="C32" s="76">
        <v>89465</v>
      </c>
      <c r="D32" s="77">
        <v>14777.514000004732</v>
      </c>
      <c r="E32" s="78">
        <f t="shared" si="0"/>
        <v>16.517648242334694</v>
      </c>
      <c r="F32" s="26">
        <v>2385.1179999999999</v>
      </c>
      <c r="G32" s="79">
        <v>387.49299999992223</v>
      </c>
      <c r="H32" s="78">
        <f t="shared" si="1"/>
        <v>16.24628215459035</v>
      </c>
    </row>
    <row r="33" spans="2:8" x14ac:dyDescent="0.25">
      <c r="B33" s="14" t="s">
        <v>25</v>
      </c>
      <c r="C33" s="76">
        <v>217207</v>
      </c>
      <c r="D33" s="77">
        <v>36335.722999990947</v>
      </c>
      <c r="E33" s="78">
        <f t="shared" si="0"/>
        <v>16.728615099877512</v>
      </c>
      <c r="F33" s="26">
        <v>2668.5</v>
      </c>
      <c r="G33" s="79">
        <v>376.2229999999646</v>
      </c>
      <c r="H33" s="78">
        <f t="shared" si="1"/>
        <v>14.098669664604257</v>
      </c>
    </row>
    <row r="34" spans="2:8" x14ac:dyDescent="0.25">
      <c r="B34" s="15" t="s">
        <v>26</v>
      </c>
      <c r="C34" s="83">
        <v>480254</v>
      </c>
      <c r="D34" s="84">
        <v>87253.536999989461</v>
      </c>
      <c r="E34" s="85">
        <f t="shared" si="0"/>
        <v>18.168206199217384</v>
      </c>
      <c r="F34" s="27">
        <v>5058</v>
      </c>
      <c r="G34" s="86">
        <v>719.65999999985684</v>
      </c>
      <c r="H34" s="85">
        <f t="shared" si="1"/>
        <v>14.228153420321407</v>
      </c>
    </row>
    <row r="35" spans="2:8" x14ac:dyDescent="0.25">
      <c r="C35" s="90"/>
      <c r="D35" s="90"/>
      <c r="E35" s="90"/>
      <c r="F35" s="90"/>
      <c r="G35" s="90"/>
      <c r="H35" s="90"/>
    </row>
    <row r="36" spans="2:8" ht="15.75" customHeight="1" x14ac:dyDescent="0.25">
      <c r="B36" s="17" t="s">
        <v>63</v>
      </c>
      <c r="C36" s="90"/>
      <c r="D36" s="90"/>
      <c r="E36" s="90"/>
      <c r="F36" s="90"/>
      <c r="G36" s="90"/>
      <c r="H36" s="90"/>
    </row>
    <row r="37" spans="2:8" x14ac:dyDescent="0.25">
      <c r="B37" s="6"/>
      <c r="C37" s="90"/>
      <c r="D37" s="90"/>
      <c r="E37" s="90"/>
      <c r="F37" s="90"/>
      <c r="G37" s="90"/>
      <c r="H37" s="90"/>
    </row>
    <row r="38" spans="2:8" x14ac:dyDescent="0.25">
      <c r="C38" s="90"/>
      <c r="D38" s="90"/>
      <c r="E38" s="90"/>
      <c r="F38" s="90"/>
      <c r="G38" s="90"/>
      <c r="H38" s="90"/>
    </row>
    <row r="39" spans="2:8" x14ac:dyDescent="0.25">
      <c r="C39" s="90"/>
      <c r="D39" s="90"/>
      <c r="E39" s="90"/>
      <c r="F39" s="90"/>
      <c r="G39" s="90"/>
      <c r="H39" s="90"/>
    </row>
  </sheetData>
  <mergeCells count="5">
    <mergeCell ref="B4:B6"/>
    <mergeCell ref="C4:E4"/>
    <mergeCell ref="F4:H4"/>
    <mergeCell ref="D5:E5"/>
    <mergeCell ref="G5:H5"/>
  </mergeCells>
  <pageMargins left="0.25" right="0.25" top="0.75" bottom="0.75" header="0.3" footer="0.3"/>
  <pageSetup paperSize="9" scale="9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8D7B0-45C6-4D7C-BF88-EFBD3E8D6C23}">
  <sheetPr codeName="Sheet3">
    <pageSetUpPr fitToPage="1"/>
  </sheetPr>
  <dimension ref="B2:H37"/>
  <sheetViews>
    <sheetView showGridLines="0" topLeftCell="A10" zoomScale="90" zoomScaleNormal="90" workbookViewId="0">
      <selection activeCell="B36" sqref="B36"/>
    </sheetView>
  </sheetViews>
  <sheetFormatPr defaultColWidth="9.42578125" defaultRowHeight="13.2" x14ac:dyDescent="0.25"/>
  <cols>
    <col min="1" max="1" width="13.42578125" style="2" customWidth="1"/>
    <col min="2" max="2" width="17.5703125" style="2" customWidth="1"/>
    <col min="3" max="3" width="15" style="2" customWidth="1"/>
    <col min="4" max="4" width="22.85546875" style="2" customWidth="1"/>
    <col min="5" max="5" width="23" style="2" customWidth="1"/>
    <col min="6" max="6" width="15.42578125" style="2" customWidth="1"/>
    <col min="7" max="7" width="22.85546875" style="2" customWidth="1"/>
    <col min="8" max="8" width="22.42578125" style="2" customWidth="1"/>
    <col min="9" max="16384" width="9.42578125" style="2"/>
  </cols>
  <sheetData>
    <row r="2" spans="2:8" ht="15.6" x14ac:dyDescent="0.3">
      <c r="B2" s="1" t="s">
        <v>46</v>
      </c>
    </row>
    <row r="4" spans="2:8" ht="13.05" customHeight="1" x14ac:dyDescent="0.25">
      <c r="B4" s="108"/>
      <c r="C4" s="111" t="s">
        <v>34</v>
      </c>
      <c r="D4" s="112"/>
      <c r="E4" s="113"/>
      <c r="F4" s="111" t="s">
        <v>31</v>
      </c>
      <c r="G4" s="112"/>
      <c r="H4" s="113"/>
    </row>
    <row r="5" spans="2:8" ht="39" customHeight="1" x14ac:dyDescent="0.25">
      <c r="B5" s="109"/>
      <c r="C5" s="28" t="s">
        <v>32</v>
      </c>
      <c r="D5" s="114" t="s">
        <v>37</v>
      </c>
      <c r="E5" s="115"/>
      <c r="F5" s="28" t="s">
        <v>32</v>
      </c>
      <c r="G5" s="114" t="s">
        <v>58</v>
      </c>
      <c r="H5" s="115"/>
    </row>
    <row r="6" spans="2:8" ht="17.55" customHeight="1" x14ac:dyDescent="0.25">
      <c r="B6" s="110"/>
      <c r="C6" s="29" t="s">
        <v>33</v>
      </c>
      <c r="D6" s="30" t="s">
        <v>33</v>
      </c>
      <c r="E6" s="31" t="s">
        <v>29</v>
      </c>
      <c r="F6" s="29" t="s">
        <v>28</v>
      </c>
      <c r="G6" s="32" t="s">
        <v>28</v>
      </c>
      <c r="H6" s="31" t="s">
        <v>29</v>
      </c>
    </row>
    <row r="7" spans="2:8" x14ac:dyDescent="0.25">
      <c r="B7" s="23" t="s">
        <v>0</v>
      </c>
      <c r="C7" s="61">
        <f>SUM(C8:C34)</f>
        <v>12105351</v>
      </c>
      <c r="D7" s="62">
        <f>SUM(D8:D34)</f>
        <v>1996148.7739998188</v>
      </c>
      <c r="E7" s="63">
        <f t="shared" ref="E7:E34" si="0">+D7/C7*100</f>
        <v>16.489804996152682</v>
      </c>
      <c r="F7" s="64">
        <f>SUM(F8:F34)</f>
        <v>206618.79200000004</v>
      </c>
      <c r="G7" s="66">
        <f>SUM(G8:G34)</f>
        <v>29122.596000002926</v>
      </c>
      <c r="H7" s="63">
        <f t="shared" ref="H7:H34" si="1">+G7/F7*100</f>
        <v>14.094843802979412</v>
      </c>
    </row>
    <row r="8" spans="2:8" x14ac:dyDescent="0.25">
      <c r="B8" s="13" t="s">
        <v>1</v>
      </c>
      <c r="C8" s="69">
        <v>413621</v>
      </c>
      <c r="D8" s="70">
        <v>77499.65499999134</v>
      </c>
      <c r="E8" s="71">
        <f t="shared" si="0"/>
        <v>18.736876270786865</v>
      </c>
      <c r="F8" s="25">
        <v>4898.5</v>
      </c>
      <c r="G8" s="72">
        <v>777.9919999998732</v>
      </c>
      <c r="H8" s="71">
        <f t="shared" si="1"/>
        <v>15.882249668263206</v>
      </c>
    </row>
    <row r="9" spans="2:8" x14ac:dyDescent="0.25">
      <c r="B9" s="14" t="s">
        <v>2</v>
      </c>
      <c r="C9" s="76">
        <v>53440</v>
      </c>
      <c r="D9" s="77">
        <v>10655.001000003875</v>
      </c>
      <c r="E9" s="78">
        <f t="shared" si="0"/>
        <v>19.938250374258747</v>
      </c>
      <c r="F9" s="26">
        <v>3451.7440000000001</v>
      </c>
      <c r="G9" s="79">
        <v>710.19399999980135</v>
      </c>
      <c r="H9" s="78">
        <f t="shared" si="1"/>
        <v>20.574932555826887</v>
      </c>
    </row>
    <row r="10" spans="2:8" x14ac:dyDescent="0.25">
      <c r="B10" s="14" t="s">
        <v>3</v>
      </c>
      <c r="C10" s="76">
        <v>196416</v>
      </c>
      <c r="D10" s="77">
        <v>30061.901000007783</v>
      </c>
      <c r="E10" s="78">
        <f t="shared" si="0"/>
        <v>15.305220043177634</v>
      </c>
      <c r="F10" s="26">
        <v>5337.2030000000004</v>
      </c>
      <c r="G10" s="79">
        <v>834.42199999979414</v>
      </c>
      <c r="H10" s="78">
        <f t="shared" si="1"/>
        <v>15.634069005803116</v>
      </c>
    </row>
    <row r="11" spans="2:8" x14ac:dyDescent="0.25">
      <c r="B11" s="14" t="s">
        <v>4</v>
      </c>
      <c r="C11" s="76">
        <v>270445</v>
      </c>
      <c r="D11" s="77">
        <v>54447.329999972579</v>
      </c>
      <c r="E11" s="78">
        <f t="shared" si="0"/>
        <v>20.132496441040722</v>
      </c>
      <c r="F11" s="26">
        <v>2981</v>
      </c>
      <c r="G11" s="79">
        <v>451.88099999991948</v>
      </c>
      <c r="H11" s="78">
        <f t="shared" si="1"/>
        <v>15.158705132503169</v>
      </c>
    </row>
    <row r="12" spans="2:8" x14ac:dyDescent="0.25">
      <c r="B12" s="14" t="s">
        <v>27</v>
      </c>
      <c r="C12" s="76">
        <v>3086377</v>
      </c>
      <c r="D12" s="77">
        <v>532246.70100002212</v>
      </c>
      <c r="E12" s="78">
        <f t="shared" si="0"/>
        <v>17.245031990583851</v>
      </c>
      <c r="F12" s="26">
        <v>44915</v>
      </c>
      <c r="G12" s="79">
        <v>6703.3940000024031</v>
      </c>
      <c r="H12" s="78">
        <f t="shared" si="1"/>
        <v>14.924622063903826</v>
      </c>
    </row>
    <row r="13" spans="2:8" x14ac:dyDescent="0.25">
      <c r="B13" s="14" t="s">
        <v>5</v>
      </c>
      <c r="C13" s="76">
        <v>24081</v>
      </c>
      <c r="D13" s="77">
        <v>4693.6590000014448</v>
      </c>
      <c r="E13" s="78">
        <f t="shared" si="0"/>
        <v>19.491129936470433</v>
      </c>
      <c r="F13" s="26">
        <v>644.09</v>
      </c>
      <c r="G13" s="79">
        <v>108.6590000000065</v>
      </c>
      <c r="H13" s="78">
        <f t="shared" si="1"/>
        <v>16.870157897189291</v>
      </c>
    </row>
    <row r="14" spans="2:8" x14ac:dyDescent="0.25">
      <c r="B14" s="14" t="s">
        <v>6</v>
      </c>
      <c r="C14" s="76">
        <v>355515</v>
      </c>
      <c r="D14" s="77">
        <v>178548.52699995696</v>
      </c>
      <c r="E14" s="78">
        <f t="shared" si="0"/>
        <v>50.222501722840654</v>
      </c>
      <c r="F14" s="26">
        <v>2252.623</v>
      </c>
      <c r="G14" s="79">
        <v>637.39099999989799</v>
      </c>
      <c r="H14" s="78">
        <f t="shared" si="1"/>
        <v>28.295502620718064</v>
      </c>
    </row>
    <row r="15" spans="2:8" x14ac:dyDescent="0.25">
      <c r="B15" s="14" t="s">
        <v>7</v>
      </c>
      <c r="C15" s="76">
        <v>144712</v>
      </c>
      <c r="D15" s="77">
        <v>18059.310000005691</v>
      </c>
      <c r="E15" s="78">
        <f t="shared" si="0"/>
        <v>12.479483387698112</v>
      </c>
      <c r="F15" s="26">
        <v>4629.7939999999999</v>
      </c>
      <c r="G15" s="79">
        <v>508.95299999992852</v>
      </c>
      <c r="H15" s="78">
        <f t="shared" si="1"/>
        <v>10.99299450472156</v>
      </c>
    </row>
    <row r="16" spans="2:8" x14ac:dyDescent="0.25">
      <c r="B16" s="14" t="s">
        <v>8</v>
      </c>
      <c r="C16" s="76">
        <v>1021086</v>
      </c>
      <c r="D16" s="77">
        <v>127679.08299999125</v>
      </c>
      <c r="E16" s="78">
        <f t="shared" si="0"/>
        <v>12.504243814917771</v>
      </c>
      <c r="F16" s="26">
        <v>19482.599999999999</v>
      </c>
      <c r="G16" s="79">
        <v>2451.1740000001646</v>
      </c>
      <c r="H16" s="78">
        <f t="shared" si="1"/>
        <v>12.581349511872977</v>
      </c>
    </row>
    <row r="17" spans="2:8" x14ac:dyDescent="0.25">
      <c r="B17" s="14" t="s">
        <v>9</v>
      </c>
      <c r="C17" s="76">
        <v>2068844</v>
      </c>
      <c r="D17" s="77">
        <v>251707.16699994405</v>
      </c>
      <c r="E17" s="78">
        <f t="shared" si="0"/>
        <v>12.166560987679304</v>
      </c>
      <c r="F17" s="26">
        <v>28491</v>
      </c>
      <c r="G17" s="79">
        <v>3175.8550000004743</v>
      </c>
      <c r="H17" s="78">
        <f t="shared" si="1"/>
        <v>11.146870941702552</v>
      </c>
    </row>
    <row r="18" spans="2:8" x14ac:dyDescent="0.25">
      <c r="B18" s="14" t="s">
        <v>10</v>
      </c>
      <c r="C18" s="76">
        <v>42174</v>
      </c>
      <c r="D18" s="77">
        <v>3866.4620000012565</v>
      </c>
      <c r="E18" s="78">
        <f t="shared" si="0"/>
        <v>9.1678806847850716</v>
      </c>
      <c r="F18" s="26">
        <v>1675.5309999999999</v>
      </c>
      <c r="G18" s="79">
        <v>157.49100000001431</v>
      </c>
      <c r="H18" s="78">
        <f t="shared" si="1"/>
        <v>9.3994679895516295</v>
      </c>
    </row>
    <row r="19" spans="2:8" x14ac:dyDescent="0.25">
      <c r="B19" s="14" t="s">
        <v>11</v>
      </c>
      <c r="C19" s="76">
        <v>1502861</v>
      </c>
      <c r="D19" s="77">
        <v>196523.56599994656</v>
      </c>
      <c r="E19" s="78">
        <f t="shared" si="0"/>
        <v>13.076629575186699</v>
      </c>
      <c r="F19" s="26">
        <v>24956.1</v>
      </c>
      <c r="G19" s="79">
        <v>3132.0270000009882</v>
      </c>
      <c r="H19" s="78">
        <f t="shared" si="1"/>
        <v>12.550146056479131</v>
      </c>
    </row>
    <row r="20" spans="2:8" x14ac:dyDescent="0.25">
      <c r="B20" s="14" t="s">
        <v>12</v>
      </c>
      <c r="C20" s="76">
        <v>19671</v>
      </c>
      <c r="D20" s="77">
        <v>5376.9360000009274</v>
      </c>
      <c r="E20" s="78">
        <f t="shared" si="0"/>
        <v>27.33432972396384</v>
      </c>
      <c r="F20" s="26">
        <v>440.12099999999998</v>
      </c>
      <c r="G20" s="79">
        <v>76.752000000000933</v>
      </c>
      <c r="H20" s="78">
        <f t="shared" si="1"/>
        <v>17.438840682448902</v>
      </c>
    </row>
    <row r="21" spans="2:8" x14ac:dyDescent="0.25">
      <c r="B21" s="14" t="s">
        <v>13</v>
      </c>
      <c r="C21" s="76">
        <v>26281</v>
      </c>
      <c r="D21" s="77">
        <v>4648.2110000011962</v>
      </c>
      <c r="E21" s="78">
        <f t="shared" si="0"/>
        <v>17.686583463343087</v>
      </c>
      <c r="F21" s="26">
        <v>877.08399999999995</v>
      </c>
      <c r="G21" s="79">
        <v>153.94600000000949</v>
      </c>
      <c r="H21" s="78">
        <f t="shared" si="1"/>
        <v>17.552024663545282</v>
      </c>
    </row>
    <row r="22" spans="2:8" x14ac:dyDescent="0.25">
      <c r="B22" s="14" t="s">
        <v>14</v>
      </c>
      <c r="C22" s="76">
        <v>44709</v>
      </c>
      <c r="D22" s="77">
        <v>9953.1890000038857</v>
      </c>
      <c r="E22" s="78">
        <f t="shared" si="0"/>
        <v>22.2621597441318</v>
      </c>
      <c r="F22" s="26">
        <v>1366.7850000000001</v>
      </c>
      <c r="G22" s="79">
        <v>258.10500000001304</v>
      </c>
      <c r="H22" s="78">
        <f t="shared" si="1"/>
        <v>18.884096620903289</v>
      </c>
    </row>
    <row r="23" spans="2:8" x14ac:dyDescent="0.25">
      <c r="B23" s="14" t="s">
        <v>15</v>
      </c>
      <c r="C23" s="76">
        <v>58889</v>
      </c>
      <c r="D23" s="77">
        <v>18075.8580000037</v>
      </c>
      <c r="E23" s="78">
        <f t="shared" si="0"/>
        <v>30.694795292845349</v>
      </c>
      <c r="F23" s="26">
        <v>471.58600000000001</v>
      </c>
      <c r="G23" s="79">
        <v>112.11700000000427</v>
      </c>
      <c r="H23" s="78">
        <f t="shared" si="1"/>
        <v>23.774454712396949</v>
      </c>
    </row>
    <row r="24" spans="2:8" x14ac:dyDescent="0.25">
      <c r="B24" s="14" t="s">
        <v>16</v>
      </c>
      <c r="C24" s="76">
        <v>116368</v>
      </c>
      <c r="D24" s="77">
        <v>20091.000000006446</v>
      </c>
      <c r="E24" s="78">
        <f t="shared" si="0"/>
        <v>17.265055685417337</v>
      </c>
      <c r="F24" s="26">
        <v>4657.9009999999998</v>
      </c>
      <c r="G24" s="79">
        <v>720.93499999982271</v>
      </c>
      <c r="H24" s="78">
        <f t="shared" si="1"/>
        <v>15.477679753172572</v>
      </c>
    </row>
    <row r="25" spans="2:8" x14ac:dyDescent="0.25">
      <c r="B25" s="14" t="s">
        <v>17</v>
      </c>
      <c r="C25" s="76">
        <v>12139</v>
      </c>
      <c r="D25" s="77">
        <v>4590.5600000003869</v>
      </c>
      <c r="E25" s="78">
        <f t="shared" si="0"/>
        <v>37.816624104130383</v>
      </c>
      <c r="F25" s="26">
        <v>259.30799999999999</v>
      </c>
      <c r="G25" s="79">
        <v>70.669999999999732</v>
      </c>
      <c r="H25" s="78">
        <f t="shared" si="1"/>
        <v>27.253304950097849</v>
      </c>
    </row>
    <row r="26" spans="2:8" x14ac:dyDescent="0.25">
      <c r="B26" s="14" t="s">
        <v>18</v>
      </c>
      <c r="C26" s="76">
        <v>709628</v>
      </c>
      <c r="D26" s="77">
        <v>142424.03499997096</v>
      </c>
      <c r="E26" s="78">
        <f t="shared" si="0"/>
        <v>20.07023891390573</v>
      </c>
      <c r="F26" s="26">
        <v>9584</v>
      </c>
      <c r="G26" s="79">
        <v>1619.1409999997168</v>
      </c>
      <c r="H26" s="78">
        <f t="shared" si="1"/>
        <v>16.894209098494539</v>
      </c>
    </row>
    <row r="27" spans="2:8" x14ac:dyDescent="0.25">
      <c r="B27" s="14" t="s">
        <v>19</v>
      </c>
      <c r="C27" s="76">
        <v>341842</v>
      </c>
      <c r="D27" s="77">
        <v>52155.352999974923</v>
      </c>
      <c r="E27" s="78">
        <f t="shared" si="0"/>
        <v>15.257151842071753</v>
      </c>
      <c r="F27" s="26">
        <v>4463.1000000000004</v>
      </c>
      <c r="G27" s="79">
        <v>595.90399999986244</v>
      </c>
      <c r="H27" s="78">
        <f t="shared" si="1"/>
        <v>13.351795836971217</v>
      </c>
    </row>
    <row r="28" spans="2:8" x14ac:dyDescent="0.25">
      <c r="B28" s="14" t="s">
        <v>20</v>
      </c>
      <c r="C28" s="76">
        <v>463438</v>
      </c>
      <c r="D28" s="77">
        <v>79405.075999992478</v>
      </c>
      <c r="E28" s="78">
        <f t="shared" si="0"/>
        <v>17.133915647830449</v>
      </c>
      <c r="F28" s="26">
        <v>16397.599999999999</v>
      </c>
      <c r="G28" s="79">
        <v>2592.4130000008627</v>
      </c>
      <c r="H28" s="78">
        <f t="shared" si="1"/>
        <v>15.809709957560026</v>
      </c>
    </row>
    <row r="29" spans="2:8" x14ac:dyDescent="0.25">
      <c r="B29" s="14" t="s">
        <v>21</v>
      </c>
      <c r="C29" s="76">
        <v>174768</v>
      </c>
      <c r="D29" s="77">
        <v>18947.261000005859</v>
      </c>
      <c r="E29" s="78">
        <f t="shared" si="0"/>
        <v>10.841378856544596</v>
      </c>
      <c r="F29" s="26">
        <v>4864.7240000000002</v>
      </c>
      <c r="G29" s="79">
        <v>575.643999999892</v>
      </c>
      <c r="H29" s="78">
        <f t="shared" si="1"/>
        <v>11.833024854028553</v>
      </c>
    </row>
    <row r="30" spans="2:8" x14ac:dyDescent="0.25">
      <c r="B30" s="14" t="s">
        <v>22</v>
      </c>
      <c r="C30" s="76">
        <v>199988</v>
      </c>
      <c r="D30" s="77">
        <v>25449.346000006957</v>
      </c>
      <c r="E30" s="78">
        <f t="shared" si="0"/>
        <v>12.72543652619505</v>
      </c>
      <c r="F30" s="26">
        <v>8472.1</v>
      </c>
      <c r="G30" s="79">
        <v>1072.0549999997099</v>
      </c>
      <c r="H30" s="78">
        <f t="shared" si="1"/>
        <v>12.653946483158956</v>
      </c>
    </row>
    <row r="31" spans="2:8" x14ac:dyDescent="0.25">
      <c r="B31" s="14" t="s">
        <v>23</v>
      </c>
      <c r="C31" s="76">
        <v>41562</v>
      </c>
      <c r="D31" s="77">
        <v>7829.8070000027647</v>
      </c>
      <c r="E31" s="78">
        <f t="shared" si="0"/>
        <v>18.83886001636775</v>
      </c>
      <c r="F31" s="26">
        <v>1038.528</v>
      </c>
      <c r="G31" s="79">
        <v>175.07700000001597</v>
      </c>
      <c r="H31" s="78">
        <f t="shared" si="1"/>
        <v>16.858187742652675</v>
      </c>
    </row>
    <row r="32" spans="2:8" x14ac:dyDescent="0.25">
      <c r="B32" s="14" t="s">
        <v>24</v>
      </c>
      <c r="C32" s="76">
        <v>83778</v>
      </c>
      <c r="D32" s="77">
        <v>13564.247000004489</v>
      </c>
      <c r="E32" s="78">
        <f t="shared" si="0"/>
        <v>16.19070280981223</v>
      </c>
      <c r="F32" s="26">
        <v>2399.0700000000002</v>
      </c>
      <c r="G32" s="79">
        <v>385.26299999992557</v>
      </c>
      <c r="H32" s="78">
        <f t="shared" si="1"/>
        <v>16.058847803520763</v>
      </c>
    </row>
    <row r="33" spans="2:8" x14ac:dyDescent="0.25">
      <c r="B33" s="14" t="s">
        <v>25</v>
      </c>
      <c r="C33" s="76">
        <v>206158</v>
      </c>
      <c r="D33" s="77">
        <v>31684.532000007977</v>
      </c>
      <c r="E33" s="78">
        <f t="shared" si="0"/>
        <v>15.369052862371568</v>
      </c>
      <c r="F33" s="26">
        <v>2611.6999999999998</v>
      </c>
      <c r="G33" s="79">
        <v>351.03099999996476</v>
      </c>
      <c r="H33" s="78">
        <f t="shared" si="1"/>
        <v>13.440709116665955</v>
      </c>
    </row>
    <row r="34" spans="2:8" x14ac:dyDescent="0.25">
      <c r="B34" s="15" t="s">
        <v>26</v>
      </c>
      <c r="C34" s="83">
        <v>426560</v>
      </c>
      <c r="D34" s="84">
        <v>75965.000999990822</v>
      </c>
      <c r="E34" s="85">
        <f t="shared" si="0"/>
        <v>17.808749296697023</v>
      </c>
      <c r="F34" s="27">
        <v>5000</v>
      </c>
      <c r="G34" s="86">
        <v>714.10999999985881</v>
      </c>
      <c r="H34" s="85">
        <f t="shared" si="1"/>
        <v>14.282199999997175</v>
      </c>
    </row>
    <row r="35" spans="2:8" x14ac:dyDescent="0.25">
      <c r="C35" s="90"/>
      <c r="D35" s="90"/>
      <c r="E35" s="90"/>
      <c r="F35" s="90"/>
      <c r="G35" s="90"/>
      <c r="H35" s="90"/>
    </row>
    <row r="36" spans="2:8" ht="15.75" customHeight="1" x14ac:dyDescent="0.25">
      <c r="B36" s="17" t="s">
        <v>63</v>
      </c>
    </row>
    <row r="37" spans="2:8" x14ac:dyDescent="0.25">
      <c r="B37" s="6"/>
    </row>
  </sheetData>
  <mergeCells count="5">
    <mergeCell ref="B4:B6"/>
    <mergeCell ref="C4:E4"/>
    <mergeCell ref="F4:H4"/>
    <mergeCell ref="D5:E5"/>
    <mergeCell ref="G5:H5"/>
  </mergeCells>
  <pageMargins left="0.25" right="0.25" top="0.75" bottom="0.75" header="0.3" footer="0.3"/>
  <pageSetup paperSize="9" scale="9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F9A76-E2B2-45AE-8095-8E768674F0A6}">
  <sheetPr codeName="Sheet4">
    <pageSetUpPr fitToPage="1"/>
  </sheetPr>
  <dimension ref="B2:H37"/>
  <sheetViews>
    <sheetView showGridLines="0" zoomScale="90" zoomScaleNormal="90" workbookViewId="0">
      <selection activeCell="B36" sqref="B36"/>
    </sheetView>
  </sheetViews>
  <sheetFormatPr defaultColWidth="9.42578125" defaultRowHeight="13.2" x14ac:dyDescent="0.25"/>
  <cols>
    <col min="1" max="1" width="13.42578125" style="2" customWidth="1"/>
    <col min="2" max="2" width="17.5703125" style="2" customWidth="1"/>
    <col min="3" max="3" width="14.42578125" style="2" customWidth="1"/>
    <col min="4" max="4" width="22.140625" style="2" customWidth="1"/>
    <col min="5" max="5" width="23" style="2" customWidth="1"/>
    <col min="6" max="6" width="16.140625" style="2" customWidth="1"/>
    <col min="7" max="7" width="23" style="2" customWidth="1"/>
    <col min="8" max="8" width="22.42578125" style="2" customWidth="1"/>
    <col min="9" max="16384" width="9.42578125" style="2"/>
  </cols>
  <sheetData>
    <row r="2" spans="2:8" ht="15.6" x14ac:dyDescent="0.3">
      <c r="B2" s="1" t="s">
        <v>56</v>
      </c>
    </row>
    <row r="4" spans="2:8" ht="13.05" customHeight="1" x14ac:dyDescent="0.25">
      <c r="B4" s="108"/>
      <c r="C4" s="111" t="s">
        <v>34</v>
      </c>
      <c r="D4" s="112"/>
      <c r="E4" s="113"/>
      <c r="F4" s="111" t="s">
        <v>31</v>
      </c>
      <c r="G4" s="112"/>
      <c r="H4" s="113"/>
    </row>
    <row r="5" spans="2:8" ht="39" customHeight="1" x14ac:dyDescent="0.25">
      <c r="B5" s="109"/>
      <c r="C5" s="28" t="s">
        <v>32</v>
      </c>
      <c r="D5" s="114" t="s">
        <v>37</v>
      </c>
      <c r="E5" s="115"/>
      <c r="F5" s="28" t="s">
        <v>32</v>
      </c>
      <c r="G5" s="114" t="s">
        <v>58</v>
      </c>
      <c r="H5" s="115"/>
    </row>
    <row r="6" spans="2:8" ht="17.55" customHeight="1" x14ac:dyDescent="0.25">
      <c r="B6" s="110"/>
      <c r="C6" s="29" t="s">
        <v>33</v>
      </c>
      <c r="D6" s="30" t="s">
        <v>33</v>
      </c>
      <c r="E6" s="31" t="s">
        <v>29</v>
      </c>
      <c r="F6" s="29" t="s">
        <v>28</v>
      </c>
      <c r="G6" s="32" t="s">
        <v>28</v>
      </c>
      <c r="H6" s="31" t="s">
        <v>29</v>
      </c>
    </row>
    <row r="7" spans="2:8" x14ac:dyDescent="0.25">
      <c r="B7" s="23" t="s">
        <v>0</v>
      </c>
      <c r="C7" s="38">
        <f>SUM(C8:C34)</f>
        <v>12535059</v>
      </c>
      <c r="D7" s="42">
        <f>SUM(D8:D34)</f>
        <v>2136060.7239997983</v>
      </c>
      <c r="E7" s="19">
        <f t="shared" ref="E7:E34" si="0">+D7/C7*100</f>
        <v>17.040691423947813</v>
      </c>
      <c r="F7" s="24">
        <f>SUM(F8:F34)</f>
        <v>209429.34400000001</v>
      </c>
      <c r="G7" s="18">
        <f>SUM(G8:G34)</f>
        <v>30475.953000003137</v>
      </c>
      <c r="H7" s="19">
        <f t="shared" ref="H7:H34" si="1">+G7/F7*100</f>
        <v>14.5519020486466</v>
      </c>
    </row>
    <row r="8" spans="2:8" x14ac:dyDescent="0.25">
      <c r="B8" s="13" t="s">
        <v>1</v>
      </c>
      <c r="C8" s="39">
        <v>427351</v>
      </c>
      <c r="D8" s="43">
        <v>80153.277999991275</v>
      </c>
      <c r="E8" s="20">
        <f t="shared" si="0"/>
        <v>18.755841919169786</v>
      </c>
      <c r="F8" s="25">
        <v>4895.3</v>
      </c>
      <c r="G8" s="3">
        <v>781.24099999987425</v>
      </c>
      <c r="H8" s="20">
        <f t="shared" si="1"/>
        <v>15.959001491223709</v>
      </c>
    </row>
    <row r="9" spans="2:8" x14ac:dyDescent="0.25">
      <c r="B9" s="14" t="s">
        <v>2</v>
      </c>
      <c r="C9" s="40">
        <v>53124</v>
      </c>
      <c r="D9" s="44">
        <v>11080.489000004058</v>
      </c>
      <c r="E9" s="21">
        <f t="shared" si="0"/>
        <v>20.857783675935657</v>
      </c>
      <c r="F9" s="26">
        <v>3533.578</v>
      </c>
      <c r="G9" s="4">
        <v>737.73899999979642</v>
      </c>
      <c r="H9" s="21">
        <f t="shared" si="1"/>
        <v>20.877959960125299</v>
      </c>
    </row>
    <row r="10" spans="2:8" x14ac:dyDescent="0.25">
      <c r="B10" s="14" t="s">
        <v>3</v>
      </c>
      <c r="C10" s="40">
        <v>203855</v>
      </c>
      <c r="D10" s="44">
        <v>31904.166000008281</v>
      </c>
      <c r="E10" s="21">
        <f t="shared" si="0"/>
        <v>15.650421132671891</v>
      </c>
      <c r="F10" s="26">
        <v>5430.3440000000001</v>
      </c>
      <c r="G10" s="4">
        <v>850.21199999978614</v>
      </c>
      <c r="H10" s="21">
        <f t="shared" si="1"/>
        <v>15.656687679450624</v>
      </c>
    </row>
    <row r="11" spans="2:8" x14ac:dyDescent="0.25">
      <c r="B11" s="14" t="s">
        <v>4</v>
      </c>
      <c r="C11" s="40">
        <v>269430</v>
      </c>
      <c r="D11" s="44">
        <v>56473.971999972047</v>
      </c>
      <c r="E11" s="21">
        <f t="shared" si="0"/>
        <v>20.960535946246537</v>
      </c>
      <c r="F11" s="26">
        <v>3005</v>
      </c>
      <c r="G11" s="4">
        <v>482.35999999991867</v>
      </c>
      <c r="H11" s="21">
        <f t="shared" si="1"/>
        <v>16.051913477534733</v>
      </c>
    </row>
    <row r="12" spans="2:8" x14ac:dyDescent="0.25">
      <c r="B12" s="14" t="s">
        <v>27</v>
      </c>
      <c r="C12" s="40">
        <v>3130593</v>
      </c>
      <c r="D12" s="44">
        <v>578953.87500004901</v>
      </c>
      <c r="E12" s="21">
        <f t="shared" si="0"/>
        <v>18.493425207302547</v>
      </c>
      <c r="F12" s="26">
        <v>45276</v>
      </c>
      <c r="G12" s="4">
        <v>7187.6010000024335</v>
      </c>
      <c r="H12" s="21">
        <f t="shared" si="1"/>
        <v>15.875079512329785</v>
      </c>
    </row>
    <row r="13" spans="2:8" x14ac:dyDescent="0.25">
      <c r="B13" s="14" t="s">
        <v>5</v>
      </c>
      <c r="C13" s="40">
        <v>24307</v>
      </c>
      <c r="D13" s="44">
        <v>4784.8310000014835</v>
      </c>
      <c r="E13" s="21">
        <f t="shared" si="0"/>
        <v>19.684991977625717</v>
      </c>
      <c r="F13" s="26">
        <v>646.96</v>
      </c>
      <c r="G13" s="4">
        <v>108.85700000000674</v>
      </c>
      <c r="H13" s="21">
        <f t="shared" si="1"/>
        <v>16.825924322988548</v>
      </c>
    </row>
    <row r="14" spans="2:8" x14ac:dyDescent="0.25">
      <c r="B14" s="14" t="s">
        <v>6</v>
      </c>
      <c r="C14" s="40">
        <v>333222</v>
      </c>
      <c r="D14" s="44">
        <v>163439.37499995856</v>
      </c>
      <c r="E14" s="21">
        <f t="shared" si="0"/>
        <v>49.04819459698296</v>
      </c>
      <c r="F14" s="26">
        <v>2318.2249999999999</v>
      </c>
      <c r="G14" s="4">
        <v>630.34599999989848</v>
      </c>
      <c r="H14" s="21">
        <f t="shared" si="1"/>
        <v>27.190889581464202</v>
      </c>
    </row>
    <row r="15" spans="2:8" x14ac:dyDescent="0.25">
      <c r="B15" s="14" t="s">
        <v>7</v>
      </c>
      <c r="C15" s="40">
        <v>158900</v>
      </c>
      <c r="D15" s="44">
        <v>20352.276000006459</v>
      </c>
      <c r="E15" s="21">
        <f t="shared" si="0"/>
        <v>12.808229074893932</v>
      </c>
      <c r="F15" s="26">
        <v>4751.9560000000001</v>
      </c>
      <c r="G15" s="4">
        <v>530.13299999992341</v>
      </c>
      <c r="H15" s="21">
        <f t="shared" si="1"/>
        <v>11.156100771975233</v>
      </c>
    </row>
    <row r="16" spans="2:8" x14ac:dyDescent="0.25">
      <c r="B16" s="14" t="s">
        <v>8</v>
      </c>
      <c r="C16" s="40">
        <v>1129627</v>
      </c>
      <c r="D16" s="44">
        <v>143836.56499996819</v>
      </c>
      <c r="E16" s="21">
        <f t="shared" si="0"/>
        <v>12.733102608203255</v>
      </c>
      <c r="F16" s="26">
        <v>20332.099999999999</v>
      </c>
      <c r="G16" s="4">
        <v>2581.612000000327</v>
      </c>
      <c r="H16" s="21">
        <f t="shared" si="1"/>
        <v>12.697222618422726</v>
      </c>
    </row>
    <row r="17" spans="2:8" x14ac:dyDescent="0.25">
      <c r="B17" s="14" t="s">
        <v>9</v>
      </c>
      <c r="C17" s="40">
        <v>2169282</v>
      </c>
      <c r="D17" s="44">
        <v>292718.69299993268</v>
      </c>
      <c r="E17" s="21">
        <f t="shared" si="0"/>
        <v>13.493805461896272</v>
      </c>
      <c r="F17" s="26">
        <v>28496</v>
      </c>
      <c r="G17" s="4">
        <v>3444.7280000006067</v>
      </c>
      <c r="H17" s="21">
        <f t="shared" si="1"/>
        <v>12.088461538463667</v>
      </c>
    </row>
    <row r="18" spans="2:8" x14ac:dyDescent="0.25">
      <c r="B18" s="14" t="s">
        <v>10</v>
      </c>
      <c r="C18" s="40">
        <v>45827</v>
      </c>
      <c r="D18" s="44">
        <v>4383.0930000014623</v>
      </c>
      <c r="E18" s="21">
        <f t="shared" si="0"/>
        <v>9.5644336308321787</v>
      </c>
      <c r="F18" s="26">
        <v>1695.7739999999999</v>
      </c>
      <c r="G18" s="4">
        <v>160.23900000001314</v>
      </c>
      <c r="H18" s="21">
        <f t="shared" si="1"/>
        <v>9.4493134108680259</v>
      </c>
    </row>
    <row r="19" spans="2:8" x14ac:dyDescent="0.25">
      <c r="B19" s="14" t="s">
        <v>11</v>
      </c>
      <c r="C19" s="40">
        <v>1611379</v>
      </c>
      <c r="D19" s="44">
        <v>220090.20599994512</v>
      </c>
      <c r="E19" s="21">
        <f t="shared" si="0"/>
        <v>13.658500327976542</v>
      </c>
      <c r="F19" s="26">
        <v>25503.9</v>
      </c>
      <c r="G19" s="4">
        <v>3296.0180000011042</v>
      </c>
      <c r="H19" s="21">
        <f t="shared" si="1"/>
        <v>12.923584236140762</v>
      </c>
    </row>
    <row r="20" spans="2:8" x14ac:dyDescent="0.25">
      <c r="B20" s="14" t="s">
        <v>12</v>
      </c>
      <c r="C20" s="40">
        <v>20328</v>
      </c>
      <c r="D20" s="44">
        <v>5225.3120000010776</v>
      </c>
      <c r="E20" s="21">
        <f t="shared" si="0"/>
        <v>25.704998032276059</v>
      </c>
      <c r="F20" s="26">
        <v>445.15</v>
      </c>
      <c r="G20" s="4">
        <v>77.264000000000408</v>
      </c>
      <c r="H20" s="21">
        <f t="shared" si="1"/>
        <v>17.356846006964037</v>
      </c>
    </row>
    <row r="21" spans="2:8" x14ac:dyDescent="0.25">
      <c r="B21" s="14" t="s">
        <v>13</v>
      </c>
      <c r="C21" s="40">
        <v>26617</v>
      </c>
      <c r="D21" s="44">
        <v>4946.999000001374</v>
      </c>
      <c r="E21" s="21">
        <f t="shared" si="0"/>
        <v>18.585862418760094</v>
      </c>
      <c r="F21" s="26">
        <v>898.06399999999996</v>
      </c>
      <c r="G21" s="4">
        <v>158.99700000000888</v>
      </c>
      <c r="H21" s="21">
        <f t="shared" si="1"/>
        <v>17.704417502539783</v>
      </c>
    </row>
    <row r="22" spans="2:8" x14ac:dyDescent="0.25">
      <c r="B22" s="14" t="s">
        <v>14</v>
      </c>
      <c r="C22" s="40">
        <v>43995</v>
      </c>
      <c r="D22" s="44">
        <v>9682.332000003873</v>
      </c>
      <c r="E22" s="21">
        <f t="shared" si="0"/>
        <v>22.007800886473174</v>
      </c>
      <c r="F22" s="26">
        <v>1388.54</v>
      </c>
      <c r="G22" s="4">
        <v>256.66000000001821</v>
      </c>
      <c r="H22" s="21">
        <f t="shared" si="1"/>
        <v>18.484163221802628</v>
      </c>
    </row>
    <row r="23" spans="2:8" x14ac:dyDescent="0.25">
      <c r="B23" s="14" t="s">
        <v>15</v>
      </c>
      <c r="C23" s="40">
        <v>56772</v>
      </c>
      <c r="D23" s="44">
        <v>16670.189000003134</v>
      </c>
      <c r="E23" s="21">
        <f t="shared" si="0"/>
        <v>29.363399210884122</v>
      </c>
      <c r="F23" s="26">
        <v>463.32499999999999</v>
      </c>
      <c r="G23" s="4">
        <v>108.8000000000045</v>
      </c>
      <c r="H23" s="21">
        <f t="shared" si="1"/>
        <v>23.482436734474614</v>
      </c>
    </row>
    <row r="24" spans="2:8" x14ac:dyDescent="0.25">
      <c r="B24" s="14" t="s">
        <v>16</v>
      </c>
      <c r="C24" s="40">
        <v>123786</v>
      </c>
      <c r="D24" s="44">
        <v>20722.698000006356</v>
      </c>
      <c r="E24" s="21">
        <f t="shared" si="0"/>
        <v>16.740744510692934</v>
      </c>
      <c r="F24" s="26">
        <v>4715.0630000000001</v>
      </c>
      <c r="G24" s="4">
        <v>705.04199999982143</v>
      </c>
      <c r="H24" s="21">
        <f t="shared" si="1"/>
        <v>14.952970935909477</v>
      </c>
    </row>
    <row r="25" spans="2:8" x14ac:dyDescent="0.25">
      <c r="B25" s="14" t="s">
        <v>17</v>
      </c>
      <c r="C25" s="40">
        <v>12798</v>
      </c>
      <c r="D25" s="44">
        <v>4747.7520000004779</v>
      </c>
      <c r="E25" s="21">
        <f t="shared" si="0"/>
        <v>37.097609001410206</v>
      </c>
      <c r="F25" s="26">
        <v>252.20099999999999</v>
      </c>
      <c r="G25" s="4">
        <v>70.422999999999448</v>
      </c>
      <c r="H25" s="21">
        <f t="shared" si="1"/>
        <v>27.923362714659916</v>
      </c>
    </row>
    <row r="26" spans="2:8" x14ac:dyDescent="0.25">
      <c r="B26" s="14" t="s">
        <v>18</v>
      </c>
      <c r="C26" s="40">
        <v>724967</v>
      </c>
      <c r="D26" s="44">
        <v>151057.76399996952</v>
      </c>
      <c r="E26" s="21">
        <f t="shared" si="0"/>
        <v>20.836502075262668</v>
      </c>
      <c r="F26" s="26">
        <v>9623</v>
      </c>
      <c r="G26" s="4">
        <v>1675.2849999997218</v>
      </c>
      <c r="H26" s="21">
        <f t="shared" si="1"/>
        <v>17.409175932658442</v>
      </c>
    </row>
    <row r="27" spans="2:8" x14ac:dyDescent="0.25">
      <c r="B27" s="14" t="s">
        <v>19</v>
      </c>
      <c r="C27" s="40">
        <v>354916</v>
      </c>
      <c r="D27" s="44">
        <v>54690.224999973609</v>
      </c>
      <c r="E27" s="21">
        <f t="shared" si="0"/>
        <v>15.409343337571032</v>
      </c>
      <c r="F27" s="26">
        <v>4535.09</v>
      </c>
      <c r="G27" s="4">
        <v>601.64599999985069</v>
      </c>
      <c r="H27" s="21">
        <f t="shared" si="1"/>
        <v>13.266462187075684</v>
      </c>
    </row>
    <row r="28" spans="2:8" x14ac:dyDescent="0.25">
      <c r="B28" s="14" t="s">
        <v>20</v>
      </c>
      <c r="C28" s="40">
        <v>468024</v>
      </c>
      <c r="D28" s="44">
        <v>75713.031999990533</v>
      </c>
      <c r="E28" s="21">
        <f t="shared" si="0"/>
        <v>16.177168692201796</v>
      </c>
      <c r="F28" s="26">
        <v>16397.900000000001</v>
      </c>
      <c r="G28" s="4">
        <v>2472.369000000715</v>
      </c>
      <c r="H28" s="21">
        <f t="shared" si="1"/>
        <v>15.077351368167355</v>
      </c>
    </row>
    <row r="29" spans="2:8" x14ac:dyDescent="0.25">
      <c r="B29" s="14" t="s">
        <v>21</v>
      </c>
      <c r="C29" s="40">
        <v>185538</v>
      </c>
      <c r="D29" s="44">
        <v>21360.74200000675</v>
      </c>
      <c r="E29" s="21">
        <f t="shared" si="0"/>
        <v>11.512866367001234</v>
      </c>
      <c r="F29" s="26">
        <v>4952.8</v>
      </c>
      <c r="G29" s="4">
        <v>600.70899999988262</v>
      </c>
      <c r="H29" s="21">
        <f t="shared" si="1"/>
        <v>12.1286746890624</v>
      </c>
    </row>
    <row r="30" spans="2:8" x14ac:dyDescent="0.25">
      <c r="B30" s="14" t="s">
        <v>22</v>
      </c>
      <c r="C30" s="40">
        <v>202808</v>
      </c>
      <c r="D30" s="44">
        <v>28517.386000007828</v>
      </c>
      <c r="E30" s="21">
        <f t="shared" si="0"/>
        <v>14.061272730862603</v>
      </c>
      <c r="F30" s="26">
        <v>8649.5</v>
      </c>
      <c r="G30" s="4">
        <v>1273.3749999996601</v>
      </c>
      <c r="H30" s="21">
        <f t="shared" si="1"/>
        <v>14.721949245617205</v>
      </c>
    </row>
    <row r="31" spans="2:8" x14ac:dyDescent="0.25">
      <c r="B31" s="14" t="s">
        <v>23</v>
      </c>
      <c r="C31" s="40">
        <v>42378</v>
      </c>
      <c r="D31" s="44">
        <v>8382.2500000031905</v>
      </c>
      <c r="E31" s="21">
        <f t="shared" si="0"/>
        <v>19.77972060975787</v>
      </c>
      <c r="F31" s="26">
        <v>1045.7840000000001</v>
      </c>
      <c r="G31" s="4">
        <v>184.03800000001652</v>
      </c>
      <c r="H31" s="21">
        <f t="shared" si="1"/>
        <v>17.598089089144271</v>
      </c>
    </row>
    <row r="32" spans="2:8" x14ac:dyDescent="0.25">
      <c r="B32" s="14" t="s">
        <v>24</v>
      </c>
      <c r="C32" s="40">
        <v>84427</v>
      </c>
      <c r="D32" s="44">
        <v>13718.728000004397</v>
      </c>
      <c r="E32" s="21">
        <f t="shared" si="0"/>
        <v>16.249218851794328</v>
      </c>
      <c r="F32" s="26">
        <v>2445.19</v>
      </c>
      <c r="G32" s="4">
        <v>383.66799999992162</v>
      </c>
      <c r="H32" s="21">
        <f t="shared" si="1"/>
        <v>15.690723420262703</v>
      </c>
    </row>
    <row r="33" spans="2:8" x14ac:dyDescent="0.25">
      <c r="B33" s="14" t="s">
        <v>25</v>
      </c>
      <c r="C33" s="40">
        <v>207292</v>
      </c>
      <c r="D33" s="44">
        <v>33792.204999998787</v>
      </c>
      <c r="E33" s="21">
        <f t="shared" si="0"/>
        <v>16.301741022325409</v>
      </c>
      <c r="F33" s="26">
        <v>2664.6</v>
      </c>
      <c r="G33" s="4">
        <v>371.68499999996436</v>
      </c>
      <c r="H33" s="21">
        <f t="shared" si="1"/>
        <v>13.948997973428071</v>
      </c>
    </row>
    <row r="34" spans="2:8" x14ac:dyDescent="0.25">
      <c r="B34" s="15" t="s">
        <v>26</v>
      </c>
      <c r="C34" s="41">
        <v>423516</v>
      </c>
      <c r="D34" s="45">
        <v>78662.290999988691</v>
      </c>
      <c r="E34" s="22">
        <f t="shared" si="0"/>
        <v>18.573629095474242</v>
      </c>
      <c r="F34" s="27">
        <v>5068</v>
      </c>
      <c r="G34" s="5">
        <v>744.90599999985898</v>
      </c>
      <c r="H34" s="22">
        <f t="shared" si="1"/>
        <v>14.698224151536285</v>
      </c>
    </row>
    <row r="36" spans="2:8" ht="15.75" customHeight="1" x14ac:dyDescent="0.25">
      <c r="B36" s="17" t="s">
        <v>63</v>
      </c>
    </row>
    <row r="37" spans="2:8" x14ac:dyDescent="0.25">
      <c r="B37" s="6"/>
    </row>
  </sheetData>
  <mergeCells count="5">
    <mergeCell ref="B4:B6"/>
    <mergeCell ref="C4:E4"/>
    <mergeCell ref="F4:H4"/>
    <mergeCell ref="D5:E5"/>
    <mergeCell ref="G5:H5"/>
  </mergeCells>
  <pageMargins left="0.25" right="0.25" top="0.75" bottom="0.75" header="0.3" footer="0.3"/>
  <pageSetup paperSize="9" scale="9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9C2C1-D44A-472A-856C-3636022BDBD6}">
  <sheetPr codeName="Sheet5">
    <pageSetUpPr fitToPage="1"/>
  </sheetPr>
  <dimension ref="B2:H37"/>
  <sheetViews>
    <sheetView showGridLines="0" topLeftCell="A10" zoomScale="90" zoomScaleNormal="90" workbookViewId="0">
      <selection activeCell="B36" sqref="B36"/>
    </sheetView>
  </sheetViews>
  <sheetFormatPr defaultColWidth="9.42578125" defaultRowHeight="13.2" x14ac:dyDescent="0.25"/>
  <cols>
    <col min="1" max="1" width="13.42578125" style="2" customWidth="1"/>
    <col min="2" max="2" width="17.5703125" style="2" customWidth="1"/>
    <col min="3" max="3" width="15.42578125" style="2" customWidth="1"/>
    <col min="4" max="4" width="21.5703125" style="2" customWidth="1"/>
    <col min="5" max="5" width="23" style="2" customWidth="1"/>
    <col min="6" max="6" width="15.42578125" style="2" customWidth="1"/>
    <col min="7" max="7" width="23.5703125" style="2" customWidth="1"/>
    <col min="8" max="8" width="22.42578125" style="2" customWidth="1"/>
    <col min="9" max="16384" width="9.42578125" style="2"/>
  </cols>
  <sheetData>
    <row r="2" spans="2:8" ht="15.6" x14ac:dyDescent="0.3">
      <c r="B2" s="1" t="s">
        <v>55</v>
      </c>
    </row>
    <row r="4" spans="2:8" ht="13.05" customHeight="1" x14ac:dyDescent="0.25">
      <c r="B4" s="108"/>
      <c r="C4" s="111" t="s">
        <v>34</v>
      </c>
      <c r="D4" s="112"/>
      <c r="E4" s="113"/>
      <c r="F4" s="111" t="s">
        <v>31</v>
      </c>
      <c r="G4" s="112"/>
      <c r="H4" s="113"/>
    </row>
    <row r="5" spans="2:8" ht="39" customHeight="1" x14ac:dyDescent="0.25">
      <c r="B5" s="109"/>
      <c r="C5" s="28" t="s">
        <v>32</v>
      </c>
      <c r="D5" s="114" t="s">
        <v>37</v>
      </c>
      <c r="E5" s="115"/>
      <c r="F5" s="28" t="s">
        <v>32</v>
      </c>
      <c r="G5" s="114" t="s">
        <v>58</v>
      </c>
      <c r="H5" s="115"/>
    </row>
    <row r="6" spans="2:8" ht="17.100000000000001" customHeight="1" x14ac:dyDescent="0.25">
      <c r="B6" s="110"/>
      <c r="C6" s="29" t="s">
        <v>33</v>
      </c>
      <c r="D6" s="30" t="s">
        <v>33</v>
      </c>
      <c r="E6" s="31" t="s">
        <v>29</v>
      </c>
      <c r="F6" s="29" t="s">
        <v>28</v>
      </c>
      <c r="G6" s="32" t="s">
        <v>28</v>
      </c>
      <c r="H6" s="31" t="s">
        <v>29</v>
      </c>
    </row>
    <row r="7" spans="2:8" x14ac:dyDescent="0.25">
      <c r="B7" s="23" t="s">
        <v>0</v>
      </c>
      <c r="C7" s="38">
        <f>SUM(C8:C34)</f>
        <v>12095485</v>
      </c>
      <c r="D7" s="42">
        <f>SUM(D8:D34)</f>
        <v>2037397.0149998171</v>
      </c>
      <c r="E7" s="19">
        <f t="shared" ref="E7:E34" si="0">+D7/C7*100</f>
        <v>16.844277141427707</v>
      </c>
      <c r="F7" s="24">
        <f>SUM(F8:F34)</f>
        <v>207136.56299999999</v>
      </c>
      <c r="G7" s="18">
        <f>SUM(G8:G34)</f>
        <v>29637.085000002702</v>
      </c>
      <c r="H7" s="19">
        <f t="shared" ref="H7:H34" si="1">+G7/F7*100</f>
        <v>14.307993031632327</v>
      </c>
    </row>
    <row r="8" spans="2:8" x14ac:dyDescent="0.25">
      <c r="B8" s="13" t="s">
        <v>1</v>
      </c>
      <c r="C8" s="39">
        <v>410201</v>
      </c>
      <c r="D8" s="43">
        <v>75271.515999991898</v>
      </c>
      <c r="E8" s="20">
        <f t="shared" si="0"/>
        <v>18.349910409772747</v>
      </c>
      <c r="F8" s="25">
        <v>4818.2</v>
      </c>
      <c r="G8" s="3">
        <v>761.72499999987599</v>
      </c>
      <c r="H8" s="20">
        <f t="shared" si="1"/>
        <v>15.809327134612014</v>
      </c>
    </row>
    <row r="9" spans="2:8" x14ac:dyDescent="0.25">
      <c r="B9" s="14" t="s">
        <v>2</v>
      </c>
      <c r="C9" s="40">
        <v>48691</v>
      </c>
      <c r="D9" s="44">
        <v>9779.4220000037203</v>
      </c>
      <c r="E9" s="21">
        <f t="shared" si="0"/>
        <v>20.084660409528908</v>
      </c>
      <c r="F9" s="26">
        <v>3521.64</v>
      </c>
      <c r="G9" s="4">
        <v>693.69199999980594</v>
      </c>
      <c r="H9" s="21">
        <f t="shared" si="1"/>
        <v>19.69798162219324</v>
      </c>
    </row>
    <row r="10" spans="2:8" x14ac:dyDescent="0.25">
      <c r="B10" s="14" t="s">
        <v>3</v>
      </c>
      <c r="C10" s="40">
        <v>190124</v>
      </c>
      <c r="D10" s="44">
        <v>30452.247000007854</v>
      </c>
      <c r="E10" s="21">
        <f t="shared" si="0"/>
        <v>16.017045191563323</v>
      </c>
      <c r="F10" s="26">
        <v>5417.11</v>
      </c>
      <c r="G10" s="4">
        <v>863.65799999979367</v>
      </c>
      <c r="H10" s="21">
        <f t="shared" si="1"/>
        <v>15.943150499063039</v>
      </c>
    </row>
    <row r="11" spans="2:8" x14ac:dyDescent="0.25">
      <c r="B11" s="14" t="s">
        <v>4</v>
      </c>
      <c r="C11" s="40">
        <v>262325</v>
      </c>
      <c r="D11" s="44">
        <v>53438.208999971968</v>
      </c>
      <c r="E11" s="21">
        <f t="shared" si="0"/>
        <v>20.370993614780129</v>
      </c>
      <c r="F11" s="26">
        <v>2963</v>
      </c>
      <c r="G11" s="4">
        <v>471.88399999992373</v>
      </c>
      <c r="H11" s="21">
        <f t="shared" si="1"/>
        <v>15.925885926423344</v>
      </c>
    </row>
    <row r="12" spans="2:8" x14ac:dyDescent="0.25">
      <c r="B12" s="14" t="s">
        <v>27</v>
      </c>
      <c r="C12" s="40">
        <v>3032736</v>
      </c>
      <c r="D12" s="44">
        <v>559201.28300004348</v>
      </c>
      <c r="E12" s="21">
        <f t="shared" si="0"/>
        <v>18.438838164615827</v>
      </c>
      <c r="F12" s="26">
        <v>44866</v>
      </c>
      <c r="G12" s="4">
        <v>7029.6010000024371</v>
      </c>
      <c r="H12" s="21">
        <f t="shared" si="1"/>
        <v>15.667991352031466</v>
      </c>
    </row>
    <row r="13" spans="2:8" x14ac:dyDescent="0.25">
      <c r="B13" s="14" t="s">
        <v>5</v>
      </c>
      <c r="C13" s="40">
        <v>22558</v>
      </c>
      <c r="D13" s="44">
        <v>4294.8010000013383</v>
      </c>
      <c r="E13" s="21">
        <f t="shared" si="0"/>
        <v>19.038926323261542</v>
      </c>
      <c r="F13" s="26">
        <v>649.51</v>
      </c>
      <c r="G13" s="4">
        <v>104.33600000000646</v>
      </c>
      <c r="H13" s="21">
        <f t="shared" si="1"/>
        <v>16.063801943004183</v>
      </c>
    </row>
    <row r="14" spans="2:8" x14ac:dyDescent="0.25">
      <c r="B14" s="14" t="s">
        <v>6</v>
      </c>
      <c r="C14" s="40">
        <v>306057</v>
      </c>
      <c r="D14" s="44">
        <v>148695.06599997089</v>
      </c>
      <c r="E14" s="21">
        <f t="shared" si="0"/>
        <v>48.584108842461013</v>
      </c>
      <c r="F14" s="26">
        <v>2251.5250000000001</v>
      </c>
      <c r="G14" s="4">
        <v>598.57899999991344</v>
      </c>
      <c r="H14" s="21">
        <f t="shared" si="1"/>
        <v>26.58549205538084</v>
      </c>
    </row>
    <row r="15" spans="2:8" x14ac:dyDescent="0.25">
      <c r="B15" s="14" t="s">
        <v>7</v>
      </c>
      <c r="C15" s="40">
        <v>155611</v>
      </c>
      <c r="D15" s="44">
        <v>20032.072000006108</v>
      </c>
      <c r="E15" s="21">
        <f t="shared" si="0"/>
        <v>12.873172205053695</v>
      </c>
      <c r="F15" s="26">
        <v>4650.3440000000001</v>
      </c>
      <c r="G15" s="4">
        <v>512.15799999993112</v>
      </c>
      <c r="H15" s="21">
        <f t="shared" si="1"/>
        <v>11.013335787630574</v>
      </c>
    </row>
    <row r="16" spans="2:8" x14ac:dyDescent="0.25">
      <c r="B16" s="14" t="s">
        <v>8</v>
      </c>
      <c r="C16" s="40">
        <v>1089420</v>
      </c>
      <c r="D16" s="44">
        <v>135315.09899997542</v>
      </c>
      <c r="E16" s="21">
        <f t="shared" si="0"/>
        <v>12.42083851957697</v>
      </c>
      <c r="F16" s="26">
        <v>19809.099999999999</v>
      </c>
      <c r="G16" s="4">
        <v>2424.3220000001133</v>
      </c>
      <c r="H16" s="21">
        <f t="shared" si="1"/>
        <v>12.238425774013526</v>
      </c>
    </row>
    <row r="17" spans="2:8" x14ac:dyDescent="0.25">
      <c r="B17" s="14" t="s">
        <v>9</v>
      </c>
      <c r="C17" s="40">
        <v>2101770</v>
      </c>
      <c r="D17" s="44">
        <v>282320.17299993726</v>
      </c>
      <c r="E17" s="21">
        <f t="shared" si="0"/>
        <v>13.43249608662876</v>
      </c>
      <c r="F17" s="26">
        <v>28158</v>
      </c>
      <c r="G17" s="4">
        <v>3357.5660000005132</v>
      </c>
      <c r="H17" s="21">
        <f t="shared" si="1"/>
        <v>11.924021592444467</v>
      </c>
    </row>
    <row r="18" spans="2:8" x14ac:dyDescent="0.25">
      <c r="B18" s="14" t="s">
        <v>10</v>
      </c>
      <c r="C18" s="40">
        <v>43488</v>
      </c>
      <c r="D18" s="44">
        <v>4000.225000001255</v>
      </c>
      <c r="E18" s="21">
        <f t="shared" si="0"/>
        <v>9.1984570456246662</v>
      </c>
      <c r="F18" s="26">
        <v>1645.348</v>
      </c>
      <c r="G18" s="4">
        <v>150.38400000001309</v>
      </c>
      <c r="H18" s="21">
        <f t="shared" si="1"/>
        <v>9.1399509404705324</v>
      </c>
    </row>
    <row r="19" spans="2:8" x14ac:dyDescent="0.25">
      <c r="B19" s="14" t="s">
        <v>11</v>
      </c>
      <c r="C19" s="40">
        <v>1589576</v>
      </c>
      <c r="D19" s="44">
        <v>212754.60499994108</v>
      </c>
      <c r="E19" s="21">
        <f t="shared" si="0"/>
        <v>13.384361930473352</v>
      </c>
      <c r="F19" s="26">
        <v>25371.3</v>
      </c>
      <c r="G19" s="4">
        <v>3204.745000001049</v>
      </c>
      <c r="H19" s="21">
        <f t="shared" si="1"/>
        <v>12.63137876262174</v>
      </c>
    </row>
    <row r="20" spans="2:8" x14ac:dyDescent="0.25">
      <c r="B20" s="14" t="s">
        <v>12</v>
      </c>
      <c r="C20" s="40">
        <v>18892</v>
      </c>
      <c r="D20" s="44">
        <v>4895.9670000009855</v>
      </c>
      <c r="E20" s="21">
        <f t="shared" si="0"/>
        <v>25.915556849465304</v>
      </c>
      <c r="F20" s="26">
        <v>428.90499999999997</v>
      </c>
      <c r="G20" s="4">
        <v>74.697000000000187</v>
      </c>
      <c r="H20" s="21">
        <f t="shared" si="1"/>
        <v>17.415744745339921</v>
      </c>
    </row>
    <row r="21" spans="2:8" x14ac:dyDescent="0.25">
      <c r="B21" s="14" t="s">
        <v>13</v>
      </c>
      <c r="C21" s="40">
        <v>25307</v>
      </c>
      <c r="D21" s="44">
        <v>4585.7160000012964</v>
      </c>
      <c r="E21" s="21">
        <f t="shared" si="0"/>
        <v>18.12034614929188</v>
      </c>
      <c r="F21" s="26">
        <v>898.88</v>
      </c>
      <c r="G21" s="4">
        <v>152.92300000000913</v>
      </c>
      <c r="H21" s="21">
        <f t="shared" si="1"/>
        <v>17.012615699538216</v>
      </c>
    </row>
    <row r="22" spans="2:8" x14ac:dyDescent="0.25">
      <c r="B22" s="14" t="s">
        <v>14</v>
      </c>
      <c r="C22" s="40">
        <v>40928</v>
      </c>
      <c r="D22" s="44">
        <v>8415.2050000027484</v>
      </c>
      <c r="E22" s="21">
        <f t="shared" si="0"/>
        <v>20.56099736122642</v>
      </c>
      <c r="F22" s="26">
        <v>1380.604</v>
      </c>
      <c r="G22" s="4">
        <v>235.07100000001844</v>
      </c>
      <c r="H22" s="21">
        <f t="shared" si="1"/>
        <v>17.026678178537686</v>
      </c>
    </row>
    <row r="23" spans="2:8" x14ac:dyDescent="0.25">
      <c r="B23" s="14" t="s">
        <v>15</v>
      </c>
      <c r="C23" s="40">
        <v>54632</v>
      </c>
      <c r="D23" s="44">
        <v>16195.102000002846</v>
      </c>
      <c r="E23" s="21">
        <f t="shared" si="0"/>
        <v>29.643985210138464</v>
      </c>
      <c r="F23" s="26">
        <v>447.71899999999999</v>
      </c>
      <c r="G23" s="4">
        <v>103.82100000000452</v>
      </c>
      <c r="H23" s="21">
        <f t="shared" si="1"/>
        <v>23.18887516500406</v>
      </c>
    </row>
    <row r="24" spans="2:8" x14ac:dyDescent="0.25">
      <c r="B24" s="14" t="s">
        <v>16</v>
      </c>
      <c r="C24" s="40">
        <v>114905</v>
      </c>
      <c r="D24" s="44">
        <v>20532.132000006484</v>
      </c>
      <c r="E24" s="21">
        <f t="shared" si="0"/>
        <v>17.868788999614015</v>
      </c>
      <c r="F24" s="26">
        <v>4663.3230000000003</v>
      </c>
      <c r="G24" s="4">
        <v>723.50199999982465</v>
      </c>
      <c r="H24" s="21">
        <f t="shared" si="1"/>
        <v>15.514730590178392</v>
      </c>
    </row>
    <row r="25" spans="2:8" x14ac:dyDescent="0.25">
      <c r="B25" s="14" t="s">
        <v>17</v>
      </c>
      <c r="C25" s="40">
        <v>11575</v>
      </c>
      <c r="D25" s="44">
        <v>4394.2360000004091</v>
      </c>
      <c r="E25" s="21">
        <f t="shared" si="0"/>
        <v>37.963161987044572</v>
      </c>
      <c r="F25" s="26">
        <v>238.60599999999999</v>
      </c>
      <c r="G25" s="4">
        <v>66.6569999999994</v>
      </c>
      <c r="H25" s="21">
        <f t="shared" si="1"/>
        <v>27.93601166777005</v>
      </c>
    </row>
    <row r="26" spans="2:8" x14ac:dyDescent="0.25">
      <c r="B26" s="14" t="s">
        <v>18</v>
      </c>
      <c r="C26" s="40">
        <v>692632</v>
      </c>
      <c r="D26" s="44">
        <v>145128.88799997265</v>
      </c>
      <c r="E26" s="21">
        <f t="shared" si="0"/>
        <v>20.953246168235463</v>
      </c>
      <c r="F26" s="26">
        <v>9408</v>
      </c>
      <c r="G26" s="4">
        <v>1637.6579999997264</v>
      </c>
      <c r="H26" s="21">
        <f t="shared" si="1"/>
        <v>17.407079081629746</v>
      </c>
    </row>
    <row r="27" spans="2:8" x14ac:dyDescent="0.25">
      <c r="B27" s="14" t="s">
        <v>19</v>
      </c>
      <c r="C27" s="40">
        <v>344267</v>
      </c>
      <c r="D27" s="44">
        <v>52526.554999973945</v>
      </c>
      <c r="E27" s="21">
        <f t="shared" si="0"/>
        <v>15.257505075994487</v>
      </c>
      <c r="F27" s="26">
        <v>4487.09</v>
      </c>
      <c r="G27" s="4">
        <v>579.88099999987708</v>
      </c>
      <c r="H27" s="21">
        <f t="shared" si="1"/>
        <v>12.923320013636388</v>
      </c>
    </row>
    <row r="28" spans="2:8" x14ac:dyDescent="0.25">
      <c r="B28" s="14" t="s">
        <v>20</v>
      </c>
      <c r="C28" s="40">
        <v>437037</v>
      </c>
      <c r="D28" s="44">
        <v>69415.881999989186</v>
      </c>
      <c r="E28" s="21">
        <f t="shared" si="0"/>
        <v>15.883296379937898</v>
      </c>
      <c r="F28" s="26">
        <v>16403.7</v>
      </c>
      <c r="G28" s="4">
        <v>2406.86500000054</v>
      </c>
      <c r="H28" s="21">
        <f t="shared" si="1"/>
        <v>14.672695794244833</v>
      </c>
    </row>
    <row r="29" spans="2:8" x14ac:dyDescent="0.25">
      <c r="B29" s="14" t="s">
        <v>21</v>
      </c>
      <c r="C29" s="40">
        <v>177466</v>
      </c>
      <c r="D29" s="44">
        <v>20385.829000006601</v>
      </c>
      <c r="E29" s="21">
        <f t="shared" si="0"/>
        <v>11.487174444686081</v>
      </c>
      <c r="F29" s="26">
        <v>4914.0230000000001</v>
      </c>
      <c r="G29" s="4">
        <v>592.60399999988533</v>
      </c>
      <c r="H29" s="21">
        <f t="shared" si="1"/>
        <v>12.059447015202927</v>
      </c>
    </row>
    <row r="30" spans="2:8" x14ac:dyDescent="0.25">
      <c r="B30" s="14" t="s">
        <v>22</v>
      </c>
      <c r="C30" s="40">
        <v>186383</v>
      </c>
      <c r="D30" s="44">
        <v>26183.221000007597</v>
      </c>
      <c r="E30" s="21">
        <f t="shared" si="0"/>
        <v>14.048073590406634</v>
      </c>
      <c r="F30" s="26">
        <v>8638.7999999999993</v>
      </c>
      <c r="G30" s="4">
        <v>1228.3589999996796</v>
      </c>
      <c r="H30" s="21">
        <f t="shared" si="1"/>
        <v>14.219092929569843</v>
      </c>
    </row>
    <row r="31" spans="2:8" x14ac:dyDescent="0.25">
      <c r="B31" s="14" t="s">
        <v>23</v>
      </c>
      <c r="C31" s="40">
        <v>39961</v>
      </c>
      <c r="D31" s="44">
        <v>7726.9010000026346</v>
      </c>
      <c r="E31" s="21">
        <f t="shared" si="0"/>
        <v>19.336105202579102</v>
      </c>
      <c r="F31" s="26">
        <v>1020.8339999999999</v>
      </c>
      <c r="G31" s="4">
        <v>177.46500000001637</v>
      </c>
      <c r="H31" s="21">
        <f t="shared" si="1"/>
        <v>17.384315177591695</v>
      </c>
    </row>
    <row r="32" spans="2:8" x14ac:dyDescent="0.25">
      <c r="B32" s="14" t="s">
        <v>24</v>
      </c>
      <c r="C32" s="40">
        <v>80517</v>
      </c>
      <c r="D32" s="44">
        <v>13080.51100000435</v>
      </c>
      <c r="E32" s="21">
        <f t="shared" si="0"/>
        <v>16.245651228938424</v>
      </c>
      <c r="F32" s="26">
        <v>2419.902</v>
      </c>
      <c r="G32" s="4">
        <v>391.80899999992403</v>
      </c>
      <c r="H32" s="21">
        <f t="shared" si="1"/>
        <v>16.191110218509841</v>
      </c>
    </row>
    <row r="33" spans="2:8" x14ac:dyDescent="0.25">
      <c r="B33" s="14" t="s">
        <v>25</v>
      </c>
      <c r="C33" s="40">
        <v>201308</v>
      </c>
      <c r="D33" s="44">
        <v>32866.452000004785</v>
      </c>
      <c r="E33" s="21">
        <f t="shared" si="0"/>
        <v>16.326451010394415</v>
      </c>
      <c r="F33" s="26">
        <v>2626.1</v>
      </c>
      <c r="G33" s="4">
        <v>364.42099999996577</v>
      </c>
      <c r="H33" s="21">
        <f t="shared" si="1"/>
        <v>13.876889684321458</v>
      </c>
    </row>
    <row r="34" spans="2:8" x14ac:dyDescent="0.25">
      <c r="B34" s="15" t="s">
        <v>26</v>
      </c>
      <c r="C34" s="41">
        <v>417118</v>
      </c>
      <c r="D34" s="45">
        <v>75509.699999988487</v>
      </c>
      <c r="E34" s="22">
        <f t="shared" si="0"/>
        <v>18.102719134630604</v>
      </c>
      <c r="F34" s="27">
        <v>5039</v>
      </c>
      <c r="G34" s="5">
        <v>728.70199999985175</v>
      </c>
      <c r="H34" s="22">
        <f t="shared" si="1"/>
        <v>14.461242309979196</v>
      </c>
    </row>
    <row r="36" spans="2:8" ht="15.75" customHeight="1" x14ac:dyDescent="0.25">
      <c r="B36" s="17" t="s">
        <v>63</v>
      </c>
    </row>
    <row r="37" spans="2:8" x14ac:dyDescent="0.25">
      <c r="B37" s="6"/>
    </row>
  </sheetData>
  <mergeCells count="5">
    <mergeCell ref="B4:B6"/>
    <mergeCell ref="C4:E4"/>
    <mergeCell ref="F4:H4"/>
    <mergeCell ref="D5:E5"/>
    <mergeCell ref="G5:H5"/>
  </mergeCells>
  <pageMargins left="0.25" right="0.25" top="0.75" bottom="0.75" header="0.3" footer="0.3"/>
  <pageSetup paperSize="9" scale="9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7C150-B389-4361-AE8A-E6972530A072}">
  <sheetPr codeName="Sheet6">
    <pageSetUpPr fitToPage="1"/>
  </sheetPr>
  <dimension ref="B2:H37"/>
  <sheetViews>
    <sheetView showGridLines="0" topLeftCell="A12" zoomScale="90" zoomScaleNormal="90" workbookViewId="0">
      <selection activeCell="B36" sqref="B36"/>
    </sheetView>
  </sheetViews>
  <sheetFormatPr defaultColWidth="9.42578125" defaultRowHeight="13.2" x14ac:dyDescent="0.25"/>
  <cols>
    <col min="1" max="1" width="13.42578125" style="2" customWidth="1"/>
    <col min="2" max="2" width="17.5703125" style="2" customWidth="1"/>
    <col min="3" max="3" width="14.5703125" style="2" customWidth="1"/>
    <col min="4" max="5" width="23" style="2" customWidth="1"/>
    <col min="6" max="6" width="15.85546875" style="2" customWidth="1"/>
    <col min="7" max="7" width="23.140625" style="2" customWidth="1"/>
    <col min="8" max="8" width="22.42578125" style="2" customWidth="1"/>
    <col min="9" max="16384" width="9.42578125" style="2"/>
  </cols>
  <sheetData>
    <row r="2" spans="2:8" ht="15.6" x14ac:dyDescent="0.3">
      <c r="B2" s="1" t="s">
        <v>54</v>
      </c>
    </row>
    <row r="4" spans="2:8" ht="13.05" customHeight="1" x14ac:dyDescent="0.25">
      <c r="B4" s="108"/>
      <c r="C4" s="111" t="s">
        <v>34</v>
      </c>
      <c r="D4" s="112"/>
      <c r="E4" s="113"/>
      <c r="F4" s="111" t="s">
        <v>31</v>
      </c>
      <c r="G4" s="112"/>
      <c r="H4" s="113"/>
    </row>
    <row r="5" spans="2:8" ht="39" customHeight="1" x14ac:dyDescent="0.25">
      <c r="B5" s="109"/>
      <c r="C5" s="28" t="s">
        <v>32</v>
      </c>
      <c r="D5" s="114" t="s">
        <v>37</v>
      </c>
      <c r="E5" s="115"/>
      <c r="F5" s="28" t="s">
        <v>32</v>
      </c>
      <c r="G5" s="114" t="s">
        <v>58</v>
      </c>
      <c r="H5" s="115"/>
    </row>
    <row r="6" spans="2:8" x14ac:dyDescent="0.25">
      <c r="B6" s="110"/>
      <c r="C6" s="29" t="s">
        <v>33</v>
      </c>
      <c r="D6" s="30" t="s">
        <v>33</v>
      </c>
      <c r="E6" s="31" t="s">
        <v>29</v>
      </c>
      <c r="F6" s="29" t="s">
        <v>28</v>
      </c>
      <c r="G6" s="32" t="s">
        <v>28</v>
      </c>
      <c r="H6" s="31" t="s">
        <v>29</v>
      </c>
    </row>
    <row r="7" spans="2:8" x14ac:dyDescent="0.25">
      <c r="B7" s="23" t="s">
        <v>0</v>
      </c>
      <c r="C7" s="38">
        <f>SUM(C8:C34)</f>
        <v>11692126</v>
      </c>
      <c r="D7" s="42">
        <f>SUM(D8:D34)</f>
        <v>1991302.637999845</v>
      </c>
      <c r="E7" s="19">
        <f t="shared" ref="E7:E34" si="0">+D7/C7*100</f>
        <v>17.031142479989054</v>
      </c>
      <c r="F7" s="24">
        <f>SUM(F8:F34)</f>
        <v>204143.09700000004</v>
      </c>
      <c r="G7" s="18">
        <f>SUM(G8:G34)</f>
        <v>29846.331000003178</v>
      </c>
      <c r="H7" s="19">
        <f t="shared" ref="H7:H34" si="1">+G7/F7*100</f>
        <v>14.62029891708911</v>
      </c>
    </row>
    <row r="8" spans="2:8" x14ac:dyDescent="0.25">
      <c r="B8" s="13" t="s">
        <v>1</v>
      </c>
      <c r="C8" s="39">
        <v>397034</v>
      </c>
      <c r="D8" s="43">
        <v>74898.23399999128</v>
      </c>
      <c r="E8" s="20">
        <f t="shared" si="0"/>
        <v>18.864438310066966</v>
      </c>
      <c r="F8" s="25">
        <v>4748.5</v>
      </c>
      <c r="G8" s="3">
        <v>767.38899999987984</v>
      </c>
      <c r="H8" s="20">
        <f t="shared" si="1"/>
        <v>16.160661261448453</v>
      </c>
    </row>
    <row r="9" spans="2:8" x14ac:dyDescent="0.25">
      <c r="B9" s="14" t="s">
        <v>2</v>
      </c>
      <c r="C9" s="40">
        <v>45147</v>
      </c>
      <c r="D9" s="44">
        <v>9850.3500000039094</v>
      </c>
      <c r="E9" s="21">
        <f t="shared" si="0"/>
        <v>21.818393248729503</v>
      </c>
      <c r="F9" s="26">
        <v>3525.3519999999999</v>
      </c>
      <c r="G9" s="4">
        <v>740.24199999979851</v>
      </c>
      <c r="H9" s="21">
        <f t="shared" si="1"/>
        <v>20.997676260407431</v>
      </c>
    </row>
    <row r="10" spans="2:8" x14ac:dyDescent="0.25">
      <c r="B10" s="14" t="s">
        <v>3</v>
      </c>
      <c r="C10" s="40">
        <v>174452</v>
      </c>
      <c r="D10" s="44">
        <v>29430.894000008211</v>
      </c>
      <c r="E10" s="21">
        <f t="shared" si="0"/>
        <v>16.87048242496974</v>
      </c>
      <c r="F10" s="26">
        <v>5345.8140000000003</v>
      </c>
      <c r="G10" s="4">
        <v>879.14299999978539</v>
      </c>
      <c r="H10" s="21">
        <f t="shared" si="1"/>
        <v>16.445446848689187</v>
      </c>
    </row>
    <row r="11" spans="2:8" x14ac:dyDescent="0.25">
      <c r="B11" s="14" t="s">
        <v>4</v>
      </c>
      <c r="C11" s="40">
        <v>256349</v>
      </c>
      <c r="D11" s="44">
        <v>51660.903999974435</v>
      </c>
      <c r="E11" s="21">
        <f t="shared" si="0"/>
        <v>20.152567008248301</v>
      </c>
      <c r="F11" s="26">
        <v>2920</v>
      </c>
      <c r="G11" s="4">
        <v>451.79999999992862</v>
      </c>
      <c r="H11" s="21">
        <f t="shared" si="1"/>
        <v>15.472602739723582</v>
      </c>
    </row>
    <row r="12" spans="2:8" x14ac:dyDescent="0.25">
      <c r="B12" s="14" t="s">
        <v>27</v>
      </c>
      <c r="C12" s="40">
        <v>2944074</v>
      </c>
      <c r="D12" s="44">
        <v>568487.38700005063</v>
      </c>
      <c r="E12" s="21">
        <f t="shared" si="0"/>
        <v>19.309548163532934</v>
      </c>
      <c r="F12" s="26">
        <v>44251</v>
      </c>
      <c r="G12" s="4">
        <v>7197.2140000024492</v>
      </c>
      <c r="H12" s="21">
        <f t="shared" si="1"/>
        <v>16.264522835647668</v>
      </c>
    </row>
    <row r="13" spans="2:8" x14ac:dyDescent="0.25">
      <c r="B13" s="14" t="s">
        <v>5</v>
      </c>
      <c r="C13" s="40">
        <v>20676</v>
      </c>
      <c r="D13" s="44">
        <v>4043.8560000010939</v>
      </c>
      <c r="E13" s="21">
        <f t="shared" si="0"/>
        <v>19.558212420202619</v>
      </c>
      <c r="F13" s="26">
        <v>638.5</v>
      </c>
      <c r="G13" s="4">
        <v>105.35700000000689</v>
      </c>
      <c r="H13" s="21">
        <f t="shared" si="1"/>
        <v>16.500704776821753</v>
      </c>
    </row>
    <row r="14" spans="2:8" x14ac:dyDescent="0.25">
      <c r="B14" s="14" t="s">
        <v>6</v>
      </c>
      <c r="C14" s="40">
        <v>277596</v>
      </c>
      <c r="D14" s="44">
        <v>122228.5349999927</v>
      </c>
      <c r="E14" s="21">
        <f t="shared" si="0"/>
        <v>44.03108654303113</v>
      </c>
      <c r="F14" s="26">
        <v>2189.9740000000002</v>
      </c>
      <c r="G14" s="4">
        <v>587.01299999990783</v>
      </c>
      <c r="H14" s="21">
        <f t="shared" si="1"/>
        <v>26.804564803048248</v>
      </c>
    </row>
    <row r="15" spans="2:8" x14ac:dyDescent="0.25">
      <c r="B15" s="14" t="s">
        <v>7</v>
      </c>
      <c r="C15" s="40">
        <v>154344</v>
      </c>
      <c r="D15" s="44">
        <v>18380.328000005811</v>
      </c>
      <c r="E15" s="21">
        <f t="shared" si="0"/>
        <v>11.908676722130963</v>
      </c>
      <c r="F15" s="26">
        <v>4446.6270000000004</v>
      </c>
      <c r="G15" s="4">
        <v>450.19199999993361</v>
      </c>
      <c r="H15" s="21">
        <f t="shared" si="1"/>
        <v>10.124348185713206</v>
      </c>
    </row>
    <row r="16" spans="2:8" x14ac:dyDescent="0.25">
      <c r="B16" s="14" t="s">
        <v>8</v>
      </c>
      <c r="C16" s="40">
        <v>1053805</v>
      </c>
      <c r="D16" s="44">
        <v>136814.2339999731</v>
      </c>
      <c r="E16" s="21">
        <f t="shared" si="0"/>
        <v>12.982879565002358</v>
      </c>
      <c r="F16" s="26">
        <v>19382.099999999999</v>
      </c>
      <c r="G16" s="4">
        <v>2505.965000000248</v>
      </c>
      <c r="H16" s="21">
        <f t="shared" si="1"/>
        <v>12.929274949568148</v>
      </c>
    </row>
    <row r="17" spans="2:8" x14ac:dyDescent="0.25">
      <c r="B17" s="14" t="s">
        <v>9</v>
      </c>
      <c r="C17" s="40">
        <v>2046129</v>
      </c>
      <c r="D17" s="44">
        <v>273954.30399993761</v>
      </c>
      <c r="E17" s="21">
        <f t="shared" si="0"/>
        <v>13.388906760030164</v>
      </c>
      <c r="F17" s="26">
        <v>27881</v>
      </c>
      <c r="G17" s="4">
        <v>3320.5190000005414</v>
      </c>
      <c r="H17" s="21">
        <f t="shared" si="1"/>
        <v>11.90961228076662</v>
      </c>
    </row>
    <row r="18" spans="2:8" x14ac:dyDescent="0.25">
      <c r="B18" s="14" t="s">
        <v>10</v>
      </c>
      <c r="C18" s="40">
        <v>41432</v>
      </c>
      <c r="D18" s="44">
        <v>4173.8780000013148</v>
      </c>
      <c r="E18" s="21">
        <f t="shared" si="0"/>
        <v>10.074044217033489</v>
      </c>
      <c r="F18" s="26">
        <v>1603.873</v>
      </c>
      <c r="G18" s="4">
        <v>161.51700000001364</v>
      </c>
      <c r="H18" s="21">
        <f t="shared" si="1"/>
        <v>10.070435751459975</v>
      </c>
    </row>
    <row r="19" spans="2:8" x14ac:dyDescent="0.25">
      <c r="B19" s="14" t="s">
        <v>11</v>
      </c>
      <c r="C19" s="40">
        <v>1557796</v>
      </c>
      <c r="D19" s="44">
        <v>211628.91999994151</v>
      </c>
      <c r="E19" s="21">
        <f t="shared" si="0"/>
        <v>13.585149788543655</v>
      </c>
      <c r="F19" s="26">
        <v>25138.3</v>
      </c>
      <c r="G19" s="4">
        <v>3218.5620000010636</v>
      </c>
      <c r="H19" s="21">
        <f t="shared" si="1"/>
        <v>12.803419483421965</v>
      </c>
    </row>
    <row r="20" spans="2:8" x14ac:dyDescent="0.25">
      <c r="B20" s="14" t="s">
        <v>12</v>
      </c>
      <c r="C20" s="40">
        <v>17740</v>
      </c>
      <c r="D20" s="44">
        <v>4716.2220000007883</v>
      </c>
      <c r="E20" s="21">
        <f t="shared" si="0"/>
        <v>26.585242390083362</v>
      </c>
      <c r="F20" s="26">
        <v>407.13900000000001</v>
      </c>
      <c r="G20" s="4">
        <v>72.245000000000076</v>
      </c>
      <c r="H20" s="21">
        <f t="shared" si="1"/>
        <v>17.744554071214026</v>
      </c>
    </row>
    <row r="21" spans="2:8" x14ac:dyDescent="0.25">
      <c r="B21" s="14" t="s">
        <v>13</v>
      </c>
      <c r="C21" s="40">
        <v>23574</v>
      </c>
      <c r="D21" s="44">
        <v>4507.4300000013254</v>
      </c>
      <c r="E21" s="21">
        <f t="shared" si="0"/>
        <v>19.12034444727804</v>
      </c>
      <c r="F21" s="26">
        <v>885.98599999999999</v>
      </c>
      <c r="G21" s="4">
        <v>158.26400000000893</v>
      </c>
      <c r="H21" s="21">
        <f t="shared" si="1"/>
        <v>17.863036210505463</v>
      </c>
    </row>
    <row r="22" spans="2:8" x14ac:dyDescent="0.25">
      <c r="B22" s="14" t="s">
        <v>14</v>
      </c>
      <c r="C22" s="40">
        <v>37982</v>
      </c>
      <c r="D22" s="44">
        <v>8447.932000002902</v>
      </c>
      <c r="E22" s="21">
        <f t="shared" si="0"/>
        <v>22.241935653738352</v>
      </c>
      <c r="F22" s="26">
        <v>1361.8910000000001</v>
      </c>
      <c r="G22" s="4">
        <v>250.81800000001931</v>
      </c>
      <c r="H22" s="21">
        <f t="shared" si="1"/>
        <v>18.416892394473514</v>
      </c>
    </row>
    <row r="23" spans="2:8" x14ac:dyDescent="0.25">
      <c r="B23" s="14" t="s">
        <v>15</v>
      </c>
      <c r="C23" s="40">
        <v>53011</v>
      </c>
      <c r="D23" s="44">
        <v>15955.365000002725</v>
      </c>
      <c r="E23" s="21">
        <f t="shared" si="0"/>
        <v>30.098215464720013</v>
      </c>
      <c r="F23" s="26">
        <v>432.185</v>
      </c>
      <c r="G23" s="4">
        <v>100.52700000000354</v>
      </c>
      <c r="H23" s="21">
        <f t="shared" si="1"/>
        <v>23.260177933061893</v>
      </c>
    </row>
    <row r="24" spans="2:8" x14ac:dyDescent="0.25">
      <c r="B24" s="14" t="s">
        <v>16</v>
      </c>
      <c r="C24" s="40">
        <v>107730</v>
      </c>
      <c r="D24" s="44">
        <v>20147.27100000672</v>
      </c>
      <c r="E24" s="21">
        <f t="shared" si="0"/>
        <v>18.701634642167196</v>
      </c>
      <c r="F24" s="26">
        <v>4559.241</v>
      </c>
      <c r="G24" s="4">
        <v>723.05799999982526</v>
      </c>
      <c r="H24" s="21">
        <f t="shared" si="1"/>
        <v>15.859174805627193</v>
      </c>
    </row>
    <row r="25" spans="2:8" x14ac:dyDescent="0.25">
      <c r="B25" s="14" t="s">
        <v>17</v>
      </c>
      <c r="C25" s="40">
        <v>10629</v>
      </c>
      <c r="D25" s="44">
        <v>3888.8220000004535</v>
      </c>
      <c r="E25" s="21">
        <f t="shared" si="0"/>
        <v>36.58690375388516</v>
      </c>
      <c r="F25" s="26">
        <v>225.03399999999999</v>
      </c>
      <c r="G25" s="4">
        <v>59.890999999998698</v>
      </c>
      <c r="H25" s="21">
        <f t="shared" si="1"/>
        <v>26.614200520809611</v>
      </c>
    </row>
    <row r="26" spans="2:8" x14ac:dyDescent="0.25">
      <c r="B26" s="14" t="s">
        <v>18</v>
      </c>
      <c r="C26" s="40">
        <v>661566</v>
      </c>
      <c r="D26" s="44">
        <v>139595.62699997195</v>
      </c>
      <c r="E26" s="21">
        <f t="shared" si="0"/>
        <v>21.100786164943777</v>
      </c>
      <c r="F26" s="26">
        <v>9157</v>
      </c>
      <c r="G26" s="4">
        <v>1587.0999999997211</v>
      </c>
      <c r="H26" s="21">
        <f t="shared" si="1"/>
        <v>17.332095664515901</v>
      </c>
    </row>
    <row r="27" spans="2:8" x14ac:dyDescent="0.25">
      <c r="B27" s="14" t="s">
        <v>19</v>
      </c>
      <c r="C27" s="40">
        <v>329417</v>
      </c>
      <c r="D27" s="44">
        <v>49467.586999975356</v>
      </c>
      <c r="E27" s="21">
        <f t="shared" si="0"/>
        <v>15.01670739517856</v>
      </c>
      <c r="F27" s="26">
        <v>4412.5600000000004</v>
      </c>
      <c r="G27" s="4">
        <v>559.43299999988164</v>
      </c>
      <c r="H27" s="21">
        <f t="shared" si="1"/>
        <v>12.678195877220515</v>
      </c>
    </row>
    <row r="28" spans="2:8" x14ac:dyDescent="0.25">
      <c r="B28" s="14" t="s">
        <v>20</v>
      </c>
      <c r="C28" s="40">
        <v>408852</v>
      </c>
      <c r="D28" s="44">
        <v>67522.01499998341</v>
      </c>
      <c r="E28" s="21">
        <f t="shared" si="0"/>
        <v>16.515026219752723</v>
      </c>
      <c r="F28" s="26">
        <v>16315</v>
      </c>
      <c r="G28" s="4">
        <v>2505.2310000008274</v>
      </c>
      <c r="H28" s="21">
        <f t="shared" si="1"/>
        <v>15.355384615389687</v>
      </c>
    </row>
    <row r="29" spans="2:8" x14ac:dyDescent="0.25">
      <c r="B29" s="14" t="s">
        <v>21</v>
      </c>
      <c r="C29" s="40">
        <v>169642</v>
      </c>
      <c r="D29" s="44">
        <v>20514.730000006573</v>
      </c>
      <c r="E29" s="21">
        <f t="shared" si="0"/>
        <v>12.092954574932254</v>
      </c>
      <c r="F29" s="26">
        <v>4802.6030000000001</v>
      </c>
      <c r="G29" s="4">
        <v>606.33299999989038</v>
      </c>
      <c r="H29" s="21">
        <f t="shared" si="1"/>
        <v>12.625091018347559</v>
      </c>
    </row>
    <row r="30" spans="2:8" x14ac:dyDescent="0.25">
      <c r="B30" s="14" t="s">
        <v>22</v>
      </c>
      <c r="C30" s="40">
        <v>168615</v>
      </c>
      <c r="D30" s="44">
        <v>25025.894000007651</v>
      </c>
      <c r="E30" s="21">
        <f t="shared" si="0"/>
        <v>14.842033033839014</v>
      </c>
      <c r="F30" s="26">
        <v>8631.2000000000007</v>
      </c>
      <c r="G30" s="4">
        <v>1241.17499999967</v>
      </c>
      <c r="H30" s="21">
        <f t="shared" si="1"/>
        <v>14.380097784776972</v>
      </c>
    </row>
    <row r="31" spans="2:8" x14ac:dyDescent="0.25">
      <c r="B31" s="14" t="s">
        <v>23</v>
      </c>
      <c r="C31" s="40">
        <v>37370</v>
      </c>
      <c r="D31" s="44">
        <v>7266.5600000026361</v>
      </c>
      <c r="E31" s="21">
        <f t="shared" si="0"/>
        <v>19.444902328077699</v>
      </c>
      <c r="F31" s="26">
        <v>989.16200000000003</v>
      </c>
      <c r="G31" s="4">
        <v>170.83500000001652</v>
      </c>
      <c r="H31" s="21">
        <f t="shared" si="1"/>
        <v>17.27067962578592</v>
      </c>
    </row>
    <row r="32" spans="2:8" x14ac:dyDescent="0.25">
      <c r="B32" s="14" t="s">
        <v>24</v>
      </c>
      <c r="C32" s="40">
        <v>75862</v>
      </c>
      <c r="D32" s="44">
        <v>12005.892000004324</v>
      </c>
      <c r="E32" s="21">
        <f t="shared" si="0"/>
        <v>15.825962932699275</v>
      </c>
      <c r="F32" s="26">
        <v>2372.2559999999999</v>
      </c>
      <c r="G32" s="4">
        <v>379.38799999992483</v>
      </c>
      <c r="H32" s="21">
        <f t="shared" si="1"/>
        <v>15.992709049947596</v>
      </c>
    </row>
    <row r="33" spans="2:8" x14ac:dyDescent="0.25">
      <c r="B33" s="14" t="s">
        <v>25</v>
      </c>
      <c r="C33" s="40">
        <v>195707</v>
      </c>
      <c r="D33" s="44">
        <v>32383.871000008861</v>
      </c>
      <c r="E33" s="21">
        <f t="shared" si="0"/>
        <v>16.547119418318641</v>
      </c>
      <c r="F33" s="26">
        <v>2561.8000000000002</v>
      </c>
      <c r="G33" s="4">
        <v>360.47999999996682</v>
      </c>
      <c r="H33" s="21">
        <f t="shared" si="1"/>
        <v>14.07135607775653</v>
      </c>
    </row>
    <row r="34" spans="2:8" x14ac:dyDescent="0.25">
      <c r="B34" s="15" t="s">
        <v>26</v>
      </c>
      <c r="C34" s="41">
        <v>425595</v>
      </c>
      <c r="D34" s="45">
        <v>74305.595999987752</v>
      </c>
      <c r="E34" s="22">
        <f t="shared" si="0"/>
        <v>17.459226729634452</v>
      </c>
      <c r="F34" s="27">
        <v>4959</v>
      </c>
      <c r="G34" s="5">
        <v>686.63999999986549</v>
      </c>
      <c r="H34" s="22">
        <f t="shared" si="1"/>
        <v>13.846339987898073</v>
      </c>
    </row>
    <row r="36" spans="2:8" ht="15.75" customHeight="1" x14ac:dyDescent="0.25">
      <c r="B36" s="17" t="s">
        <v>63</v>
      </c>
    </row>
    <row r="37" spans="2:8" x14ac:dyDescent="0.25">
      <c r="B37" s="6"/>
    </row>
  </sheetData>
  <mergeCells count="5">
    <mergeCell ref="B4:B6"/>
    <mergeCell ref="C4:E4"/>
    <mergeCell ref="F4:H4"/>
    <mergeCell ref="D5:E5"/>
    <mergeCell ref="G5:H5"/>
  </mergeCells>
  <pageMargins left="0.25" right="0.25" top="0.75" bottom="0.75" header="0.3" footer="0.3"/>
  <pageSetup paperSize="9" scale="9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21915-C348-47FE-9CB8-3627B1D43866}">
  <sheetPr codeName="Sheet7">
    <pageSetUpPr fitToPage="1"/>
  </sheetPr>
  <dimension ref="B2:H37"/>
  <sheetViews>
    <sheetView showGridLines="0" topLeftCell="A10" zoomScale="90" zoomScaleNormal="90" workbookViewId="0">
      <selection activeCell="B36" sqref="B36"/>
    </sheetView>
  </sheetViews>
  <sheetFormatPr defaultColWidth="9.42578125" defaultRowHeight="13.2" x14ac:dyDescent="0.25"/>
  <cols>
    <col min="1" max="1" width="13.42578125" style="2" customWidth="1"/>
    <col min="2" max="2" width="17.5703125" style="2" customWidth="1"/>
    <col min="3" max="3" width="15.42578125" style="2" customWidth="1"/>
    <col min="4" max="4" width="21.85546875" style="2" customWidth="1"/>
    <col min="5" max="5" width="23" style="2" customWidth="1"/>
    <col min="6" max="6" width="15.5703125" style="2" customWidth="1"/>
    <col min="7" max="7" width="22.42578125" style="2" customWidth="1"/>
    <col min="8" max="8" width="23.85546875" style="2" customWidth="1"/>
    <col min="9" max="13" width="9.42578125" style="2"/>
    <col min="14" max="14" width="9.42578125" style="2" customWidth="1"/>
    <col min="15" max="16384" width="9.42578125" style="2"/>
  </cols>
  <sheetData>
    <row r="2" spans="2:8" ht="15.6" x14ac:dyDescent="0.3">
      <c r="B2" s="1" t="s">
        <v>53</v>
      </c>
    </row>
    <row r="4" spans="2:8" ht="13.05" customHeight="1" x14ac:dyDescent="0.25">
      <c r="B4" s="108"/>
      <c r="C4" s="111" t="s">
        <v>34</v>
      </c>
      <c r="D4" s="112"/>
      <c r="E4" s="113"/>
      <c r="F4" s="111" t="s">
        <v>31</v>
      </c>
      <c r="G4" s="112"/>
      <c r="H4" s="113"/>
    </row>
    <row r="5" spans="2:8" ht="39" customHeight="1" x14ac:dyDescent="0.25">
      <c r="B5" s="109"/>
      <c r="C5" s="28" t="s">
        <v>32</v>
      </c>
      <c r="D5" s="114" t="s">
        <v>37</v>
      </c>
      <c r="E5" s="115"/>
      <c r="F5" s="28" t="s">
        <v>32</v>
      </c>
      <c r="G5" s="114" t="s">
        <v>58</v>
      </c>
      <c r="H5" s="115"/>
    </row>
    <row r="6" spans="2:8" x14ac:dyDescent="0.25">
      <c r="B6" s="110"/>
      <c r="C6" s="29" t="s">
        <v>33</v>
      </c>
      <c r="D6" s="30" t="s">
        <v>33</v>
      </c>
      <c r="E6" s="31" t="s">
        <v>29</v>
      </c>
      <c r="F6" s="29" t="s">
        <v>28</v>
      </c>
      <c r="G6" s="32" t="s">
        <v>28</v>
      </c>
      <c r="H6" s="31" t="s">
        <v>29</v>
      </c>
    </row>
    <row r="7" spans="2:8" x14ac:dyDescent="0.25">
      <c r="B7" s="23" t="s">
        <v>0</v>
      </c>
      <c r="C7" s="38">
        <f>SUM(C8:C34)</f>
        <v>11227174</v>
      </c>
      <c r="D7" s="42">
        <f>SUM(D8:D34)</f>
        <v>1870890.6949998362</v>
      </c>
      <c r="E7" s="19">
        <f t="shared" ref="E7:E34" si="0">+D7/C7*100</f>
        <v>16.66395029595013</v>
      </c>
      <c r="F7" s="24">
        <f>SUM(F8:F34)</f>
        <v>200900.361</v>
      </c>
      <c r="G7" s="18">
        <f>SUM(G8:G34)</f>
        <v>29057.647000002911</v>
      </c>
      <c r="H7" s="19">
        <f t="shared" ref="H7:H34" si="1">+G7/F7*100</f>
        <v>14.463710694876704</v>
      </c>
    </row>
    <row r="8" spans="2:8" x14ac:dyDescent="0.25">
      <c r="B8" s="13" t="s">
        <v>1</v>
      </c>
      <c r="C8" s="39">
        <v>384033</v>
      </c>
      <c r="D8" s="43">
        <v>72332.744999987815</v>
      </c>
      <c r="E8" s="20">
        <f t="shared" si="0"/>
        <v>18.835033708037543</v>
      </c>
      <c r="F8" s="25">
        <v>4675.3</v>
      </c>
      <c r="G8" s="3">
        <v>759.41099999988285</v>
      </c>
      <c r="H8" s="20">
        <f t="shared" si="1"/>
        <v>16.24304322717008</v>
      </c>
    </row>
    <row r="9" spans="2:8" x14ac:dyDescent="0.25">
      <c r="B9" s="14" t="s">
        <v>2</v>
      </c>
      <c r="C9" s="40">
        <v>41979</v>
      </c>
      <c r="D9" s="44">
        <v>9229.5750000037115</v>
      </c>
      <c r="E9" s="21">
        <f t="shared" si="0"/>
        <v>21.986171657266041</v>
      </c>
      <c r="F9" s="26">
        <v>3463.3470000000002</v>
      </c>
      <c r="G9" s="4">
        <v>750.8959999997968</v>
      </c>
      <c r="H9" s="21">
        <f t="shared" si="1"/>
        <v>21.681223394589015</v>
      </c>
    </row>
    <row r="10" spans="2:8" x14ac:dyDescent="0.25">
      <c r="B10" s="14" t="s">
        <v>3</v>
      </c>
      <c r="C10" s="40">
        <v>159603</v>
      </c>
      <c r="D10" s="44">
        <v>26458.771000007717</v>
      </c>
      <c r="E10" s="21">
        <f t="shared" si="0"/>
        <v>16.577865704283575</v>
      </c>
      <c r="F10" s="26">
        <v>5264.3010000000004</v>
      </c>
      <c r="G10" s="4">
        <v>844.87199999979066</v>
      </c>
      <c r="H10" s="21">
        <f t="shared" si="1"/>
        <v>16.049082299811328</v>
      </c>
    </row>
    <row r="11" spans="2:8" x14ac:dyDescent="0.25">
      <c r="B11" s="14" t="s">
        <v>4</v>
      </c>
      <c r="C11" s="40">
        <v>245680</v>
      </c>
      <c r="D11" s="44">
        <v>47390.495999973871</v>
      </c>
      <c r="E11" s="21">
        <f t="shared" si="0"/>
        <v>19.289521328546837</v>
      </c>
      <c r="F11" s="26">
        <v>2876</v>
      </c>
      <c r="G11" s="4">
        <v>432.74699999993175</v>
      </c>
      <c r="H11" s="21">
        <f t="shared" si="1"/>
        <v>15.046835883168697</v>
      </c>
    </row>
    <row r="12" spans="2:8" x14ac:dyDescent="0.25">
      <c r="B12" s="14" t="s">
        <v>27</v>
      </c>
      <c r="C12" s="40">
        <v>2822443</v>
      </c>
      <c r="D12" s="44">
        <v>530079.65000002785</v>
      </c>
      <c r="E12" s="21">
        <f t="shared" si="0"/>
        <v>18.780880605915794</v>
      </c>
      <c r="F12" s="26">
        <v>43661</v>
      </c>
      <c r="G12" s="4">
        <v>6904.6500000024116</v>
      </c>
      <c r="H12" s="21">
        <f t="shared" si="1"/>
        <v>15.814227800559793</v>
      </c>
    </row>
    <row r="13" spans="2:8" x14ac:dyDescent="0.25">
      <c r="B13" s="14" t="s">
        <v>5</v>
      </c>
      <c r="C13" s="40">
        <v>18746</v>
      </c>
      <c r="D13" s="44">
        <v>3608.1080000009365</v>
      </c>
      <c r="E13" s="21">
        <f t="shared" si="0"/>
        <v>19.24734876774211</v>
      </c>
      <c r="F13" s="26">
        <v>629.63</v>
      </c>
      <c r="G13" s="4">
        <v>101.10600000000628</v>
      </c>
      <c r="H13" s="21">
        <f t="shared" si="1"/>
        <v>16.05800231882316</v>
      </c>
    </row>
    <row r="14" spans="2:8" x14ac:dyDescent="0.25">
      <c r="B14" s="14" t="s">
        <v>6</v>
      </c>
      <c r="C14" s="40">
        <v>249817</v>
      </c>
      <c r="D14" s="44">
        <v>103967.78299999185</v>
      </c>
      <c r="E14" s="21">
        <f t="shared" si="0"/>
        <v>41.617577266555855</v>
      </c>
      <c r="F14" s="26">
        <v>2130.1309999999999</v>
      </c>
      <c r="G14" s="4">
        <v>551.01499999991677</v>
      </c>
      <c r="H14" s="21">
        <f t="shared" si="1"/>
        <v>25.867657904603842</v>
      </c>
    </row>
    <row r="15" spans="2:8" x14ac:dyDescent="0.25">
      <c r="B15" s="14" t="s">
        <v>7</v>
      </c>
      <c r="C15" s="40">
        <v>152197</v>
      </c>
      <c r="D15" s="44">
        <v>16933.494000005023</v>
      </c>
      <c r="E15" s="21">
        <f t="shared" si="0"/>
        <v>11.126036649871562</v>
      </c>
      <c r="F15" s="26">
        <v>4469.5140000000001</v>
      </c>
      <c r="G15" s="4">
        <v>441.55099999993655</v>
      </c>
      <c r="H15" s="21">
        <f t="shared" si="1"/>
        <v>9.879172545380472</v>
      </c>
    </row>
    <row r="16" spans="2:8" x14ac:dyDescent="0.25">
      <c r="B16" s="14" t="s">
        <v>8</v>
      </c>
      <c r="C16" s="40">
        <v>1011268</v>
      </c>
      <c r="D16" s="44">
        <v>134191.91599997622</v>
      </c>
      <c r="E16" s="21">
        <f t="shared" si="0"/>
        <v>13.269668970043174</v>
      </c>
      <c r="F16" s="26">
        <v>18885.400000000001</v>
      </c>
      <c r="G16" s="4">
        <v>2532.9430000003049</v>
      </c>
      <c r="H16" s="21">
        <f t="shared" si="1"/>
        <v>13.412175543013676</v>
      </c>
    </row>
    <row r="17" spans="2:8" x14ac:dyDescent="0.25">
      <c r="B17" s="14" t="s">
        <v>9</v>
      </c>
      <c r="C17" s="40">
        <v>1996790</v>
      </c>
      <c r="D17" s="44">
        <v>267838.73099994066</v>
      </c>
      <c r="E17" s="21">
        <f t="shared" si="0"/>
        <v>13.413465161581369</v>
      </c>
      <c r="F17" s="26">
        <v>27567</v>
      </c>
      <c r="G17" s="4">
        <v>3312.4250000005518</v>
      </c>
      <c r="H17" s="21">
        <f t="shared" si="1"/>
        <v>12.015906700041905</v>
      </c>
    </row>
    <row r="18" spans="2:8" x14ac:dyDescent="0.25">
      <c r="B18" s="14" t="s">
        <v>10</v>
      </c>
      <c r="C18" s="40">
        <v>39338</v>
      </c>
      <c r="D18" s="44">
        <v>3798.0160000012165</v>
      </c>
      <c r="E18" s="21">
        <f t="shared" si="0"/>
        <v>9.6548273933632025</v>
      </c>
      <c r="F18" s="26">
        <v>1565.518</v>
      </c>
      <c r="G18" s="4">
        <v>151.63000000001261</v>
      </c>
      <c r="H18" s="21">
        <f t="shared" si="1"/>
        <v>9.6856120466205198</v>
      </c>
    </row>
    <row r="19" spans="2:8" x14ac:dyDescent="0.25">
      <c r="B19" s="14" t="s">
        <v>11</v>
      </c>
      <c r="C19" s="40">
        <v>1522754</v>
      </c>
      <c r="D19" s="44">
        <v>200388.3469999439</v>
      </c>
      <c r="E19" s="21">
        <f t="shared" si="0"/>
        <v>13.159600762824716</v>
      </c>
      <c r="F19" s="26">
        <v>24848.7</v>
      </c>
      <c r="G19" s="4">
        <v>3105.0580000010095</v>
      </c>
      <c r="H19" s="21">
        <f t="shared" si="1"/>
        <v>12.495856926120922</v>
      </c>
    </row>
    <row r="20" spans="2:8" x14ac:dyDescent="0.25">
      <c r="B20" s="14" t="s">
        <v>12</v>
      </c>
      <c r="C20" s="40">
        <v>16646</v>
      </c>
      <c r="D20" s="44">
        <v>4450.5630000007641</v>
      </c>
      <c r="E20" s="21">
        <f t="shared" si="0"/>
        <v>26.736531298815112</v>
      </c>
      <c r="F20" s="26">
        <v>386.31700000000001</v>
      </c>
      <c r="G20" s="4">
        <v>67.544999999999689</v>
      </c>
      <c r="H20" s="21">
        <f t="shared" si="1"/>
        <v>17.48434575749959</v>
      </c>
    </row>
    <row r="21" spans="2:8" x14ac:dyDescent="0.25">
      <c r="B21" s="14" t="s">
        <v>13</v>
      </c>
      <c r="C21" s="40">
        <v>22167</v>
      </c>
      <c r="D21" s="44">
        <v>4091.3200000009747</v>
      </c>
      <c r="E21" s="21">
        <f t="shared" si="0"/>
        <v>18.456805160829045</v>
      </c>
      <c r="F21" s="26">
        <v>886.298</v>
      </c>
      <c r="G21" s="4">
        <v>150.78800000000894</v>
      </c>
      <c r="H21" s="21">
        <f t="shared" si="1"/>
        <v>17.01323933936542</v>
      </c>
    </row>
    <row r="22" spans="2:8" x14ac:dyDescent="0.25">
      <c r="B22" s="14" t="s">
        <v>14</v>
      </c>
      <c r="C22" s="40">
        <v>34997</v>
      </c>
      <c r="D22" s="44">
        <v>7194.3120000022382</v>
      </c>
      <c r="E22" s="21">
        <f t="shared" si="0"/>
        <v>20.556939166220641</v>
      </c>
      <c r="F22" s="26">
        <v>1371.7639999999999</v>
      </c>
      <c r="G22" s="4">
        <v>232.63800000001663</v>
      </c>
      <c r="H22" s="21">
        <f t="shared" si="1"/>
        <v>16.959039601565333</v>
      </c>
    </row>
    <row r="23" spans="2:8" x14ac:dyDescent="0.25">
      <c r="B23" s="14" t="s">
        <v>15</v>
      </c>
      <c r="C23" s="40">
        <v>51386</v>
      </c>
      <c r="D23" s="44">
        <v>16724.691000003226</v>
      </c>
      <c r="E23" s="21">
        <f t="shared" si="0"/>
        <v>32.547174327644157</v>
      </c>
      <c r="F23" s="26">
        <v>417.52</v>
      </c>
      <c r="G23" s="4">
        <v>109.50900000000367</v>
      </c>
      <c r="H23" s="21">
        <f t="shared" si="1"/>
        <v>26.228444146389073</v>
      </c>
    </row>
    <row r="24" spans="2:8" x14ac:dyDescent="0.25">
      <c r="B24" s="14" t="s">
        <v>16</v>
      </c>
      <c r="C24" s="40">
        <v>98620</v>
      </c>
      <c r="D24" s="44">
        <v>18738.408000006297</v>
      </c>
      <c r="E24" s="21">
        <f t="shared" si="0"/>
        <v>19.000616507814133</v>
      </c>
      <c r="F24" s="26">
        <v>4473.2550000000001</v>
      </c>
      <c r="G24" s="4">
        <v>705.57799999982558</v>
      </c>
      <c r="H24" s="21">
        <f t="shared" si="1"/>
        <v>15.773256834225313</v>
      </c>
    </row>
    <row r="25" spans="2:8" x14ac:dyDescent="0.25">
      <c r="B25" s="14" t="s">
        <v>17</v>
      </c>
      <c r="C25" s="40">
        <v>9356</v>
      </c>
      <c r="D25" s="44">
        <v>2315.3089999998119</v>
      </c>
      <c r="E25" s="21">
        <f t="shared" si="0"/>
        <v>24.746782813166011</v>
      </c>
      <c r="F25" s="26">
        <v>208.43700000000001</v>
      </c>
      <c r="G25" s="4">
        <v>41.719999999999821</v>
      </c>
      <c r="H25" s="21">
        <f t="shared" si="1"/>
        <v>20.015640217427723</v>
      </c>
    </row>
    <row r="26" spans="2:8" x14ac:dyDescent="0.25">
      <c r="B26" s="14" t="s">
        <v>18</v>
      </c>
      <c r="C26" s="40">
        <v>634824</v>
      </c>
      <c r="D26" s="44">
        <v>130097.59699999292</v>
      </c>
      <c r="E26" s="21">
        <f t="shared" si="0"/>
        <v>20.493490636773803</v>
      </c>
      <c r="F26" s="26">
        <v>8943</v>
      </c>
      <c r="G26" s="4">
        <v>1507.3449999997476</v>
      </c>
      <c r="H26" s="21">
        <f t="shared" si="1"/>
        <v>16.85502627753268</v>
      </c>
    </row>
    <row r="27" spans="2:8" x14ac:dyDescent="0.25">
      <c r="B27" s="14" t="s">
        <v>19</v>
      </c>
      <c r="C27" s="40">
        <v>318953</v>
      </c>
      <c r="D27" s="44">
        <v>47322.771999978533</v>
      </c>
      <c r="E27" s="21">
        <f t="shared" si="0"/>
        <v>14.836910767410414</v>
      </c>
      <c r="F27" s="26">
        <v>4341.33</v>
      </c>
      <c r="G27" s="4">
        <v>541.32599999988861</v>
      </c>
      <c r="H27" s="21">
        <f t="shared" si="1"/>
        <v>12.469128124327996</v>
      </c>
    </row>
    <row r="28" spans="2:8" x14ac:dyDescent="0.25">
      <c r="B28" s="14" t="s">
        <v>20</v>
      </c>
      <c r="C28" s="40">
        <v>374955</v>
      </c>
      <c r="D28" s="44">
        <v>60663.865999974245</v>
      </c>
      <c r="E28" s="21">
        <f t="shared" si="0"/>
        <v>16.178972410015668</v>
      </c>
      <c r="F28" s="26">
        <v>16099.7</v>
      </c>
      <c r="G28" s="4">
        <v>2399.3710000005267</v>
      </c>
      <c r="H28" s="21">
        <f t="shared" si="1"/>
        <v>14.903203165279644</v>
      </c>
    </row>
    <row r="29" spans="2:8" x14ac:dyDescent="0.25">
      <c r="B29" s="14" t="s">
        <v>21</v>
      </c>
      <c r="C29" s="40">
        <v>161993</v>
      </c>
      <c r="D29" s="44">
        <v>18723.952000005898</v>
      </c>
      <c r="E29" s="21">
        <f t="shared" si="0"/>
        <v>11.558494502852531</v>
      </c>
      <c r="F29" s="26">
        <v>4649.8590000000004</v>
      </c>
      <c r="G29" s="4">
        <v>561.26999999989789</v>
      </c>
      <c r="H29" s="21">
        <f t="shared" si="1"/>
        <v>12.070688595071331</v>
      </c>
    </row>
    <row r="30" spans="2:8" x14ac:dyDescent="0.25">
      <c r="B30" s="14" t="s">
        <v>22</v>
      </c>
      <c r="C30" s="40">
        <v>149952</v>
      </c>
      <c r="D30" s="44">
        <v>23241.045000006878</v>
      </c>
      <c r="E30" s="21">
        <f t="shared" si="0"/>
        <v>15.498989676701131</v>
      </c>
      <c r="F30" s="26">
        <v>8429.6</v>
      </c>
      <c r="G30" s="4">
        <v>1290.4439999996682</v>
      </c>
      <c r="H30" s="21">
        <f t="shared" si="1"/>
        <v>15.308484388341892</v>
      </c>
    </row>
    <row r="31" spans="2:8" x14ac:dyDescent="0.25">
      <c r="B31" s="14" t="s">
        <v>23</v>
      </c>
      <c r="C31" s="40">
        <v>35030</v>
      </c>
      <c r="D31" s="44">
        <v>6701.4190000025592</v>
      </c>
      <c r="E31" s="21">
        <f t="shared" si="0"/>
        <v>19.130513845282785</v>
      </c>
      <c r="F31" s="26">
        <v>961.19100000000003</v>
      </c>
      <c r="G31" s="4">
        <v>164.58700000001457</v>
      </c>
      <c r="H31" s="21">
        <f t="shared" si="1"/>
        <v>17.123235652436879</v>
      </c>
    </row>
    <row r="32" spans="2:8" x14ac:dyDescent="0.25">
      <c r="B32" s="14" t="s">
        <v>24</v>
      </c>
      <c r="C32" s="40">
        <v>73236</v>
      </c>
      <c r="D32" s="44">
        <v>11339.730000004245</v>
      </c>
      <c r="E32" s="21">
        <f t="shared" si="0"/>
        <v>15.483819433071503</v>
      </c>
      <c r="F32" s="26">
        <v>2321.049</v>
      </c>
      <c r="G32" s="4">
        <v>356.55499999992577</v>
      </c>
      <c r="H32" s="21">
        <f t="shared" si="1"/>
        <v>15.361804080824049</v>
      </c>
    </row>
    <row r="33" spans="2:8" x14ac:dyDescent="0.25">
      <c r="B33" s="14" t="s">
        <v>25</v>
      </c>
      <c r="C33" s="40">
        <v>187394</v>
      </c>
      <c r="D33" s="44">
        <v>29581.010000008358</v>
      </c>
      <c r="E33" s="21">
        <f t="shared" si="0"/>
        <v>15.785462714925963</v>
      </c>
      <c r="F33" s="26">
        <v>2535.1999999999998</v>
      </c>
      <c r="G33" s="4">
        <v>348.1109999999681</v>
      </c>
      <c r="H33" s="21">
        <f t="shared" si="1"/>
        <v>13.731106027136642</v>
      </c>
    </row>
    <row r="34" spans="2:8" x14ac:dyDescent="0.25">
      <c r="B34" s="15" t="s">
        <v>26</v>
      </c>
      <c r="C34" s="41">
        <v>413017</v>
      </c>
      <c r="D34" s="45">
        <v>73487.068999988551</v>
      </c>
      <c r="E34" s="22">
        <f t="shared" si="0"/>
        <v>17.792746787659723</v>
      </c>
      <c r="F34" s="27">
        <v>4840</v>
      </c>
      <c r="G34" s="5">
        <v>692.55599999986498</v>
      </c>
      <c r="H34" s="22">
        <f t="shared" si="1"/>
        <v>14.309008264460022</v>
      </c>
    </row>
    <row r="36" spans="2:8" ht="15.75" customHeight="1" x14ac:dyDescent="0.25">
      <c r="B36" s="17" t="s">
        <v>63</v>
      </c>
    </row>
    <row r="37" spans="2:8" x14ac:dyDescent="0.25">
      <c r="B37" s="6"/>
    </row>
  </sheetData>
  <mergeCells count="5">
    <mergeCell ref="B4:B6"/>
    <mergeCell ref="C4:E4"/>
    <mergeCell ref="F4:H4"/>
    <mergeCell ref="D5:E5"/>
    <mergeCell ref="G5:H5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F1</vt:lpstr>
      <vt:lpstr>F2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</dc:creator>
  <cp:lastModifiedBy>Jasna Racic</cp:lastModifiedBy>
  <cp:lastPrinted>2024-06-19T06:31:48Z</cp:lastPrinted>
  <dcterms:created xsi:type="dcterms:W3CDTF">2015-12-10T15:25:18Z</dcterms:created>
  <dcterms:modified xsi:type="dcterms:W3CDTF">2024-07-08T07:59:05Z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2024-06-19T06:14:14Z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6057b12e-1be4-454e-8309-6c72617be96d</vt:lpwstr>
  </property>
  <property fmtid="{D5CDD505-2E9C-101B-9397-08002B2CF9AE}" pid="8" name="MSIP_Label_6bd9ddd1-4d20-43f6-abfa-fc3c07406f94_ContentBits">
    <vt:lpwstr>0</vt:lpwstr>
  </property>
</Properties>
</file>