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2045" tabRatio="872" activeTab="0"/>
  </bookViews>
  <sheets>
    <sheet name="ToC" sheetId="1" r:id="rId1"/>
    <sheet name="Map 1" sheetId="2" r:id="rId2"/>
    <sheet name="Map 2" sheetId="3" r:id="rId3"/>
    <sheet name="Figure 1" sheetId="4" r:id="rId4"/>
    <sheet name="Map 3" sheetId="5" r:id="rId5"/>
    <sheet name="Figure 2" sheetId="6" r:id="rId6"/>
    <sheet name="Figure 3" sheetId="7" r:id="rId7"/>
    <sheet name="Map 4" sheetId="8" r:id="rId8"/>
    <sheet name="Table 1" sheetId="9" r:id="rId9"/>
  </sheets>
  <definedNames/>
  <calcPr fullCalcOnLoad="1"/>
</workbook>
</file>

<file path=xl/sharedStrings.xml><?xml version="1.0" encoding="utf-8"?>
<sst xmlns="http://schemas.openxmlformats.org/spreadsheetml/2006/main" count="2616" uniqueCount="615">
  <si>
    <t>Belgium</t>
  </si>
  <si>
    <t>Bulgaria</t>
  </si>
  <si>
    <t>Denmark</t>
  </si>
  <si>
    <t>Germany</t>
  </si>
  <si>
    <t>Estonia</t>
  </si>
  <si>
    <t>Ireland</t>
  </si>
  <si>
    <t>Greece</t>
  </si>
  <si>
    <t>Spain</t>
  </si>
  <si>
    <t>France</t>
  </si>
  <si>
    <t>Italy</t>
  </si>
  <si>
    <t>Hungary</t>
  </si>
  <si>
    <t>Netherlands</t>
  </si>
  <si>
    <t>Austria</t>
  </si>
  <si>
    <t>Poland</t>
  </si>
  <si>
    <t>Portugal</t>
  </si>
  <si>
    <t>Romania</t>
  </si>
  <si>
    <t>Slovenia</t>
  </si>
  <si>
    <t>Finland</t>
  </si>
  <si>
    <t>Sweden</t>
  </si>
  <si>
    <t>Croatia</t>
  </si>
  <si>
    <t>RS</t>
  </si>
  <si>
    <t>Serbia</t>
  </si>
  <si>
    <t>(% of persons who accessed the internet on average at least once a week)</t>
  </si>
  <si>
    <t>(% of persons who ordered goods or services over the internet for private use)</t>
  </si>
  <si>
    <t>Prov. Vlaams-Brabant</t>
  </si>
  <si>
    <t>BE25</t>
  </si>
  <si>
    <t>Prov. West-Vlaanderen</t>
  </si>
  <si>
    <t>BE31</t>
  </si>
  <si>
    <t>Prov. Brabant Wallon</t>
  </si>
  <si>
    <t>BE32</t>
  </si>
  <si>
    <t>Prov. Hainaut</t>
  </si>
  <si>
    <t>BE33</t>
  </si>
  <si>
    <t>Prov. Liège</t>
  </si>
  <si>
    <t>BE34</t>
  </si>
  <si>
    <t>Prov. Luxembourg (BE)</t>
  </si>
  <si>
    <t>BE35</t>
  </si>
  <si>
    <t>Prov. Namur</t>
  </si>
  <si>
    <t>Severozapaden</t>
  </si>
  <si>
    <t>CZ01</t>
  </si>
  <si>
    <t>Praha</t>
  </si>
  <si>
    <t>CZ02</t>
  </si>
  <si>
    <t>CZ03</t>
  </si>
  <si>
    <t>Jihozápad</t>
  </si>
  <si>
    <t>CZ04</t>
  </si>
  <si>
    <t>Severozápad</t>
  </si>
  <si>
    <t>CZ05</t>
  </si>
  <si>
    <t>Severovýchod</t>
  </si>
  <si>
    <t>CZ06</t>
  </si>
  <si>
    <t>Jihovýchod</t>
  </si>
  <si>
    <t>CZ07</t>
  </si>
  <si>
    <t>CZ08</t>
  </si>
  <si>
    <t>Moravskoslezsko</t>
  </si>
  <si>
    <t>DK01</t>
  </si>
  <si>
    <t>Hovedstaden</t>
  </si>
  <si>
    <t>DK02</t>
  </si>
  <si>
    <t>Sjælland</t>
  </si>
  <si>
    <t>:</t>
  </si>
  <si>
    <t>Bucureşti - Ilfov</t>
  </si>
  <si>
    <t>Norway</t>
  </si>
  <si>
    <t>United Kingdom</t>
  </si>
  <si>
    <t>Czech Republic</t>
  </si>
  <si>
    <t>NUTS</t>
  </si>
  <si>
    <t>Region name</t>
  </si>
  <si>
    <t>Value</t>
  </si>
  <si>
    <t>BE10</t>
  </si>
  <si>
    <t>Région de Bruxelles-Capitale / Brussels Hoofdstedelijk Gewest</t>
  </si>
  <si>
    <t>BE21</t>
  </si>
  <si>
    <t>Prov. Antwerpen</t>
  </si>
  <si>
    <t>BE22</t>
  </si>
  <si>
    <t>Prov. Limburg (BE)</t>
  </si>
  <si>
    <t>(% of households with a broadband connection)</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</si>
  <si>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</si>
  <si>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</si>
  <si>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</si>
  <si>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</si>
  <si>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</si>
  <si>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</si>
  <si>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</si>
  <si>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</si>
  <si>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</si>
  <si>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</si>
  <si>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</si>
  <si>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</si>
  <si>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</si>
  <si>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</si>
  <si>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</si>
  <si>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Střední Čechy</t>
  </si>
  <si>
    <t>Střední Morava</t>
  </si>
  <si>
    <t>Castilla-La Mancha</t>
  </si>
  <si>
    <t>Ciudad Autónoma de Ceuta</t>
  </si>
  <si>
    <t>Ciudad Autónoma de Melilla</t>
  </si>
  <si>
    <t>Canarias</t>
  </si>
  <si>
    <t>Agder og Rogaland</t>
  </si>
  <si>
    <t>NO05</t>
  </si>
  <si>
    <t>Vestlandet</t>
  </si>
  <si>
    <t>NO06</t>
  </si>
  <si>
    <t>Trøndelag</t>
  </si>
  <si>
    <t>NO07</t>
  </si>
  <si>
    <t>Nord-Norge</t>
  </si>
  <si>
    <t>Montenegro</t>
  </si>
  <si>
    <t>HR03</t>
  </si>
  <si>
    <t>Jadranska Hrvatska</t>
  </si>
  <si>
    <t>ITH1</t>
  </si>
  <si>
    <t>ITH2</t>
  </si>
  <si>
    <t>ITH3</t>
  </si>
  <si>
    <t>ITH4</t>
  </si>
  <si>
    <t>LI</t>
  </si>
  <si>
    <t>ME</t>
  </si>
  <si>
    <t>Brandenburg</t>
  </si>
  <si>
    <t>HR04</t>
  </si>
  <si>
    <t>Kontinentalna Hrvatska</t>
  </si>
  <si>
    <t>DK03</t>
  </si>
  <si>
    <t>Syddanmark</t>
  </si>
  <si>
    <t>DK04</t>
  </si>
  <si>
    <t>Midtjylland</t>
  </si>
  <si>
    <t>DK05</t>
  </si>
  <si>
    <t>Nordjylland</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</si>
  <si>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</si>
  <si>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</si>
  <si>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</si>
  <si>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</si>
  <si>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</si>
  <si>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</si>
  <si>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</si>
  <si>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</si>
  <si>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</si>
  <si>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</si>
  <si>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</si>
  <si>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</si>
  <si>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</si>
  <si>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</si>
  <si>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</si>
  <si>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</si>
  <si>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</si>
  <si>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</si>
  <si>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</si>
  <si>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</si>
  <si>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</si>
  <si>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</si>
  <si>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</si>
  <si>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</si>
  <si>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</si>
  <si>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</si>
  <si>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</si>
  <si>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</si>
  <si>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</si>
  <si>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</si>
  <si>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</si>
  <si>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</si>
  <si>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Cyprus</t>
  </si>
  <si>
    <t>LV00</t>
  </si>
  <si>
    <t>Latvia</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</si>
  <si>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</si>
  <si>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</si>
  <si>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</si>
  <si>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</si>
  <si>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</si>
  <si>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</si>
  <si>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</si>
  <si>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</si>
  <si>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</si>
  <si>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</si>
  <si>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</si>
  <si>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</si>
  <si>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</si>
  <si>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</si>
  <si>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</si>
  <si>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</si>
  <si>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</si>
  <si>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</si>
  <si>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</si>
  <si>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</si>
  <si>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</si>
  <si>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</si>
  <si>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</si>
  <si>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</si>
  <si>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</si>
  <si>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</si>
  <si>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</si>
  <si>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</si>
  <si>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</si>
  <si>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</si>
  <si>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</si>
  <si>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</si>
  <si>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</si>
  <si>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</si>
  <si>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</si>
  <si>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</si>
  <si>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</si>
  <si>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</si>
  <si>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</si>
  <si>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</si>
  <si>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</si>
  <si>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</si>
  <si>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</si>
  <si>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</si>
  <si>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</si>
  <si>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</si>
  <si>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</si>
  <si>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</si>
  <si>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</si>
  <si>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</si>
  <si>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</si>
  <si>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</si>
  <si>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</si>
  <si>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</si>
  <si>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</si>
  <si>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</si>
  <si>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</si>
  <si>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</si>
  <si>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</si>
  <si>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</si>
  <si>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</si>
  <si>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</si>
  <si>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</si>
  <si>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</si>
  <si>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</si>
  <si>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</si>
  <si>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</si>
  <si>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</si>
  <si>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</si>
  <si>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</si>
  <si>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</si>
  <si>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</si>
  <si>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</si>
  <si>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</si>
  <si>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</si>
  <si>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</si>
  <si>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</si>
  <si>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</si>
  <si>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</si>
  <si>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</si>
  <si>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</si>
  <si>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</si>
  <si>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</si>
  <si>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</si>
  <si>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</si>
  <si>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</si>
  <si>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</si>
  <si>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</si>
  <si>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SK01</t>
  </si>
  <si>
    <t>Bratislavský kraj</t>
  </si>
  <si>
    <t>SK02</t>
  </si>
  <si>
    <t>Západné Slovensko</t>
  </si>
  <si>
    <t>SK03</t>
  </si>
  <si>
    <t>Stredné Slovensko</t>
  </si>
  <si>
    <t>SK04</t>
  </si>
  <si>
    <t>Východné Slovensko</t>
  </si>
  <si>
    <t>Etelä-Suomi</t>
  </si>
  <si>
    <t>FI19</t>
  </si>
  <si>
    <t>Länsi-Suomi</t>
  </si>
  <si>
    <t>FI20</t>
  </si>
  <si>
    <t>Åland</t>
  </si>
  <si>
    <t>SE11</t>
  </si>
  <si>
    <t>Drenthe (NL13)</t>
  </si>
  <si>
    <t>Castilla y León</t>
  </si>
  <si>
    <t>ES42</t>
  </si>
  <si>
    <t>ES43</t>
  </si>
  <si>
    <t>Extremadura</t>
  </si>
  <si>
    <t>ES51</t>
  </si>
  <si>
    <t>Flag</t>
  </si>
  <si>
    <t>Kýpros</t>
  </si>
  <si>
    <t>Região Autónoma dos Açores</t>
  </si>
  <si>
    <t>Região Autónoma da Madeira</t>
  </si>
  <si>
    <t>Densely populated areas</t>
  </si>
  <si>
    <t>Intermediate urbanised areas</t>
  </si>
  <si>
    <t>Thinly populated areas</t>
  </si>
  <si>
    <t>Data not available</t>
  </si>
  <si>
    <t>BE23</t>
  </si>
  <si>
    <t>Prov. Oost-Vlaanderen</t>
  </si>
  <si>
    <t>BE24</t>
  </si>
  <si>
    <t>Liechtenstein</t>
  </si>
  <si>
    <t>NO01</t>
  </si>
  <si>
    <t>Oslo og Akershus</t>
  </si>
  <si>
    <t>NO02</t>
  </si>
  <si>
    <t>Hedmark og Oppland</t>
  </si>
  <si>
    <t>NO03</t>
  </si>
  <si>
    <t>Sør-Østlandet</t>
  </si>
  <si>
    <t>NO04</t>
  </si>
  <si>
    <t>Cataluña</t>
  </si>
  <si>
    <t>ES52</t>
  </si>
  <si>
    <t>Comunidad Valenciana</t>
  </si>
  <si>
    <t>ES53</t>
  </si>
  <si>
    <t>Illes Balears</t>
  </si>
  <si>
    <t>ES61</t>
  </si>
  <si>
    <t>Andalucía</t>
  </si>
  <si>
    <t>ES62</t>
  </si>
  <si>
    <t>Región de Murcia</t>
  </si>
  <si>
    <t>ES63</t>
  </si>
  <si>
    <t>ES64</t>
  </si>
  <si>
    <t>ES70</t>
  </si>
  <si>
    <t>ITH5</t>
  </si>
  <si>
    <t>ITI1</t>
  </si>
  <si>
    <t>ITI2</t>
  </si>
  <si>
    <t>ITI3</t>
  </si>
  <si>
    <t>ITI4</t>
  </si>
  <si>
    <t>Provincia Autonoma di Bolzano/Bozen</t>
  </si>
  <si>
    <t>Provincia Autonoma di Trento</t>
  </si>
  <si>
    <t>FI1B</t>
  </si>
  <si>
    <t>FI1C</t>
  </si>
  <si>
    <t>Helsinki-Uusimaa</t>
  </si>
  <si>
    <t>FI1D</t>
  </si>
  <si>
    <t>Pohjois- ja Itä-Suomi</t>
  </si>
  <si>
    <t>Île de France</t>
  </si>
  <si>
    <t>Nord - Pas-de-Calais</t>
  </si>
  <si>
    <t>Aragón</t>
  </si>
  <si>
    <t>ES30</t>
  </si>
  <si>
    <t>Comunidad de Madrid</t>
  </si>
  <si>
    <t>ES41</t>
  </si>
  <si>
    <t>Mecklenburg-Vorpommern</t>
  </si>
  <si>
    <t>Saarland</t>
  </si>
  <si>
    <t>Sachsen-Anhalt</t>
  </si>
  <si>
    <t>Schleswig-Holstein</t>
  </si>
  <si>
    <t>Thüringen</t>
  </si>
  <si>
    <t>EE00</t>
  </si>
  <si>
    <t>Eesti</t>
  </si>
  <si>
    <t>IE01</t>
  </si>
  <si>
    <t>Border, Midland and Western</t>
  </si>
  <si>
    <t>IE02</t>
  </si>
  <si>
    <t>Southern and Eastern</t>
  </si>
  <si>
    <t>Attiki</t>
  </si>
  <si>
    <t>ES11</t>
  </si>
  <si>
    <t>Galicia</t>
  </si>
  <si>
    <t>ES12</t>
  </si>
  <si>
    <t>Principado de Asturias</t>
  </si>
  <si>
    <t>ES13</t>
  </si>
  <si>
    <t>Cantabria</t>
  </si>
  <si>
    <t>ES21</t>
  </si>
  <si>
    <t>País Vasco</t>
  </si>
  <si>
    <t>ES22</t>
  </si>
  <si>
    <t>Comunidad Foral de Navarra</t>
  </si>
  <si>
    <t>ES23</t>
  </si>
  <si>
    <t>La Rioja</t>
  </si>
  <si>
    <t>ES24</t>
  </si>
  <si>
    <t>Berlin</t>
  </si>
  <si>
    <t>Bremen</t>
  </si>
  <si>
    <t>Hamburg</t>
  </si>
  <si>
    <t>Lietuva</t>
  </si>
  <si>
    <t>Latvija</t>
  </si>
  <si>
    <t>East Midlands (UKF)</t>
  </si>
  <si>
    <t>Eurostat Regional Yearbook 2014 edition</t>
  </si>
  <si>
    <t>Information society</t>
  </si>
  <si>
    <t>EU-28</t>
  </si>
  <si>
    <t>Class</t>
  </si>
  <si>
    <t>IS</t>
  </si>
  <si>
    <t>Iceland</t>
  </si>
  <si>
    <t>MK</t>
  </si>
  <si>
    <t>Former Yugoslav Republic of Macedonia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</si>
  <si>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</si>
  <si>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</si>
  <si>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</si>
  <si>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</si>
  <si>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</si>
  <si>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</si>
  <si>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</si>
  <si>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</si>
  <si>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</si>
  <si>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</si>
  <si>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</si>
  <si>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</si>
  <si>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</si>
  <si>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</si>
  <si>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</si>
  <si>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</si>
  <si>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</si>
  <si>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</si>
  <si>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</si>
  <si>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</si>
  <si>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</si>
  <si>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</si>
  <si>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</si>
  <si>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</si>
  <si>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</si>
  <si>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</si>
  <si>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</si>
  <si>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</si>
  <si>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</si>
  <si>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</si>
  <si>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</si>
  <si>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</si>
  <si>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</si>
  <si>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</si>
  <si>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</si>
  <si>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</si>
  <si>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</si>
  <si>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</si>
  <si>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</si>
  <si>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</si>
  <si>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</si>
  <si>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</si>
  <si>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</si>
  <si>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</si>
  <si>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</si>
  <si>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</si>
  <si>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</si>
  <si>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</si>
  <si>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</si>
  <si>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</si>
  <si>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</si>
  <si>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</si>
  <si>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 of individuals)</t>
  </si>
  <si>
    <t>&lt; 50</t>
  </si>
  <si>
    <t>60 – &lt; 70</t>
  </si>
  <si>
    <t>70 – &lt; 80</t>
  </si>
  <si>
    <t>65 – &lt; 75</t>
  </si>
  <si>
    <r>
      <t>Source:</t>
    </r>
    <r>
      <rPr>
        <sz val="9"/>
        <color indexed="8"/>
        <rFont val="Arial"/>
        <family val="2"/>
      </rPr>
      <t xml:space="preserve"> Eurostat (online data code: isoc_bde15cua)</t>
    </r>
  </si>
  <si>
    <t>2013</t>
  </si>
  <si>
    <t>Value for 2013 compared with national average (national average = 100)</t>
  </si>
  <si>
    <r>
      <t>Source:</t>
    </r>
    <r>
      <rPr>
        <sz val="9"/>
        <color indexed="8"/>
        <rFont val="Arial"/>
        <family val="2"/>
      </rPr>
      <t xml:space="preserve"> Eurostat (online data codes: isoc_r_cux_i and isoc_ci_eu_i)</t>
    </r>
  </si>
  <si>
    <r>
      <t>Source:</t>
    </r>
    <r>
      <rPr>
        <sz val="9"/>
        <color indexed="8"/>
        <rFont val="Arial"/>
        <family val="2"/>
      </rPr>
      <t xml:space="preserve"> Eurostat (online data codes: isoc_r_broad_h and isoc_ci_eu_h)</t>
    </r>
  </si>
  <si>
    <t>Bookmark:</t>
  </si>
  <si>
    <r>
      <t>Source:</t>
    </r>
    <r>
      <rPr>
        <sz val="9"/>
        <color indexed="8"/>
        <rFont val="Arial"/>
        <family val="2"/>
      </rPr>
      <t xml:space="preserve"> Eurostat (online data code: isoc_ci_it_h)</t>
    </r>
  </si>
  <si>
    <r>
      <t>Source:</t>
    </r>
    <r>
      <rPr>
        <sz val="9"/>
        <color indexed="8"/>
        <rFont val="Arial"/>
        <family val="2"/>
      </rPr>
      <t xml:space="preserve"> Eurostat (online data codes: isoc_r_iuse_i and isoc_ci_eu_i)</t>
    </r>
  </si>
  <si>
    <t>http://appsso.eurostat.ec.europa.eu/nui/show.do?query=BOOKMARK_DS-125111_QID_6C79E1DF_UID_-3F171EB0&amp;layout=TIME,C,X,0;IND_TYPE,B,X,1;GEO,B,Y,0;INDIC_IS,B,Z,0;UNIT,B,Z,1;INDICATORS,C,Z,2;&amp;zSelection=DS-125111INDICATORS,OBS_FLAG;DS-125111UNIT,PC_IND;DS-125111INDIC_IS,I_IUSE;&amp;rankName1=INDICATORS_1_2_-1_2&amp;rankName2=UNIT_1_2_-1_2&amp;rankName3=INDIC-IS_1_2_-1_2&amp;rankName4=TIME_1_0_0_0&amp;rankName5=IND-TYPE_1_2_1_0&amp;rankName6=GEO_1_2_0_1&amp;sortC=ASC_-1_FIRST&amp;rStp=&amp;cStp=&amp;rDCh=&amp;cDCh=&amp;rDM=true&amp;cDM=true&amp;footnes=false&amp;empty=false&amp;wai=false&amp;time_mode=ROLLING&amp;time_most_recent=false&amp;lang=EN&amp;cfo=%23%23%23%2C%23%23%23.%23%23%23</t>
  </si>
  <si>
    <t>Individuals living in a household with income in first quartile</t>
  </si>
  <si>
    <t>Individuals living in a household with income in fourth quartile</t>
  </si>
  <si>
    <t>Individuals living in a household with income in third quartile</t>
  </si>
  <si>
    <t>Individuals living in a household with income in second quartile</t>
  </si>
  <si>
    <r>
      <t>Source:</t>
    </r>
    <r>
      <rPr>
        <sz val="9"/>
        <color indexed="8"/>
        <rFont val="Arial"/>
        <family val="2"/>
      </rPr>
      <t xml:space="preserve"> Eurostat (online data codes: isoc_r_blt12_i and isoc_ec_ibuy)</t>
    </r>
  </si>
  <si>
    <r>
      <t>Source:</t>
    </r>
    <r>
      <rPr>
        <sz val="9"/>
        <color indexed="8"/>
        <rFont val="Arial"/>
        <family val="2"/>
      </rPr>
      <t xml:space="preserve"> Eurostat (online data codes: isoc_r_cux_i, isoc_ci_eu_i, isoc_r_broad_h, isoc_ci_eu_h, isoc_r_iuse_i, isoc_ci_eu_i, isoc_r_blt12_i and isoc_ec_ibuy)</t>
    </r>
  </si>
  <si>
    <t>Use of computers</t>
  </si>
  <si>
    <t>Broadband access</t>
  </si>
  <si>
    <t>Regular use of the internet</t>
  </si>
  <si>
    <t>E-commerce</t>
  </si>
  <si>
    <t>Information society — summary</t>
  </si>
  <si>
    <t>National average</t>
  </si>
  <si>
    <t>Czech Republic</t>
  </si>
  <si>
    <t>Lithuania</t>
  </si>
  <si>
    <t>Slovakia</t>
  </si>
  <si>
    <t>Switzerland</t>
  </si>
  <si>
    <t>FYR of Macedonia</t>
  </si>
  <si>
    <t>Turkey</t>
  </si>
  <si>
    <t>United Kingdom</t>
  </si>
  <si>
    <t>min</t>
  </si>
  <si>
    <t>mid</t>
  </si>
  <si>
    <t>max</t>
  </si>
  <si>
    <t>Other NUTS regions</t>
  </si>
  <si>
    <t/>
  </si>
  <si>
    <t>u</t>
  </si>
  <si>
    <t>DE1</t>
  </si>
  <si>
    <t>DE2</t>
  </si>
  <si>
    <t>DE3</t>
  </si>
  <si>
    <t>DE4</t>
  </si>
  <si>
    <t>DE5</t>
  </si>
  <si>
    <t>DE6</t>
  </si>
  <si>
    <t>DE7</t>
  </si>
  <si>
    <t>DE8</t>
  </si>
  <si>
    <t>DE9</t>
  </si>
  <si>
    <t>DEA</t>
  </si>
  <si>
    <t>DEB</t>
  </si>
  <si>
    <t>DEC</t>
  </si>
  <si>
    <t>DED</t>
  </si>
  <si>
    <t>DEE</t>
  </si>
  <si>
    <t>DEF</t>
  </si>
  <si>
    <t>DEG</t>
  </si>
  <si>
    <t>EL1</t>
  </si>
  <si>
    <t>EL2</t>
  </si>
  <si>
    <t>EL3</t>
  </si>
  <si>
    <t>EL4</t>
  </si>
  <si>
    <t>PL1</t>
  </si>
  <si>
    <t>PL2</t>
  </si>
  <si>
    <t>PL3</t>
  </si>
  <si>
    <t>PL4</t>
  </si>
  <si>
    <t>PL5</t>
  </si>
  <si>
    <t>PL6</t>
  </si>
  <si>
    <t>FR1</t>
  </si>
  <si>
    <t>FR2</t>
  </si>
  <si>
    <t>FR3</t>
  </si>
  <si>
    <t>FR4</t>
  </si>
  <si>
    <t>FR5</t>
  </si>
  <si>
    <t>FR6</t>
  </si>
  <si>
    <t>FR7</t>
  </si>
  <si>
    <t>FR8</t>
  </si>
  <si>
    <t>FR9</t>
  </si>
  <si>
    <t>UKC</t>
  </si>
  <si>
    <t>UKD</t>
  </si>
  <si>
    <t>UKE</t>
  </si>
  <si>
    <t>UKF</t>
  </si>
  <si>
    <t>UKG</t>
  </si>
  <si>
    <t>UKH</t>
  </si>
  <si>
    <t>UKI</t>
  </si>
  <si>
    <t>UKJ</t>
  </si>
  <si>
    <t>UKK</t>
  </si>
  <si>
    <t>UKL</t>
  </si>
  <si>
    <t>UKM</t>
  </si>
  <si>
    <t>UKN</t>
  </si>
  <si>
    <t>Baden-Württemberg</t>
  </si>
  <si>
    <t>Bayern</t>
  </si>
  <si>
    <t>Hessen</t>
  </si>
  <si>
    <t>Niedersachsen</t>
  </si>
  <si>
    <t>Nordrhein-Westfalen</t>
  </si>
  <si>
    <t>Rheinland-Pfalz</t>
  </si>
  <si>
    <t>Sachsen</t>
  </si>
  <si>
    <t>Voreia Ellada</t>
  </si>
  <si>
    <t>Kentriki Ellada</t>
  </si>
  <si>
    <t>Nisia Aigaiou, Kriti</t>
  </si>
  <si>
    <t>Region Centralny</t>
  </si>
  <si>
    <t>Region Poludniowy</t>
  </si>
  <si>
    <t>Region Wschodni</t>
  </si>
  <si>
    <t>Region Pólnocno-Zachodni</t>
  </si>
  <si>
    <t>Region Poludniowo-Zachodni</t>
  </si>
  <si>
    <t>Region Pólnocny</t>
  </si>
  <si>
    <t>Bassin Parisien</t>
  </si>
  <si>
    <t>Est (FR)</t>
  </si>
  <si>
    <t>Ouest (FR)</t>
  </si>
  <si>
    <t>Sud-Ouest (FR)</t>
  </si>
  <si>
    <t>Centre-Est (FR)</t>
  </si>
  <si>
    <t>Méditerranée</t>
  </si>
  <si>
    <t>Départements d'outre-mer (FR)</t>
  </si>
  <si>
    <t>North East (UK)</t>
  </si>
  <si>
    <t>North West (UK)</t>
  </si>
  <si>
    <t>Yorkshire and The Humber</t>
  </si>
  <si>
    <t>East Midlands (UK)</t>
  </si>
  <si>
    <t>West Midlands (UK)</t>
  </si>
  <si>
    <t>East of England</t>
  </si>
  <si>
    <t>London</t>
  </si>
  <si>
    <t>South East (UK)</t>
  </si>
  <si>
    <t>South West (UK)</t>
  </si>
  <si>
    <t>Wales</t>
  </si>
  <si>
    <t>Scotland</t>
  </si>
  <si>
    <t>Northern Ireland (UK)</t>
  </si>
  <si>
    <t>SI</t>
  </si>
  <si>
    <t>CH</t>
  </si>
  <si>
    <t>EU-28 = 19</t>
  </si>
  <si>
    <t>15 – &lt; 25</t>
  </si>
  <si>
    <t>&lt; 5</t>
  </si>
  <si>
    <t>5 – &lt; 15</t>
  </si>
  <si>
    <t>25 – &lt; 35</t>
  </si>
  <si>
    <t>≥ 35</t>
  </si>
  <si>
    <t>Year</t>
  </si>
  <si>
    <t>&lt; 60</t>
  </si>
  <si>
    <t>80 – &lt; 90</t>
  </si>
  <si>
    <t>≥ 90</t>
  </si>
  <si>
    <t>EU-28 = 76</t>
  </si>
  <si>
    <t>EU-28 = 72</t>
  </si>
  <si>
    <t>50 – &lt; 65</t>
  </si>
  <si>
    <t>75 – &lt; 90</t>
  </si>
  <si>
    <t>EU-28 = 47</t>
  </si>
  <si>
    <t>Sud - Muntenia (RO31)</t>
  </si>
  <si>
    <t>Campania (ITF3)</t>
  </si>
  <si>
    <t>Kentriki Ellada (EL2)</t>
  </si>
  <si>
    <t>Sud-Est (RO22)</t>
  </si>
  <si>
    <t>Nord-Vest (RO11)</t>
  </si>
  <si>
    <t>Sud-Vest Oltenia (RO41)</t>
  </si>
  <si>
    <t>Calabria (ITF6)</t>
  </si>
  <si>
    <t>London (UKI)</t>
  </si>
  <si>
    <t>Flevoland (NL23)</t>
  </si>
  <si>
    <t>Utrecht (NL31)</t>
  </si>
  <si>
    <t>Helsinki-Uusimaa (FI1B)</t>
  </si>
  <si>
    <t>Midtjylland (DK04)</t>
  </si>
  <si>
    <t>Noord-Holland (NL32)</t>
  </si>
  <si>
    <t>Nordjylland (DK05)</t>
  </si>
  <si>
    <t>Niedersachsen (DE9)</t>
  </si>
  <si>
    <t>Stockholm (SE11)</t>
  </si>
  <si>
    <t>East of England (UKH)</t>
  </si>
  <si>
    <t>South West (UKK)</t>
  </si>
  <si>
    <t>South East (UKJ)</t>
  </si>
  <si>
    <t>Hovedstaden (DK01)</t>
  </si>
  <si>
    <t>Östra Mellansverige (SE12)</t>
  </si>
  <si>
    <t>Luxembourg (LU00)</t>
  </si>
  <si>
    <t>Groningen (NL11)</t>
  </si>
  <si>
    <t>Zeeland (NL34)</t>
  </si>
  <si>
    <t>Mellersta Norrland (SE32)</t>
  </si>
  <si>
    <t>Övre Norrland (SE33)</t>
  </si>
  <si>
    <t>Limburg (NL42)</t>
  </si>
  <si>
    <t>-</t>
  </si>
  <si>
    <t>50 – &lt; 70</t>
  </si>
  <si>
    <t>&lt; 20</t>
  </si>
  <si>
    <t>20 – &lt; 30</t>
  </si>
  <si>
    <t>30 – &lt; 50</t>
  </si>
  <si>
    <t>≥ 70</t>
  </si>
  <si>
    <t>Average rate of change, 2010–13
(% per year)</t>
  </si>
  <si>
    <r>
      <t>Figure 3: Regular use of the internet, by level of income, 2013 (</t>
    </r>
    <r>
      <rPr>
        <b/>
        <vertAlign val="superscript"/>
        <sz val="11"/>
        <rFont val="Arial"/>
        <family val="2"/>
      </rPr>
      <t>1</t>
    </r>
    <r>
      <rPr>
        <b/>
        <sz val="11"/>
        <rFont val="Arial"/>
        <family val="2"/>
      </rPr>
      <t>)</t>
    </r>
  </si>
  <si>
    <r>
      <t>Highest broadband connectivity rates</t>
    </r>
    <r>
      <rPr>
        <b/>
        <sz val="9"/>
        <rFont val="Arial"/>
        <family val="2"/>
      </rPr>
      <t xml:space="preserve">
(% of households with a broadband connection) </t>
    </r>
  </si>
  <si>
    <r>
      <t>Figure 1: Broadband connections in households, by degree of urbanisation, 2013 (</t>
    </r>
    <r>
      <rPr>
        <b/>
        <vertAlign val="superscript"/>
        <sz val="11"/>
        <rFont val="Arial"/>
        <family val="2"/>
      </rPr>
      <t>1</t>
    </r>
    <r>
      <rPr>
        <b/>
        <sz val="11"/>
        <rFont val="Arial"/>
        <family val="2"/>
      </rPr>
      <t>)</t>
    </r>
  </si>
  <si>
    <r>
      <t>Table 1: Top EU regions for selected information society indicators, by NUTS 2 regions, 2010–13 (</t>
    </r>
    <r>
      <rPr>
        <b/>
        <vertAlign val="superscript"/>
        <sz val="11"/>
        <rFont val="Arial"/>
        <family val="2"/>
      </rPr>
      <t>1</t>
    </r>
    <r>
      <rPr>
        <b/>
        <sz val="11"/>
        <rFont val="Arial"/>
        <family val="2"/>
      </rPr>
      <t>)</t>
    </r>
  </si>
  <si>
    <t>not currently available on Eurobase</t>
  </si>
  <si>
    <t>Capital region</t>
  </si>
  <si>
    <t>BG31</t>
  </si>
  <si>
    <t>BG32</t>
  </si>
  <si>
    <t>Severen tsentralen</t>
  </si>
  <si>
    <t>BG33</t>
  </si>
  <si>
    <t>Severoiztochen</t>
  </si>
  <si>
    <t>BG34</t>
  </si>
  <si>
    <t>Yugoiztochen</t>
  </si>
  <si>
    <t>BG41</t>
  </si>
  <si>
    <t>Yugozapaden</t>
  </si>
  <si>
    <t>BG42</t>
  </si>
  <si>
    <t>Yuzhen tsentralen</t>
  </si>
  <si>
    <r>
      <t>(</t>
    </r>
    <r>
      <rPr>
        <vertAlign val="superscript"/>
        <sz val="9"/>
        <rFont val="Arial"/>
        <family val="2"/>
      </rPr>
      <t>1</t>
    </r>
    <r>
      <rPr>
        <sz val="9"/>
        <rFont val="Arial"/>
        <family val="2"/>
      </rPr>
      <t>) The former Yugoslav Republic of Macedonia: 2012. Montenegro: 2011. Germany, Greece, France, Poland and the United Kingdom: by NUTS 1 regions. Slovenia: national data. Mellersta Norrland (SE32): low reliability.</t>
    </r>
  </si>
  <si>
    <r>
      <t>(</t>
    </r>
    <r>
      <rPr>
        <vertAlign val="superscript"/>
        <sz val="9"/>
        <rFont val="Arial"/>
        <family val="2"/>
      </rPr>
      <t>1</t>
    </r>
    <r>
      <rPr>
        <sz val="9"/>
        <rFont val="Arial"/>
        <family val="2"/>
      </rPr>
      <t>) Sweden and the former Yugoslav Republic of Macedonia: 2012. Montenegro: 2011. Germany, Greece, France, Poland and the United Kingdom: by NUTS 1 regions. Slovenia: national data.</t>
    </r>
  </si>
  <si>
    <r>
      <t>(</t>
    </r>
    <r>
      <rPr>
        <vertAlign val="superscript"/>
        <sz val="9"/>
        <rFont val="Arial"/>
        <family val="2"/>
      </rPr>
      <t>1</t>
    </r>
    <r>
      <rPr>
        <sz val="9"/>
        <rFont val="Arial"/>
        <family val="2"/>
      </rPr>
      <t>) Ranked on thinly populated areas. Greece and Sweden: not available.</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</si>
  <si>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The former Yugoslav Republic of Macedonia: 2012. Montenegro: 2011. Germany, Greece, France, Poland and the United Kingdom: by NUTS 1 regions. Slovenia: national data. Mellersta Norrland (SE32): low reliability.</t>
    </r>
  </si>
  <si>
    <r>
      <t>(</t>
    </r>
    <r>
      <rPr>
        <vertAlign val="superscript"/>
        <sz val="9"/>
        <rFont val="Arial"/>
        <family val="2"/>
      </rPr>
      <t>1</t>
    </r>
    <r>
      <rPr>
        <sz val="9"/>
        <rFont val="Arial"/>
        <family val="2"/>
      </rPr>
      <t>) Ranked on individuals living in a household with income in first quartile. Ireland, Croatia and the United Kingdom: not available.</t>
    </r>
  </si>
  <si>
    <r>
      <t>(</t>
    </r>
    <r>
      <rPr>
        <vertAlign val="superscript"/>
        <sz val="9"/>
        <rFont val="Arial"/>
        <family val="2"/>
      </rPr>
      <t>2</t>
    </r>
    <r>
      <rPr>
        <sz val="9"/>
        <rFont val="Arial"/>
        <family val="2"/>
      </rPr>
      <t>) Average rate of change: 2011–13.</t>
    </r>
  </si>
  <si>
    <r>
      <t>(</t>
    </r>
    <r>
      <rPr>
        <vertAlign val="superscript"/>
        <sz val="9"/>
        <rFont val="Arial"/>
        <family val="2"/>
      </rPr>
      <t>1</t>
    </r>
    <r>
      <rPr>
        <sz val="9"/>
        <rFont val="Arial"/>
        <family val="2"/>
      </rPr>
      <t>) Based on the top 10 regions for each indicator — if there is more than one region in equal tenth place then each of these regions is shown. Germany, Greece, France, Poland and the United Kingdom: by NUTS 1 regions. Slovenia: national level. Mellersta Norrland (SE32): low reliability in 2013.</t>
    </r>
  </si>
  <si>
    <r>
      <t>Largest shares of population to have never used a computer</t>
    </r>
    <r>
      <rPr>
        <b/>
        <sz val="9"/>
        <rFont val="Arial"/>
        <family val="2"/>
      </rPr>
      <t xml:space="preserve">
(% of individuals) </t>
    </r>
  </si>
  <si>
    <r>
      <t>London (UKI) (</t>
    </r>
    <r>
      <rPr>
        <b/>
        <vertAlign val="superscript"/>
        <sz val="9"/>
        <rFont val="Arial"/>
        <family val="2"/>
      </rPr>
      <t>2</t>
    </r>
    <r>
      <rPr>
        <b/>
        <sz val="9"/>
        <rFont val="Arial"/>
        <family val="2"/>
      </rPr>
      <t>)</t>
    </r>
  </si>
  <si>
    <r>
      <t>South West (UKK) (</t>
    </r>
    <r>
      <rPr>
        <b/>
        <vertAlign val="superscript"/>
        <sz val="9"/>
        <rFont val="Arial"/>
        <family val="2"/>
      </rPr>
      <t>2</t>
    </r>
    <r>
      <rPr>
        <b/>
        <sz val="9"/>
        <rFont val="Arial"/>
        <family val="2"/>
      </rPr>
      <t>)</t>
    </r>
  </si>
  <si>
    <r>
      <t>Bremen (DE5) (</t>
    </r>
    <r>
      <rPr>
        <b/>
        <vertAlign val="superscript"/>
        <sz val="9"/>
        <rFont val="Arial"/>
        <family val="2"/>
      </rPr>
      <t>2</t>
    </r>
    <r>
      <rPr>
        <b/>
        <sz val="9"/>
        <rFont val="Arial"/>
        <family val="2"/>
      </rPr>
      <t>)</t>
    </r>
  </si>
  <si>
    <r>
      <t>South East (UKJ) (</t>
    </r>
    <r>
      <rPr>
        <b/>
        <vertAlign val="superscript"/>
        <sz val="9"/>
        <rFont val="Arial"/>
        <family val="2"/>
      </rPr>
      <t>2</t>
    </r>
    <r>
      <rPr>
        <b/>
        <sz val="9"/>
        <rFont val="Arial"/>
        <family val="2"/>
      </rPr>
      <t>)</t>
    </r>
  </si>
  <si>
    <r>
      <t>East Midlands (UKF) (</t>
    </r>
    <r>
      <rPr>
        <b/>
        <vertAlign val="superscript"/>
        <sz val="9"/>
        <rFont val="Arial"/>
        <family val="2"/>
      </rPr>
      <t>2</t>
    </r>
    <r>
      <rPr>
        <b/>
        <sz val="9"/>
        <rFont val="Arial"/>
        <family val="2"/>
      </rPr>
      <t>)</t>
    </r>
  </si>
  <si>
    <r>
      <t>East of England (UKH) (</t>
    </r>
    <r>
      <rPr>
        <b/>
        <vertAlign val="superscript"/>
        <sz val="9"/>
        <rFont val="Arial"/>
        <family val="2"/>
      </rPr>
      <t>2</t>
    </r>
    <r>
      <rPr>
        <b/>
        <sz val="9"/>
        <rFont val="Arial"/>
        <family val="2"/>
      </rPr>
      <t>)</t>
    </r>
  </si>
  <si>
    <t>Severozapaden (BG31)</t>
  </si>
  <si>
    <t>Severoiztochen (BG33)</t>
  </si>
  <si>
    <t>Yuzhen tsentralen (BG42)</t>
  </si>
  <si>
    <r>
      <t>Stockholm (SE11) (</t>
    </r>
    <r>
      <rPr>
        <b/>
        <vertAlign val="superscript"/>
        <sz val="9"/>
        <rFont val="Arial"/>
        <family val="2"/>
      </rPr>
      <t>3</t>
    </r>
    <r>
      <rPr>
        <b/>
        <sz val="9"/>
        <rFont val="Arial"/>
        <family val="2"/>
      </rPr>
      <t>)</t>
    </r>
  </si>
  <si>
    <t>Highest shares of regular internet use
(% of persons who accessed the internet on average at least once a week)</t>
  </si>
  <si>
    <t>Highest shares of online purchases
(% of persons who ordered goods or services over the internet for private use)</t>
  </si>
  <si>
    <r>
      <t>(</t>
    </r>
    <r>
      <rPr>
        <vertAlign val="superscript"/>
        <sz val="9"/>
        <rFont val="Arial"/>
        <family val="2"/>
      </rPr>
      <t>3</t>
    </r>
    <r>
      <rPr>
        <sz val="9"/>
        <rFont val="Arial"/>
        <family val="2"/>
      </rPr>
      <t>) Average rate of change: 2010–12. Value for 2012 compared with national average of 2012.</t>
    </r>
  </si>
  <si>
    <r>
      <t>Map 1: Individuals who never used a computer, by NUTS 2 regions, 2013 (</t>
    </r>
    <r>
      <rPr>
        <b/>
        <vertAlign val="superscript"/>
        <sz val="11"/>
        <color indexed="8"/>
        <rFont val="Arial"/>
        <family val="2"/>
      </rPr>
      <t>1</t>
    </r>
    <r>
      <rPr>
        <b/>
        <sz val="11"/>
        <color indexed="8"/>
        <rFont val="Arial"/>
        <family val="2"/>
      </rPr>
      <t>)</t>
    </r>
  </si>
  <si>
    <r>
      <t>Map 2: Broadband connections in households, by NUTS 2 regions, 2013 (</t>
    </r>
    <r>
      <rPr>
        <b/>
        <vertAlign val="superscript"/>
        <sz val="11"/>
        <color indexed="8"/>
        <rFont val="Arial"/>
        <family val="2"/>
      </rPr>
      <t>1</t>
    </r>
    <r>
      <rPr>
        <b/>
        <sz val="11"/>
        <color indexed="8"/>
        <rFont val="Arial"/>
        <family val="2"/>
      </rPr>
      <t>)</t>
    </r>
  </si>
  <si>
    <r>
      <t>Map 4: Online purchases, by NUTS 2 regions, 2013 (</t>
    </r>
    <r>
      <rPr>
        <b/>
        <vertAlign val="superscript"/>
        <sz val="11"/>
        <color indexed="8"/>
        <rFont val="Arial"/>
        <family val="2"/>
      </rPr>
      <t>1</t>
    </r>
    <r>
      <rPr>
        <b/>
        <sz val="11"/>
        <color indexed="8"/>
        <rFont val="Arial"/>
        <family val="2"/>
      </rPr>
      <t>)</t>
    </r>
  </si>
  <si>
    <r>
      <t>Map 3: Regular use of the internet, by NUTS 2 regions, 2013 (</t>
    </r>
    <r>
      <rPr>
        <b/>
        <vertAlign val="superscript"/>
        <sz val="11"/>
        <color indexed="8"/>
        <rFont val="Arial"/>
        <family val="2"/>
      </rPr>
      <t>1</t>
    </r>
    <r>
      <rPr>
        <b/>
        <sz val="11"/>
        <color indexed="8"/>
        <rFont val="Arial"/>
        <family val="2"/>
      </rPr>
      <t>)</t>
    </r>
  </si>
  <si>
    <r>
      <t>Figure 2: Regional disparities in the regular use of the internet, by NUTS 2 regions, 2013 (</t>
    </r>
    <r>
      <rPr>
        <b/>
        <vertAlign val="superscript"/>
        <sz val="11"/>
        <rFont val="Arial"/>
        <family val="2"/>
      </rPr>
      <t>1</t>
    </r>
    <r>
      <rPr>
        <b/>
        <sz val="11"/>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</si>
</sst>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i"/>
    <numFmt numFmtId="166" formatCode="#,##0.0_i"/>
    <numFmt numFmtId="167" formatCode="@_i"/>
  </numFmts>
  <fonts count="71">
    <font>
      <sz val="9"/>
      <name val="Arial"/>
      <family val="2"/>
    </font>
    <font>
      <sz val="11"/>
      <color indexed="8"/>
      <name val="Calibri"/>
      <family val="2"/>
    </font>
    <font>
      <sz val="10"/>
      <name val="Arial"/>
      <family val="2"/>
    </font>
    <font>
      <u val="single"/>
      <sz val="10"/>
      <color indexed="12"/>
      <name val="Arial"/>
      <family val="2"/>
    </font>
    <font>
      <sz val="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sz val="9"/>
      <name val="Myriad Pro"/>
      <family val="2"/>
    </font>
    <font>
      <sz val="8"/>
      <name val="Myriad Pro"/>
      <family val="2"/>
    </font>
    <font>
      <sz val="7"/>
      <name val="Myriad Pro"/>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sz val="9"/>
      <color indexed="9"/>
      <name val="Arial"/>
      <family val="2"/>
    </font>
    <font>
      <b/>
      <sz val="9"/>
      <color indexed="9"/>
      <name val="Arial"/>
      <family val="2"/>
    </font>
    <font>
      <sz val="9"/>
      <color indexed="8"/>
      <name val="Arial"/>
      <family val="2"/>
    </font>
    <font>
      <strike/>
      <sz val="9"/>
      <name val="Arial"/>
      <family val="2"/>
    </font>
    <font>
      <b/>
      <sz val="9"/>
      <color indexed="8"/>
      <name val="Arial"/>
      <family val="2"/>
    </font>
    <font>
      <b/>
      <sz val="9"/>
      <color indexed="63"/>
      <name val="Arial"/>
      <family val="2"/>
    </font>
    <font>
      <vertAlign val="superscript"/>
      <sz val="9"/>
      <name val="Arial"/>
      <family val="2"/>
    </font>
    <font>
      <i/>
      <sz val="9"/>
      <color indexed="8"/>
      <name val="Arial"/>
      <family val="2"/>
    </font>
    <font>
      <sz val="9"/>
      <color indexed="62"/>
      <name val="Arial"/>
      <family val="2"/>
    </font>
    <font>
      <i/>
      <sz val="9"/>
      <name val="Arial"/>
      <family val="2"/>
    </font>
    <font>
      <sz val="9"/>
      <color indexed="63"/>
      <name val="Arial"/>
      <family val="2"/>
    </font>
    <font>
      <sz val="9"/>
      <color indexed="10"/>
      <name val="Arial"/>
      <family val="2"/>
    </font>
    <font>
      <b/>
      <sz val="11"/>
      <color indexed="8"/>
      <name val="Arial"/>
      <family val="2"/>
    </font>
    <font>
      <b/>
      <vertAlign val="superscript"/>
      <sz val="11"/>
      <color indexed="8"/>
      <name val="Arial"/>
      <family val="2"/>
    </font>
    <font>
      <b/>
      <sz val="11"/>
      <name val="Arial"/>
      <family val="2"/>
    </font>
    <font>
      <b/>
      <sz val="9"/>
      <color indexed="10"/>
      <name val="Arial"/>
      <family val="2"/>
    </font>
    <font>
      <b/>
      <vertAlign val="superscript"/>
      <sz val="11"/>
      <name val="Arial"/>
      <family val="2"/>
    </font>
    <font>
      <vertAlign val="superscript"/>
      <sz val="9"/>
      <color indexed="8"/>
      <name val="Arial"/>
      <family val="2"/>
    </font>
    <font>
      <b/>
      <vertAlign val="superscript"/>
      <sz val="9"/>
      <name val="Arial"/>
      <family val="2"/>
    </font>
    <font>
      <sz val="13.5"/>
      <color indexed="8"/>
      <name val="Calibri"/>
      <family val="2"/>
    </font>
    <font>
      <sz val="11"/>
      <color theme="1"/>
      <name val="Calibri"/>
      <family val="2"/>
    </font>
    <font>
      <b/>
      <sz val="9"/>
      <color theme="1"/>
      <name val="Arial"/>
      <family val="2"/>
    </font>
    <font>
      <sz val="9"/>
      <color rgb="FFFF0000"/>
      <name val="Arial"/>
      <family val="2"/>
    </font>
    <font>
      <sz val="9"/>
      <color theme="1"/>
      <name val="Arial"/>
      <family val="2"/>
    </font>
    <font>
      <b/>
      <sz val="9"/>
      <color rgb="FFFF0000"/>
      <name val="Arial"/>
      <family val="2"/>
    </font>
    <font>
      <i/>
      <sz val="9"/>
      <color theme="1"/>
      <name val="Arial"/>
      <family val="2"/>
    </font>
    <font>
      <sz val="9"/>
      <color theme="0"/>
      <name val="Arial"/>
      <family val="2"/>
    </font>
    <font>
      <sz val="13.5"/>
      <color rgb="FF00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right/>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right/>
      <top/>
      <bottom style="thick">
        <color indexed="8"/>
      </bottom>
    </border>
    <border>
      <left/>
      <right/>
      <top/>
      <bottom style="thick">
        <color indexed="59"/>
      </bottom>
    </border>
    <border>
      <left/>
      <right/>
      <top/>
      <bottom style="medium">
        <color indexed="59"/>
      </bottom>
    </border>
    <border>
      <left/>
      <right/>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8"/>
      </top>
      <bottom style="double">
        <color indexed="8"/>
      </bottom>
    </border>
    <border>
      <left style="double">
        <color indexed="63"/>
      </left>
      <right style="double">
        <color indexed="63"/>
      </right>
      <top style="double">
        <color indexed="63"/>
      </top>
      <bottom style="double">
        <color indexed="63"/>
      </bottom>
    </border>
    <border>
      <left/>
      <right/>
      <top/>
      <bottom style="thin"/>
    </border>
    <border>
      <left style="hair">
        <color indexed="22"/>
      </left>
      <right style="hair">
        <color indexed="22"/>
      </right>
      <top style="thin"/>
      <bottom/>
    </border>
    <border>
      <left/>
      <right/>
      <top style="thin"/>
      <bottom/>
    </border>
    <border>
      <left style="hair">
        <color indexed="22"/>
      </left>
      <right style="hair">
        <color indexed="22"/>
      </right>
      <top style="thin">
        <color rgb="FF000000"/>
      </top>
      <bottom style="thin">
        <color rgb="FF000000"/>
      </bottom>
    </border>
    <border>
      <left style="hair">
        <color indexed="22"/>
      </left>
      <right style="hair">
        <color indexed="22"/>
      </right>
      <top/>
      <bottom style="hair">
        <color indexed="22"/>
      </bottom>
    </border>
    <border>
      <left/>
      <right/>
      <top/>
      <bottom style="hair">
        <color indexed="22"/>
      </bottom>
    </border>
    <border>
      <left style="hair">
        <color indexed="22"/>
      </left>
      <right style="hair">
        <color indexed="22"/>
      </right>
      <top style="hair">
        <color indexed="22"/>
      </top>
      <bottom style="hair">
        <color indexed="22"/>
      </bottom>
    </border>
    <border>
      <left style="hair">
        <color indexed="22"/>
      </left>
      <right style="hair">
        <color indexed="22"/>
      </right>
      <top style="hair">
        <color indexed="22"/>
      </top>
      <bottom/>
    </border>
    <border>
      <left/>
      <right/>
      <top/>
      <bottom style="thin">
        <color rgb="FF000000"/>
      </bottom>
    </border>
    <border>
      <left/>
      <right style="hair">
        <color indexed="22"/>
      </right>
      <top style="thin"/>
      <bottom/>
    </border>
    <border>
      <left/>
      <right style="hair">
        <color indexed="22"/>
      </right>
      <top style="thin">
        <color rgb="FF000000"/>
      </top>
      <bottom style="thin">
        <color rgb="FF000000"/>
      </bottom>
    </border>
    <border>
      <left/>
      <right style="hair">
        <color indexed="22"/>
      </right>
      <top/>
      <bottom style="hair">
        <color indexed="22"/>
      </bottom>
    </border>
    <border>
      <left/>
      <right style="hair">
        <color indexed="22"/>
      </right>
      <top style="hair">
        <color indexed="22"/>
      </top>
      <bottom style="hair">
        <color indexed="22"/>
      </bottom>
    </border>
    <border>
      <left/>
      <right style="hair">
        <color indexed="22"/>
      </right>
      <top style="hair">
        <color indexed="22"/>
      </top>
      <bottom/>
    </border>
    <border>
      <left/>
      <right style="hair">
        <color indexed="22"/>
      </right>
      <top style="hair">
        <color indexed="22"/>
      </top>
      <bottom style="hair">
        <color rgb="FFC0C0C0"/>
      </bottom>
    </border>
    <border>
      <left style="hair">
        <color indexed="22"/>
      </left>
      <right style="hair">
        <color indexed="22"/>
      </right>
      <top style="hair">
        <color indexed="22"/>
      </top>
      <bottom style="hair">
        <color rgb="FFC0C0C0"/>
      </bottom>
    </border>
    <border>
      <left/>
      <right style="hair">
        <color indexed="22"/>
      </right>
      <top style="hair">
        <color rgb="FFC0C0C0"/>
      </top>
      <bottom style="thin">
        <color rgb="FF000000"/>
      </bottom>
    </border>
    <border>
      <left/>
      <right/>
      <top style="thin">
        <color rgb="FF000000"/>
      </top>
      <bottom style="thin">
        <color rgb="FF000000"/>
      </bottom>
    </border>
    <border>
      <left style="thin"/>
      <right style="thin"/>
      <top style="thin"/>
      <bottom style="thin"/>
    </border>
    <border>
      <left/>
      <right style="hair">
        <color indexed="22"/>
      </right>
      <top style="hair">
        <color rgb="FFC0C0C0"/>
      </top>
      <bottom style="hair">
        <color rgb="FFC0C0C0"/>
      </bottom>
    </border>
    <border>
      <left style="hair">
        <color indexed="22"/>
      </left>
      <right style="hair">
        <color indexed="22"/>
      </right>
      <top style="hair">
        <color rgb="FFC0C0C0"/>
      </top>
      <bottom style="hair">
        <color rgb="FFC0C0C0"/>
      </bottom>
    </border>
    <border>
      <left/>
      <right style="hair">
        <color indexed="22"/>
      </right>
      <top style="hair">
        <color rgb="FFC0C0C0"/>
      </top>
      <bottom/>
    </border>
    <border>
      <left style="hair">
        <color indexed="22"/>
      </left>
      <right style="hair">
        <color indexed="22"/>
      </right>
      <top style="hair">
        <color rgb="FFC0C0C0"/>
      </top>
      <bottom/>
    </border>
    <border>
      <left style="hair">
        <color indexed="22"/>
      </left>
      <right/>
      <top style="hair">
        <color rgb="FFC0C0C0"/>
      </top>
      <bottom style="thin">
        <color rgb="FF000000"/>
      </bottom>
    </border>
    <border>
      <left style="hair">
        <color rgb="FFC0C0C0"/>
      </left>
      <right style="hair">
        <color indexed="22"/>
      </right>
      <top style="thin"/>
      <bottom style="thin">
        <color rgb="FF000000"/>
      </bottom>
    </border>
    <border>
      <left/>
      <right/>
      <top style="hair">
        <color indexed="22"/>
      </top>
      <bottom style="hair">
        <color indexed="22"/>
      </bottom>
    </border>
    <border>
      <left/>
      <right/>
      <top style="hair">
        <color indexed="22"/>
      </top>
      <bottom/>
    </border>
    <border>
      <left style="hair">
        <color rgb="FFC0C0C0"/>
      </left>
      <right style="hair">
        <color indexed="22"/>
      </right>
      <top style="thin">
        <color rgb="FF000000"/>
      </top>
      <bottom style="thin">
        <color rgb="FF000000"/>
      </bottom>
    </border>
    <border>
      <left style="hair">
        <color rgb="FFC0C0C0"/>
      </left>
      <right style="hair">
        <color indexed="22"/>
      </right>
      <top/>
      <bottom style="hair">
        <color indexed="22"/>
      </bottom>
    </border>
    <border>
      <left style="hair">
        <color rgb="FFC0C0C0"/>
      </left>
      <right style="hair">
        <color indexed="22"/>
      </right>
      <top style="hair">
        <color indexed="22"/>
      </top>
      <bottom style="hair">
        <color indexed="22"/>
      </bottom>
    </border>
    <border>
      <left style="hair">
        <color rgb="FFC0C0C0"/>
      </left>
      <right style="hair">
        <color indexed="22"/>
      </right>
      <top style="hair">
        <color indexed="22"/>
      </top>
      <bottom style="thin">
        <color rgb="FF000000"/>
      </bottom>
    </border>
    <border>
      <left style="hair">
        <color rgb="FFC0C0C0"/>
      </left>
      <right style="hair">
        <color indexed="22"/>
      </right>
      <top style="hair">
        <color indexed="22"/>
      </top>
      <bottom/>
    </border>
    <border>
      <left/>
      <right/>
      <top/>
      <bottom style="hair">
        <color rgb="FFC0C0C0"/>
      </bottom>
    </border>
    <border>
      <left/>
      <right/>
      <top style="hair">
        <color rgb="FFC0C0C0"/>
      </top>
      <bottom style="hair">
        <color indexed="22"/>
      </bottom>
    </border>
    <border>
      <left/>
      <right/>
      <top style="hair">
        <color indexed="22"/>
      </top>
      <bottom style="hair">
        <color rgb="FFC0C0C0"/>
      </bottom>
    </border>
    <border>
      <left/>
      <right/>
      <top style="hair">
        <color rgb="FFC0C0C0"/>
      </top>
      <bottom/>
    </border>
    <border>
      <left/>
      <right/>
      <top style="hair">
        <color rgb="FFC0C0C0"/>
      </top>
      <bottom style="hair">
        <color rgb="FFC0C0C0"/>
      </bottom>
    </border>
    <border>
      <left/>
      <right/>
      <top style="hair">
        <color rgb="FFC0C0C0"/>
      </top>
      <bottom style="thin">
        <color rgb="FF000000"/>
      </bottom>
    </border>
    <border>
      <left style="hair">
        <color rgb="FFC0C0C0"/>
      </left>
      <right style="hair">
        <color indexed="22"/>
      </right>
      <top style="hair">
        <color indexed="22"/>
      </top>
      <bottom style="hair">
        <color rgb="FFC0C0C0"/>
      </bottom>
    </border>
    <border>
      <left style="hair">
        <color rgb="FFC0C0C0"/>
      </left>
      <right style="hair">
        <color indexed="22"/>
      </right>
      <top style="hair">
        <color rgb="FFC0C0C0"/>
      </top>
      <bottom/>
    </border>
    <border>
      <left style="hair">
        <color rgb="FFC0C0C0"/>
      </left>
      <right style="hair">
        <color indexed="22"/>
      </right>
      <top style="hair">
        <color rgb="FFC0C0C0"/>
      </top>
      <bottom style="hair">
        <color rgb="FFC0C0C0"/>
      </bottom>
    </border>
    <border>
      <left style="hair">
        <color rgb="FFC0C0C0"/>
      </left>
      <right style="hair">
        <color indexed="22"/>
      </right>
      <top style="hair">
        <color rgb="FFC0C0C0"/>
      </top>
      <bottom style="thin">
        <color rgb="FF000000"/>
      </bottom>
    </border>
    <border>
      <left style="hair">
        <color rgb="FFC0C0C0"/>
      </left>
      <right/>
      <top style="thin">
        <color rgb="FF000000"/>
      </top>
      <bottom style="thin">
        <color rgb="FF000000"/>
      </bottom>
    </border>
    <border>
      <left style="hair">
        <color rgb="FFC0C0C0"/>
      </left>
      <right/>
      <top/>
      <bottom style="hair">
        <color indexed="22"/>
      </bottom>
    </border>
    <border>
      <left style="hair">
        <color rgb="FFC0C0C0"/>
      </left>
      <right/>
      <top style="hair">
        <color indexed="22"/>
      </top>
      <bottom style="hair">
        <color indexed="22"/>
      </bottom>
    </border>
    <border>
      <left style="hair">
        <color rgb="FFC0C0C0"/>
      </left>
      <right/>
      <top style="hair">
        <color indexed="22"/>
      </top>
      <bottom style="hair">
        <color rgb="FFC0C0C0"/>
      </bottom>
    </border>
    <border>
      <left style="hair">
        <color rgb="FFC0C0C0"/>
      </left>
      <right/>
      <top style="hair">
        <color rgb="FFC0C0C0"/>
      </top>
      <bottom/>
    </border>
    <border>
      <left style="hair">
        <color rgb="FFC0C0C0"/>
      </left>
      <right/>
      <top style="hair">
        <color rgb="FFC0C0C0"/>
      </top>
      <bottom style="hair">
        <color rgb="FFC0C0C0"/>
      </bottom>
    </border>
    <border>
      <left style="hair">
        <color rgb="FFC0C0C0"/>
      </left>
      <right/>
      <top style="hair">
        <color rgb="FFC0C0C0"/>
      </top>
      <bottom style="thin">
        <color rgb="FF000000"/>
      </bottom>
    </border>
    <border>
      <left style="hair">
        <color rgb="FFC0C0C0"/>
      </left>
      <right/>
      <top/>
      <bottom/>
    </border>
    <border>
      <left style="hair">
        <color rgb="FFC0C0C0"/>
      </left>
      <right/>
      <top style="hair">
        <color indexed="22"/>
      </top>
      <bottom/>
    </border>
    <border>
      <left style="hair">
        <color rgb="FFC0C0C0"/>
      </left>
      <right/>
      <top/>
      <bottom style="thin">
        <color rgb="FF000000"/>
      </bottom>
    </border>
    <border>
      <left style="hair">
        <color rgb="FFC0C0C0"/>
      </left>
      <right style="hair">
        <color rgb="FFC0C0C0"/>
      </right>
      <top style="thin">
        <color rgb="FF000000"/>
      </top>
      <bottom style="thin">
        <color rgb="FF000000"/>
      </bottom>
    </border>
    <border>
      <left style="hair">
        <color rgb="FFC0C0C0"/>
      </left>
      <right style="hair">
        <color rgb="FFC0C0C0"/>
      </right>
      <top/>
      <bottom style="hair">
        <color indexed="22"/>
      </bottom>
    </border>
    <border>
      <left style="hair">
        <color rgb="FFC0C0C0"/>
      </left>
      <right style="hair">
        <color rgb="FFC0C0C0"/>
      </right>
      <top style="hair">
        <color indexed="22"/>
      </top>
      <bottom style="hair">
        <color indexed="22"/>
      </bottom>
    </border>
    <border>
      <left style="hair">
        <color rgb="FFC0C0C0"/>
      </left>
      <right style="hair">
        <color rgb="FFC0C0C0"/>
      </right>
      <top style="hair">
        <color indexed="22"/>
      </top>
      <bottom/>
    </border>
    <border>
      <left style="hair">
        <color rgb="FFC0C0C0"/>
      </left>
      <right style="hair">
        <color rgb="FFC0C0C0"/>
      </right>
      <top style="hair">
        <color indexed="22"/>
      </top>
      <bottom style="thin">
        <color rgb="FF000000"/>
      </bottom>
    </border>
    <border>
      <left style="hair">
        <color rgb="FFC0C0C0"/>
      </left>
      <right/>
      <top style="hair">
        <color indexed="22"/>
      </top>
      <bottom style="thin">
        <color rgb="FF000000"/>
      </bottom>
    </border>
    <border>
      <left style="hair">
        <color rgb="FFC0C0C0"/>
      </left>
      <right style="hair">
        <color rgb="FFC0C0C0"/>
      </right>
      <top/>
      <bottom style="thin">
        <color rgb="FF000000"/>
      </bottom>
    </border>
    <border>
      <left style="hair">
        <color rgb="FFC0C0C0"/>
      </left>
      <right/>
      <top style="thin"/>
      <bottom style="thin">
        <color rgb="FF000000"/>
      </bottom>
    </border>
  </borders>
  <cellStyleXfs count="116">
    <xf numFmtId="0" fontId="0" fillId="0" borderId="0" applyNumberFormat="0" applyFill="0" applyBorder="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6" fillId="15"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5"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27" fillId="0" borderId="0" applyNumberFormat="0" applyFill="0" applyBorder="0" applyAlignment="0" applyProtection="0"/>
    <xf numFmtId="0" fontId="7" fillId="8" borderId="0" applyNumberFormat="0" applyBorder="0" applyAlignment="0" applyProtection="0"/>
    <xf numFmtId="0" fontId="29" fillId="28" borderId="1" applyNumberFormat="0" applyAlignment="0" applyProtection="0"/>
    <xf numFmtId="0" fontId="8" fillId="29" borderId="2" applyNumberFormat="0" applyAlignment="0" applyProtection="0"/>
    <xf numFmtId="0" fontId="30" fillId="0" borderId="3" applyNumberFormat="0" applyFill="0" applyAlignment="0" applyProtection="0"/>
    <xf numFmtId="0" fontId="9"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24" borderId="5" applyNumberFormat="0" applyFont="0" applyAlignment="0" applyProtection="0"/>
    <xf numFmtId="0" fontId="4" fillId="2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7" borderId="1" applyNumberFormat="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12" borderId="2" applyNumberFormat="0" applyAlignment="0" applyProtection="0"/>
    <xf numFmtId="0" fontId="28" fillId="3" borderId="0" applyNumberFormat="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6" fillId="0" borderId="9" applyNumberFormat="0" applyFill="0" applyAlignment="0" applyProtection="0"/>
    <xf numFmtId="0" fontId="17" fillId="7" borderId="0" applyNumberFormat="0" applyBorder="0" applyAlignment="0" applyProtection="0"/>
    <xf numFmtId="0" fontId="39" fillId="31" borderId="0" applyNumberFormat="0" applyBorder="0" applyAlignment="0" applyProtection="0"/>
    <xf numFmtId="0" fontId="18" fillId="0" borderId="0">
      <alignment/>
      <protection/>
    </xf>
    <xf numFmtId="0" fontId="4" fillId="0" borderId="0" applyNumberFormat="0" applyFill="0" applyBorder="0" applyAlignment="0" applyProtection="0"/>
    <xf numFmtId="0" fontId="63"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3"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10" applyNumberFormat="0" applyFont="0" applyAlignment="0" applyProtection="0"/>
    <xf numFmtId="0" fontId="19" fillId="29" borderId="11" applyNumberFormat="0" applyAlignment="0" applyProtection="0"/>
    <xf numFmtId="9" fontId="0" fillId="0" borderId="0" applyFont="0" applyFill="0" applyBorder="0" applyAlignment="0" applyProtection="0"/>
    <xf numFmtId="0" fontId="34" fillId="4" borderId="0" applyNumberFormat="0" applyBorder="0" applyAlignment="0" applyProtection="0"/>
    <xf numFmtId="0" fontId="40" fillId="28" borderId="12" applyNumberFormat="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21" fillId="0" borderId="16" applyNumberFormat="0" applyFill="0" applyAlignment="0" applyProtection="0"/>
    <xf numFmtId="0" fontId="31" fillId="29" borderId="17" applyNumberFormat="0" applyAlignment="0" applyProtection="0"/>
    <xf numFmtId="0" fontId="22" fillId="0" borderId="0" applyNumberFormat="0" applyFill="0" applyBorder="0" applyAlignment="0" applyProtection="0"/>
  </cellStyleXfs>
  <cellXfs count="311">
    <xf numFmtId="0" fontId="0" fillId="0" borderId="0" xfId="0" applyAlignment="1">
      <alignment vertical="center"/>
    </xf>
    <xf numFmtId="0" fontId="0" fillId="0" borderId="0" xfId="98" applyFont="1" applyFill="1">
      <alignment/>
      <protection/>
    </xf>
    <xf numFmtId="0" fontId="42" fillId="0" borderId="0" xfId="98" applyFont="1" applyFill="1">
      <alignment/>
      <protection/>
    </xf>
    <xf numFmtId="0" fontId="0" fillId="0" borderId="0" xfId="98" applyFont="1" applyFill="1" applyBorder="1" applyAlignment="1">
      <alignment horizontal="left" vertical="center"/>
      <protection/>
    </xf>
    <xf numFmtId="0" fontId="43" fillId="0" borderId="0" xfId="98" applyFont="1" applyFill="1">
      <alignment/>
      <protection/>
    </xf>
    <xf numFmtId="0" fontId="44" fillId="0" borderId="0" xfId="98" applyFont="1" applyFill="1">
      <alignment/>
      <protection/>
    </xf>
    <xf numFmtId="0" fontId="45" fillId="0" borderId="0" xfId="98" applyFont="1" applyFill="1" applyAlignment="1">
      <alignment vertical="center"/>
      <protection/>
    </xf>
    <xf numFmtId="0" fontId="45" fillId="0" borderId="0" xfId="98" applyFont="1" applyFill="1">
      <alignment/>
      <protection/>
    </xf>
    <xf numFmtId="49" fontId="42" fillId="0" borderId="0" xfId="0" applyNumberFormat="1" applyFont="1" applyFill="1" applyAlignment="1">
      <alignment vertical="center"/>
    </xf>
    <xf numFmtId="0" fontId="42" fillId="0" borderId="0" xfId="0" applyFont="1" applyFill="1" applyAlignment="1">
      <alignment vertical="center"/>
    </xf>
    <xf numFmtId="0" fontId="0" fillId="0" borderId="0" xfId="0" applyFont="1" applyFill="1" applyAlignment="1">
      <alignment vertical="center"/>
    </xf>
    <xf numFmtId="0" fontId="43" fillId="0" borderId="0" xfId="0" applyFont="1" applyFill="1" applyAlignment="1">
      <alignment vertical="center"/>
    </xf>
    <xf numFmtId="0" fontId="46" fillId="0" borderId="0" xfId="0" applyFont="1" applyFill="1" applyAlignment="1">
      <alignment vertical="center"/>
    </xf>
    <xf numFmtId="0" fontId="46" fillId="0" borderId="0" xfId="0" applyNumberFormat="1" applyFont="1" applyFill="1" applyAlignment="1">
      <alignment vertical="center"/>
    </xf>
    <xf numFmtId="0" fontId="42" fillId="0" borderId="0" xfId="93" applyFont="1" applyFill="1">
      <alignment/>
      <protection/>
    </xf>
    <xf numFmtId="1" fontId="42" fillId="0" borderId="0" xfId="96" applyNumberFormat="1" applyFont="1" applyFill="1" applyAlignment="1">
      <alignment horizontal="right"/>
      <protection/>
    </xf>
    <xf numFmtId="0" fontId="0" fillId="0" borderId="0" xfId="96" applyFont="1" applyFill="1">
      <alignment/>
      <protection/>
    </xf>
    <xf numFmtId="0" fontId="0" fillId="0" borderId="0" xfId="93" applyFont="1" applyFill="1" applyAlignment="1">
      <alignment vertical="center"/>
      <protection/>
    </xf>
    <xf numFmtId="0" fontId="48" fillId="0" borderId="0" xfId="96" applyFont="1" applyFill="1">
      <alignment/>
      <protection/>
    </xf>
    <xf numFmtId="0" fontId="42" fillId="0" borderId="0" xfId="96" applyFont="1" applyFill="1">
      <alignment/>
      <protection/>
    </xf>
    <xf numFmtId="0" fontId="42" fillId="0" borderId="0" xfId="89" applyFont="1" applyFill="1">
      <alignment/>
      <protection/>
    </xf>
    <xf numFmtId="0" fontId="47" fillId="0" borderId="0" xfId="96" applyFont="1" applyFill="1" applyBorder="1" applyAlignment="1">
      <alignment horizontal="left" vertical="center"/>
      <protection/>
    </xf>
    <xf numFmtId="0" fontId="45" fillId="0" borderId="0" xfId="0" applyFont="1" applyFill="1" applyBorder="1" applyAlignment="1">
      <alignment vertical="center"/>
    </xf>
    <xf numFmtId="0" fontId="0" fillId="0" borderId="0" xfId="89" applyFont="1">
      <alignment/>
      <protection/>
    </xf>
    <xf numFmtId="0" fontId="45" fillId="0" borderId="0" xfId="96" applyFont="1" applyFill="1" applyBorder="1" applyAlignment="1">
      <alignment vertical="center"/>
      <protection/>
    </xf>
    <xf numFmtId="0" fontId="0" fillId="0" borderId="0" xfId="93" applyFont="1" applyFill="1" applyAlignment="1">
      <alignment vertical="center" wrapText="1"/>
      <protection/>
    </xf>
    <xf numFmtId="0" fontId="0" fillId="0" borderId="0" xfId="93" applyFont="1" applyFill="1" applyBorder="1" applyAlignment="1">
      <alignment vertical="center"/>
      <protection/>
    </xf>
    <xf numFmtId="0" fontId="0" fillId="0" borderId="0" xfId="96" applyFont="1" applyFill="1" applyAlignment="1">
      <alignment vertical="center"/>
      <protection/>
    </xf>
    <xf numFmtId="164" fontId="42" fillId="0" borderId="0" xfId="96" applyNumberFormat="1" applyFont="1" applyFill="1" applyAlignment="1">
      <alignment vertical="center"/>
      <protection/>
    </xf>
    <xf numFmtId="0" fontId="42" fillId="0" borderId="0" xfId="96" applyFont="1" applyFill="1" applyAlignment="1">
      <alignment vertical="center"/>
      <protection/>
    </xf>
    <xf numFmtId="0" fontId="50" fillId="0" borderId="0" xfId="94" applyFont="1" applyFill="1" applyBorder="1" applyAlignment="1">
      <alignment vertical="center"/>
      <protection/>
    </xf>
    <xf numFmtId="0" fontId="51" fillId="0" borderId="0" xfId="96" applyFont="1" applyFill="1" applyAlignment="1">
      <alignment vertical="center"/>
      <protection/>
    </xf>
    <xf numFmtId="0" fontId="52" fillId="0" borderId="0" xfId="96" applyFont="1" applyFill="1" applyBorder="1" applyAlignment="1">
      <alignment vertical="center"/>
      <protection/>
    </xf>
    <xf numFmtId="0" fontId="45" fillId="0" borderId="0" xfId="94" applyFont="1" applyFill="1" applyAlignment="1">
      <alignment vertical="center"/>
      <protection/>
    </xf>
    <xf numFmtId="0" fontId="0" fillId="0" borderId="0" xfId="96" applyFont="1" applyFill="1" applyBorder="1" applyAlignment="1">
      <alignment vertical="center"/>
      <protection/>
    </xf>
    <xf numFmtId="0" fontId="0" fillId="0" borderId="0" xfId="94" applyFont="1" applyFill="1" applyAlignment="1">
      <alignment vertical="center"/>
      <protection/>
    </xf>
    <xf numFmtId="0" fontId="52" fillId="0" borderId="0" xfId="94" applyFont="1" applyFill="1" applyBorder="1" applyAlignment="1">
      <alignment vertical="center"/>
      <protection/>
    </xf>
    <xf numFmtId="2" fontId="0" fillId="0" borderId="0" xfId="96" applyNumberFormat="1" applyFont="1" applyFill="1" applyBorder="1">
      <alignment/>
      <protection/>
    </xf>
    <xf numFmtId="0" fontId="0" fillId="0" borderId="0" xfId="93" applyNumberFormat="1" applyFont="1" applyFill="1" applyBorder="1" applyAlignment="1">
      <alignment/>
      <protection/>
    </xf>
    <xf numFmtId="1" fontId="0" fillId="0" borderId="0" xfId="96" applyNumberFormat="1" applyFont="1" applyFill="1">
      <alignment/>
      <protection/>
    </xf>
    <xf numFmtId="0" fontId="0" fillId="0" borderId="0" xfId="96" applyFont="1" applyFill="1" applyBorder="1">
      <alignment/>
      <protection/>
    </xf>
    <xf numFmtId="0" fontId="0" fillId="0" borderId="0" xfId="96" applyFont="1" applyFill="1" applyAlignment="1">
      <alignment horizontal="justify" vertical="center"/>
      <protection/>
    </xf>
    <xf numFmtId="2" fontId="0" fillId="0" borderId="0" xfId="96" applyNumberFormat="1" applyFont="1" applyFill="1">
      <alignment/>
      <protection/>
    </xf>
    <xf numFmtId="0" fontId="53" fillId="0" borderId="0" xfId="0" applyFont="1" applyFill="1" applyAlignment="1">
      <alignment vertical="center"/>
    </xf>
    <xf numFmtId="0" fontId="0" fillId="0" borderId="0" xfId="90" applyFont="1">
      <alignment/>
      <protection/>
    </xf>
    <xf numFmtId="0" fontId="42" fillId="0" borderId="0" xfId="89" applyFont="1">
      <alignment/>
      <protection/>
    </xf>
    <xf numFmtId="0" fontId="47" fillId="0" borderId="0" xfId="0" applyFont="1" applyFill="1" applyBorder="1" applyAlignment="1">
      <alignment vertical="center"/>
    </xf>
    <xf numFmtId="0" fontId="42" fillId="0" borderId="0" xfId="90" applyFont="1" applyFill="1" applyAlignment="1">
      <alignment horizontal="center" wrapText="1"/>
      <protection/>
    </xf>
    <xf numFmtId="0" fontId="42" fillId="0" borderId="0" xfId="90" applyFont="1" applyAlignment="1">
      <alignment horizontal="right" wrapText="1"/>
      <protection/>
    </xf>
    <xf numFmtId="0" fontId="42" fillId="0" borderId="0" xfId="90" applyFont="1" applyFill="1" applyAlignment="1">
      <alignment horizontal="right" vertical="center" wrapText="1"/>
      <protection/>
    </xf>
    <xf numFmtId="0" fontId="47" fillId="0" borderId="0" xfId="89" applyFont="1" applyFill="1">
      <alignment/>
      <protection/>
    </xf>
    <xf numFmtId="164" fontId="0" fillId="0" borderId="0" xfId="0" applyNumberFormat="1" applyFont="1" applyFill="1" applyAlignment="1">
      <alignment vertical="center"/>
    </xf>
    <xf numFmtId="0" fontId="47" fillId="0" borderId="0" xfId="90" applyFont="1" applyAlignment="1">
      <alignment horizontal="left" wrapText="1"/>
      <protection/>
    </xf>
    <xf numFmtId="0" fontId="45" fillId="0" borderId="0" xfId="90" applyFont="1">
      <alignment/>
      <protection/>
    </xf>
    <xf numFmtId="0" fontId="0" fillId="0" borderId="0" xfId="94" applyNumberFormat="1" applyFont="1" applyFill="1" applyBorder="1" applyAlignment="1">
      <alignment/>
      <protection/>
    </xf>
    <xf numFmtId="0" fontId="52" fillId="0" borderId="0" xfId="0" applyFont="1" applyFill="1" applyBorder="1" applyAlignment="1">
      <alignment vertical="center"/>
    </xf>
    <xf numFmtId="0" fontId="0" fillId="0" borderId="0" xfId="0" applyFont="1" applyFill="1" applyBorder="1" applyAlignment="1">
      <alignment vertical="center"/>
    </xf>
    <xf numFmtId="1" fontId="0" fillId="0" borderId="0" xfId="96" applyNumberFormat="1" applyFont="1" applyFill="1" applyAlignment="1">
      <alignment horizontal="right"/>
      <protection/>
    </xf>
    <xf numFmtId="0" fontId="0" fillId="0" borderId="18" xfId="98" applyFont="1" applyFill="1" applyBorder="1">
      <alignment/>
      <protection/>
    </xf>
    <xf numFmtId="0" fontId="0" fillId="0" borderId="0" xfId="98" applyFont="1" applyFill="1" applyAlignment="1">
      <alignment vertical="center"/>
      <protection/>
    </xf>
    <xf numFmtId="0" fontId="42" fillId="0" borderId="0" xfId="0" applyFont="1" applyFill="1" applyAlignment="1">
      <alignment vertical="center"/>
    </xf>
    <xf numFmtId="164" fontId="0" fillId="0" borderId="0" xfId="98" applyNumberFormat="1" applyFont="1" applyFill="1" applyAlignment="1">
      <alignment vertical="center"/>
      <protection/>
    </xf>
    <xf numFmtId="164" fontId="0" fillId="0" borderId="0" xfId="0" applyNumberFormat="1" applyFont="1" applyFill="1" applyAlignment="1">
      <alignment horizontal="right"/>
    </xf>
    <xf numFmtId="164" fontId="0" fillId="0" borderId="0" xfId="95" applyNumberFormat="1" applyFont="1" applyFill="1" applyAlignment="1">
      <alignment vertical="center"/>
      <protection/>
    </xf>
    <xf numFmtId="0" fontId="0" fillId="0" borderId="0" xfId="95" applyFont="1" applyFill="1" applyAlignment="1">
      <alignment vertical="center"/>
      <protection/>
    </xf>
    <xf numFmtId="0" fontId="45" fillId="0" borderId="0" xfId="99" applyFont="1" applyFill="1" applyAlignment="1">
      <alignment vertical="center"/>
      <protection/>
    </xf>
    <xf numFmtId="0" fontId="42" fillId="0" borderId="0" xfId="95" applyFont="1" applyFill="1" applyAlignment="1">
      <alignment vertical="center"/>
      <protection/>
    </xf>
    <xf numFmtId="0" fontId="42" fillId="0" borderId="0" xfId="95" applyFont="1" applyFill="1" applyBorder="1" applyAlignment="1">
      <alignment vertical="center"/>
      <protection/>
    </xf>
    <xf numFmtId="164" fontId="45" fillId="0" borderId="0" xfId="0" applyNumberFormat="1" applyFont="1" applyFill="1" applyAlignment="1">
      <alignment vertical="center"/>
    </xf>
    <xf numFmtId="0" fontId="42" fillId="0" borderId="0" xfId="98" applyFont="1" applyFill="1" applyAlignment="1">
      <alignment horizontal="center" vertical="center" wrapText="1"/>
      <protection/>
    </xf>
    <xf numFmtId="164" fontId="42" fillId="0" borderId="0" xfId="98" applyNumberFormat="1" applyFont="1" applyFill="1" applyAlignment="1">
      <alignment horizontal="center" vertical="center" wrapText="1"/>
      <protection/>
    </xf>
    <xf numFmtId="0" fontId="64" fillId="0" borderId="0" xfId="0" applyFont="1" applyFill="1" applyAlignment="1">
      <alignment vertical="center"/>
    </xf>
    <xf numFmtId="0" fontId="65" fillId="0" borderId="0" xfId="0" applyFont="1" applyFill="1" applyAlignment="1">
      <alignment vertical="center"/>
    </xf>
    <xf numFmtId="0" fontId="42" fillId="0" borderId="0" xfId="0" applyFont="1" applyFill="1" applyBorder="1" applyAlignment="1">
      <alignment/>
    </xf>
    <xf numFmtId="0" fontId="55" fillId="0" borderId="0" xfId="96" applyFont="1" applyFill="1" applyBorder="1" applyAlignment="1">
      <alignment horizontal="left" vertical="center"/>
      <protection/>
    </xf>
    <xf numFmtId="0" fontId="57" fillId="0" borderId="0" xfId="91" applyFont="1" applyFill="1" applyBorder="1" applyAlignment="1">
      <alignment horizontal="left" vertical="center"/>
      <protection/>
    </xf>
    <xf numFmtId="0" fontId="55" fillId="0" borderId="0" xfId="0" applyFont="1" applyFill="1" applyBorder="1" applyAlignment="1">
      <alignment horizontal="left" vertical="center"/>
    </xf>
    <xf numFmtId="0" fontId="57" fillId="0" borderId="0" xfId="98" applyFont="1" applyFill="1" applyAlignment="1">
      <alignment horizontal="left"/>
      <protection/>
    </xf>
    <xf numFmtId="0" fontId="0" fillId="0" borderId="0" xfId="90" applyFont="1">
      <alignment/>
      <protection/>
    </xf>
    <xf numFmtId="0" fontId="42" fillId="10" borderId="19" xfId="98" applyFont="1" applyFill="1" applyBorder="1" applyAlignment="1">
      <alignment horizontal="center" vertical="center" wrapText="1"/>
      <protection/>
    </xf>
    <xf numFmtId="49" fontId="42" fillId="10" borderId="20" xfId="98"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0" xfId="0" applyFont="1" applyAlignment="1">
      <alignment vertical="center"/>
    </xf>
    <xf numFmtId="0" fontId="0" fillId="0" borderId="0" xfId="89" applyFont="1">
      <alignment/>
      <protection/>
    </xf>
    <xf numFmtId="0" fontId="0" fillId="0" borderId="0" xfId="91" applyFont="1" applyFill="1" applyBorder="1" applyAlignment="1">
      <alignment vertical="center"/>
      <protection/>
    </xf>
    <xf numFmtId="0" fontId="0" fillId="0" borderId="0" xfId="90" applyFont="1" applyFill="1" applyAlignment="1">
      <alignment horizontal="right"/>
      <protection/>
    </xf>
    <xf numFmtId="164" fontId="0" fillId="0" borderId="0" xfId="90" applyNumberFormat="1" applyFont="1" applyFill="1" applyAlignment="1">
      <alignment horizontal="right"/>
      <protection/>
    </xf>
    <xf numFmtId="164" fontId="0" fillId="0" borderId="0" xfId="90" applyNumberFormat="1" applyFont="1" applyFill="1">
      <alignment/>
      <protection/>
    </xf>
    <xf numFmtId="164" fontId="0" fillId="0" borderId="0" xfId="0" applyNumberFormat="1" applyFont="1" applyFill="1" applyAlignment="1">
      <alignment vertical="center"/>
    </xf>
    <xf numFmtId="0" fontId="0" fillId="0" borderId="0" xfId="89" applyFont="1" applyFill="1">
      <alignment/>
      <protection/>
    </xf>
    <xf numFmtId="0" fontId="0" fillId="0" borderId="0" xfId="99" applyFont="1" applyFill="1">
      <alignment/>
      <protection/>
    </xf>
    <xf numFmtId="0" fontId="0" fillId="0" borderId="0" xfId="94" applyFont="1" applyFill="1" applyAlignment="1">
      <alignment vertical="center"/>
      <protection/>
    </xf>
    <xf numFmtId="0" fontId="0" fillId="0" borderId="0" xfId="89" applyFont="1" applyAlignment="1">
      <alignment horizontal="left"/>
      <protection/>
    </xf>
    <xf numFmtId="0" fontId="0" fillId="0" borderId="0" xfId="90" applyFont="1" applyAlignment="1">
      <alignment horizontal="left"/>
      <protection/>
    </xf>
    <xf numFmtId="1" fontId="0" fillId="0" borderId="0" xfId="90" applyNumberFormat="1" applyFont="1" applyFill="1">
      <alignment/>
      <protection/>
    </xf>
    <xf numFmtId="164" fontId="0" fillId="0" borderId="0" xfId="94" applyNumberFormat="1" applyFont="1" applyFill="1" applyAlignment="1">
      <alignment horizontal="right"/>
      <protection/>
    </xf>
    <xf numFmtId="0" fontId="0" fillId="0" borderId="0" xfId="96" applyFont="1" applyFill="1">
      <alignment/>
      <protection/>
    </xf>
    <xf numFmtId="0" fontId="65" fillId="0" borderId="0" xfId="96" applyFont="1" applyFill="1" quotePrefix="1">
      <alignment/>
      <protection/>
    </xf>
    <xf numFmtId="0" fontId="0" fillId="0" borderId="0" xfId="93" applyFont="1" applyFill="1" applyAlignment="1" quotePrefix="1">
      <alignment vertical="center"/>
      <protection/>
    </xf>
    <xf numFmtId="0" fontId="66" fillId="0" borderId="0" xfId="0" applyFont="1" applyAlignment="1">
      <alignment vertical="center"/>
    </xf>
    <xf numFmtId="0" fontId="0" fillId="0" borderId="0" xfId="0" applyFill="1" applyBorder="1" applyAlignment="1">
      <alignment/>
    </xf>
    <xf numFmtId="164" fontId="0" fillId="0" borderId="0" xfId="96" applyNumberFormat="1" applyFont="1" applyFill="1" applyAlignment="1">
      <alignment horizontal="right"/>
      <protection/>
    </xf>
    <xf numFmtId="0" fontId="45" fillId="0" borderId="0" xfId="92" applyNumberFormat="1" applyFont="1" applyFill="1" applyBorder="1" applyAlignment="1">
      <alignment/>
    </xf>
    <xf numFmtId="0" fontId="55" fillId="0" borderId="0" xfId="92" applyNumberFormat="1" applyFont="1" applyFill="1" applyBorder="1" applyAlignment="1">
      <alignment horizontal="left"/>
    </xf>
    <xf numFmtId="164" fontId="45" fillId="0" borderId="0" xfId="92" applyNumberFormat="1" applyFont="1" applyFill="1" applyBorder="1" applyAlignment="1">
      <alignment vertical="center"/>
    </xf>
    <xf numFmtId="0" fontId="47" fillId="0" borderId="0" xfId="92" applyNumberFormat="1" applyFont="1" applyFill="1" applyBorder="1" applyAlignment="1">
      <alignment/>
    </xf>
    <xf numFmtId="0" fontId="65" fillId="0" borderId="0" xfId="96" applyFont="1" applyFill="1">
      <alignment/>
      <protection/>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45" fillId="0" borderId="0" xfId="92" applyFont="1" applyFill="1" applyBorder="1" applyAlignment="1">
      <alignment/>
    </xf>
    <xf numFmtId="0" fontId="0" fillId="0" borderId="0" xfId="96" applyFont="1" applyFill="1" applyAlignment="1">
      <alignment vertical="center"/>
      <protection/>
    </xf>
    <xf numFmtId="0" fontId="65" fillId="0" borderId="0" xfId="96" applyFont="1" applyFill="1" applyAlignment="1">
      <alignment vertical="center"/>
      <protection/>
    </xf>
    <xf numFmtId="164" fontId="0" fillId="0" borderId="0" xfId="0" applyNumberFormat="1" applyFont="1" applyFill="1" applyAlignment="1">
      <alignment vertical="center"/>
    </xf>
    <xf numFmtId="164" fontId="0" fillId="0" borderId="0" xfId="0" applyNumberFormat="1" applyFont="1" applyFill="1" applyAlignment="1" quotePrefix="1">
      <alignment vertical="center"/>
    </xf>
    <xf numFmtId="1" fontId="65" fillId="0" borderId="0" xfId="90" applyNumberFormat="1" applyFont="1">
      <alignment/>
      <protection/>
    </xf>
    <xf numFmtId="0" fontId="67" fillId="0" borderId="0" xfId="98" applyFont="1" applyFill="1" applyBorder="1">
      <alignment/>
      <protection/>
    </xf>
    <xf numFmtId="0" fontId="0" fillId="0" borderId="0" xfId="90" applyFont="1" applyAlignment="1">
      <alignment horizontal="right" wrapText="1"/>
      <protection/>
    </xf>
    <xf numFmtId="165" fontId="0" fillId="32" borderId="21" xfId="98" applyNumberFormat="1" applyFont="1" applyFill="1" applyBorder="1" applyAlignment="1">
      <alignment horizontal="right" vertical="center"/>
      <protection/>
    </xf>
    <xf numFmtId="165" fontId="0" fillId="0" borderId="22" xfId="98" applyNumberFormat="1" applyFont="1" applyFill="1" applyBorder="1" applyAlignment="1">
      <alignment horizontal="right" vertical="center"/>
      <protection/>
    </xf>
    <xf numFmtId="166" fontId="0" fillId="0" borderId="23" xfId="98" applyNumberFormat="1" applyFont="1" applyFill="1" applyBorder="1" applyAlignment="1">
      <alignment horizontal="right" vertical="center"/>
      <protection/>
    </xf>
    <xf numFmtId="165" fontId="0" fillId="0" borderId="24" xfId="98" applyNumberFormat="1" applyFont="1" applyFill="1" applyBorder="1" applyAlignment="1">
      <alignment horizontal="right" vertical="center"/>
      <protection/>
    </xf>
    <xf numFmtId="165" fontId="0" fillId="0" borderId="25" xfId="98" applyNumberFormat="1" applyFont="1" applyFill="1" applyBorder="1" applyAlignment="1">
      <alignment horizontal="right" vertical="center"/>
      <protection/>
    </xf>
    <xf numFmtId="0" fontId="42" fillId="32" borderId="26" xfId="98" applyFont="1" applyFill="1" applyBorder="1" applyAlignment="1">
      <alignment horizontal="left" vertical="center"/>
      <protection/>
    </xf>
    <xf numFmtId="0" fontId="57" fillId="0" borderId="0" xfId="0" applyFont="1" applyFill="1" applyAlignment="1">
      <alignment horizontal="left" vertical="center"/>
    </xf>
    <xf numFmtId="0" fontId="45" fillId="0" borderId="0" xfId="0" applyFont="1" applyFill="1" applyAlignment="1">
      <alignment vertical="center"/>
    </xf>
    <xf numFmtId="0" fontId="53" fillId="0" borderId="0" xfId="85" applyFont="1" applyFill="1" applyAlignment="1">
      <alignment/>
    </xf>
    <xf numFmtId="0" fontId="0" fillId="0" borderId="0" xfId="85" applyFont="1" applyFill="1" applyAlignment="1">
      <alignment/>
    </xf>
    <xf numFmtId="0" fontId="0" fillId="0" borderId="0" xfId="0" applyFont="1" applyAlignment="1">
      <alignment vertical="center"/>
    </xf>
    <xf numFmtId="0" fontId="67" fillId="0" borderId="0" xfId="85" applyFont="1" applyFill="1" applyAlignment="1">
      <alignment/>
    </xf>
    <xf numFmtId="0" fontId="0" fillId="0" borderId="0" xfId="85" applyFont="1" applyFill="1" applyAlignment="1">
      <alignment horizontal="right" vertical="center"/>
    </xf>
    <xf numFmtId="0" fontId="0" fillId="33" borderId="0" xfId="85" applyFont="1" applyFill="1" applyBorder="1" applyAlignment="1">
      <alignment/>
    </xf>
    <xf numFmtId="2" fontId="66" fillId="0" borderId="0" xfId="85" applyNumberFormat="1" applyFont="1" applyFill="1" applyAlignment="1">
      <alignment horizontal="right" vertical="center"/>
    </xf>
    <xf numFmtId="0" fontId="66" fillId="0" borderId="0" xfId="85" applyFont="1" applyFill="1" applyAlignment="1">
      <alignment/>
    </xf>
    <xf numFmtId="0" fontId="0" fillId="0" borderId="0" xfId="85" applyFont="1" applyFill="1" applyBorder="1" applyAlignment="1">
      <alignment/>
    </xf>
    <xf numFmtId="0" fontId="0" fillId="0" borderId="0" xfId="85" applyFont="1" applyFill="1" applyBorder="1" applyAlignment="1">
      <alignment horizontal="left"/>
    </xf>
    <xf numFmtId="0" fontId="64" fillId="0" borderId="0" xfId="0" applyFont="1" applyFill="1" applyBorder="1" applyAlignment="1">
      <alignment horizontal="left" vertical="center"/>
    </xf>
    <xf numFmtId="0" fontId="45" fillId="0" borderId="0" xfId="85" applyFont="1" applyFill="1" applyBorder="1" applyAlignment="1">
      <alignment/>
    </xf>
    <xf numFmtId="0" fontId="66" fillId="0" borderId="0" xfId="85" applyFont="1" applyFill="1" applyAlignment="1">
      <alignment horizontal="right" vertical="center"/>
    </xf>
    <xf numFmtId="0" fontId="66" fillId="0" borderId="0" xfId="0" applyFont="1" applyAlignment="1">
      <alignment horizontal="right" vertical="center"/>
    </xf>
    <xf numFmtId="0" fontId="66" fillId="0" borderId="0" xfId="97" applyFont="1" applyFill="1" applyAlignment="1">
      <alignment horizontal="right" vertical="center"/>
      <protection/>
    </xf>
    <xf numFmtId="0" fontId="68" fillId="0" borderId="0" xfId="97" applyFont="1" applyFill="1" applyBorder="1" applyAlignment="1">
      <alignment horizontal="right" vertical="center"/>
      <protection/>
    </xf>
    <xf numFmtId="0" fontId="64" fillId="0" borderId="0" xfId="85" applyFont="1" applyFill="1" applyAlignment="1">
      <alignment horizontal="right" vertical="center"/>
    </xf>
    <xf numFmtId="164" fontId="0" fillId="0" borderId="0" xfId="85" applyNumberFormat="1" applyFont="1" applyFill="1" applyBorder="1" applyAlignment="1">
      <alignment/>
    </xf>
    <xf numFmtId="0" fontId="0" fillId="0" borderId="0" xfId="0" applyFill="1" applyBorder="1" applyAlignment="1">
      <alignment horizontal="right"/>
    </xf>
    <xf numFmtId="0" fontId="0" fillId="0" borderId="0" xfId="0" applyFont="1" applyAlignment="1">
      <alignment horizontal="right" vertical="center"/>
    </xf>
    <xf numFmtId="0" fontId="0" fillId="0" borderId="0" xfId="93" applyFont="1" applyFill="1" applyAlignment="1">
      <alignment vertical="center"/>
      <protection/>
    </xf>
    <xf numFmtId="0" fontId="0" fillId="0" borderId="0" xfId="93" applyFont="1" applyFill="1" applyAlignment="1">
      <alignment vertical="center" wrapText="1"/>
      <protection/>
    </xf>
    <xf numFmtId="0" fontId="0" fillId="0" borderId="0" xfId="96" applyFont="1" applyFill="1" quotePrefix="1">
      <alignment/>
      <protection/>
    </xf>
    <xf numFmtId="0" fontId="0" fillId="0" borderId="0" xfId="0" applyFont="1" applyFill="1" applyAlignment="1">
      <alignment horizontal="right" vertical="center"/>
    </xf>
    <xf numFmtId="0" fontId="66" fillId="0" borderId="0" xfId="0" applyFont="1" applyFill="1" applyAlignment="1">
      <alignment vertical="center"/>
    </xf>
    <xf numFmtId="2" fontId="0" fillId="0" borderId="0" xfId="96" applyNumberFormat="1" applyFont="1" applyFill="1" applyBorder="1">
      <alignment/>
      <protection/>
    </xf>
    <xf numFmtId="1" fontId="0" fillId="0" borderId="0" xfId="96" applyNumberFormat="1" applyFont="1" applyFill="1" applyAlignment="1">
      <alignment horizontal="right"/>
      <protection/>
    </xf>
    <xf numFmtId="1" fontId="0" fillId="0" borderId="0" xfId="90" applyNumberFormat="1" applyFont="1">
      <alignment/>
      <protection/>
    </xf>
    <xf numFmtId="1" fontId="0" fillId="0" borderId="0" xfId="90" applyNumberFormat="1" applyFont="1" applyAlignment="1">
      <alignment horizontal="right"/>
      <protection/>
    </xf>
    <xf numFmtId="0" fontId="47" fillId="0" borderId="0" xfId="96" applyFont="1" applyFill="1" applyAlignment="1">
      <alignment horizontal="right"/>
      <protection/>
    </xf>
    <xf numFmtId="0" fontId="0" fillId="0" borderId="0" xfId="93" applyFont="1" applyFill="1" applyBorder="1" applyAlignment="1">
      <alignment vertical="center"/>
      <protection/>
    </xf>
    <xf numFmtId="0" fontId="0" fillId="0" borderId="0" xfId="0" applyFont="1" applyFill="1" applyBorder="1" applyAlignment="1" quotePrefix="1">
      <alignment vertical="center"/>
    </xf>
    <xf numFmtId="0" fontId="0" fillId="0" borderId="0" xfId="0" applyFont="1" applyAlignment="1">
      <alignment horizontal="right" vertical="center"/>
    </xf>
    <xf numFmtId="0" fontId="0" fillId="0" borderId="0" xfId="93" applyFont="1" applyFill="1" applyAlignment="1">
      <alignment horizontal="right" vertical="center"/>
      <protection/>
    </xf>
    <xf numFmtId="164" fontId="0" fillId="0" borderId="0" xfId="0" applyNumberFormat="1" applyFont="1" applyFill="1" applyAlignment="1">
      <alignment horizontal="left" vertical="center"/>
    </xf>
    <xf numFmtId="0" fontId="0" fillId="0" borderId="0" xfId="98" applyFont="1" applyFill="1" applyAlignment="1">
      <alignment horizontal="left" vertical="center"/>
      <protection/>
    </xf>
    <xf numFmtId="0" fontId="0" fillId="0" borderId="0" xfId="0" applyFont="1" applyFill="1" applyAlignment="1">
      <alignment horizontal="left" vertical="center"/>
    </xf>
    <xf numFmtId="0" fontId="0" fillId="0" borderId="0" xfId="89" applyFont="1" applyFill="1" applyAlignment="1">
      <alignment horizontal="left"/>
      <protection/>
    </xf>
    <xf numFmtId="0" fontId="0" fillId="0" borderId="0" xfId="98" applyFont="1" applyFill="1" applyAlignment="1">
      <alignment horizontal="left"/>
      <protection/>
    </xf>
    <xf numFmtId="0" fontId="0" fillId="0" borderId="0" xfId="0" applyFont="1" applyAlignment="1">
      <alignment horizontal="left" vertical="center"/>
    </xf>
    <xf numFmtId="0" fontId="0" fillId="0" borderId="0" xfId="89" applyFont="1" applyAlignment="1">
      <alignment horizontal="left"/>
      <protection/>
    </xf>
    <xf numFmtId="164" fontId="0" fillId="0" borderId="0" xfId="95" applyNumberFormat="1" applyFont="1" applyFill="1" applyAlignment="1">
      <alignment horizontal="left" vertical="center"/>
      <protection/>
    </xf>
    <xf numFmtId="164" fontId="0" fillId="0" borderId="0" xfId="0" applyNumberFormat="1" applyFont="1" applyFill="1" applyAlignment="1">
      <alignment horizontal="left"/>
    </xf>
    <xf numFmtId="0" fontId="0" fillId="0" borderId="0" xfId="95" applyFont="1" applyFill="1" applyAlignment="1">
      <alignment horizontal="left" vertical="center"/>
      <protection/>
    </xf>
    <xf numFmtId="0" fontId="0" fillId="0" borderId="0" xfId="0" applyFont="1" applyFill="1" applyBorder="1" applyAlignment="1">
      <alignment horizontal="left" vertical="center"/>
    </xf>
    <xf numFmtId="0" fontId="45" fillId="0" borderId="0" xfId="0" applyFont="1" applyFill="1" applyBorder="1" applyAlignment="1">
      <alignment horizontal="left" vertical="center"/>
    </xf>
    <xf numFmtId="0" fontId="52" fillId="0" borderId="0" xfId="94" applyFont="1" applyFill="1" applyBorder="1" applyAlignment="1">
      <alignment horizontal="left" vertical="center"/>
      <protection/>
    </xf>
    <xf numFmtId="0" fontId="45" fillId="0" borderId="0" xfId="94" applyFont="1" applyFill="1" applyAlignment="1">
      <alignment horizontal="left" vertical="center"/>
      <protection/>
    </xf>
    <xf numFmtId="0" fontId="0" fillId="0" borderId="0" xfId="94" applyFont="1" applyFill="1" applyAlignment="1">
      <alignment horizontal="left" vertical="center"/>
      <protection/>
    </xf>
    <xf numFmtId="0" fontId="0" fillId="0" borderId="0" xfId="98" applyFont="1" applyFill="1" applyAlignment="1">
      <alignment horizontal="left" vertical="center"/>
      <protection/>
    </xf>
    <xf numFmtId="0" fontId="42" fillId="10" borderId="27" xfId="98" applyFont="1" applyFill="1" applyBorder="1" applyAlignment="1">
      <alignment horizontal="center" vertical="center" wrapText="1"/>
      <protection/>
    </xf>
    <xf numFmtId="165" fontId="0" fillId="32" borderId="28" xfId="98" applyNumberFormat="1" applyFont="1" applyFill="1" applyBorder="1" applyAlignment="1">
      <alignment horizontal="right" vertical="center"/>
      <protection/>
    </xf>
    <xf numFmtId="165" fontId="0" fillId="0" borderId="29" xfId="98" applyNumberFormat="1" applyFont="1" applyFill="1" applyBorder="1" applyAlignment="1">
      <alignment horizontal="right" vertical="center"/>
      <protection/>
    </xf>
    <xf numFmtId="165" fontId="0" fillId="0" borderId="30" xfId="98" applyNumberFormat="1" applyFont="1" applyFill="1" applyBorder="1" applyAlignment="1">
      <alignment horizontal="right" vertical="center"/>
      <protection/>
    </xf>
    <xf numFmtId="165" fontId="0" fillId="0" borderId="31" xfId="98" applyNumberFormat="1" applyFont="1" applyFill="1" applyBorder="1" applyAlignment="1">
      <alignment horizontal="right" vertical="center"/>
      <protection/>
    </xf>
    <xf numFmtId="0" fontId="42" fillId="0" borderId="0" xfId="98" applyFont="1" applyFill="1" applyBorder="1">
      <alignment/>
      <protection/>
    </xf>
    <xf numFmtId="167" fontId="0" fillId="0" borderId="30" xfId="98" applyNumberFormat="1" applyFont="1" applyFill="1" applyBorder="1" applyAlignment="1">
      <alignment horizontal="right" vertical="center"/>
      <protection/>
    </xf>
    <xf numFmtId="167" fontId="0" fillId="0" borderId="31" xfId="98" applyNumberFormat="1" applyFont="1" applyFill="1" applyBorder="1" applyAlignment="1">
      <alignment horizontal="right" vertical="center"/>
      <protection/>
    </xf>
    <xf numFmtId="165" fontId="0" fillId="0" borderId="32" xfId="98" applyNumberFormat="1" applyFont="1" applyFill="1" applyBorder="1" applyAlignment="1">
      <alignment horizontal="right" vertical="center"/>
      <protection/>
    </xf>
    <xf numFmtId="165" fontId="0" fillId="0" borderId="33" xfId="98" applyNumberFormat="1" applyFont="1" applyFill="1" applyBorder="1" applyAlignment="1">
      <alignment horizontal="right" vertical="center"/>
      <protection/>
    </xf>
    <xf numFmtId="165" fontId="0" fillId="0" borderId="34" xfId="98" applyNumberFormat="1" applyFont="1" applyFill="1" applyBorder="1" applyAlignment="1">
      <alignment horizontal="right" vertical="center"/>
      <protection/>
    </xf>
    <xf numFmtId="0" fontId="0" fillId="0" borderId="0" xfId="98" applyFont="1" applyFill="1" applyBorder="1" applyAlignment="1">
      <alignment vertical="center"/>
      <protection/>
    </xf>
    <xf numFmtId="3" fontId="2" fillId="0" borderId="0" xfId="0" applyNumberFormat="1" applyFont="1" applyFill="1" applyBorder="1" applyAlignment="1">
      <alignment/>
    </xf>
    <xf numFmtId="167" fontId="0" fillId="32" borderId="35" xfId="98" applyNumberFormat="1" applyFont="1" applyFill="1" applyBorder="1" applyAlignment="1">
      <alignment horizontal="right" vertical="center"/>
      <protection/>
    </xf>
    <xf numFmtId="1" fontId="0" fillId="0" borderId="0" xfId="96" applyNumberFormat="1" applyFont="1" applyFill="1" applyBorder="1">
      <alignment/>
      <protection/>
    </xf>
    <xf numFmtId="0" fontId="0" fillId="0" borderId="0" xfId="0" applyFont="1" applyFill="1" applyBorder="1" applyAlignment="1">
      <alignment vertical="center"/>
    </xf>
    <xf numFmtId="1" fontId="69" fillId="0" borderId="0" xfId="96" applyNumberFormat="1" applyFont="1" applyFill="1" applyBorder="1">
      <alignment/>
      <protection/>
    </xf>
    <xf numFmtId="0" fontId="69" fillId="0" borderId="0" xfId="0" applyFont="1" applyFill="1" applyBorder="1" applyAlignment="1">
      <alignment vertical="center"/>
    </xf>
    <xf numFmtId="1" fontId="0" fillId="0" borderId="0" xfId="90" applyNumberFormat="1" applyFont="1">
      <alignment/>
      <protection/>
    </xf>
    <xf numFmtId="0" fontId="0" fillId="33" borderId="0" xfId="0" applyFont="1" applyFill="1" applyBorder="1" applyAlignment="1">
      <alignment vertical="center"/>
    </xf>
    <xf numFmtId="0" fontId="0" fillId="33" borderId="0" xfId="0" applyFont="1" applyFill="1" applyBorder="1" applyAlignment="1">
      <alignment vertical="center"/>
    </xf>
    <xf numFmtId="1" fontId="69" fillId="33" borderId="0" xfId="96" applyNumberFormat="1" applyFont="1" applyFill="1" applyBorder="1">
      <alignment/>
      <protection/>
    </xf>
    <xf numFmtId="0" fontId="69" fillId="33" borderId="0" xfId="0" applyFont="1" applyFill="1" applyBorder="1" applyAlignment="1">
      <alignment vertical="center"/>
    </xf>
    <xf numFmtId="0" fontId="0" fillId="33" borderId="0" xfId="96" applyFont="1" applyFill="1" applyBorder="1" applyAlignment="1">
      <alignment horizontal="right"/>
      <protection/>
    </xf>
    <xf numFmtId="0" fontId="67" fillId="0" borderId="0" xfId="0" applyFont="1" applyFill="1" applyAlignment="1">
      <alignment vertical="center"/>
    </xf>
    <xf numFmtId="0" fontId="66" fillId="0" borderId="36" xfId="96" applyFont="1" applyFill="1" applyBorder="1" applyAlignment="1">
      <alignment horizontal="right"/>
      <protection/>
    </xf>
    <xf numFmtId="167" fontId="0" fillId="0" borderId="23" xfId="98" applyNumberFormat="1" applyFont="1" applyFill="1" applyBorder="1" applyAlignment="1">
      <alignment horizontal="right" vertical="center"/>
      <protection/>
    </xf>
    <xf numFmtId="0" fontId="69" fillId="0" borderId="0" xfId="85" applyFont="1" applyFill="1" applyAlignment="1">
      <alignment/>
    </xf>
    <xf numFmtId="0" fontId="65" fillId="0" borderId="0" xfId="85" applyFont="1" applyFill="1" applyAlignment="1">
      <alignment/>
    </xf>
    <xf numFmtId="0" fontId="69" fillId="0" borderId="0" xfId="96" applyFont="1" applyFill="1" applyAlignment="1">
      <alignment horizontal="left"/>
      <protection/>
    </xf>
    <xf numFmtId="2" fontId="69" fillId="0" borderId="0" xfId="85" applyNumberFormat="1" applyFont="1" applyFill="1" applyAlignment="1">
      <alignment/>
    </xf>
    <xf numFmtId="0" fontId="42" fillId="0" borderId="0" xfId="85" applyFont="1" applyFill="1" applyBorder="1" applyAlignment="1">
      <alignment wrapText="1"/>
    </xf>
    <xf numFmtId="2" fontId="66" fillId="0" borderId="0" xfId="85" applyNumberFormat="1" applyFont="1" applyFill="1" applyBorder="1" applyAlignment="1">
      <alignment horizontal="right" vertical="center" wrapText="1"/>
    </xf>
    <xf numFmtId="2" fontId="66" fillId="0" borderId="0" xfId="0" applyNumberFormat="1" applyFont="1" applyFill="1" applyAlignment="1">
      <alignment horizontal="right" vertical="center" wrapText="1"/>
    </xf>
    <xf numFmtId="2" fontId="66" fillId="0" borderId="0" xfId="85" applyNumberFormat="1" applyFont="1" applyFill="1" applyAlignment="1">
      <alignment horizontal="right" vertical="center" wrapText="1"/>
    </xf>
    <xf numFmtId="0" fontId="0" fillId="0" borderId="0" xfId="0" applyFill="1" applyBorder="1" applyAlignment="1">
      <alignment horizontal="right" vertical="center"/>
    </xf>
    <xf numFmtId="0" fontId="45" fillId="0" borderId="0" xfId="0" applyFont="1" applyFill="1" applyBorder="1" applyAlignment="1">
      <alignment horizontal="right" vertical="center"/>
    </xf>
    <xf numFmtId="0" fontId="45" fillId="0" borderId="0" xfId="0" applyFont="1" applyFill="1" applyAlignment="1">
      <alignment horizontal="right" vertical="center"/>
    </xf>
    <xf numFmtId="0" fontId="42" fillId="0" borderId="0" xfId="85" applyFont="1" applyFill="1" applyBorder="1" applyAlignment="1">
      <alignment horizontal="left" vertical="center" wrapText="1"/>
    </xf>
    <xf numFmtId="0" fontId="65" fillId="0" borderId="0" xfId="85" applyFont="1" applyFill="1" applyAlignment="1">
      <alignment horizontal="left" vertical="center"/>
    </xf>
    <xf numFmtId="0" fontId="70" fillId="0" borderId="0" xfId="0" applyFont="1" applyAlignment="1">
      <alignment vertical="center"/>
    </xf>
    <xf numFmtId="0" fontId="45" fillId="0" borderId="0" xfId="0" applyFont="1" applyFill="1" applyAlignment="1">
      <alignment vertical="center"/>
    </xf>
    <xf numFmtId="0" fontId="0" fillId="0" borderId="0" xfId="90" applyFont="1" applyAlignment="1">
      <alignment horizontal="right" wrapText="1"/>
      <protection/>
    </xf>
    <xf numFmtId="1" fontId="0" fillId="0" borderId="0" xfId="96" applyNumberFormat="1" applyFont="1" applyFill="1" applyAlignment="1">
      <alignment horizontal="left"/>
      <protection/>
    </xf>
    <xf numFmtId="0" fontId="0" fillId="0" borderId="36" xfId="0" applyFont="1" applyFill="1" applyBorder="1" applyAlignment="1">
      <alignment vertical="center"/>
    </xf>
    <xf numFmtId="1" fontId="0" fillId="33" borderId="0" xfId="96" applyNumberFormat="1" applyFont="1" applyFill="1">
      <alignment/>
      <protection/>
    </xf>
    <xf numFmtId="2" fontId="0" fillId="33" borderId="0" xfId="96" applyNumberFormat="1" applyFont="1" applyFill="1">
      <alignment/>
      <protection/>
    </xf>
    <xf numFmtId="2" fontId="0" fillId="33" borderId="0" xfId="96" applyNumberFormat="1" applyFont="1" applyFill="1">
      <alignment/>
      <protection/>
    </xf>
    <xf numFmtId="0" fontId="0" fillId="33" borderId="0" xfId="96" applyFont="1" applyFill="1">
      <alignment/>
      <protection/>
    </xf>
    <xf numFmtId="3" fontId="0" fillId="33" borderId="0" xfId="0" applyNumberFormat="1" applyFill="1" applyAlignment="1">
      <alignment vertical="center"/>
    </xf>
    <xf numFmtId="0" fontId="0" fillId="33" borderId="0" xfId="85" applyFont="1" applyFill="1" applyAlignment="1">
      <alignment/>
    </xf>
    <xf numFmtId="0" fontId="0" fillId="33" borderId="0" xfId="93" applyFont="1" applyFill="1" applyAlignment="1">
      <alignment vertical="center"/>
      <protection/>
    </xf>
    <xf numFmtId="0" fontId="0" fillId="0" borderId="0" xfId="0" applyFill="1" applyAlignment="1">
      <alignment vertical="center"/>
    </xf>
    <xf numFmtId="0" fontId="0" fillId="0" borderId="0" xfId="90" applyFont="1" applyFill="1">
      <alignment/>
      <protection/>
    </xf>
    <xf numFmtId="0" fontId="0" fillId="0" borderId="0" xfId="90" applyFont="1" applyFill="1">
      <alignment/>
      <protection/>
    </xf>
    <xf numFmtId="165" fontId="0" fillId="0" borderId="37" xfId="98" applyNumberFormat="1" applyFont="1" applyFill="1" applyBorder="1" applyAlignment="1">
      <alignment horizontal="right" vertical="center"/>
      <protection/>
    </xf>
    <xf numFmtId="165" fontId="0" fillId="0" borderId="38" xfId="98" applyNumberFormat="1" applyFont="1" applyFill="1" applyBorder="1" applyAlignment="1">
      <alignment horizontal="right" vertical="center"/>
      <protection/>
    </xf>
    <xf numFmtId="165" fontId="0" fillId="0" borderId="39" xfId="98" applyNumberFormat="1" applyFont="1" applyFill="1" applyBorder="1" applyAlignment="1">
      <alignment horizontal="right" vertical="center"/>
      <protection/>
    </xf>
    <xf numFmtId="165" fontId="0" fillId="0" borderId="40" xfId="98" applyNumberFormat="1" applyFont="1" applyFill="1" applyBorder="1" applyAlignment="1">
      <alignment horizontal="right" vertical="center"/>
      <protection/>
    </xf>
    <xf numFmtId="165" fontId="0" fillId="0" borderId="41" xfId="98" applyNumberFormat="1" applyFont="1" applyFill="1" applyBorder="1" applyAlignment="1">
      <alignment horizontal="right" vertical="center"/>
      <protection/>
    </xf>
    <xf numFmtId="164" fontId="0" fillId="0" borderId="0" xfId="0" applyNumberFormat="1" applyFont="1" applyFill="1" applyBorder="1" applyAlignment="1">
      <alignment horizontal="left" vertical="center"/>
    </xf>
    <xf numFmtId="0" fontId="0" fillId="33" borderId="0" xfId="85" applyFont="1" applyFill="1" applyBorder="1" applyAlignment="1">
      <alignment/>
    </xf>
    <xf numFmtId="1" fontId="66" fillId="0" borderId="0" xfId="0" applyNumberFormat="1" applyFont="1" applyFill="1" applyAlignment="1">
      <alignment horizontal="right" vertical="center" wrapText="1"/>
    </xf>
    <xf numFmtId="1" fontId="66" fillId="0" borderId="0" xfId="85" applyNumberFormat="1" applyFont="1" applyFill="1" applyAlignment="1">
      <alignment horizontal="right" vertical="center" wrapText="1"/>
    </xf>
    <xf numFmtId="1" fontId="0" fillId="0" borderId="0" xfId="85" applyNumberFormat="1" applyFont="1" applyFill="1" applyAlignment="1">
      <alignment horizontal="right" vertical="center"/>
    </xf>
    <xf numFmtId="1" fontId="0" fillId="0" borderId="0" xfId="85" applyNumberFormat="1" applyFont="1" applyFill="1" applyBorder="1" applyAlignment="1">
      <alignment/>
    </xf>
    <xf numFmtId="1" fontId="0" fillId="0" borderId="0" xfId="85" applyNumberFormat="1" applyFont="1" applyFill="1" applyAlignment="1">
      <alignment/>
    </xf>
    <xf numFmtId="0" fontId="65" fillId="33" borderId="0" xfId="96" applyFont="1" applyFill="1">
      <alignment/>
      <protection/>
    </xf>
    <xf numFmtId="0" fontId="0" fillId="33" borderId="0" xfId="93" applyFont="1" applyFill="1" applyAlignment="1">
      <alignment vertical="center" wrapText="1"/>
      <protection/>
    </xf>
    <xf numFmtId="1" fontId="0" fillId="33" borderId="0" xfId="93" applyNumberFormat="1" applyFont="1" applyFill="1" applyAlignment="1">
      <alignment vertical="center"/>
      <protection/>
    </xf>
    <xf numFmtId="164" fontId="65" fillId="33" borderId="0" xfId="93" applyNumberFormat="1" applyFont="1" applyFill="1" applyAlignment="1">
      <alignment horizontal="left" vertical="center" wrapText="1"/>
      <protection/>
    </xf>
    <xf numFmtId="0" fontId="65" fillId="33" borderId="0" xfId="93" applyFont="1" applyFill="1" applyAlignment="1">
      <alignment vertical="center"/>
      <protection/>
    </xf>
    <xf numFmtId="164" fontId="0" fillId="33" borderId="0" xfId="93" applyNumberFormat="1" applyFont="1" applyFill="1" applyAlignment="1">
      <alignment vertical="center"/>
      <protection/>
    </xf>
    <xf numFmtId="0" fontId="42" fillId="10" borderId="0" xfId="98" applyFont="1" applyFill="1" applyBorder="1" applyAlignment="1">
      <alignment vertical="center" wrapText="1"/>
      <protection/>
    </xf>
    <xf numFmtId="0" fontId="0" fillId="0" borderId="0" xfId="98" applyFont="1" applyFill="1" applyBorder="1">
      <alignment/>
      <protection/>
    </xf>
    <xf numFmtId="0" fontId="42" fillId="10" borderId="42" xfId="98" applyFont="1" applyFill="1" applyBorder="1" applyAlignment="1">
      <alignment horizontal="center" vertical="center" wrapText="1"/>
      <protection/>
    </xf>
    <xf numFmtId="0" fontId="42" fillId="0" borderId="23" xfId="98" applyFont="1" applyFill="1" applyBorder="1" applyAlignment="1">
      <alignment horizontal="left" vertical="center"/>
      <protection/>
    </xf>
    <xf numFmtId="0" fontId="42" fillId="0" borderId="43" xfId="98" applyFont="1" applyFill="1" applyBorder="1" applyAlignment="1">
      <alignment horizontal="left" vertical="center"/>
      <protection/>
    </xf>
    <xf numFmtId="0" fontId="42" fillId="0" borderId="44" xfId="98" applyFont="1" applyFill="1" applyBorder="1" applyAlignment="1">
      <alignment horizontal="left" vertical="center"/>
      <protection/>
    </xf>
    <xf numFmtId="165" fontId="0" fillId="32" borderId="45" xfId="98" applyNumberFormat="1" applyFont="1" applyFill="1" applyBorder="1" applyAlignment="1">
      <alignment horizontal="right" vertical="center"/>
      <protection/>
    </xf>
    <xf numFmtId="165" fontId="0" fillId="0" borderId="46" xfId="98" applyNumberFormat="1" applyFont="1" applyFill="1" applyBorder="1" applyAlignment="1">
      <alignment horizontal="right" vertical="center"/>
      <protection/>
    </xf>
    <xf numFmtId="165" fontId="0" fillId="0" borderId="47" xfId="98" applyNumberFormat="1" applyFont="1" applyFill="1" applyBorder="1" applyAlignment="1">
      <alignment horizontal="right" vertical="center"/>
      <protection/>
    </xf>
    <xf numFmtId="165" fontId="0" fillId="0" borderId="48" xfId="98" applyNumberFormat="1" applyFont="1" applyFill="1" applyBorder="1" applyAlignment="1">
      <alignment horizontal="right" vertical="center"/>
      <protection/>
    </xf>
    <xf numFmtId="167" fontId="0" fillId="0" borderId="46" xfId="98" applyNumberFormat="1" applyFont="1" applyFill="1" applyBorder="1" applyAlignment="1">
      <alignment horizontal="right" vertical="center"/>
      <protection/>
    </xf>
    <xf numFmtId="167" fontId="0" fillId="0" borderId="47" xfId="98" applyNumberFormat="1" applyFont="1" applyFill="1" applyBorder="1" applyAlignment="1">
      <alignment horizontal="right" vertical="center"/>
      <protection/>
    </xf>
    <xf numFmtId="167" fontId="0" fillId="0" borderId="47" xfId="98" applyNumberFormat="1" applyFont="1" applyFill="1" applyBorder="1" applyAlignment="1">
      <alignment horizontal="right" vertical="center"/>
      <protection/>
    </xf>
    <xf numFmtId="165" fontId="0" fillId="0" borderId="49" xfId="98" applyNumberFormat="1" applyFont="1" applyFill="1" applyBorder="1" applyAlignment="1">
      <alignment horizontal="right" vertical="center"/>
      <protection/>
    </xf>
    <xf numFmtId="167" fontId="0" fillId="0" borderId="48" xfId="98" applyNumberFormat="1" applyFont="1" applyFill="1" applyBorder="1" applyAlignment="1">
      <alignment horizontal="right" vertical="center"/>
      <protection/>
    </xf>
    <xf numFmtId="0" fontId="42" fillId="0" borderId="50" xfId="98" applyFont="1" applyFill="1" applyBorder="1" applyAlignment="1">
      <alignment horizontal="left" vertical="center"/>
      <protection/>
    </xf>
    <xf numFmtId="0" fontId="42" fillId="0" borderId="51" xfId="98" applyFont="1" applyFill="1" applyBorder="1" applyAlignment="1">
      <alignment horizontal="left" vertical="center"/>
      <protection/>
    </xf>
    <xf numFmtId="167" fontId="0" fillId="0" borderId="49" xfId="98" applyNumberFormat="1" applyFont="1" applyFill="1" applyBorder="1" applyAlignment="1">
      <alignment horizontal="right" vertical="center"/>
      <protection/>
    </xf>
    <xf numFmtId="0" fontId="42" fillId="0" borderId="52" xfId="98" applyFont="1" applyFill="1" applyBorder="1" applyAlignment="1">
      <alignment horizontal="left" vertical="center"/>
      <protection/>
    </xf>
    <xf numFmtId="0" fontId="42" fillId="0" borderId="53" xfId="98" applyFont="1" applyFill="1" applyBorder="1" applyAlignment="1">
      <alignment horizontal="left" vertical="center"/>
      <protection/>
    </xf>
    <xf numFmtId="0" fontId="42" fillId="0" borderId="54" xfId="98" applyFont="1" applyFill="1" applyBorder="1" applyAlignment="1">
      <alignment horizontal="left" vertical="center"/>
      <protection/>
    </xf>
    <xf numFmtId="0" fontId="42" fillId="0" borderId="55" xfId="98" applyFont="1" applyFill="1" applyBorder="1" applyAlignment="1">
      <alignment horizontal="left" vertical="center"/>
      <protection/>
    </xf>
    <xf numFmtId="165" fontId="0" fillId="0" borderId="56" xfId="98" applyNumberFormat="1" applyFont="1" applyFill="1" applyBorder="1" applyAlignment="1">
      <alignment horizontal="right" vertical="center"/>
      <protection/>
    </xf>
    <xf numFmtId="165" fontId="0" fillId="0" borderId="57" xfId="98" applyNumberFormat="1" applyFont="1" applyFill="1" applyBorder="1" applyAlignment="1">
      <alignment horizontal="right" vertical="center"/>
      <protection/>
    </xf>
    <xf numFmtId="165" fontId="0" fillId="0" borderId="58" xfId="98" applyNumberFormat="1" applyFont="1" applyFill="1" applyBorder="1" applyAlignment="1">
      <alignment horizontal="right" vertical="center"/>
      <protection/>
    </xf>
    <xf numFmtId="165" fontId="0" fillId="0" borderId="59" xfId="98" applyNumberFormat="1" applyFont="1" applyFill="1" applyBorder="1" applyAlignment="1">
      <alignment horizontal="right" vertical="center"/>
      <protection/>
    </xf>
    <xf numFmtId="165" fontId="0" fillId="32" borderId="35" xfId="98" applyNumberFormat="1" applyFont="1" applyFill="1" applyBorder="1" applyAlignment="1">
      <alignment horizontal="right" vertical="center"/>
      <protection/>
    </xf>
    <xf numFmtId="165" fontId="0" fillId="0" borderId="23" xfId="98" applyNumberFormat="1" applyFont="1" applyFill="1" applyBorder="1" applyAlignment="1">
      <alignment horizontal="right" vertical="center"/>
      <protection/>
    </xf>
    <xf numFmtId="165" fontId="0" fillId="0" borderId="43" xfId="98" applyNumberFormat="1" applyFont="1" applyFill="1" applyBorder="1" applyAlignment="1">
      <alignment horizontal="right" vertical="center"/>
      <protection/>
    </xf>
    <xf numFmtId="165" fontId="0" fillId="0" borderId="52" xfId="98" applyNumberFormat="1" applyFont="1" applyFill="1" applyBorder="1" applyAlignment="1">
      <alignment horizontal="right" vertical="center"/>
      <protection/>
    </xf>
    <xf numFmtId="165" fontId="0" fillId="0" borderId="53" xfId="98" applyNumberFormat="1" applyFont="1" applyFill="1" applyBorder="1" applyAlignment="1">
      <alignment horizontal="right" vertical="center"/>
      <protection/>
    </xf>
    <xf numFmtId="165" fontId="0" fillId="0" borderId="54" xfId="98" applyNumberFormat="1" applyFont="1" applyFill="1" applyBorder="1" applyAlignment="1">
      <alignment horizontal="right" vertical="center"/>
      <protection/>
    </xf>
    <xf numFmtId="166" fontId="0" fillId="32" borderId="60" xfId="98" applyNumberFormat="1" applyFont="1" applyFill="1" applyBorder="1" applyAlignment="1">
      <alignment horizontal="right" vertical="center"/>
      <protection/>
    </xf>
    <xf numFmtId="166" fontId="0" fillId="0" borderId="61" xfId="98" applyNumberFormat="1" applyFont="1" applyFill="1" applyBorder="1" applyAlignment="1">
      <alignment horizontal="right" vertical="center"/>
      <protection/>
    </xf>
    <xf numFmtId="166" fontId="0" fillId="0" borderId="62" xfId="98" applyNumberFormat="1" applyFont="1" applyFill="1" applyBorder="1" applyAlignment="1">
      <alignment horizontal="right" vertical="center"/>
      <protection/>
    </xf>
    <xf numFmtId="166" fontId="0" fillId="0" borderId="63" xfId="98" applyNumberFormat="1" applyFont="1" applyFill="1" applyBorder="1" applyAlignment="1">
      <alignment horizontal="right" vertical="center"/>
      <protection/>
    </xf>
    <xf numFmtId="166" fontId="0" fillId="0" borderId="64" xfId="98" applyNumberFormat="1" applyFont="1" applyFill="1" applyBorder="1" applyAlignment="1">
      <alignment horizontal="right" vertical="center"/>
      <protection/>
    </xf>
    <xf numFmtId="166" fontId="0" fillId="0" borderId="65" xfId="98" applyNumberFormat="1" applyFont="1" applyFill="1" applyBorder="1" applyAlignment="1">
      <alignment horizontal="right" vertical="center"/>
      <protection/>
    </xf>
    <xf numFmtId="166" fontId="0" fillId="0" borderId="66" xfId="98" applyNumberFormat="1" applyFont="1" applyFill="1" applyBorder="1" applyAlignment="1">
      <alignment horizontal="right" vertical="center"/>
      <protection/>
    </xf>
    <xf numFmtId="167" fontId="0" fillId="32" borderId="60" xfId="98" applyNumberFormat="1" applyFont="1" applyFill="1" applyBorder="1" applyAlignment="1">
      <alignment horizontal="right" vertical="center"/>
      <protection/>
    </xf>
    <xf numFmtId="166" fontId="0" fillId="0" borderId="67" xfId="98" applyNumberFormat="1" applyFont="1" applyFill="1" applyBorder="1" applyAlignment="1">
      <alignment horizontal="right" vertical="center"/>
      <protection/>
    </xf>
    <xf numFmtId="166" fontId="0" fillId="0" borderId="68" xfId="98" applyNumberFormat="1" applyFont="1" applyFill="1" applyBorder="1" applyAlignment="1">
      <alignment horizontal="right" vertical="center"/>
      <protection/>
    </xf>
    <xf numFmtId="166" fontId="0" fillId="0" borderId="69" xfId="98" applyNumberFormat="1" applyFont="1" applyFill="1" applyBorder="1" applyAlignment="1">
      <alignment horizontal="right" vertical="center"/>
      <protection/>
    </xf>
    <xf numFmtId="165" fontId="0" fillId="0" borderId="44" xfId="98" applyNumberFormat="1" applyFont="1" applyFill="1" applyBorder="1" applyAlignment="1">
      <alignment horizontal="right" vertical="center"/>
      <protection/>
    </xf>
    <xf numFmtId="166" fontId="0" fillId="0" borderId="26" xfId="98" applyNumberFormat="1" applyFont="1" applyFill="1" applyBorder="1" applyAlignment="1">
      <alignment horizontal="right" vertical="center"/>
      <protection/>
    </xf>
    <xf numFmtId="166" fontId="0" fillId="32" borderId="70" xfId="98" applyNumberFormat="1" applyFont="1" applyFill="1" applyBorder="1" applyAlignment="1">
      <alignment horizontal="right" vertical="center"/>
      <protection/>
    </xf>
    <xf numFmtId="166" fontId="0" fillId="0" borderId="71" xfId="98" applyNumberFormat="1" applyFont="1" applyFill="1" applyBorder="1" applyAlignment="1">
      <alignment horizontal="right" vertical="center"/>
      <protection/>
    </xf>
    <xf numFmtId="166" fontId="0" fillId="0" borderId="72" xfId="98" applyNumberFormat="1" applyFont="1" applyFill="1" applyBorder="1" applyAlignment="1">
      <alignment horizontal="right" vertical="center"/>
      <protection/>
    </xf>
    <xf numFmtId="166" fontId="0" fillId="0" borderId="73" xfId="98" applyNumberFormat="1" applyFont="1" applyFill="1" applyBorder="1" applyAlignment="1">
      <alignment horizontal="right" vertical="center"/>
      <protection/>
    </xf>
    <xf numFmtId="167" fontId="0" fillId="0" borderId="73" xfId="98" applyNumberFormat="1" applyFont="1" applyFill="1" applyBorder="1" applyAlignment="1">
      <alignment horizontal="right" vertical="center"/>
      <protection/>
    </xf>
    <xf numFmtId="166" fontId="0" fillId="0" borderId="74" xfId="98" applyNumberFormat="1" applyFont="1" applyFill="1" applyBorder="1" applyAlignment="1">
      <alignment horizontal="right" vertical="center"/>
      <protection/>
    </xf>
    <xf numFmtId="167" fontId="0" fillId="0" borderId="43" xfId="98" applyNumberFormat="1" applyFont="1" applyFill="1" applyBorder="1" applyAlignment="1">
      <alignment horizontal="right" vertical="center"/>
      <protection/>
    </xf>
    <xf numFmtId="167" fontId="0" fillId="0" borderId="62" xfId="98" applyNumberFormat="1" applyFont="1" applyFill="1" applyBorder="1" applyAlignment="1">
      <alignment horizontal="right" vertical="center"/>
      <protection/>
    </xf>
    <xf numFmtId="166" fontId="0" fillId="0" borderId="75" xfId="98" applyNumberFormat="1" applyFont="1" applyFill="1" applyBorder="1" applyAlignment="1">
      <alignment horizontal="right" vertical="center"/>
      <protection/>
    </xf>
    <xf numFmtId="166" fontId="0" fillId="0" borderId="76" xfId="98" applyNumberFormat="1" applyFont="1" applyFill="1" applyBorder="1" applyAlignment="1">
      <alignment horizontal="right" vertical="center"/>
      <protection/>
    </xf>
    <xf numFmtId="49" fontId="42" fillId="10" borderId="77" xfId="98" applyNumberFormat="1" applyFont="1" applyFill="1" applyBorder="1" applyAlignment="1">
      <alignment horizontal="center" vertical="center" wrapText="1"/>
      <protection/>
    </xf>
    <xf numFmtId="0" fontId="65" fillId="33" borderId="0" xfId="93" applyFont="1" applyFill="1" applyAlignment="1">
      <alignment horizontal="left" vertical="center" wrapText="1"/>
      <protection/>
    </xf>
    <xf numFmtId="0" fontId="42" fillId="0" borderId="0" xfId="90" applyFont="1" applyFill="1" applyAlignment="1">
      <alignment horizontal="center" wrapText="1"/>
      <protection/>
    </xf>
    <xf numFmtId="0" fontId="45" fillId="0" borderId="0" xfId="0" applyFont="1" applyFill="1" applyAlignment="1">
      <alignment horizontal="left" vertical="center" wrapText="1"/>
    </xf>
    <xf numFmtId="0" fontId="42" fillId="34" borderId="35" xfId="98" applyFont="1" applyFill="1" applyBorder="1" applyAlignment="1">
      <alignment horizontal="center" vertical="center" wrapText="1"/>
      <protection/>
    </xf>
    <xf numFmtId="0" fontId="42" fillId="34" borderId="0" xfId="98" applyFont="1" applyFill="1" applyBorder="1" applyAlignment="1">
      <alignment horizontal="center" vertical="center" wrapText="1"/>
      <protection/>
    </xf>
    <xf numFmtId="0" fontId="0" fillId="0" borderId="0" xfId="0" applyFont="1" applyFill="1" applyBorder="1" applyAlignment="1">
      <alignment horizontal="left" vertical="center" wrapText="1"/>
    </xf>
  </cellXfs>
  <cellStyles count="10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ommentaire 2" xfId="66"/>
    <cellStyle name="Currency" xfId="67"/>
    <cellStyle name="Currency [0]" xfId="68"/>
    <cellStyle name="Entrée" xfId="69"/>
    <cellStyle name="Explanatory Text" xfId="70"/>
    <cellStyle name="Good" xfId="71"/>
    <cellStyle name="Heading 1" xfId="72"/>
    <cellStyle name="Heading 2" xfId="73"/>
    <cellStyle name="Heading 3" xfId="74"/>
    <cellStyle name="Heading 4" xfId="75"/>
    <cellStyle name="Input" xfId="76"/>
    <cellStyle name="Insatisfaisant" xfId="77"/>
    <cellStyle name="Lien hypertexte" xfId="78"/>
    <cellStyle name="Lien hypertexte 2" xfId="79"/>
    <cellStyle name="Lien hypertexte_Fig 1.2" xfId="80"/>
    <cellStyle name="Linked Cell" xfId="81"/>
    <cellStyle name="Neutral" xfId="82"/>
    <cellStyle name="Neutre" xfId="83"/>
    <cellStyle name="Normal 2" xfId="84"/>
    <cellStyle name="Normal 2 2" xfId="85"/>
    <cellStyle name="Normal 3" xfId="86"/>
    <cellStyle name="Normal 3 2" xfId="87"/>
    <cellStyle name="Normal 4" xfId="88"/>
    <cellStyle name="Normal_2012.3572_src_EN_Chapter_13_Coastal_regions" xfId="89"/>
    <cellStyle name="Normal_bubble example" xfId="90"/>
    <cellStyle name="Normal_Ch_07 Industry, trade and services, tourism and the information society_formatted" xfId="91"/>
    <cellStyle name="Normal_Chapter_15 STI_maps_Final-CORR" xfId="92"/>
    <cellStyle name="Normal_Chapter_2_Labour_market_maps-CORR" xfId="93"/>
    <cellStyle name="Normal_Chapter_7_GDP_maps-CORR" xfId="94"/>
    <cellStyle name="Normal_Chapter_9_SBS_maps_renumbered-CORR" xfId="95"/>
    <cellStyle name="Normal_Maps YB2010 Chapter 4 GDP_corr" xfId="96"/>
    <cellStyle name="Normal_Maps YB2010 Chapter 4 GDP_corr 2" xfId="97"/>
    <cellStyle name="Normal_REGIONS 2010 - graphs &amp; tables - ch.6 EN FR DE - v.25FEB10" xfId="98"/>
    <cellStyle name="Normal_Yearbook 2010 Ch 11 graphs_30032010" xfId="99"/>
    <cellStyle name="Note" xfId="100"/>
    <cellStyle name="Output" xfId="101"/>
    <cellStyle name="Percent" xfId="102"/>
    <cellStyle name="Satisfaisant" xfId="103"/>
    <cellStyle name="Sortie" xfId="104"/>
    <cellStyle name="Style 1" xfId="105"/>
    <cellStyle name="Texte explicatif" xfId="106"/>
    <cellStyle name="Title" xfId="107"/>
    <cellStyle name="Titre" xfId="108"/>
    <cellStyle name="Titre 1" xfId="109"/>
    <cellStyle name="Titre 2" xfId="110"/>
    <cellStyle name="Titre 3" xfId="111"/>
    <cellStyle name="Titre 4" xfId="112"/>
    <cellStyle name="Total" xfId="113"/>
    <cellStyle name="Vérification" xfId="114"/>
    <cellStyle name="Warning Text" xfId="115"/>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8"/>
          <c:w val="0.95625"/>
          <c:h val="0.81725"/>
        </c:manualLayout>
      </c:layout>
      <c:lineChart>
        <c:grouping val="standard"/>
        <c:varyColors val="0"/>
        <c:ser>
          <c:idx val="0"/>
          <c:order val="0"/>
          <c:tx>
            <c:strRef>
              <c:f>'Figure 1'!$D$10</c:f>
              <c:strCache>
                <c:ptCount val="1"/>
                <c:pt idx="0">
                  <c:v>Densely populated areas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1'!$C$11:$C$39</c:f>
              <c:strCache/>
            </c:strRef>
          </c:cat>
          <c:val>
            <c:numRef>
              <c:f>'Figure 1'!$D$11:$D$39</c:f>
              <c:numCache/>
            </c:numRef>
          </c:val>
          <c:smooth val="0"/>
        </c:ser>
        <c:ser>
          <c:idx val="1"/>
          <c:order val="1"/>
          <c:tx>
            <c:strRef>
              <c:f>'Figure 1'!$D$10</c:f>
              <c:strCache>
                <c:ptCount val="1"/>
                <c:pt idx="0">
                  <c:v>Densely populated areas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7B86C2"/>
              </a:solidFill>
              <a:ln>
                <a:noFill/>
              </a:ln>
            </c:spPr>
          </c:marker>
          <c:cat>
            <c:strRef>
              <c:f>'Figure 1'!$C$11:$C$39</c:f>
              <c:strCache/>
            </c:strRef>
          </c:cat>
          <c:val>
            <c:numRef>
              <c:f>'Figure 1'!$D$11:$D$39</c:f>
              <c:numCache/>
            </c:numRef>
          </c:val>
          <c:smooth val="0"/>
        </c:ser>
        <c:ser>
          <c:idx val="2"/>
          <c:order val="2"/>
          <c:tx>
            <c:strRef>
              <c:f>'Figure 1'!$E$10</c:f>
              <c:strCache>
                <c:ptCount val="1"/>
                <c:pt idx="0">
                  <c:v>Intermediate urbanised areas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5E69D"/>
              </a:solidFill>
              <a:ln>
                <a:noFill/>
              </a:ln>
            </c:spPr>
          </c:marker>
          <c:cat>
            <c:strRef>
              <c:f>'Figure 1'!$C$11:$C$39</c:f>
              <c:strCache/>
            </c:strRef>
          </c:cat>
          <c:val>
            <c:numRef>
              <c:f>'Figure 1'!$E$11:$E$39</c:f>
              <c:numCache/>
            </c:numRef>
          </c:val>
          <c:smooth val="0"/>
        </c:ser>
        <c:ser>
          <c:idx val="3"/>
          <c:order val="3"/>
          <c:tx>
            <c:strRef>
              <c:f>'Figure 1'!$F$10</c:f>
              <c:strCache>
                <c:ptCount val="1"/>
                <c:pt idx="0">
                  <c:v>Thinly populated areas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BED730"/>
              </a:solidFill>
              <a:ln>
                <a:noFill/>
              </a:ln>
            </c:spPr>
          </c:marker>
          <c:cat>
            <c:strRef>
              <c:f>'Figure 1'!$C$11:$C$39</c:f>
              <c:strCache/>
            </c:strRef>
          </c:cat>
          <c:val>
            <c:numRef>
              <c:f>'Figure 1'!$F$11:$F$39</c:f>
              <c:numCache/>
            </c:numRef>
          </c:val>
          <c:smooth val="0"/>
        </c:ser>
        <c:hiLowLines>
          <c:spPr>
            <a:ln w="3175">
              <a:solidFill>
                <a:srgbClr val="C0C0C0"/>
              </a:solidFill>
            </a:ln>
          </c:spPr>
        </c:hiLowLines>
        <c:marker val="1"/>
        <c:axId val="18197806"/>
        <c:axId val="29562527"/>
      </c:lineChart>
      <c:catAx>
        <c:axId val="1819780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9562527"/>
        <c:crosses val="autoZero"/>
        <c:auto val="1"/>
        <c:lblOffset val="100"/>
        <c:tickLblSkip val="1"/>
        <c:noMultiLvlLbl val="0"/>
      </c:catAx>
      <c:valAx>
        <c:axId val="29562527"/>
        <c:scaling>
          <c:orientation val="minMax"/>
          <c:max val="100"/>
          <c:min val="0"/>
        </c:scaling>
        <c:axPos val="l"/>
        <c:majorGridlines>
          <c:spPr>
            <a:ln w="3175">
              <a:solidFill>
                <a:srgbClr val="C0C0C0"/>
              </a:solidFill>
              <a:prstDash val="sysDot"/>
            </a:ln>
          </c:spPr>
        </c:majorGridlines>
        <c:delete val="0"/>
        <c:numFmt formatCode="0" sourceLinked="0"/>
        <c:majorTickMark val="cross"/>
        <c:minorTickMark val="none"/>
        <c:tickLblPos val="nextTo"/>
        <c:spPr>
          <a:ln w="3175">
            <a:noFill/>
          </a:ln>
        </c:spPr>
        <c:crossAx val="18197806"/>
        <c:crossesAt val="1"/>
        <c:crossBetween val="between"/>
        <c:dispUnits/>
        <c:majorUnit val="25"/>
      </c:valAx>
      <c:spPr>
        <a:noFill/>
        <a:ln>
          <a:noFill/>
        </a:ln>
      </c:spPr>
    </c:plotArea>
    <c:legend>
      <c:legendPos val="b"/>
      <c:legendEntry>
        <c:idx val="0"/>
        <c:delete val="1"/>
      </c:legendEntry>
      <c:layout>
        <c:manualLayout>
          <c:xMode val="edge"/>
          <c:yMode val="edge"/>
          <c:x val="0.41975"/>
          <c:y val="0.871"/>
          <c:w val="0.211"/>
          <c:h val="0.129"/>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35"/>
          <c:w val="0.9865"/>
          <c:h val="0.89175"/>
        </c:manualLayout>
      </c:layout>
      <c:barChart>
        <c:barDir val="col"/>
        <c:grouping val="stacked"/>
        <c:varyColors val="0"/>
        <c:ser>
          <c:idx val="40"/>
          <c:order val="39"/>
          <c:tx>
            <c:strRef>
              <c:f>'Figure 2'!$C$11</c:f>
              <c:strCache>
                <c:ptCount val="1"/>
                <c:pt idx="0">
                  <c:v>min</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2'!$D$11:$AJ$11</c:f>
              <c:numCache/>
            </c:numRef>
          </c:val>
        </c:ser>
        <c:ser>
          <c:idx val="41"/>
          <c:order val="40"/>
          <c:tx>
            <c:strRef>
              <c:f>'Figure 2'!$C$12</c:f>
              <c:strCache>
                <c:ptCount val="1"/>
                <c:pt idx="0">
                  <c:v>mid</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'Figure 2'!$D$12:$AJ$12</c:f>
              <c:numCache/>
            </c:numRef>
          </c:val>
        </c:ser>
        <c:ser>
          <c:idx val="42"/>
          <c:order val="41"/>
          <c:tx>
            <c:strRef>
              <c:f>'Figure 2'!$C$13</c:f>
              <c:strCache>
                <c:ptCount val="1"/>
                <c:pt idx="0">
                  <c:v>max</c:v>
                </c:pt>
              </c:strCache>
            </c:strRef>
          </c:tx>
          <c:spPr>
            <a:solidFill>
              <a:srgbClr val="E5E7F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2'!$D$13:$AJ$13</c:f>
              <c:numCache/>
            </c:numRef>
          </c:val>
        </c:ser>
        <c:overlap val="100"/>
        <c:axId val="64736152"/>
        <c:axId val="45754457"/>
      </c:barChart>
      <c:lineChart>
        <c:grouping val="standard"/>
        <c:varyColors val="0"/>
        <c:ser>
          <c:idx val="1"/>
          <c:order val="0"/>
          <c:tx>
            <c:strRef>
              <c:f>'Figure 2'!$C$15</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BED730"/>
              </a:solidFill>
              <a:ln>
                <a:solidFill>
                  <a:srgbClr val="588944"/>
                </a:solidFill>
              </a:ln>
            </c:spPr>
          </c:marker>
          <c:cat>
            <c:strRef>
              <c:f>'Figure 2'!$D$10:$AJ$10</c:f>
              <c:strCache/>
            </c:strRef>
          </c:cat>
          <c:val>
            <c:numRef>
              <c:f>'Figure 2'!$D$15:$AJ$15</c:f>
              <c:numCache/>
            </c:numRef>
          </c:val>
          <c:smooth val="0"/>
        </c:ser>
        <c:ser>
          <c:idx val="0"/>
          <c:order val="1"/>
          <c:tx>
            <c:strRef>
              <c:f>'Figure 2'!$C$14</c:f>
              <c:strCache>
                <c:ptCount val="1"/>
                <c:pt idx="0">
                  <c:v>National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588944"/>
              </a:solidFill>
              <a:ln>
                <a:solidFill>
                  <a:srgbClr val="588944"/>
                </a:solidFill>
              </a:ln>
            </c:spPr>
          </c:marker>
          <c:cat>
            <c:strRef>
              <c:f>'Figure 2'!$D$10:$AJ$10</c:f>
              <c:strCache/>
            </c:strRef>
          </c:cat>
          <c:val>
            <c:numRef>
              <c:f>'Figure 2'!$D$14:$AJ$14</c:f>
              <c:numCache/>
            </c:numRef>
          </c:val>
          <c:smooth val="0"/>
        </c:ser>
        <c:ser>
          <c:idx val="2"/>
          <c:order val="2"/>
          <c:tx>
            <c:strRef>
              <c:f>'Figure 2'!$C$16</c:f>
              <c:strCache>
                <c:ptCount val="1"/>
                <c:pt idx="0">
                  <c:v>Other NUTS regions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2'!$D$16:$AJ$16</c:f>
              <c:numCache/>
            </c:numRef>
          </c:val>
          <c:smooth val="0"/>
        </c:ser>
        <c:ser>
          <c:idx val="3"/>
          <c:order val="3"/>
          <c:tx>
            <c:strRef>
              <c:f>'Figure 2'!$C$17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2'!$D$17:$AJ$17</c:f>
              <c:numCache/>
            </c:numRef>
          </c:val>
          <c:smooth val="0"/>
        </c:ser>
        <c:ser>
          <c:idx val="4"/>
          <c:order val="4"/>
          <c:tx>
            <c:strRef>
              <c:f>'Figure 2'!$C$18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2'!$D$18:$AJ$18</c:f>
              <c:numCache/>
            </c:numRef>
          </c:val>
          <c:smooth val="0"/>
        </c:ser>
        <c:ser>
          <c:idx val="5"/>
          <c:order val="5"/>
          <c:tx>
            <c:strRef>
              <c:f>'Figure 2'!$C$19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2'!$D$19:$AJ$19</c:f>
              <c:numCache/>
            </c:numRef>
          </c:val>
          <c:smooth val="0"/>
        </c:ser>
        <c:ser>
          <c:idx val="6"/>
          <c:order val="6"/>
          <c:tx>
            <c:strRef>
              <c:f>'Figure 2'!$C$20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2'!$D$20:$AJ$20</c:f>
              <c:numCache/>
            </c:numRef>
          </c:val>
          <c:smooth val="0"/>
        </c:ser>
        <c:ser>
          <c:idx val="7"/>
          <c:order val="7"/>
          <c:tx>
            <c:strRef>
              <c:f>'Figure 2'!$C$21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2'!$D$21:$AJ$21</c:f>
              <c:numCache/>
            </c:numRef>
          </c:val>
          <c:smooth val="0"/>
        </c:ser>
        <c:ser>
          <c:idx val="8"/>
          <c:order val="8"/>
          <c:tx>
            <c:strRef>
              <c:f>'Figure 2'!$C$22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2'!$D$22:$AJ$22</c:f>
              <c:numCache/>
            </c:numRef>
          </c:val>
          <c:smooth val="0"/>
        </c:ser>
        <c:ser>
          <c:idx val="9"/>
          <c:order val="9"/>
          <c:tx>
            <c:strRef>
              <c:f>'Figure 2'!$C$23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2'!$D$23:$AJ$23</c:f>
              <c:numCache/>
            </c:numRef>
          </c:val>
          <c:smooth val="0"/>
        </c:ser>
        <c:ser>
          <c:idx val="10"/>
          <c:order val="10"/>
          <c:tx>
            <c:strRef>
              <c:f>'Figure 2'!$C$24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2'!$D$24:$AJ$24</c:f>
              <c:numCache/>
            </c:numRef>
          </c:val>
          <c:smooth val="0"/>
        </c:ser>
        <c:ser>
          <c:idx val="11"/>
          <c:order val="11"/>
          <c:tx>
            <c:strRef>
              <c:f>'Figure 2'!$C$25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2'!$D$25:$AJ$25</c:f>
              <c:numCache/>
            </c:numRef>
          </c:val>
          <c:smooth val="0"/>
        </c:ser>
        <c:ser>
          <c:idx val="12"/>
          <c:order val="12"/>
          <c:tx>
            <c:strRef>
              <c:f>'Figure 2'!$C$26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2'!$D$26:$AJ$26</c:f>
              <c:numCache/>
            </c:numRef>
          </c:val>
          <c:smooth val="0"/>
        </c:ser>
        <c:ser>
          <c:idx val="13"/>
          <c:order val="13"/>
          <c:tx>
            <c:strRef>
              <c:f>'Figure 2'!$C$27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2'!$D$27:$AJ$27</c:f>
              <c:numCache/>
            </c:numRef>
          </c:val>
          <c:smooth val="0"/>
        </c:ser>
        <c:ser>
          <c:idx val="14"/>
          <c:order val="14"/>
          <c:tx>
            <c:strRef>
              <c:f>'Figure 2'!$C$28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2'!$D$28:$AJ$28</c:f>
              <c:numCache/>
            </c:numRef>
          </c:val>
          <c:smooth val="0"/>
        </c:ser>
        <c:ser>
          <c:idx val="15"/>
          <c:order val="15"/>
          <c:tx>
            <c:strRef>
              <c:f>'Figure 2'!$C$29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2'!$D$29:$AJ$29</c:f>
              <c:numCache/>
            </c:numRef>
          </c:val>
          <c:smooth val="0"/>
        </c:ser>
        <c:ser>
          <c:idx val="16"/>
          <c:order val="16"/>
          <c:tx>
            <c:strRef>
              <c:f>'Figure 2'!$C$30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2'!$D$30:$AJ$30</c:f>
              <c:numCache/>
            </c:numRef>
          </c:val>
          <c:smooth val="0"/>
        </c:ser>
        <c:ser>
          <c:idx val="17"/>
          <c:order val="17"/>
          <c:tx>
            <c:strRef>
              <c:f>'Figure 2'!$C$31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2'!$D$31:$AJ$31</c:f>
              <c:numCache/>
            </c:numRef>
          </c:val>
          <c:smooth val="0"/>
        </c:ser>
        <c:ser>
          <c:idx val="18"/>
          <c:order val="18"/>
          <c:tx>
            <c:strRef>
              <c:f>'Figure 2'!$C$32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2'!$D$32:$AJ$32</c:f>
              <c:numCache/>
            </c:numRef>
          </c:val>
          <c:smooth val="0"/>
        </c:ser>
        <c:ser>
          <c:idx val="19"/>
          <c:order val="19"/>
          <c:tx>
            <c:strRef>
              <c:f>'Figure 2'!$C$33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2'!$D$33:$AJ$33</c:f>
              <c:numCache/>
            </c:numRef>
          </c:val>
          <c:smooth val="0"/>
        </c:ser>
        <c:ser>
          <c:idx val="20"/>
          <c:order val="20"/>
          <c:tx>
            <c:strRef>
              <c:f>'Figure 2'!$C$34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2'!$D$34:$AJ$34</c:f>
              <c:numCache/>
            </c:numRef>
          </c:val>
          <c:smooth val="0"/>
        </c:ser>
        <c:ser>
          <c:idx val="21"/>
          <c:order val="21"/>
          <c:tx>
            <c:strRef>
              <c:f>'Figure 2'!$C$35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2'!$D$35:$AJ$35</c:f>
              <c:numCache/>
            </c:numRef>
          </c:val>
          <c:smooth val="0"/>
        </c:ser>
        <c:ser>
          <c:idx val="22"/>
          <c:order val="22"/>
          <c:tx>
            <c:strRef>
              <c:f>'Figure 2'!$C$36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2'!$D$36:$AJ$36</c:f>
              <c:numCache/>
            </c:numRef>
          </c:val>
          <c:smooth val="0"/>
        </c:ser>
        <c:ser>
          <c:idx val="23"/>
          <c:order val="23"/>
          <c:tx>
            <c:strRef>
              <c:f>'Figure 2'!$C$37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2'!$D$37:$AJ$37</c:f>
              <c:numCache/>
            </c:numRef>
          </c:val>
          <c:smooth val="0"/>
        </c:ser>
        <c:ser>
          <c:idx val="24"/>
          <c:order val="24"/>
          <c:tx>
            <c:strRef>
              <c:f>'Figure 2'!$C$38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2'!$D$38:$AJ$38</c:f>
              <c:numCache/>
            </c:numRef>
          </c:val>
          <c:smooth val="0"/>
        </c:ser>
        <c:ser>
          <c:idx val="25"/>
          <c:order val="25"/>
          <c:tx>
            <c:strRef>
              <c:f>'Figure 2'!$C$39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2'!$D$39:$AJ$39</c:f>
              <c:numCache/>
            </c:numRef>
          </c:val>
          <c:smooth val="0"/>
        </c:ser>
        <c:ser>
          <c:idx val="26"/>
          <c:order val="26"/>
          <c:tx>
            <c:strRef>
              <c:f>'Figure 2'!$C$40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7B86C2"/>
              </a:solidFill>
              <a:ln>
                <a:noFill/>
              </a:ln>
            </c:spPr>
          </c:marker>
          <c:cat>
            <c:strRef>
              <c:f>'Figure 2'!$D$10:$AJ$10</c:f>
              <c:strCache/>
            </c:strRef>
          </c:cat>
          <c:val>
            <c:numRef>
              <c:f>'Figure 2'!$D$40:$AJ$40</c:f>
              <c:numCache/>
            </c:numRef>
          </c:val>
          <c:smooth val="0"/>
        </c:ser>
        <c:ser>
          <c:idx val="27"/>
          <c:order val="27"/>
          <c:tx>
            <c:strRef>
              <c:f>'Figure 2'!$C$41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2'!$D$41:$AJ$41</c:f>
              <c:numCache/>
            </c:numRef>
          </c:val>
          <c:smooth val="0"/>
        </c:ser>
        <c:ser>
          <c:idx val="28"/>
          <c:order val="28"/>
          <c:tx>
            <c:strRef>
              <c:f>'Figure 2'!$C$42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2'!$D$42:$AJ$42</c:f>
              <c:numCache/>
            </c:numRef>
          </c:val>
          <c:smooth val="0"/>
        </c:ser>
        <c:ser>
          <c:idx val="29"/>
          <c:order val="29"/>
          <c:tx>
            <c:strRef>
              <c:f>'Figure 2'!$C$43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2'!$D$43:$AJ$43</c:f>
              <c:numCache/>
            </c:numRef>
          </c:val>
          <c:smooth val="0"/>
        </c:ser>
        <c:ser>
          <c:idx val="30"/>
          <c:order val="30"/>
          <c:tx>
            <c:strRef>
              <c:f>'Figure 2'!$C$44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2'!$D$44:$AJ$44</c:f>
              <c:numCache/>
            </c:numRef>
          </c:val>
          <c:smooth val="0"/>
        </c:ser>
        <c:ser>
          <c:idx val="31"/>
          <c:order val="31"/>
          <c:tx>
            <c:strRef>
              <c:f>'Figure 2'!$C$45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2'!$D$45:$AJ$45</c:f>
              <c:numCache/>
            </c:numRef>
          </c:val>
          <c:smooth val="0"/>
        </c:ser>
        <c:ser>
          <c:idx val="32"/>
          <c:order val="32"/>
          <c:tx>
            <c:strRef>
              <c:f>'Figure 2'!$C$46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2'!$D$46:$AJ$46</c:f>
              <c:numCache/>
            </c:numRef>
          </c:val>
          <c:smooth val="0"/>
        </c:ser>
        <c:ser>
          <c:idx val="33"/>
          <c:order val="33"/>
          <c:tx>
            <c:strRef>
              <c:f>'Figure 2'!$C$47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2'!$D$47:$AJ$47</c:f>
              <c:numCache/>
            </c:numRef>
          </c:val>
          <c:smooth val="0"/>
        </c:ser>
        <c:ser>
          <c:idx val="34"/>
          <c:order val="34"/>
          <c:tx>
            <c:strRef>
              <c:f>'Figure 2'!$C$48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2'!$D$48:$AJ$48</c:f>
              <c:numCache/>
            </c:numRef>
          </c:val>
          <c:smooth val="0"/>
        </c:ser>
        <c:ser>
          <c:idx val="35"/>
          <c:order val="35"/>
          <c:tx>
            <c:strRef>
              <c:f>'Figure 2'!$C$49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2'!$D$49:$AJ$49</c:f>
              <c:numCache/>
            </c:numRef>
          </c:val>
          <c:smooth val="0"/>
        </c:ser>
        <c:ser>
          <c:idx val="36"/>
          <c:order val="36"/>
          <c:tx>
            <c:strRef>
              <c:f>'Figure 2'!$C$50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2'!$D$50:$AJ$50</c:f>
              <c:numCache/>
            </c:numRef>
          </c:val>
          <c:smooth val="0"/>
        </c:ser>
        <c:ser>
          <c:idx val="37"/>
          <c:order val="37"/>
          <c:tx>
            <c:strRef>
              <c:f>'Figure 2'!$C$51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2'!$D$51:$AJ$51</c:f>
              <c:numCache/>
            </c:numRef>
          </c:val>
          <c:smooth val="0"/>
        </c:ser>
        <c:ser>
          <c:idx val="38"/>
          <c:order val="38"/>
          <c:tx>
            <c:strRef>
              <c:f>'Figure 2'!$C$52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BED730"/>
              </a:solidFill>
              <a:ln>
                <a:noFill/>
              </a:ln>
            </c:spPr>
          </c:marker>
          <c:cat>
            <c:strRef>
              <c:f>'Figure 2'!$D$10:$AJ$10</c:f>
              <c:strCache/>
            </c:strRef>
          </c:cat>
          <c:val>
            <c:numRef>
              <c:f>'Figure 2'!$D$52:$AJ$52</c:f>
              <c:numCache/>
            </c:numRef>
          </c:val>
          <c:smooth val="0"/>
        </c:ser>
        <c:axId val="64736152"/>
        <c:axId val="45754457"/>
      </c:lineChart>
      <c:catAx>
        <c:axId val="64736152"/>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5754457"/>
        <c:crosses val="autoZero"/>
        <c:auto val="1"/>
        <c:lblOffset val="100"/>
        <c:tickLblSkip val="1"/>
        <c:noMultiLvlLbl val="0"/>
      </c:catAx>
      <c:valAx>
        <c:axId val="45754457"/>
        <c:scaling>
          <c:orientation val="minMax"/>
          <c:max val="100"/>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64736152"/>
        <c:crossesAt val="1"/>
        <c:crossBetween val="between"/>
        <c:dispUnits/>
        <c:majorUnit val="25"/>
      </c:valAx>
      <c:spPr>
        <a:solidFill>
          <a:srgbClr val="FFFFFF"/>
        </a:solidFill>
        <a:ln w="3175">
          <a:noFill/>
        </a:ln>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0"/>
        <c:delete val="1"/>
      </c:legendEntry>
      <c:legendEntry>
        <c:idx val="1"/>
        <c:delete val="1"/>
      </c:legendEntry>
      <c:legendEntry>
        <c:idx val="2"/>
        <c:delete val="1"/>
      </c:legendEntry>
      <c:layout>
        <c:manualLayout>
          <c:xMode val="edge"/>
          <c:yMode val="edge"/>
          <c:x val="0.41275"/>
          <c:y val="0.87825"/>
          <c:w val="0.19475"/>
          <c:h val="0.11"/>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7"/>
          <c:w val="0.97925"/>
          <c:h val="0.8535"/>
        </c:manualLayout>
      </c:layout>
      <c:lineChart>
        <c:grouping val="standard"/>
        <c:varyColors val="0"/>
        <c:ser>
          <c:idx val="3"/>
          <c:order val="0"/>
          <c:tx>
            <c:strRef>
              <c:f>'Figure 3'!$G$10</c:f>
              <c:strCache>
                <c:ptCount val="1"/>
                <c:pt idx="0">
                  <c:v>Individuals living in a household with income in fourth quartile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7B86C2"/>
              </a:solidFill>
              <a:ln>
                <a:noFill/>
              </a:ln>
            </c:spPr>
          </c:marker>
          <c:cat>
            <c:strRef>
              <c:f>'Figure 3'!$C$11:$C$38</c:f>
              <c:strCache/>
            </c:strRef>
          </c:cat>
          <c:val>
            <c:numRef>
              <c:f>'Figure 3'!$G$11:$G$38</c:f>
              <c:numCache/>
            </c:numRef>
          </c:val>
          <c:smooth val="0"/>
        </c:ser>
        <c:ser>
          <c:idx val="2"/>
          <c:order val="1"/>
          <c:tx>
            <c:strRef>
              <c:f>'Figure 3'!$F$10</c:f>
              <c:strCache>
                <c:ptCount val="1"/>
                <c:pt idx="0">
                  <c:v>Individuals living in a household with income in third quartile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C0C0C0"/>
              </a:solidFill>
              <a:ln>
                <a:noFill/>
              </a:ln>
            </c:spPr>
          </c:marker>
          <c:cat>
            <c:strRef>
              <c:f>'Figure 3'!$C$11:$C$38</c:f>
              <c:strCache/>
            </c:strRef>
          </c:cat>
          <c:val>
            <c:numRef>
              <c:f>'Figure 3'!$F$11:$F$38</c:f>
              <c:numCache/>
            </c:numRef>
          </c:val>
          <c:smooth val="0"/>
        </c:ser>
        <c:ser>
          <c:idx val="1"/>
          <c:order val="2"/>
          <c:tx>
            <c:strRef>
              <c:f>'Figure 3'!$E$10</c:f>
              <c:strCache>
                <c:ptCount val="1"/>
                <c:pt idx="0">
                  <c:v>Individuals living in a household with income in second quartile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5E69D"/>
              </a:solidFill>
              <a:ln>
                <a:noFill/>
              </a:ln>
            </c:spPr>
          </c:marker>
          <c:cat>
            <c:strRef>
              <c:f>'Figure 3'!$C$11:$C$38</c:f>
              <c:strCache/>
            </c:strRef>
          </c:cat>
          <c:val>
            <c:numRef>
              <c:f>'Figure 3'!$E$11:$E$38</c:f>
              <c:numCache/>
            </c:numRef>
          </c:val>
          <c:smooth val="0"/>
        </c:ser>
        <c:ser>
          <c:idx val="0"/>
          <c:order val="3"/>
          <c:tx>
            <c:strRef>
              <c:f>'Figure 3'!$D$10</c:f>
              <c:strCache>
                <c:ptCount val="1"/>
                <c:pt idx="0">
                  <c:v>Individuals living in a household with income in first quartile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BED730"/>
              </a:solidFill>
              <a:ln>
                <a:noFill/>
              </a:ln>
            </c:spPr>
          </c:marker>
          <c:cat>
            <c:strRef>
              <c:f>'Figure 3'!$C$11:$C$38</c:f>
              <c:strCache/>
            </c:strRef>
          </c:cat>
          <c:val>
            <c:numRef>
              <c:f>'Figure 3'!$D$11:$D$38</c:f>
              <c:numCache/>
            </c:numRef>
          </c:val>
          <c:smooth val="0"/>
        </c:ser>
        <c:hiLowLines>
          <c:spPr>
            <a:ln w="3175">
              <a:solidFill>
                <a:srgbClr val="C0C0C0"/>
              </a:solidFill>
            </a:ln>
          </c:spPr>
        </c:hiLowLines>
        <c:marker val="1"/>
        <c:axId val="9136930"/>
        <c:axId val="15123507"/>
      </c:lineChart>
      <c:catAx>
        <c:axId val="91369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5123507"/>
        <c:crosses val="autoZero"/>
        <c:auto val="1"/>
        <c:lblOffset val="100"/>
        <c:tickLblSkip val="1"/>
        <c:noMultiLvlLbl val="0"/>
      </c:catAx>
      <c:valAx>
        <c:axId val="15123507"/>
        <c:scaling>
          <c:orientation val="minMax"/>
          <c:max val="100"/>
          <c:min val="0"/>
        </c:scaling>
        <c:axPos val="l"/>
        <c:majorGridlines>
          <c:spPr>
            <a:ln w="3175">
              <a:solidFill>
                <a:srgbClr val="C0C0C0"/>
              </a:solidFill>
              <a:prstDash val="sysDot"/>
            </a:ln>
          </c:spPr>
        </c:majorGridlines>
        <c:delete val="0"/>
        <c:numFmt formatCode="0" sourceLinked="0"/>
        <c:majorTickMark val="cross"/>
        <c:minorTickMark val="none"/>
        <c:tickLblPos val="nextTo"/>
        <c:spPr>
          <a:ln w="3175">
            <a:noFill/>
          </a:ln>
        </c:spPr>
        <c:crossAx val="9136930"/>
        <c:crossesAt val="1"/>
        <c:crossBetween val="between"/>
        <c:dispUnits/>
        <c:majorUnit val="25"/>
      </c:valAx>
      <c:spPr>
        <a:noFill/>
        <a:ln>
          <a:noFill/>
        </a:ln>
      </c:spPr>
    </c:plotArea>
    <c:legend>
      <c:legendPos val="b"/>
      <c:layout>
        <c:manualLayout>
          <c:xMode val="edge"/>
          <c:yMode val="edge"/>
          <c:x val="0.219"/>
          <c:y val="0.844"/>
          <c:w val="0.58025"/>
          <c:h val="0.156"/>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247650</xdr:colOff>
      <xdr:row>8</xdr:row>
      <xdr:rowOff>57150</xdr:rowOff>
    </xdr:from>
    <xdr:to>
      <xdr:col>15</xdr:col>
      <xdr:colOff>2257425</xdr:colOff>
      <xdr:row>40</xdr:row>
      <xdr:rowOff>57150</xdr:rowOff>
    </xdr:to>
    <xdr:graphicFrame>
      <xdr:nvGraphicFramePr>
        <xdr:cNvPr id="1" name="Chart 1"/>
        <xdr:cNvGraphicFramePr/>
      </xdr:nvGraphicFramePr>
      <xdr:xfrm>
        <a:off x="7191375" y="1333500"/>
        <a:ext cx="9525000" cy="5019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fLocksText="0">
      <xdr:nvSpPr>
        <xdr:cNvPr id="1" name="Text Box 54"/>
        <xdr:cNvSpPr txBox="1">
          <a:spLocks noChangeArrowheads="1"/>
        </xdr:cNvSpPr>
      </xdr:nvSpPr>
      <xdr:spPr>
        <a:xfrm>
          <a:off x="1647825" y="82105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2</xdr:col>
      <xdr:colOff>542925</xdr:colOff>
      <xdr:row>56</xdr:row>
      <xdr:rowOff>9525</xdr:rowOff>
    </xdr:from>
    <xdr:to>
      <xdr:col>17</xdr:col>
      <xdr:colOff>428625</xdr:colOff>
      <xdr:row>96</xdr:row>
      <xdr:rowOff>9525</xdr:rowOff>
    </xdr:to>
    <xdr:graphicFrame>
      <xdr:nvGraphicFramePr>
        <xdr:cNvPr id="2" name="Chart 2"/>
        <xdr:cNvGraphicFramePr/>
      </xdr:nvGraphicFramePr>
      <xdr:xfrm>
        <a:off x="904875" y="90011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123825</xdr:colOff>
      <xdr:row>8</xdr:row>
      <xdr:rowOff>47625</xdr:rowOff>
    </xdr:from>
    <xdr:to>
      <xdr:col>15</xdr:col>
      <xdr:colOff>2133600</xdr:colOff>
      <xdr:row>38</xdr:row>
      <xdr:rowOff>47625</xdr:rowOff>
    </xdr:to>
    <xdr:graphicFrame>
      <xdr:nvGraphicFramePr>
        <xdr:cNvPr id="1" name="Chart 1"/>
        <xdr:cNvGraphicFramePr/>
      </xdr:nvGraphicFramePr>
      <xdr:xfrm>
        <a:off x="7696200" y="1323975"/>
        <a:ext cx="95250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K20"/>
  <sheetViews>
    <sheetView showGridLines="0" tabSelected="1" zoomScalePageLayoutView="0" workbookViewId="0" topLeftCell="A1">
      <selection activeCell="A1" sqref="A1"/>
    </sheetView>
  </sheetViews>
  <sheetFormatPr defaultColWidth="9.140625" defaultRowHeight="12"/>
  <cols>
    <col min="1" max="1" width="13.421875" style="81" customWidth="1"/>
    <col min="2" max="9" width="9.140625" style="81" customWidth="1"/>
    <col min="10" max="10" width="20.57421875" style="81" customWidth="1"/>
    <col min="11" max="16384" width="9.140625" style="81" customWidth="1"/>
  </cols>
  <sheetData>
    <row r="1" spans="1:2" ht="12">
      <c r="A1" s="8" t="s">
        <v>340</v>
      </c>
      <c r="B1" s="9"/>
    </row>
    <row r="4" spans="1:2" ht="12">
      <c r="A4" s="11"/>
      <c r="B4" s="9"/>
    </row>
    <row r="8" spans="2:8" ht="12">
      <c r="B8" s="82"/>
      <c r="H8" s="82"/>
    </row>
    <row r="9" ht="12">
      <c r="B9" s="82"/>
    </row>
    <row r="11" spans="2:6" ht="12">
      <c r="B11" s="82"/>
      <c r="F11" s="71"/>
    </row>
    <row r="12" spans="2:7" ht="12">
      <c r="B12" s="82"/>
      <c r="D12" s="82"/>
      <c r="F12" s="72"/>
      <c r="G12" s="82"/>
    </row>
    <row r="13" spans="1:11" ht="12">
      <c r="A13" s="12"/>
      <c r="B13" s="13"/>
      <c r="C13" s="12"/>
      <c r="D13" s="12"/>
      <c r="E13" s="12"/>
      <c r="F13" s="72"/>
      <c r="G13" s="12"/>
      <c r="H13" s="12"/>
      <c r="I13" s="12"/>
      <c r="J13" s="12"/>
      <c r="K13" s="12"/>
    </row>
    <row r="14" ht="12">
      <c r="F14" s="72"/>
    </row>
    <row r="15" spans="6:8" ht="12">
      <c r="F15" s="195"/>
      <c r="G15" s="196"/>
      <c r="H15" s="196"/>
    </row>
    <row r="16" spans="6:8" ht="12">
      <c r="F16" s="195"/>
      <c r="G16" s="196"/>
      <c r="H16" s="196"/>
    </row>
    <row r="17" spans="6:8" ht="12">
      <c r="F17" s="195"/>
      <c r="G17" s="196"/>
      <c r="H17" s="196"/>
    </row>
    <row r="18" spans="6:8" ht="12">
      <c r="F18" s="197"/>
      <c r="G18" s="196"/>
      <c r="H18" s="196"/>
    </row>
    <row r="19" spans="6:8" ht="12">
      <c r="F19" s="198"/>
      <c r="G19" s="196"/>
      <c r="H19" s="196"/>
    </row>
    <row r="20" spans="6:8" ht="12">
      <c r="F20" s="199"/>
      <c r="G20" s="196"/>
      <c r="H20" s="196"/>
    </row>
  </sheetData>
  <sheetProtection/>
  <printOptions/>
  <pageMargins left="0.75" right="0.75" top="1" bottom="1" header="0.5" footer="0.5"/>
  <pageSetup horizontalDpi="2400" verticalDpi="24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C1:P401"/>
  <sheetViews>
    <sheetView showGridLines="0" zoomScalePageLayoutView="0" workbookViewId="0" topLeftCell="A1">
      <selection activeCell="A1" sqref="A1"/>
    </sheetView>
  </sheetViews>
  <sheetFormatPr defaultColWidth="9.140625" defaultRowHeight="11.25" customHeight="1"/>
  <cols>
    <col min="1" max="2" width="2.7109375" style="83" customWidth="1"/>
    <col min="3" max="3" width="20.7109375" style="83" customWidth="1"/>
    <col min="4" max="9" width="15.7109375" style="83" customWidth="1"/>
    <col min="10" max="10" width="9.140625" style="83" customWidth="1"/>
    <col min="11" max="11" width="52.00390625" style="83" bestFit="1" customWidth="1"/>
    <col min="12" max="12" width="9.140625" style="145" customWidth="1"/>
    <col min="13" max="16384" width="9.140625" style="83" customWidth="1"/>
  </cols>
  <sheetData>
    <row r="1" spans="3:16" ht="11.25" customHeight="1">
      <c r="C1" s="219"/>
      <c r="J1" s="14" t="s">
        <v>61</v>
      </c>
      <c r="K1" s="14" t="s">
        <v>62</v>
      </c>
      <c r="L1" s="15" t="s">
        <v>63</v>
      </c>
      <c r="M1" s="15" t="s">
        <v>260</v>
      </c>
      <c r="N1" s="15" t="s">
        <v>343</v>
      </c>
      <c r="O1" s="15" t="s">
        <v>529</v>
      </c>
      <c r="P1" s="200"/>
    </row>
    <row r="2" spans="10:14" ht="11.25" customHeight="1">
      <c r="J2" s="17" t="s">
        <v>64</v>
      </c>
      <c r="K2" s="17" t="s">
        <v>65</v>
      </c>
      <c r="L2" s="57">
        <v>9</v>
      </c>
      <c r="M2" s="17" t="s">
        <v>437</v>
      </c>
      <c r="N2" s="83">
        <f>IF(L2&lt;15,2)</f>
        <v>2</v>
      </c>
    </row>
    <row r="3" spans="3:14" ht="11.25" customHeight="1">
      <c r="C3" s="73" t="s">
        <v>341</v>
      </c>
      <c r="D3" s="16"/>
      <c r="E3" s="16"/>
      <c r="J3" s="17" t="s">
        <v>66</v>
      </c>
      <c r="K3" s="17" t="s">
        <v>67</v>
      </c>
      <c r="L3" s="57">
        <v>8</v>
      </c>
      <c r="M3" s="17" t="s">
        <v>437</v>
      </c>
      <c r="N3" s="83">
        <f aca="true" t="shared" si="0" ref="N3:N20">IF(L3&lt;15,2)</f>
        <v>2</v>
      </c>
    </row>
    <row r="4" spans="3:14" ht="11.25" customHeight="1">
      <c r="C4" s="73" t="s">
        <v>420</v>
      </c>
      <c r="D4" s="16"/>
      <c r="E4" s="16"/>
      <c r="J4" s="17" t="s">
        <v>68</v>
      </c>
      <c r="K4" s="17" t="s">
        <v>69</v>
      </c>
      <c r="L4" s="57">
        <v>13</v>
      </c>
      <c r="M4" s="17" t="s">
        <v>437</v>
      </c>
      <c r="N4" s="83">
        <f t="shared" si="0"/>
        <v>2</v>
      </c>
    </row>
    <row r="5" spans="3:14" ht="11.25" customHeight="1">
      <c r="C5" s="16"/>
      <c r="D5" s="103"/>
      <c r="E5" s="16"/>
      <c r="J5" s="17" t="s">
        <v>268</v>
      </c>
      <c r="K5" s="17" t="s">
        <v>269</v>
      </c>
      <c r="L5" s="57">
        <v>13</v>
      </c>
      <c r="M5" s="17" t="s">
        <v>437</v>
      </c>
      <c r="N5" s="83">
        <f t="shared" si="0"/>
        <v>2</v>
      </c>
    </row>
    <row r="6" spans="3:14" ht="17.25">
      <c r="C6" s="104" t="s">
        <v>610</v>
      </c>
      <c r="D6" s="16"/>
      <c r="E6" s="16"/>
      <c r="J6" s="17" t="s">
        <v>270</v>
      </c>
      <c r="K6" s="17" t="s">
        <v>24</v>
      </c>
      <c r="L6" s="57">
        <v>11</v>
      </c>
      <c r="M6" s="17" t="s">
        <v>437</v>
      </c>
      <c r="N6" s="83">
        <f t="shared" si="0"/>
        <v>2</v>
      </c>
    </row>
    <row r="7" spans="3:14" ht="11.25" customHeight="1">
      <c r="C7" s="105" t="s">
        <v>400</v>
      </c>
      <c r="D7" s="16"/>
      <c r="E7" s="16"/>
      <c r="J7" s="17" t="s">
        <v>25</v>
      </c>
      <c r="K7" s="17" t="s">
        <v>26</v>
      </c>
      <c r="L7" s="57">
        <v>13</v>
      </c>
      <c r="M7" s="17" t="s">
        <v>437</v>
      </c>
      <c r="N7" s="83">
        <f t="shared" si="0"/>
        <v>2</v>
      </c>
    </row>
    <row r="8" spans="3:14" ht="11.25" customHeight="1">
      <c r="C8" s="16"/>
      <c r="D8" s="103"/>
      <c r="E8" s="16"/>
      <c r="F8" s="16"/>
      <c r="G8" s="16"/>
      <c r="H8" s="16"/>
      <c r="I8" s="16"/>
      <c r="J8" s="17" t="s">
        <v>27</v>
      </c>
      <c r="K8" s="17" t="s">
        <v>28</v>
      </c>
      <c r="L8" s="57">
        <v>7</v>
      </c>
      <c r="M8" s="17"/>
      <c r="N8" s="83">
        <f t="shared" si="0"/>
        <v>2</v>
      </c>
    </row>
    <row r="9" spans="3:14" ht="11.25" customHeight="1">
      <c r="C9" s="16"/>
      <c r="D9" s="103"/>
      <c r="E9" s="16"/>
      <c r="F9" s="16"/>
      <c r="G9" s="16"/>
      <c r="H9" s="16"/>
      <c r="I9" s="16"/>
      <c r="J9" s="17" t="s">
        <v>29</v>
      </c>
      <c r="K9" s="17" t="s">
        <v>30</v>
      </c>
      <c r="L9" s="57">
        <v>16</v>
      </c>
      <c r="M9" s="17" t="s">
        <v>437</v>
      </c>
      <c r="N9" s="83">
        <f>IF(L9&lt;25,3)</f>
        <v>3</v>
      </c>
    </row>
    <row r="10" spans="3:16" ht="11.25" customHeight="1">
      <c r="C10" s="16"/>
      <c r="D10" s="103"/>
      <c r="E10" s="16"/>
      <c r="F10" s="16"/>
      <c r="G10" s="16"/>
      <c r="H10" s="16"/>
      <c r="I10" s="16"/>
      <c r="J10" s="17" t="s">
        <v>31</v>
      </c>
      <c r="K10" s="17" t="s">
        <v>32</v>
      </c>
      <c r="L10" s="57">
        <v>14</v>
      </c>
      <c r="M10" s="25" t="s">
        <v>437</v>
      </c>
      <c r="N10" s="83">
        <f t="shared" si="0"/>
        <v>2</v>
      </c>
      <c r="P10" s="23"/>
    </row>
    <row r="11" spans="3:16" ht="12">
      <c r="C11" s="16"/>
      <c r="D11" s="103"/>
      <c r="E11" s="16"/>
      <c r="F11" s="16"/>
      <c r="G11" s="16"/>
      <c r="H11" s="16"/>
      <c r="I11" s="16"/>
      <c r="J11" s="25" t="s">
        <v>33</v>
      </c>
      <c r="K11" s="25" t="s">
        <v>34</v>
      </c>
      <c r="L11" s="57">
        <v>15</v>
      </c>
      <c r="M11" s="25" t="s">
        <v>437</v>
      </c>
      <c r="N11" s="83">
        <f>IF(L11&lt;25,3)</f>
        <v>3</v>
      </c>
      <c r="P11" s="20"/>
    </row>
    <row r="12" spans="3:16" ht="11.25" customHeight="1">
      <c r="C12" s="16"/>
      <c r="D12" s="103"/>
      <c r="E12" s="16"/>
      <c r="F12" s="16"/>
      <c r="G12" s="16"/>
      <c r="H12" s="16"/>
      <c r="I12" s="16"/>
      <c r="J12" s="25" t="s">
        <v>35</v>
      </c>
      <c r="K12" s="25" t="s">
        <v>36</v>
      </c>
      <c r="L12" s="57">
        <v>14</v>
      </c>
      <c r="M12" s="81"/>
      <c r="N12" s="83">
        <f t="shared" si="0"/>
        <v>2</v>
      </c>
      <c r="P12" s="20"/>
    </row>
    <row r="13" spans="3:16" ht="11.25" customHeight="1">
      <c r="C13" s="16"/>
      <c r="D13" s="103"/>
      <c r="E13" s="16"/>
      <c r="F13" s="16"/>
      <c r="G13" s="16"/>
      <c r="H13" s="16"/>
      <c r="I13" s="16"/>
      <c r="J13" s="147" t="s">
        <v>578</v>
      </c>
      <c r="K13" s="147" t="s">
        <v>37</v>
      </c>
      <c r="L13" s="57">
        <v>47</v>
      </c>
      <c r="M13" s="81"/>
      <c r="N13" s="83">
        <v>5</v>
      </c>
      <c r="P13" s="23"/>
    </row>
    <row r="14" spans="3:16" ht="11.25" customHeight="1">
      <c r="C14" s="106"/>
      <c r="D14" s="16"/>
      <c r="E14" s="16"/>
      <c r="F14" s="16"/>
      <c r="G14" s="16"/>
      <c r="H14" s="16"/>
      <c r="I14" s="16"/>
      <c r="J14" s="147" t="s">
        <v>579</v>
      </c>
      <c r="K14" s="147" t="s">
        <v>580</v>
      </c>
      <c r="L14" s="57">
        <v>42</v>
      </c>
      <c r="M14" s="81"/>
      <c r="N14" s="83">
        <v>5</v>
      </c>
      <c r="P14" s="23"/>
    </row>
    <row r="15" spans="3:16" ht="11.25" customHeight="1">
      <c r="C15" s="105"/>
      <c r="D15" s="105"/>
      <c r="E15" s="16"/>
      <c r="F15" s="16"/>
      <c r="G15" s="16"/>
      <c r="H15" s="16"/>
      <c r="I15" s="16"/>
      <c r="J15" s="147" t="s">
        <v>581</v>
      </c>
      <c r="K15" s="147" t="s">
        <v>582</v>
      </c>
      <c r="L15" s="57">
        <v>44</v>
      </c>
      <c r="M15" s="81"/>
      <c r="N15" s="83">
        <v>5</v>
      </c>
      <c r="P15" s="23"/>
    </row>
    <row r="16" spans="3:16" ht="11.25" customHeight="1">
      <c r="C16" s="16"/>
      <c r="D16" s="16"/>
      <c r="E16" s="16"/>
      <c r="F16" s="16"/>
      <c r="G16" s="16"/>
      <c r="H16" s="16"/>
      <c r="I16" s="16"/>
      <c r="J16" s="147" t="s">
        <v>583</v>
      </c>
      <c r="K16" s="147" t="s">
        <v>584</v>
      </c>
      <c r="L16" s="57">
        <v>43</v>
      </c>
      <c r="M16" s="81"/>
      <c r="N16" s="83">
        <v>5</v>
      </c>
      <c r="P16" s="23"/>
    </row>
    <row r="17" spans="3:16" ht="11.25" customHeight="1">
      <c r="C17" s="16"/>
      <c r="D17" s="16"/>
      <c r="E17" s="16"/>
      <c r="F17" s="16"/>
      <c r="G17" s="16"/>
      <c r="H17" s="16"/>
      <c r="I17" s="16"/>
      <c r="J17" s="147" t="s">
        <v>585</v>
      </c>
      <c r="K17" s="147" t="s">
        <v>586</v>
      </c>
      <c r="L17" s="57">
        <v>30</v>
      </c>
      <c r="M17" s="81"/>
      <c r="N17" s="83">
        <v>4</v>
      </c>
      <c r="P17" s="23"/>
    </row>
    <row r="18" spans="3:16" ht="11.25" customHeight="1">
      <c r="C18" s="16"/>
      <c r="D18" s="16"/>
      <c r="E18" s="16"/>
      <c r="F18" s="16"/>
      <c r="G18" s="16"/>
      <c r="H18" s="16"/>
      <c r="I18" s="16"/>
      <c r="J18" s="147" t="s">
        <v>587</v>
      </c>
      <c r="K18" s="147" t="s">
        <v>588</v>
      </c>
      <c r="L18" s="57">
        <v>44</v>
      </c>
      <c r="M18" s="81"/>
      <c r="N18" s="83">
        <v>5</v>
      </c>
      <c r="P18" s="23"/>
    </row>
    <row r="19" spans="3:16" ht="11.25" customHeight="1">
      <c r="C19" s="16"/>
      <c r="D19" s="16"/>
      <c r="E19" s="16"/>
      <c r="F19" s="16"/>
      <c r="G19" s="16"/>
      <c r="H19" s="16"/>
      <c r="I19" s="16"/>
      <c r="J19" s="25" t="s">
        <v>38</v>
      </c>
      <c r="K19" s="25" t="s">
        <v>39</v>
      </c>
      <c r="L19" s="57">
        <v>9</v>
      </c>
      <c r="M19" s="81"/>
      <c r="N19" s="83">
        <f t="shared" si="0"/>
        <v>2</v>
      </c>
      <c r="P19" s="20"/>
    </row>
    <row r="20" spans="3:16" ht="11.25" customHeight="1">
      <c r="C20" s="16"/>
      <c r="D20" s="16"/>
      <c r="E20" s="16"/>
      <c r="F20" s="16"/>
      <c r="G20" s="16"/>
      <c r="H20" s="16"/>
      <c r="I20" s="16"/>
      <c r="J20" s="25" t="s">
        <v>40</v>
      </c>
      <c r="K20" s="25" t="s">
        <v>86</v>
      </c>
      <c r="L20" s="57">
        <v>13</v>
      </c>
      <c r="M20" s="81"/>
      <c r="N20" s="83">
        <f t="shared" si="0"/>
        <v>2</v>
      </c>
      <c r="P20" s="16"/>
    </row>
    <row r="21" spans="3:16" ht="11.25" customHeight="1">
      <c r="C21" s="16"/>
      <c r="D21" s="17"/>
      <c r="E21" s="17"/>
      <c r="F21" s="16"/>
      <c r="G21" s="16"/>
      <c r="H21" s="16"/>
      <c r="I21" s="16"/>
      <c r="J21" s="25" t="s">
        <v>41</v>
      </c>
      <c r="K21" s="25" t="s">
        <v>42</v>
      </c>
      <c r="L21" s="57">
        <v>16</v>
      </c>
      <c r="M21" s="81"/>
      <c r="N21" s="83">
        <f aca="true" t="shared" si="1" ref="N21:N26">IF(L21&lt;25,3)</f>
        <v>3</v>
      </c>
      <c r="P21" s="16"/>
    </row>
    <row r="22" spans="3:16" ht="11.25" customHeight="1">
      <c r="C22" s="19" t="s">
        <v>523</v>
      </c>
      <c r="D22" s="17"/>
      <c r="E22" s="17"/>
      <c r="F22" s="16"/>
      <c r="G22" s="16"/>
      <c r="H22" s="16"/>
      <c r="I22" s="16"/>
      <c r="J22" s="25" t="s">
        <v>43</v>
      </c>
      <c r="K22" s="25" t="s">
        <v>44</v>
      </c>
      <c r="L22" s="57">
        <v>18</v>
      </c>
      <c r="M22" s="81"/>
      <c r="N22" s="83">
        <f t="shared" si="1"/>
        <v>3</v>
      </c>
      <c r="P22" s="16"/>
    </row>
    <row r="23" spans="3:16" ht="11.25" customHeight="1">
      <c r="C23" s="108" t="s">
        <v>525</v>
      </c>
      <c r="D23" s="220">
        <v>1</v>
      </c>
      <c r="E23" s="16"/>
      <c r="F23" s="16"/>
      <c r="G23" s="16"/>
      <c r="H23" s="16"/>
      <c r="I23" s="16"/>
      <c r="J23" s="25" t="s">
        <v>45</v>
      </c>
      <c r="K23" s="25" t="s">
        <v>46</v>
      </c>
      <c r="L23" s="57">
        <v>18</v>
      </c>
      <c r="M23" s="81"/>
      <c r="N23" s="83">
        <f t="shared" si="1"/>
        <v>3</v>
      </c>
      <c r="P23" s="16"/>
    </row>
    <row r="24" spans="3:16" ht="11.25" customHeight="1">
      <c r="C24" s="109" t="s">
        <v>526</v>
      </c>
      <c r="D24" s="220">
        <v>2</v>
      </c>
      <c r="E24" s="16"/>
      <c r="F24" s="16"/>
      <c r="G24" s="16"/>
      <c r="H24" s="16"/>
      <c r="I24" s="16"/>
      <c r="J24" s="25" t="s">
        <v>47</v>
      </c>
      <c r="K24" s="25" t="s">
        <v>48</v>
      </c>
      <c r="L24" s="57">
        <v>17</v>
      </c>
      <c r="M24" s="81"/>
      <c r="N24" s="83">
        <f t="shared" si="1"/>
        <v>3</v>
      </c>
      <c r="P24" s="16"/>
    </row>
    <row r="25" spans="3:16" ht="11.25" customHeight="1">
      <c r="C25" s="109" t="s">
        <v>524</v>
      </c>
      <c r="D25" s="220">
        <v>3</v>
      </c>
      <c r="E25" s="16"/>
      <c r="F25" s="16"/>
      <c r="G25" s="16"/>
      <c r="H25" s="16"/>
      <c r="I25" s="16"/>
      <c r="J25" s="17" t="s">
        <v>49</v>
      </c>
      <c r="K25" s="17" t="s">
        <v>87</v>
      </c>
      <c r="L25" s="57">
        <v>18</v>
      </c>
      <c r="M25" s="81"/>
      <c r="N25" s="83">
        <f t="shared" si="1"/>
        <v>3</v>
      </c>
      <c r="P25" s="16"/>
    </row>
    <row r="26" spans="3:16" ht="11.25" customHeight="1">
      <c r="C26" s="109" t="s">
        <v>527</v>
      </c>
      <c r="D26" s="220">
        <v>4</v>
      </c>
      <c r="E26" s="16"/>
      <c r="F26" s="224"/>
      <c r="G26" s="224"/>
      <c r="H26" s="224"/>
      <c r="I26" s="224"/>
      <c r="J26" s="17" t="s">
        <v>50</v>
      </c>
      <c r="K26" s="17" t="s">
        <v>51</v>
      </c>
      <c r="L26" s="57">
        <v>21</v>
      </c>
      <c r="M26" s="81"/>
      <c r="N26" s="83">
        <f t="shared" si="1"/>
        <v>3</v>
      </c>
      <c r="P26" s="16"/>
    </row>
    <row r="27" spans="3:16" ht="11.25" customHeight="1">
      <c r="C27" s="108" t="s">
        <v>528</v>
      </c>
      <c r="D27" s="220">
        <v>5</v>
      </c>
      <c r="E27" s="16"/>
      <c r="F27" s="243"/>
      <c r="G27" s="224"/>
      <c r="H27" s="244"/>
      <c r="I27" s="244"/>
      <c r="J27" s="17" t="s">
        <v>52</v>
      </c>
      <c r="K27" s="17" t="s">
        <v>53</v>
      </c>
      <c r="L27" s="39">
        <v>2</v>
      </c>
      <c r="M27" s="148"/>
      <c r="N27" s="83">
        <f>IF(L27&lt;5,1)</f>
        <v>1</v>
      </c>
      <c r="P27" s="16"/>
    </row>
    <row r="28" spans="3:16" ht="11.25" customHeight="1">
      <c r="C28" s="16" t="s">
        <v>267</v>
      </c>
      <c r="D28" s="201" t="s">
        <v>56</v>
      </c>
      <c r="E28" s="16"/>
      <c r="F28" s="245"/>
      <c r="G28" s="224"/>
      <c r="H28" s="305"/>
      <c r="I28" s="224"/>
      <c r="J28" s="17" t="s">
        <v>54</v>
      </c>
      <c r="K28" s="17" t="s">
        <v>55</v>
      </c>
      <c r="L28" s="39">
        <v>3</v>
      </c>
      <c r="M28" s="17"/>
      <c r="N28" s="83">
        <f>IF(L28&lt;5,1)</f>
        <v>1</v>
      </c>
      <c r="O28" s="81"/>
      <c r="P28" s="19"/>
    </row>
    <row r="29" spans="3:16" ht="11.25" customHeight="1">
      <c r="C29" s="27"/>
      <c r="D29" s="16"/>
      <c r="E29" s="16"/>
      <c r="F29" s="245"/>
      <c r="G29" s="224"/>
      <c r="H29" s="305"/>
      <c r="I29" s="246"/>
      <c r="J29" s="17" t="s">
        <v>111</v>
      </c>
      <c r="K29" s="17" t="s">
        <v>112</v>
      </c>
      <c r="L29" s="39">
        <v>4</v>
      </c>
      <c r="M29" s="17"/>
      <c r="N29" s="83">
        <f>IF(L29&lt;5,1)</f>
        <v>1</v>
      </c>
      <c r="O29" s="81"/>
      <c r="P29" s="16"/>
    </row>
    <row r="30" spans="3:16" ht="11.25" customHeight="1">
      <c r="C30" s="83" t="s">
        <v>589</v>
      </c>
      <c r="D30" s="17"/>
      <c r="E30" s="17"/>
      <c r="F30" s="245"/>
      <c r="G30" s="224"/>
      <c r="H30" s="247"/>
      <c r="I30" s="247"/>
      <c r="J30" s="17" t="s">
        <v>113</v>
      </c>
      <c r="K30" s="17" t="s">
        <v>114</v>
      </c>
      <c r="L30" s="39">
        <v>2</v>
      </c>
      <c r="M30" s="17"/>
      <c r="N30" s="83">
        <f>IF(L30&lt;5,1)</f>
        <v>1</v>
      </c>
      <c r="O30" s="81"/>
      <c r="P30" s="16"/>
    </row>
    <row r="31" spans="3:16" ht="11.25" customHeight="1">
      <c r="C31" s="30" t="s">
        <v>408</v>
      </c>
      <c r="D31" s="27"/>
      <c r="E31" s="27"/>
      <c r="F31" s="245"/>
      <c r="G31" s="224"/>
      <c r="H31" s="247"/>
      <c r="I31" s="247"/>
      <c r="J31" s="17" t="s">
        <v>115</v>
      </c>
      <c r="K31" s="17" t="s">
        <v>116</v>
      </c>
      <c r="L31" s="39">
        <v>2</v>
      </c>
      <c r="M31" s="17"/>
      <c r="N31" s="83">
        <f>IF(L31&lt;5,1)</f>
        <v>1</v>
      </c>
      <c r="O31" s="81"/>
      <c r="P31" s="16"/>
    </row>
    <row r="32" spans="6:16" ht="11.25" customHeight="1">
      <c r="F32" s="245"/>
      <c r="G32" s="224"/>
      <c r="H32" s="247"/>
      <c r="I32" s="247"/>
      <c r="J32" s="81" t="s">
        <v>439</v>
      </c>
      <c r="K32" s="83" t="s">
        <v>486</v>
      </c>
      <c r="L32" s="81">
        <v>9</v>
      </c>
      <c r="M32" s="81"/>
      <c r="N32" s="83">
        <f>IF(L32&lt;15,2)</f>
        <v>2</v>
      </c>
      <c r="O32" s="81"/>
      <c r="P32" s="16"/>
    </row>
    <row r="33" spans="6:16" ht="11.25" customHeight="1">
      <c r="F33" s="245"/>
      <c r="G33" s="224"/>
      <c r="H33" s="247"/>
      <c r="I33" s="247"/>
      <c r="J33" s="81" t="s">
        <v>440</v>
      </c>
      <c r="K33" s="83" t="s">
        <v>487</v>
      </c>
      <c r="L33" s="81">
        <v>10</v>
      </c>
      <c r="M33" s="81"/>
      <c r="N33" s="83">
        <f>IF(L33&lt;15,2)</f>
        <v>2</v>
      </c>
      <c r="O33" s="81"/>
      <c r="P33" s="16"/>
    </row>
    <row r="34" spans="6:16" ht="11.25" customHeight="1">
      <c r="F34" s="248"/>
      <c r="G34" s="227"/>
      <c r="H34" s="224"/>
      <c r="I34" s="224"/>
      <c r="J34" s="81" t="s">
        <v>441</v>
      </c>
      <c r="K34" s="83" t="s">
        <v>334</v>
      </c>
      <c r="L34" s="81">
        <v>8</v>
      </c>
      <c r="M34" s="81"/>
      <c r="N34" s="83">
        <f>IF(L34&lt;15,2)</f>
        <v>2</v>
      </c>
      <c r="O34" s="81"/>
      <c r="P34" s="27"/>
    </row>
    <row r="35" spans="6:16" ht="11.25" customHeight="1">
      <c r="F35" s="224"/>
      <c r="G35" s="224"/>
      <c r="H35" s="224"/>
      <c r="I35" s="224"/>
      <c r="J35" s="81" t="s">
        <v>442</v>
      </c>
      <c r="K35" s="83" t="s">
        <v>108</v>
      </c>
      <c r="L35" s="81">
        <v>16</v>
      </c>
      <c r="M35" s="81"/>
      <c r="N35" s="83">
        <f>IF(L35&lt;25,3)</f>
        <v>3</v>
      </c>
      <c r="O35" s="81"/>
      <c r="P35" s="28"/>
    </row>
    <row r="36" spans="6:16" ht="11.25" customHeight="1">
      <c r="F36" s="224"/>
      <c r="G36" s="224"/>
      <c r="H36" s="224"/>
      <c r="I36" s="224"/>
      <c r="J36" s="81" t="s">
        <v>443</v>
      </c>
      <c r="K36" s="83" t="s">
        <v>335</v>
      </c>
      <c r="L36" s="149">
        <v>5</v>
      </c>
      <c r="M36" s="81"/>
      <c r="N36" s="83">
        <f>IF(L36&lt;15,2)</f>
        <v>2</v>
      </c>
      <c r="O36" s="81"/>
      <c r="P36" s="27"/>
    </row>
    <row r="37" spans="4:16" ht="11.25" customHeight="1">
      <c r="D37" s="27"/>
      <c r="E37" s="27"/>
      <c r="F37" s="224"/>
      <c r="G37" s="224"/>
      <c r="H37" s="224"/>
      <c r="I37" s="224"/>
      <c r="J37" s="81" t="s">
        <v>444</v>
      </c>
      <c r="K37" s="83" t="s">
        <v>336</v>
      </c>
      <c r="L37" s="81">
        <v>9</v>
      </c>
      <c r="M37" s="81"/>
      <c r="N37" s="83">
        <f>IF(L37&lt;15,2)</f>
        <v>2</v>
      </c>
      <c r="O37" s="81"/>
      <c r="P37" s="27"/>
    </row>
    <row r="38" spans="3:16" ht="11.25" customHeight="1">
      <c r="C38" s="27"/>
      <c r="D38" s="27"/>
      <c r="E38" s="27"/>
      <c r="F38" s="224"/>
      <c r="G38" s="224"/>
      <c r="H38" s="224"/>
      <c r="I38" s="224"/>
      <c r="J38" s="81" t="s">
        <v>445</v>
      </c>
      <c r="K38" s="83" t="s">
        <v>488</v>
      </c>
      <c r="L38" s="81">
        <v>9</v>
      </c>
      <c r="M38" s="81"/>
      <c r="N38" s="83">
        <f>IF(L38&lt;15,2)</f>
        <v>2</v>
      </c>
      <c r="O38" s="81"/>
      <c r="P38" s="29"/>
    </row>
    <row r="39" spans="4:16" ht="11.25" customHeight="1">
      <c r="D39" s="27"/>
      <c r="E39" s="27"/>
      <c r="F39" s="224"/>
      <c r="G39" s="224"/>
      <c r="H39" s="224"/>
      <c r="I39" s="224"/>
      <c r="J39" s="81" t="s">
        <v>446</v>
      </c>
      <c r="K39" s="83" t="s">
        <v>309</v>
      </c>
      <c r="L39" s="81">
        <v>15</v>
      </c>
      <c r="M39" s="81"/>
      <c r="N39" s="83">
        <f>IF(L39&lt;25,3)</f>
        <v>3</v>
      </c>
      <c r="O39" s="81"/>
      <c r="P39" s="27"/>
    </row>
    <row r="40" spans="3:16" ht="11.25" customHeight="1">
      <c r="C40" s="110"/>
      <c r="D40" s="27"/>
      <c r="E40" s="27"/>
      <c r="F40" s="224"/>
      <c r="G40" s="224"/>
      <c r="H40" s="224"/>
      <c r="I40" s="224"/>
      <c r="J40" s="81" t="s">
        <v>447</v>
      </c>
      <c r="K40" s="83" t="s">
        <v>489</v>
      </c>
      <c r="L40" s="81">
        <v>9</v>
      </c>
      <c r="M40" s="81"/>
      <c r="N40" s="83">
        <f>IF(L40&lt;15,2)</f>
        <v>2</v>
      </c>
      <c r="O40" s="81"/>
      <c r="P40" s="27"/>
    </row>
    <row r="41" spans="3:16" ht="11.25" customHeight="1">
      <c r="C41" s="31"/>
      <c r="D41" s="27"/>
      <c r="E41" s="27"/>
      <c r="F41" s="16"/>
      <c r="G41" s="16"/>
      <c r="H41" s="16"/>
      <c r="I41" s="16"/>
      <c r="J41" s="25" t="s">
        <v>448</v>
      </c>
      <c r="K41" s="83" t="s">
        <v>490</v>
      </c>
      <c r="L41" s="25">
        <v>9</v>
      </c>
      <c r="M41" s="25"/>
      <c r="N41" s="83">
        <f>IF(L41&lt;15,2)</f>
        <v>2</v>
      </c>
      <c r="O41" s="25"/>
      <c r="P41" s="29"/>
    </row>
    <row r="42" spans="3:16" ht="11.25" customHeight="1">
      <c r="C42" s="27"/>
      <c r="D42" s="27"/>
      <c r="E42" s="27"/>
      <c r="F42" s="16"/>
      <c r="G42" s="16"/>
      <c r="H42" s="16"/>
      <c r="I42" s="16"/>
      <c r="J42" s="25" t="s">
        <v>449</v>
      </c>
      <c r="K42" s="83" t="s">
        <v>491</v>
      </c>
      <c r="L42" s="25">
        <v>7</v>
      </c>
      <c r="M42" s="25"/>
      <c r="N42" s="83">
        <f>IF(L42&lt;15,2)</f>
        <v>2</v>
      </c>
      <c r="O42" s="25"/>
      <c r="P42" s="111"/>
    </row>
    <row r="43" spans="3:16" ht="11.25" customHeight="1">
      <c r="C43" s="27"/>
      <c r="D43" s="27"/>
      <c r="E43" s="27"/>
      <c r="F43" s="16"/>
      <c r="G43" s="16"/>
      <c r="H43" s="16"/>
      <c r="I43" s="16"/>
      <c r="J43" s="25" t="s">
        <v>450</v>
      </c>
      <c r="K43" s="83" t="s">
        <v>310</v>
      </c>
      <c r="L43" s="25">
        <v>5</v>
      </c>
      <c r="M43" s="25"/>
      <c r="N43" s="83">
        <f>IF(L43&lt;15,2)</f>
        <v>2</v>
      </c>
      <c r="O43" s="25"/>
      <c r="P43" s="107"/>
    </row>
    <row r="44" spans="3:16" ht="11.25" customHeight="1">
      <c r="C44" s="16"/>
      <c r="D44" s="27"/>
      <c r="E44" s="27"/>
      <c r="F44" s="16"/>
      <c r="G44" s="16"/>
      <c r="H44" s="16"/>
      <c r="I44" s="16"/>
      <c r="J44" s="25" t="s">
        <v>451</v>
      </c>
      <c r="K44" s="83" t="s">
        <v>492</v>
      </c>
      <c r="L44" s="25">
        <v>13</v>
      </c>
      <c r="M44" s="25"/>
      <c r="N44" s="83">
        <f>IF(L44&lt;15,2)</f>
        <v>2</v>
      </c>
      <c r="O44" s="25"/>
      <c r="P44" s="27"/>
    </row>
    <row r="45" spans="3:16" ht="11.25" customHeight="1">
      <c r="C45" s="16"/>
      <c r="D45" s="27"/>
      <c r="E45" s="27"/>
      <c r="F45" s="16"/>
      <c r="G45" s="16"/>
      <c r="H45" s="16"/>
      <c r="I45" s="16"/>
      <c r="J45" s="25" t="s">
        <v>452</v>
      </c>
      <c r="K45" s="83" t="s">
        <v>311</v>
      </c>
      <c r="L45" s="25">
        <v>9</v>
      </c>
      <c r="M45" s="25"/>
      <c r="N45" s="83">
        <f>IF(L45&lt;15,2)</f>
        <v>2</v>
      </c>
      <c r="O45" s="25"/>
      <c r="P45" s="107"/>
    </row>
    <row r="46" spans="3:15" ht="11.25" customHeight="1">
      <c r="C46" s="33"/>
      <c r="D46" s="27"/>
      <c r="E46" s="27"/>
      <c r="F46" s="16"/>
      <c r="G46" s="16"/>
      <c r="H46" s="16"/>
      <c r="I46" s="16"/>
      <c r="J46" s="25" t="s">
        <v>453</v>
      </c>
      <c r="K46" s="83" t="s">
        <v>312</v>
      </c>
      <c r="L46" s="25">
        <v>10</v>
      </c>
      <c r="M46" s="25"/>
      <c r="N46" s="83">
        <f>IF(L46&lt;15,2)</f>
        <v>2</v>
      </c>
      <c r="O46" s="25"/>
    </row>
    <row r="47" spans="3:16" ht="11.25" customHeight="1">
      <c r="C47" s="16"/>
      <c r="D47" s="27"/>
      <c r="E47" s="27"/>
      <c r="F47" s="16"/>
      <c r="G47" s="16"/>
      <c r="H47" s="16"/>
      <c r="I47" s="16"/>
      <c r="J47" s="25" t="s">
        <v>454</v>
      </c>
      <c r="K47" s="83" t="s">
        <v>313</v>
      </c>
      <c r="L47" s="25">
        <v>7</v>
      </c>
      <c r="M47" s="25"/>
      <c r="N47" s="83">
        <f>IF(L47&lt;15,2)</f>
        <v>2</v>
      </c>
      <c r="O47" s="25"/>
      <c r="P47" s="107"/>
    </row>
    <row r="48" spans="3:16" ht="11.25" customHeight="1">
      <c r="C48" s="35"/>
      <c r="D48" s="27"/>
      <c r="E48" s="27"/>
      <c r="F48" s="16"/>
      <c r="G48" s="16"/>
      <c r="H48" s="16"/>
      <c r="I48" s="16"/>
      <c r="J48" s="17" t="s">
        <v>314</v>
      </c>
      <c r="K48" s="17" t="s">
        <v>315</v>
      </c>
      <c r="L48" s="39">
        <v>15</v>
      </c>
      <c r="M48" s="81"/>
      <c r="N48" s="83">
        <f aca="true" t="shared" si="2" ref="N48:N61">IF(L48&lt;25,3)</f>
        <v>3</v>
      </c>
      <c r="O48" s="17" t="s">
        <v>437</v>
      </c>
      <c r="P48" s="111"/>
    </row>
    <row r="49" spans="3:16" ht="11.25" customHeight="1">
      <c r="C49" s="36"/>
      <c r="D49" s="27"/>
      <c r="E49" s="27"/>
      <c r="F49" s="16"/>
      <c r="G49" s="16"/>
      <c r="H49" s="16"/>
      <c r="I49" s="16"/>
      <c r="J49" s="17" t="s">
        <v>316</v>
      </c>
      <c r="K49" s="17" t="s">
        <v>317</v>
      </c>
      <c r="L49" s="39">
        <v>20</v>
      </c>
      <c r="M49" s="81"/>
      <c r="N49" s="83">
        <f t="shared" si="2"/>
        <v>3</v>
      </c>
      <c r="O49" s="17" t="s">
        <v>437</v>
      </c>
      <c r="P49" s="107"/>
    </row>
    <row r="50" spans="3:15" ht="11.25" customHeight="1">
      <c r="C50" s="27"/>
      <c r="D50" s="27"/>
      <c r="E50" s="27"/>
      <c r="F50" s="16"/>
      <c r="G50" s="16"/>
      <c r="H50" s="16"/>
      <c r="I50" s="16"/>
      <c r="J50" s="17" t="s">
        <v>318</v>
      </c>
      <c r="K50" s="17" t="s">
        <v>319</v>
      </c>
      <c r="L50" s="39">
        <v>15</v>
      </c>
      <c r="M50" s="81"/>
      <c r="N50" s="83">
        <f t="shared" si="2"/>
        <v>3</v>
      </c>
      <c r="O50" s="17" t="s">
        <v>437</v>
      </c>
    </row>
    <row r="51" spans="3:16" ht="11.25" customHeight="1">
      <c r="C51" s="16"/>
      <c r="D51" s="16"/>
      <c r="E51" s="16"/>
      <c r="F51" s="16"/>
      <c r="G51" s="16"/>
      <c r="H51" s="16"/>
      <c r="I51" s="16"/>
      <c r="J51" s="25" t="s">
        <v>455</v>
      </c>
      <c r="K51" s="83" t="s">
        <v>493</v>
      </c>
      <c r="L51" s="25">
        <v>37</v>
      </c>
      <c r="M51" s="81"/>
      <c r="N51" s="83">
        <v>5</v>
      </c>
      <c r="O51" s="81"/>
      <c r="P51" s="16"/>
    </row>
    <row r="52" spans="10:15" ht="11.25" customHeight="1">
      <c r="J52" s="25" t="s">
        <v>456</v>
      </c>
      <c r="K52" s="83" t="s">
        <v>494</v>
      </c>
      <c r="L52" s="25">
        <v>47</v>
      </c>
      <c r="M52" s="81"/>
      <c r="N52" s="83">
        <v>5</v>
      </c>
      <c r="O52" s="81"/>
    </row>
    <row r="53" spans="10:15" ht="11.25" customHeight="1">
      <c r="J53" s="25" t="s">
        <v>457</v>
      </c>
      <c r="K53" s="83" t="s">
        <v>320</v>
      </c>
      <c r="L53" s="25">
        <v>26</v>
      </c>
      <c r="M53" s="81"/>
      <c r="N53" s="83">
        <f>IF(L53&lt;35,4)</f>
        <v>4</v>
      </c>
      <c r="O53" s="81"/>
    </row>
    <row r="54" spans="10:15" ht="11.25" customHeight="1">
      <c r="J54" s="97" t="s">
        <v>458</v>
      </c>
      <c r="K54" s="83" t="s">
        <v>495</v>
      </c>
      <c r="L54" s="97">
        <v>43</v>
      </c>
      <c r="M54" s="81"/>
      <c r="N54" s="83">
        <v>5</v>
      </c>
      <c r="O54" s="81"/>
    </row>
    <row r="55" spans="10:15" ht="11.25" customHeight="1">
      <c r="J55" s="17" t="s">
        <v>321</v>
      </c>
      <c r="K55" s="17" t="s">
        <v>322</v>
      </c>
      <c r="L55" s="39">
        <v>27</v>
      </c>
      <c r="M55" s="17"/>
      <c r="N55" s="83">
        <f>IF(L55&lt;35,4)</f>
        <v>4</v>
      </c>
      <c r="O55" s="81"/>
    </row>
    <row r="56" spans="10:15" ht="11.25" customHeight="1">
      <c r="J56" s="17" t="s">
        <v>323</v>
      </c>
      <c r="K56" s="17" t="s">
        <v>324</v>
      </c>
      <c r="L56" s="39">
        <v>23</v>
      </c>
      <c r="M56" s="17"/>
      <c r="N56" s="83">
        <f t="shared" si="2"/>
        <v>3</v>
      </c>
      <c r="O56" s="81"/>
    </row>
    <row r="57" spans="10:15" ht="11.25" customHeight="1">
      <c r="J57" s="17" t="s">
        <v>325</v>
      </c>
      <c r="K57" s="17" t="s">
        <v>326</v>
      </c>
      <c r="L57" s="39">
        <v>20</v>
      </c>
      <c r="M57" s="17"/>
      <c r="N57" s="83">
        <f t="shared" si="2"/>
        <v>3</v>
      </c>
      <c r="O57" s="81"/>
    </row>
    <row r="58" spans="10:15" ht="11.25" customHeight="1">
      <c r="J58" s="17" t="s">
        <v>327</v>
      </c>
      <c r="K58" s="17" t="s">
        <v>328</v>
      </c>
      <c r="L58" s="39">
        <v>17</v>
      </c>
      <c r="M58" s="17"/>
      <c r="N58" s="83">
        <f t="shared" si="2"/>
        <v>3</v>
      </c>
      <c r="O58" s="81"/>
    </row>
    <row r="59" spans="10:15" ht="11.25" customHeight="1">
      <c r="J59" s="17" t="s">
        <v>329</v>
      </c>
      <c r="K59" s="17" t="s">
        <v>330</v>
      </c>
      <c r="L59" s="39">
        <v>20</v>
      </c>
      <c r="M59" s="17"/>
      <c r="N59" s="83">
        <f t="shared" si="2"/>
        <v>3</v>
      </c>
      <c r="O59" s="81"/>
    </row>
    <row r="60" spans="10:15" ht="11.25" customHeight="1">
      <c r="J60" s="17" t="s">
        <v>331</v>
      </c>
      <c r="K60" s="17" t="s">
        <v>332</v>
      </c>
      <c r="L60" s="39">
        <v>23</v>
      </c>
      <c r="M60" s="17"/>
      <c r="N60" s="83">
        <f t="shared" si="2"/>
        <v>3</v>
      </c>
      <c r="O60" s="81"/>
    </row>
    <row r="61" spans="10:15" ht="11.25" customHeight="1">
      <c r="J61" s="17" t="s">
        <v>333</v>
      </c>
      <c r="K61" s="17" t="s">
        <v>305</v>
      </c>
      <c r="L61" s="39">
        <v>19</v>
      </c>
      <c r="M61" s="17"/>
      <c r="N61" s="83">
        <f t="shared" si="2"/>
        <v>3</v>
      </c>
      <c r="O61" s="81"/>
    </row>
    <row r="62" spans="10:15" ht="11.25" customHeight="1">
      <c r="J62" s="17" t="s">
        <v>306</v>
      </c>
      <c r="K62" s="17" t="s">
        <v>307</v>
      </c>
      <c r="L62" s="39">
        <v>14</v>
      </c>
      <c r="M62" s="17"/>
      <c r="N62" s="83">
        <f>IF(L62&lt;15,2)</f>
        <v>2</v>
      </c>
      <c r="O62" s="81"/>
    </row>
    <row r="63" spans="10:15" ht="11.25" customHeight="1">
      <c r="J63" s="17" t="s">
        <v>308</v>
      </c>
      <c r="K63" s="17" t="s">
        <v>255</v>
      </c>
      <c r="L63" s="39">
        <v>22</v>
      </c>
      <c r="M63" s="17"/>
      <c r="N63" s="83">
        <f aca="true" t="shared" si="3" ref="N63:N73">IF(L63&lt;25,3)</f>
        <v>3</v>
      </c>
      <c r="O63" s="81"/>
    </row>
    <row r="64" spans="10:15" ht="11.25" customHeight="1">
      <c r="J64" s="17" t="s">
        <v>256</v>
      </c>
      <c r="K64" s="17" t="s">
        <v>88</v>
      </c>
      <c r="L64" s="39">
        <v>28</v>
      </c>
      <c r="M64" s="17"/>
      <c r="N64" s="83">
        <f>IF(L64&lt;35,4)</f>
        <v>4</v>
      </c>
      <c r="O64" s="81"/>
    </row>
    <row r="65" spans="10:15" ht="11.25" customHeight="1">
      <c r="J65" s="17" t="s">
        <v>257</v>
      </c>
      <c r="K65" s="17" t="s">
        <v>258</v>
      </c>
      <c r="L65" s="39">
        <v>28</v>
      </c>
      <c r="M65" s="17"/>
      <c r="N65" s="83">
        <f>IF(L65&lt;35,4)</f>
        <v>4</v>
      </c>
      <c r="O65" s="81"/>
    </row>
    <row r="66" spans="10:15" ht="11.25" customHeight="1">
      <c r="J66" s="17" t="s">
        <v>259</v>
      </c>
      <c r="K66" s="17" t="s">
        <v>279</v>
      </c>
      <c r="L66" s="39">
        <v>18</v>
      </c>
      <c r="M66" s="17"/>
      <c r="N66" s="83">
        <f t="shared" si="3"/>
        <v>3</v>
      </c>
      <c r="O66" s="81"/>
    </row>
    <row r="67" spans="10:15" ht="11.25" customHeight="1">
      <c r="J67" s="17" t="s">
        <v>280</v>
      </c>
      <c r="K67" s="17" t="s">
        <v>281</v>
      </c>
      <c r="L67" s="39">
        <v>23</v>
      </c>
      <c r="M67" s="17"/>
      <c r="N67" s="83">
        <f t="shared" si="3"/>
        <v>3</v>
      </c>
      <c r="O67" s="81"/>
    </row>
    <row r="68" spans="10:15" ht="11.25" customHeight="1">
      <c r="J68" s="17" t="s">
        <v>282</v>
      </c>
      <c r="K68" s="17" t="s">
        <v>283</v>
      </c>
      <c r="L68" s="39">
        <v>16</v>
      </c>
      <c r="M68" s="17"/>
      <c r="N68" s="83">
        <f t="shared" si="3"/>
        <v>3</v>
      </c>
      <c r="O68" s="81"/>
    </row>
    <row r="69" spans="10:15" ht="11.25" customHeight="1">
      <c r="J69" s="17" t="s">
        <v>284</v>
      </c>
      <c r="K69" s="17" t="s">
        <v>285</v>
      </c>
      <c r="L69" s="39">
        <v>26</v>
      </c>
      <c r="M69" s="17"/>
      <c r="N69" s="83">
        <f>IF(L69&lt;35,4)</f>
        <v>4</v>
      </c>
      <c r="O69" s="81"/>
    </row>
    <row r="70" spans="10:15" ht="11.25" customHeight="1">
      <c r="J70" s="17" t="s">
        <v>286</v>
      </c>
      <c r="K70" s="17" t="s">
        <v>287</v>
      </c>
      <c r="L70" s="39">
        <v>24</v>
      </c>
      <c r="M70" s="17"/>
      <c r="N70" s="83">
        <f t="shared" si="3"/>
        <v>3</v>
      </c>
      <c r="O70" s="81"/>
    </row>
    <row r="71" spans="10:15" ht="11.25" customHeight="1">
      <c r="J71" s="17" t="s">
        <v>288</v>
      </c>
      <c r="K71" s="17" t="s">
        <v>89</v>
      </c>
      <c r="L71" s="39">
        <v>16</v>
      </c>
      <c r="M71" s="17"/>
      <c r="N71" s="83">
        <f t="shared" si="3"/>
        <v>3</v>
      </c>
      <c r="O71" s="81"/>
    </row>
    <row r="72" spans="10:15" ht="11.25" customHeight="1">
      <c r="J72" s="17" t="s">
        <v>289</v>
      </c>
      <c r="K72" s="17" t="s">
        <v>90</v>
      </c>
      <c r="L72" s="39">
        <v>36</v>
      </c>
      <c r="M72" s="17"/>
      <c r="N72" s="83">
        <v>5</v>
      </c>
      <c r="O72" s="81"/>
    </row>
    <row r="73" spans="10:15" ht="11.25" customHeight="1">
      <c r="J73" s="17" t="s">
        <v>290</v>
      </c>
      <c r="K73" s="17" t="s">
        <v>91</v>
      </c>
      <c r="L73" s="39">
        <v>24</v>
      </c>
      <c r="M73" s="17"/>
      <c r="N73" s="83">
        <f t="shared" si="3"/>
        <v>3</v>
      </c>
      <c r="O73" s="81"/>
    </row>
    <row r="74" spans="10:15" ht="11.25" customHeight="1">
      <c r="J74" s="81" t="s">
        <v>465</v>
      </c>
      <c r="K74" s="83" t="s">
        <v>303</v>
      </c>
      <c r="L74" s="81">
        <v>8</v>
      </c>
      <c r="M74" s="81"/>
      <c r="N74" s="83">
        <f>IF(L74&lt;15,2)</f>
        <v>2</v>
      </c>
      <c r="O74" s="81"/>
    </row>
    <row r="75" spans="10:15" ht="11.25" customHeight="1">
      <c r="J75" s="81" t="s">
        <v>466</v>
      </c>
      <c r="K75" s="83" t="s">
        <v>502</v>
      </c>
      <c r="L75" s="81">
        <v>12</v>
      </c>
      <c r="M75" s="81"/>
      <c r="N75" s="83">
        <f>IF(L75&lt;15,2)</f>
        <v>2</v>
      </c>
      <c r="O75" s="81"/>
    </row>
    <row r="76" spans="10:15" ht="11.25" customHeight="1">
      <c r="J76" s="81" t="s">
        <v>467</v>
      </c>
      <c r="K76" s="83" t="s">
        <v>304</v>
      </c>
      <c r="L76" s="81">
        <v>15</v>
      </c>
      <c r="M76" s="81"/>
      <c r="N76" s="83">
        <f>IF(L76&lt;25,3)</f>
        <v>3</v>
      </c>
      <c r="O76" s="81"/>
    </row>
    <row r="77" spans="10:15" ht="11.25" customHeight="1">
      <c r="J77" s="81" t="s">
        <v>468</v>
      </c>
      <c r="K77" s="83" t="s">
        <v>503</v>
      </c>
      <c r="L77" s="81">
        <v>14</v>
      </c>
      <c r="M77" s="81"/>
      <c r="N77" s="83">
        <f>IF(L77&lt;15,2)</f>
        <v>2</v>
      </c>
      <c r="O77" s="81"/>
    </row>
    <row r="78" spans="10:15" ht="11.25" customHeight="1">
      <c r="J78" s="81" t="s">
        <v>469</v>
      </c>
      <c r="K78" s="83" t="s">
        <v>504</v>
      </c>
      <c r="L78" s="81">
        <v>13</v>
      </c>
      <c r="M78" s="81"/>
      <c r="N78" s="83">
        <f>IF(L78&lt;15,2)</f>
        <v>2</v>
      </c>
      <c r="O78" s="81"/>
    </row>
    <row r="79" spans="10:15" ht="11.25" customHeight="1">
      <c r="J79" s="81" t="s">
        <v>470</v>
      </c>
      <c r="K79" s="83" t="s">
        <v>505</v>
      </c>
      <c r="L79" s="81">
        <v>10</v>
      </c>
      <c r="M79" s="81"/>
      <c r="N79" s="83">
        <f>IF(L79&lt;15,2)</f>
        <v>2</v>
      </c>
      <c r="O79" s="81"/>
    </row>
    <row r="80" spans="10:15" ht="11.25" customHeight="1">
      <c r="J80" s="81" t="s">
        <v>471</v>
      </c>
      <c r="K80" s="83" t="s">
        <v>506</v>
      </c>
      <c r="L80" s="81">
        <v>13</v>
      </c>
      <c r="M80" s="81"/>
      <c r="N80" s="83">
        <f>IF(L80&lt;15,2)</f>
        <v>2</v>
      </c>
      <c r="O80" s="81"/>
    </row>
    <row r="81" spans="10:15" ht="11.25" customHeight="1">
      <c r="J81" s="81" t="s">
        <v>472</v>
      </c>
      <c r="K81" s="83" t="s">
        <v>507</v>
      </c>
      <c r="L81" s="81">
        <v>13</v>
      </c>
      <c r="M81" s="81"/>
      <c r="N81" s="83">
        <f>IF(L81&lt;15,2)</f>
        <v>2</v>
      </c>
      <c r="O81" s="81"/>
    </row>
    <row r="82" spans="10:15" ht="11.25" customHeight="1">
      <c r="J82" s="81" t="s">
        <v>473</v>
      </c>
      <c r="K82" s="83" t="s">
        <v>508</v>
      </c>
      <c r="L82" s="81">
        <v>24</v>
      </c>
      <c r="M82" s="81"/>
      <c r="N82" s="83">
        <f>IF(L82&lt;25,3)</f>
        <v>3</v>
      </c>
      <c r="O82" s="81"/>
    </row>
    <row r="83" spans="10:15" ht="11.25" customHeight="1">
      <c r="J83" s="150" t="s">
        <v>100</v>
      </c>
      <c r="K83" s="100" t="s">
        <v>101</v>
      </c>
      <c r="L83" s="39">
        <v>26</v>
      </c>
      <c r="M83" s="81"/>
      <c r="N83" s="83">
        <f>IF(L83&lt;35,4)</f>
        <v>4</v>
      </c>
      <c r="O83" s="17" t="s">
        <v>437</v>
      </c>
    </row>
    <row r="84" spans="10:15" ht="11.25" customHeight="1">
      <c r="J84" s="100" t="s">
        <v>109</v>
      </c>
      <c r="K84" s="100" t="s">
        <v>110</v>
      </c>
      <c r="L84" s="39">
        <v>26</v>
      </c>
      <c r="M84" s="81"/>
      <c r="N84" s="83">
        <f>IF(L84&lt;35,4)</f>
        <v>4</v>
      </c>
      <c r="O84" s="17" t="s">
        <v>437</v>
      </c>
    </row>
    <row r="85" spans="10:15" ht="11.25" customHeight="1">
      <c r="J85" s="17" t="s">
        <v>117</v>
      </c>
      <c r="K85" s="17" t="s">
        <v>118</v>
      </c>
      <c r="L85" s="39">
        <v>35</v>
      </c>
      <c r="M85" s="81"/>
      <c r="N85" s="83">
        <v>5</v>
      </c>
      <c r="O85" s="17" t="s">
        <v>437</v>
      </c>
    </row>
    <row r="86" spans="10:15" ht="11.25" customHeight="1">
      <c r="J86" s="17" t="s">
        <v>119</v>
      </c>
      <c r="K86" s="17" t="s">
        <v>120</v>
      </c>
      <c r="L86" s="39">
        <v>29</v>
      </c>
      <c r="M86" s="81"/>
      <c r="N86" s="83">
        <f>IF(L86&lt;35,4)</f>
        <v>4</v>
      </c>
      <c r="O86" s="17" t="s">
        <v>437</v>
      </c>
    </row>
    <row r="87" spans="10:15" ht="11.25" customHeight="1">
      <c r="J87" s="17" t="s">
        <v>121</v>
      </c>
      <c r="K87" s="17" t="s">
        <v>122</v>
      </c>
      <c r="L87" s="39">
        <v>32</v>
      </c>
      <c r="M87" s="81"/>
      <c r="N87" s="83">
        <f>IF(L87&lt;35,4)</f>
        <v>4</v>
      </c>
      <c r="O87" s="17" t="s">
        <v>437</v>
      </c>
    </row>
    <row r="88" spans="10:15" ht="11.25" customHeight="1">
      <c r="J88" s="17" t="s">
        <v>123</v>
      </c>
      <c r="K88" s="17" t="s">
        <v>124</v>
      </c>
      <c r="L88" s="39">
        <v>29</v>
      </c>
      <c r="M88" s="81"/>
      <c r="N88" s="83">
        <f>IF(L88&lt;35,4)</f>
        <v>4</v>
      </c>
      <c r="O88" s="17" t="s">
        <v>437</v>
      </c>
    </row>
    <row r="89" spans="10:15" ht="11.25" customHeight="1">
      <c r="J89" s="17" t="s">
        <v>132</v>
      </c>
      <c r="K89" s="17" t="s">
        <v>133</v>
      </c>
      <c r="L89" s="39">
        <v>37</v>
      </c>
      <c r="M89" s="81"/>
      <c r="N89" s="83">
        <v>5</v>
      </c>
      <c r="O89" s="81"/>
    </row>
    <row r="90" spans="10:15" ht="11.25" customHeight="1">
      <c r="J90" s="17" t="s">
        <v>134</v>
      </c>
      <c r="K90" s="17" t="s">
        <v>135</v>
      </c>
      <c r="L90" s="39">
        <v>41</v>
      </c>
      <c r="M90" s="81"/>
      <c r="N90" s="83">
        <v>5</v>
      </c>
      <c r="O90" s="81"/>
    </row>
    <row r="91" spans="10:15" ht="11.25" customHeight="1">
      <c r="J91" s="17" t="s">
        <v>136</v>
      </c>
      <c r="K91" s="17" t="s">
        <v>137</v>
      </c>
      <c r="L91" s="39">
        <v>48</v>
      </c>
      <c r="M91" s="81"/>
      <c r="N91" s="83">
        <v>5</v>
      </c>
      <c r="O91" s="81"/>
    </row>
    <row r="92" spans="10:15" ht="11.25" customHeight="1">
      <c r="J92" s="17" t="s">
        <v>138</v>
      </c>
      <c r="K92" s="17" t="s">
        <v>139</v>
      </c>
      <c r="L92" s="39">
        <v>42</v>
      </c>
      <c r="M92" s="81"/>
      <c r="N92" s="83">
        <v>5</v>
      </c>
      <c r="O92" s="81"/>
    </row>
    <row r="93" spans="10:15" ht="11.25" customHeight="1">
      <c r="J93" s="17" t="s">
        <v>140</v>
      </c>
      <c r="K93" s="17" t="s">
        <v>141</v>
      </c>
      <c r="L93" s="39">
        <v>37</v>
      </c>
      <c r="M93" s="81"/>
      <c r="N93" s="83">
        <v>5</v>
      </c>
      <c r="O93" s="81"/>
    </row>
    <row r="94" spans="10:15" ht="11.25" customHeight="1">
      <c r="J94" s="17" t="s">
        <v>142</v>
      </c>
      <c r="K94" s="17" t="s">
        <v>143</v>
      </c>
      <c r="L94" s="39">
        <v>44</v>
      </c>
      <c r="M94" s="81"/>
      <c r="N94" s="83">
        <v>5</v>
      </c>
      <c r="O94" s="81"/>
    </row>
    <row r="95" spans="10:15" ht="11.25" customHeight="1">
      <c r="J95" s="17" t="s">
        <v>144</v>
      </c>
      <c r="K95" s="17" t="s">
        <v>145</v>
      </c>
      <c r="L95" s="39">
        <v>42</v>
      </c>
      <c r="M95" s="81"/>
      <c r="N95" s="83">
        <v>5</v>
      </c>
      <c r="O95" s="81"/>
    </row>
    <row r="96" spans="10:15" ht="11.25" customHeight="1">
      <c r="J96" s="17" t="s">
        <v>146</v>
      </c>
      <c r="K96" s="17" t="s">
        <v>147</v>
      </c>
      <c r="L96" s="39">
        <v>32</v>
      </c>
      <c r="M96" s="81"/>
      <c r="N96" s="83">
        <f>IF(L96&lt;35,4)</f>
        <v>4</v>
      </c>
      <c r="O96" s="81"/>
    </row>
    <row r="97" spans="10:15" ht="11.25" customHeight="1">
      <c r="J97" s="17" t="s">
        <v>102</v>
      </c>
      <c r="K97" s="17" t="s">
        <v>296</v>
      </c>
      <c r="L97" s="39">
        <v>23</v>
      </c>
      <c r="M97" s="81"/>
      <c r="N97" s="83">
        <f>IF(L97&lt;25,3)</f>
        <v>3</v>
      </c>
      <c r="O97" s="81"/>
    </row>
    <row r="98" spans="10:15" ht="11.25" customHeight="1">
      <c r="J98" s="17" t="s">
        <v>103</v>
      </c>
      <c r="K98" s="17" t="s">
        <v>297</v>
      </c>
      <c r="L98" s="39">
        <v>32</v>
      </c>
      <c r="M98" s="81"/>
      <c r="N98" s="83">
        <f aca="true" t="shared" si="4" ref="N98:N106">IF(L98&lt;35,4)</f>
        <v>4</v>
      </c>
      <c r="O98" s="17" t="s">
        <v>437</v>
      </c>
    </row>
    <row r="99" spans="10:15" ht="11.25" customHeight="1">
      <c r="J99" s="17" t="s">
        <v>104</v>
      </c>
      <c r="K99" s="17" t="s">
        <v>125</v>
      </c>
      <c r="L99" s="39">
        <v>30</v>
      </c>
      <c r="M99" s="81"/>
      <c r="N99" s="83">
        <f t="shared" si="4"/>
        <v>4</v>
      </c>
      <c r="O99" s="17" t="s">
        <v>437</v>
      </c>
    </row>
    <row r="100" spans="10:15" ht="11.25" customHeight="1">
      <c r="J100" s="17" t="s">
        <v>105</v>
      </c>
      <c r="K100" s="17" t="s">
        <v>126</v>
      </c>
      <c r="L100" s="39">
        <v>28</v>
      </c>
      <c r="M100" s="81"/>
      <c r="N100" s="83">
        <f t="shared" si="4"/>
        <v>4</v>
      </c>
      <c r="O100" s="17" t="s">
        <v>437</v>
      </c>
    </row>
    <row r="101" spans="10:15" ht="11.25" customHeight="1">
      <c r="J101" s="17" t="s">
        <v>291</v>
      </c>
      <c r="K101" s="17" t="s">
        <v>127</v>
      </c>
      <c r="L101" s="39">
        <v>28</v>
      </c>
      <c r="M101" s="81"/>
      <c r="N101" s="83">
        <f t="shared" si="4"/>
        <v>4</v>
      </c>
      <c r="O101" s="25" t="s">
        <v>437</v>
      </c>
    </row>
    <row r="102" spans="10:15" ht="11.25" customHeight="1">
      <c r="J102" s="17" t="s">
        <v>292</v>
      </c>
      <c r="K102" s="17" t="s">
        <v>128</v>
      </c>
      <c r="L102" s="39">
        <v>30</v>
      </c>
      <c r="M102" s="81"/>
      <c r="N102" s="83">
        <f t="shared" si="4"/>
        <v>4</v>
      </c>
      <c r="O102" s="17" t="s">
        <v>437</v>
      </c>
    </row>
    <row r="103" spans="10:15" ht="11.25" customHeight="1">
      <c r="J103" s="17" t="s">
        <v>293</v>
      </c>
      <c r="K103" s="17" t="s">
        <v>129</v>
      </c>
      <c r="L103" s="39">
        <v>35</v>
      </c>
      <c r="M103" s="81"/>
      <c r="N103" s="83">
        <v>5</v>
      </c>
      <c r="O103" s="17" t="s">
        <v>437</v>
      </c>
    </row>
    <row r="104" spans="10:15" ht="11.25" customHeight="1">
      <c r="J104" s="17" t="s">
        <v>294</v>
      </c>
      <c r="K104" s="17" t="s">
        <v>130</v>
      </c>
      <c r="L104" s="39">
        <v>31</v>
      </c>
      <c r="M104" s="81"/>
      <c r="N104" s="83">
        <f t="shared" si="4"/>
        <v>4</v>
      </c>
      <c r="O104" s="17" t="s">
        <v>437</v>
      </c>
    </row>
    <row r="105" spans="10:15" ht="11.25" customHeight="1">
      <c r="J105" s="17" t="s">
        <v>295</v>
      </c>
      <c r="K105" s="17" t="s">
        <v>131</v>
      </c>
      <c r="L105" s="39">
        <v>30</v>
      </c>
      <c r="M105" s="81"/>
      <c r="N105" s="83">
        <f t="shared" si="4"/>
        <v>4</v>
      </c>
      <c r="O105" s="17" t="s">
        <v>437</v>
      </c>
    </row>
    <row r="106" spans="10:15" ht="11.25" customHeight="1">
      <c r="J106" s="17" t="s">
        <v>148</v>
      </c>
      <c r="K106" s="17" t="s">
        <v>261</v>
      </c>
      <c r="L106" s="39">
        <v>31</v>
      </c>
      <c r="M106" s="81"/>
      <c r="N106" s="83">
        <f t="shared" si="4"/>
        <v>4</v>
      </c>
      <c r="O106" s="17" t="s">
        <v>437</v>
      </c>
    </row>
    <row r="107" spans="10:15" ht="11.25" customHeight="1">
      <c r="J107" s="17" t="s">
        <v>150</v>
      </c>
      <c r="K107" s="17" t="s">
        <v>338</v>
      </c>
      <c r="L107" s="39">
        <v>22</v>
      </c>
      <c r="M107" s="81"/>
      <c r="N107" s="83">
        <f>IF(L107&lt;25,3)</f>
        <v>3</v>
      </c>
      <c r="O107" s="17" t="s">
        <v>437</v>
      </c>
    </row>
    <row r="108" spans="10:15" ht="11.25" customHeight="1">
      <c r="J108" s="17" t="s">
        <v>152</v>
      </c>
      <c r="K108" s="17" t="s">
        <v>337</v>
      </c>
      <c r="L108" s="39">
        <v>28</v>
      </c>
      <c r="M108" s="81"/>
      <c r="N108" s="83">
        <f>IF(L108&lt;35,4)</f>
        <v>4</v>
      </c>
      <c r="O108" s="17" t="s">
        <v>437</v>
      </c>
    </row>
    <row r="109" spans="10:15" ht="11.25" customHeight="1">
      <c r="J109" s="25" t="s">
        <v>153</v>
      </c>
      <c r="K109" s="17" t="s">
        <v>154</v>
      </c>
      <c r="L109" s="39">
        <v>4</v>
      </c>
      <c r="M109" s="81"/>
      <c r="N109" s="83">
        <f>IF(L109&lt;5,1)</f>
        <v>1</v>
      </c>
      <c r="O109" s="17" t="s">
        <v>437</v>
      </c>
    </row>
    <row r="110" spans="10:15" ht="11.25" customHeight="1">
      <c r="J110" s="25" t="s">
        <v>155</v>
      </c>
      <c r="K110" s="25" t="s">
        <v>156</v>
      </c>
      <c r="L110" s="39">
        <v>16</v>
      </c>
      <c r="M110" s="81"/>
      <c r="N110" s="83">
        <f>IF(L110&lt;25,3)</f>
        <v>3</v>
      </c>
      <c r="O110" s="17" t="s">
        <v>437</v>
      </c>
    </row>
    <row r="111" spans="10:15" ht="11.25" customHeight="1">
      <c r="J111" s="25" t="s">
        <v>157</v>
      </c>
      <c r="K111" s="25" t="s">
        <v>158</v>
      </c>
      <c r="L111" s="39">
        <v>21</v>
      </c>
      <c r="M111" s="81"/>
      <c r="N111" s="83">
        <f>IF(L111&lt;25,3)</f>
        <v>3</v>
      </c>
      <c r="O111" s="17" t="s">
        <v>437</v>
      </c>
    </row>
    <row r="112" spans="10:15" ht="11.25" customHeight="1">
      <c r="J112" s="17" t="s">
        <v>159</v>
      </c>
      <c r="K112" s="17" t="s">
        <v>160</v>
      </c>
      <c r="L112" s="39">
        <v>24</v>
      </c>
      <c r="M112" s="81"/>
      <c r="N112" s="83">
        <f>IF(L112&lt;25,3)</f>
        <v>3</v>
      </c>
      <c r="O112" s="17" t="s">
        <v>437</v>
      </c>
    </row>
    <row r="113" spans="10:15" ht="11.25" customHeight="1">
      <c r="J113" s="25" t="s">
        <v>161</v>
      </c>
      <c r="K113" s="25" t="s">
        <v>162</v>
      </c>
      <c r="L113" s="39">
        <v>27</v>
      </c>
      <c r="M113" s="81"/>
      <c r="N113" s="83">
        <f>IF(L113&lt;35,4)</f>
        <v>4</v>
      </c>
      <c r="O113" s="17" t="s">
        <v>437</v>
      </c>
    </row>
    <row r="114" spans="10:15" ht="11.25" customHeight="1">
      <c r="J114" s="25" t="s">
        <v>163</v>
      </c>
      <c r="K114" s="25" t="s">
        <v>164</v>
      </c>
      <c r="L114" s="39">
        <v>29</v>
      </c>
      <c r="M114" s="81"/>
      <c r="N114" s="83">
        <f>IF(L114&lt;35,4)</f>
        <v>4</v>
      </c>
      <c r="O114" s="17" t="s">
        <v>437</v>
      </c>
    </row>
    <row r="115" spans="10:15" ht="11.25" customHeight="1">
      <c r="J115" s="25" t="s">
        <v>165</v>
      </c>
      <c r="K115" s="25" t="s">
        <v>166</v>
      </c>
      <c r="L115" s="39">
        <v>28</v>
      </c>
      <c r="M115" s="81"/>
      <c r="N115" s="83">
        <f>IF(L115&lt;35,4)</f>
        <v>4</v>
      </c>
      <c r="O115" s="17" t="s">
        <v>437</v>
      </c>
    </row>
    <row r="116" spans="10:15" ht="11.25" customHeight="1">
      <c r="J116" s="25" t="s">
        <v>167</v>
      </c>
      <c r="K116" s="25" t="s">
        <v>168</v>
      </c>
      <c r="L116" s="39">
        <v>28</v>
      </c>
      <c r="M116" s="81"/>
      <c r="N116" s="83">
        <f>IF(L116&lt;35,4)</f>
        <v>4</v>
      </c>
      <c r="O116" s="17" t="s">
        <v>437</v>
      </c>
    </row>
    <row r="117" spans="10:15" ht="11.25" customHeight="1">
      <c r="J117" s="25" t="s">
        <v>169</v>
      </c>
      <c r="K117" s="25" t="s">
        <v>170</v>
      </c>
      <c r="L117" s="39">
        <v>26</v>
      </c>
      <c r="M117" s="81"/>
      <c r="N117" s="83">
        <f>IF(L117&lt;35,4)</f>
        <v>4</v>
      </c>
      <c r="O117" s="17" t="s">
        <v>437</v>
      </c>
    </row>
    <row r="118" spans="10:15" ht="11.25" customHeight="1">
      <c r="J118" s="25" t="s">
        <v>171</v>
      </c>
      <c r="K118" s="25" t="s">
        <v>172</v>
      </c>
      <c r="L118" s="81">
        <v>5</v>
      </c>
      <c r="M118" s="81"/>
      <c r="N118" s="83">
        <v>2</v>
      </c>
      <c r="O118" s="81"/>
    </row>
    <row r="119" spans="10:15" ht="11.25" customHeight="1">
      <c r="J119" s="25" t="s">
        <v>173</v>
      </c>
      <c r="K119" s="25" t="s">
        <v>174</v>
      </c>
      <c r="L119" s="81">
        <v>5</v>
      </c>
      <c r="M119" s="81" t="s">
        <v>437</v>
      </c>
      <c r="N119" s="83">
        <v>2</v>
      </c>
      <c r="O119" s="81"/>
    </row>
    <row r="120" spans="10:15" ht="11.25" customHeight="1">
      <c r="J120" s="25" t="s">
        <v>175</v>
      </c>
      <c r="K120" s="25" t="s">
        <v>176</v>
      </c>
      <c r="L120" s="81">
        <v>2</v>
      </c>
      <c r="M120" s="81" t="s">
        <v>437</v>
      </c>
      <c r="N120" s="83">
        <f>IF(L120&lt;5,1)</f>
        <v>1</v>
      </c>
      <c r="O120" s="81"/>
    </row>
    <row r="121" spans="10:15" ht="11.25" customHeight="1">
      <c r="J121" s="25" t="s">
        <v>177</v>
      </c>
      <c r="K121" s="25" t="s">
        <v>178</v>
      </c>
      <c r="L121" s="81">
        <v>4</v>
      </c>
      <c r="M121" s="81" t="s">
        <v>437</v>
      </c>
      <c r="N121" s="83">
        <f>IF(L121&lt;5,1)</f>
        <v>1</v>
      </c>
      <c r="O121" s="81"/>
    </row>
    <row r="122" spans="10:15" ht="11.25" customHeight="1">
      <c r="J122" s="25" t="s">
        <v>179</v>
      </c>
      <c r="K122" s="25" t="s">
        <v>180</v>
      </c>
      <c r="L122" s="81">
        <v>5</v>
      </c>
      <c r="M122" s="81"/>
      <c r="N122" s="83">
        <v>2</v>
      </c>
      <c r="O122" s="81"/>
    </row>
    <row r="123" spans="10:15" ht="11.25" customHeight="1">
      <c r="J123" s="25" t="s">
        <v>181</v>
      </c>
      <c r="K123" s="25" t="s">
        <v>182</v>
      </c>
      <c r="L123" s="81">
        <v>1</v>
      </c>
      <c r="M123" s="81"/>
      <c r="N123" s="83">
        <f>IF(L123&lt;5,1)</f>
        <v>1</v>
      </c>
      <c r="O123" s="81"/>
    </row>
    <row r="124" spans="10:15" ht="11.25" customHeight="1">
      <c r="J124" s="25" t="s">
        <v>183</v>
      </c>
      <c r="K124" s="25" t="s">
        <v>184</v>
      </c>
      <c r="L124" s="81">
        <v>2</v>
      </c>
      <c r="M124" s="81"/>
      <c r="N124" s="83">
        <f>IF(L124&lt;5,1)</f>
        <v>1</v>
      </c>
      <c r="O124" s="81"/>
    </row>
    <row r="125" spans="10:15" ht="11.25" customHeight="1">
      <c r="J125" s="25" t="s">
        <v>185</v>
      </c>
      <c r="K125" s="25" t="s">
        <v>186</v>
      </c>
      <c r="L125" s="81">
        <v>3</v>
      </c>
      <c r="M125" s="81"/>
      <c r="N125" s="83">
        <f>IF(L125&lt;5,1)</f>
        <v>1</v>
      </c>
      <c r="O125" s="81"/>
    </row>
    <row r="126" spans="10:15" ht="11.25" customHeight="1">
      <c r="J126" s="25" t="s">
        <v>187</v>
      </c>
      <c r="K126" s="25" t="s">
        <v>188</v>
      </c>
      <c r="L126" s="81">
        <v>3</v>
      </c>
      <c r="M126" s="81"/>
      <c r="N126" s="83">
        <f>IF(L126&lt;5,1)</f>
        <v>1</v>
      </c>
      <c r="O126" s="81"/>
    </row>
    <row r="127" spans="10:15" ht="11.25" customHeight="1">
      <c r="J127" s="25" t="s">
        <v>189</v>
      </c>
      <c r="K127" s="25" t="s">
        <v>190</v>
      </c>
      <c r="L127" s="81">
        <v>5</v>
      </c>
      <c r="M127" s="81"/>
      <c r="N127" s="83">
        <v>2</v>
      </c>
      <c r="O127" s="81"/>
    </row>
    <row r="128" spans="10:15" ht="11.25" customHeight="1">
      <c r="J128" s="25" t="s">
        <v>191</v>
      </c>
      <c r="K128" s="25" t="s">
        <v>192</v>
      </c>
      <c r="L128" s="81">
        <v>5</v>
      </c>
      <c r="M128" s="81"/>
      <c r="N128" s="83">
        <v>2</v>
      </c>
      <c r="O128" s="81"/>
    </row>
    <row r="129" spans="10:15" ht="11.25" customHeight="1">
      <c r="J129" s="25" t="s">
        <v>193</v>
      </c>
      <c r="K129" s="25" t="s">
        <v>194</v>
      </c>
      <c r="L129" s="81">
        <v>4</v>
      </c>
      <c r="M129" s="81"/>
      <c r="N129" s="83">
        <f>IF(L129&lt;5,1)</f>
        <v>1</v>
      </c>
      <c r="O129" s="81"/>
    </row>
    <row r="130" spans="10:15" ht="11.25" customHeight="1">
      <c r="J130" s="17" t="s">
        <v>195</v>
      </c>
      <c r="K130" s="17" t="s">
        <v>196</v>
      </c>
      <c r="L130" s="39">
        <v>18</v>
      </c>
      <c r="M130" s="17" t="s">
        <v>437</v>
      </c>
      <c r="N130" s="83">
        <f>IF(L130&lt;25,3)</f>
        <v>3</v>
      </c>
      <c r="O130" s="81"/>
    </row>
    <row r="131" spans="10:15" ht="11.25" customHeight="1">
      <c r="J131" s="17" t="s">
        <v>197</v>
      </c>
      <c r="K131" s="17" t="s">
        <v>198</v>
      </c>
      <c r="L131" s="39">
        <v>15</v>
      </c>
      <c r="M131" s="17" t="s">
        <v>437</v>
      </c>
      <c r="N131" s="83">
        <f>IF(L131&lt;25,3)</f>
        <v>3</v>
      </c>
      <c r="O131" s="81"/>
    </row>
    <row r="132" spans="10:15" ht="11.25" customHeight="1">
      <c r="J132" s="17" t="s">
        <v>199</v>
      </c>
      <c r="K132" s="17" t="s">
        <v>200</v>
      </c>
      <c r="L132" s="39">
        <v>12</v>
      </c>
      <c r="M132" s="17" t="s">
        <v>437</v>
      </c>
      <c r="N132" s="83">
        <f>IF(L132&lt;15,2)</f>
        <v>2</v>
      </c>
      <c r="O132" s="81"/>
    </row>
    <row r="133" spans="10:15" ht="11.25" customHeight="1">
      <c r="J133" s="17" t="s">
        <v>201</v>
      </c>
      <c r="K133" s="17" t="s">
        <v>202</v>
      </c>
      <c r="L133" s="39">
        <v>17</v>
      </c>
      <c r="M133" s="17" t="s">
        <v>437</v>
      </c>
      <c r="N133" s="83">
        <f>IF(L133&lt;25,3)</f>
        <v>3</v>
      </c>
      <c r="O133" s="81"/>
    </row>
    <row r="134" spans="10:15" ht="11.25" customHeight="1">
      <c r="J134" s="17" t="s">
        <v>203</v>
      </c>
      <c r="K134" s="17" t="s">
        <v>204</v>
      </c>
      <c r="L134" s="39">
        <v>14</v>
      </c>
      <c r="M134" s="17" t="s">
        <v>437</v>
      </c>
      <c r="N134" s="83">
        <f>IF(L134&lt;15,2)</f>
        <v>2</v>
      </c>
      <c r="O134" s="81"/>
    </row>
    <row r="135" spans="10:15" ht="11.25" customHeight="1">
      <c r="J135" s="17" t="s">
        <v>205</v>
      </c>
      <c r="K135" s="17" t="s">
        <v>206</v>
      </c>
      <c r="L135" s="39">
        <v>13</v>
      </c>
      <c r="M135" s="17" t="s">
        <v>437</v>
      </c>
      <c r="N135" s="83">
        <f>IF(L135&lt;15,2)</f>
        <v>2</v>
      </c>
      <c r="O135" s="81"/>
    </row>
    <row r="136" spans="10:15" ht="11.25" customHeight="1">
      <c r="J136" s="17" t="s">
        <v>207</v>
      </c>
      <c r="K136" s="17" t="s">
        <v>208</v>
      </c>
      <c r="L136" s="39">
        <v>12</v>
      </c>
      <c r="M136" s="17" t="s">
        <v>437</v>
      </c>
      <c r="N136" s="83">
        <f>IF(L136&lt;15,2)</f>
        <v>2</v>
      </c>
      <c r="O136" s="81"/>
    </row>
    <row r="137" spans="10:15" ht="11.25" customHeight="1">
      <c r="J137" s="17" t="s">
        <v>209</v>
      </c>
      <c r="K137" s="17" t="s">
        <v>210</v>
      </c>
      <c r="L137" s="39">
        <v>13</v>
      </c>
      <c r="M137" s="17" t="s">
        <v>437</v>
      </c>
      <c r="N137" s="83">
        <f>IF(L137&lt;15,2)</f>
        <v>2</v>
      </c>
      <c r="O137" s="81"/>
    </row>
    <row r="138" spans="10:15" ht="11.25" customHeight="1">
      <c r="J138" s="17" t="s">
        <v>211</v>
      </c>
      <c r="K138" s="17" t="s">
        <v>212</v>
      </c>
      <c r="L138" s="39">
        <v>8</v>
      </c>
      <c r="M138" s="17" t="s">
        <v>437</v>
      </c>
      <c r="N138" s="83">
        <f>IF(L138&lt;15,2)</f>
        <v>2</v>
      </c>
      <c r="O138" s="81"/>
    </row>
    <row r="139" spans="10:15" ht="11.25" customHeight="1">
      <c r="J139" s="97" t="s">
        <v>459</v>
      </c>
      <c r="K139" s="83" t="s">
        <v>496</v>
      </c>
      <c r="L139" s="97">
        <v>27</v>
      </c>
      <c r="M139" s="81"/>
      <c r="N139" s="83">
        <f aca="true" t="shared" si="5" ref="N139:N147">IF(L139&lt;35,4)</f>
        <v>4</v>
      </c>
      <c r="O139" s="81"/>
    </row>
    <row r="140" spans="10:15" ht="11.25" customHeight="1">
      <c r="J140" s="97" t="s">
        <v>460</v>
      </c>
      <c r="K140" s="83" t="s">
        <v>497</v>
      </c>
      <c r="L140" s="97">
        <v>31</v>
      </c>
      <c r="M140" s="81"/>
      <c r="N140" s="83">
        <f t="shared" si="5"/>
        <v>4</v>
      </c>
      <c r="O140" s="81"/>
    </row>
    <row r="141" spans="10:15" ht="11.25" customHeight="1">
      <c r="J141" s="97" t="s">
        <v>461</v>
      </c>
      <c r="K141" s="83" t="s">
        <v>498</v>
      </c>
      <c r="L141" s="97">
        <v>35</v>
      </c>
      <c r="M141" s="81"/>
      <c r="N141" s="83">
        <v>5</v>
      </c>
      <c r="O141" s="81"/>
    </row>
    <row r="142" spans="10:15" ht="11.25" customHeight="1">
      <c r="J142" s="97" t="s">
        <v>462</v>
      </c>
      <c r="K142" s="83" t="s">
        <v>499</v>
      </c>
      <c r="L142" s="97">
        <v>31</v>
      </c>
      <c r="M142" s="81"/>
      <c r="N142" s="83">
        <f t="shared" si="5"/>
        <v>4</v>
      </c>
      <c r="O142" s="81"/>
    </row>
    <row r="143" spans="10:15" ht="11.25" customHeight="1">
      <c r="J143" s="81" t="s">
        <v>463</v>
      </c>
      <c r="K143" s="83" t="s">
        <v>500</v>
      </c>
      <c r="L143" s="81">
        <v>34</v>
      </c>
      <c r="M143" s="81"/>
      <c r="N143" s="83">
        <f t="shared" si="5"/>
        <v>4</v>
      </c>
      <c r="O143" s="81"/>
    </row>
    <row r="144" spans="10:15" ht="11.25" customHeight="1">
      <c r="J144" s="81" t="s">
        <v>464</v>
      </c>
      <c r="K144" s="83" t="s">
        <v>501</v>
      </c>
      <c r="L144" s="81">
        <v>28</v>
      </c>
      <c r="M144" s="81"/>
      <c r="N144" s="83">
        <f t="shared" si="5"/>
        <v>4</v>
      </c>
      <c r="O144" s="81"/>
    </row>
    <row r="145" spans="10:15" ht="11.25" customHeight="1">
      <c r="J145" s="25" t="s">
        <v>213</v>
      </c>
      <c r="K145" s="25" t="s">
        <v>214</v>
      </c>
      <c r="L145" s="39">
        <v>34</v>
      </c>
      <c r="M145" s="17" t="s">
        <v>437</v>
      </c>
      <c r="N145" s="83">
        <f t="shared" si="5"/>
        <v>4</v>
      </c>
      <c r="O145" s="81"/>
    </row>
    <row r="146" spans="10:15" ht="11.25" customHeight="1">
      <c r="J146" s="25" t="s">
        <v>215</v>
      </c>
      <c r="K146" s="25" t="s">
        <v>216</v>
      </c>
      <c r="L146" s="39">
        <v>26</v>
      </c>
      <c r="M146" s="17" t="s">
        <v>437</v>
      </c>
      <c r="N146" s="83">
        <f t="shared" si="5"/>
        <v>4</v>
      </c>
      <c r="O146" s="81"/>
    </row>
    <row r="147" spans="10:15" ht="11.25" customHeight="1">
      <c r="J147" s="25" t="s">
        <v>217</v>
      </c>
      <c r="K147" s="25" t="s">
        <v>218</v>
      </c>
      <c r="L147" s="39">
        <v>32</v>
      </c>
      <c r="M147" s="17" t="s">
        <v>437</v>
      </c>
      <c r="N147" s="83">
        <f t="shared" si="5"/>
        <v>4</v>
      </c>
      <c r="O147" s="81"/>
    </row>
    <row r="148" spans="10:15" ht="11.25" customHeight="1">
      <c r="J148" s="17" t="s">
        <v>219</v>
      </c>
      <c r="K148" s="17" t="s">
        <v>220</v>
      </c>
      <c r="L148" s="39">
        <v>17</v>
      </c>
      <c r="M148" s="17" t="s">
        <v>437</v>
      </c>
      <c r="N148" s="83">
        <f>IF(L148&lt;25,3)</f>
        <v>3</v>
      </c>
      <c r="O148" s="81"/>
    </row>
    <row r="149" spans="10:15" ht="11.25" customHeight="1">
      <c r="J149" s="17" t="s">
        <v>221</v>
      </c>
      <c r="K149" s="17" t="s">
        <v>222</v>
      </c>
      <c r="L149" s="39">
        <v>34</v>
      </c>
      <c r="M149" s="17" t="s">
        <v>437</v>
      </c>
      <c r="N149" s="83">
        <f>IF(L149&lt;35,4)</f>
        <v>4</v>
      </c>
      <c r="O149" s="81"/>
    </row>
    <row r="150" spans="3:15" ht="11.25" customHeight="1">
      <c r="C150" s="17" t="s">
        <v>437</v>
      </c>
      <c r="J150" s="17" t="s">
        <v>223</v>
      </c>
      <c r="K150" s="17" t="s">
        <v>262</v>
      </c>
      <c r="L150" s="39">
        <v>28</v>
      </c>
      <c r="M150" s="17" t="s">
        <v>437</v>
      </c>
      <c r="N150" s="83">
        <f>IF(L150&lt;35,4)</f>
        <v>4</v>
      </c>
      <c r="O150" s="81"/>
    </row>
    <row r="151" spans="3:15" ht="11.25" customHeight="1">
      <c r="C151" s="17" t="s">
        <v>437</v>
      </c>
      <c r="J151" s="17" t="s">
        <v>224</v>
      </c>
      <c r="K151" s="17" t="s">
        <v>263</v>
      </c>
      <c r="L151" s="39">
        <v>31</v>
      </c>
      <c r="M151" s="17" t="s">
        <v>437</v>
      </c>
      <c r="N151" s="83">
        <f>IF(L151&lt;35,4)</f>
        <v>4</v>
      </c>
      <c r="O151" s="81"/>
    </row>
    <row r="152" spans="3:15" ht="11.25" customHeight="1">
      <c r="C152" s="17" t="s">
        <v>437</v>
      </c>
      <c r="J152" s="17" t="s">
        <v>225</v>
      </c>
      <c r="K152" s="17" t="s">
        <v>226</v>
      </c>
      <c r="L152" s="39">
        <v>45</v>
      </c>
      <c r="M152" s="17"/>
      <c r="N152" s="83">
        <v>5</v>
      </c>
      <c r="O152" s="81"/>
    </row>
    <row r="153" spans="3:15" ht="11.25" customHeight="1">
      <c r="C153" s="17" t="s">
        <v>437</v>
      </c>
      <c r="J153" s="17" t="s">
        <v>227</v>
      </c>
      <c r="K153" s="17" t="s">
        <v>228</v>
      </c>
      <c r="L153" s="39">
        <v>41</v>
      </c>
      <c r="M153" s="17"/>
      <c r="N153" s="83">
        <v>5</v>
      </c>
      <c r="O153" s="81"/>
    </row>
    <row r="154" spans="3:15" ht="11.25" customHeight="1">
      <c r="C154" s="17" t="s">
        <v>437</v>
      </c>
      <c r="J154" s="17" t="s">
        <v>229</v>
      </c>
      <c r="K154" s="17" t="s">
        <v>230</v>
      </c>
      <c r="L154" s="39">
        <v>42</v>
      </c>
      <c r="M154" s="17"/>
      <c r="N154" s="83">
        <v>5</v>
      </c>
      <c r="O154" s="81"/>
    </row>
    <row r="155" spans="3:15" ht="11.25" customHeight="1">
      <c r="C155" s="99" t="s">
        <v>437</v>
      </c>
      <c r="J155" s="25" t="s">
        <v>231</v>
      </c>
      <c r="K155" s="25" t="s">
        <v>232</v>
      </c>
      <c r="L155" s="39">
        <v>47</v>
      </c>
      <c r="M155" s="17"/>
      <c r="N155" s="83">
        <v>5</v>
      </c>
      <c r="O155" s="81"/>
    </row>
    <row r="156" spans="3:15" ht="11.25" customHeight="1">
      <c r="C156" s="17" t="s">
        <v>437</v>
      </c>
      <c r="J156" s="25" t="s">
        <v>233</v>
      </c>
      <c r="K156" s="25" t="s">
        <v>234</v>
      </c>
      <c r="L156" s="39">
        <v>51</v>
      </c>
      <c r="M156" s="17"/>
      <c r="N156" s="83">
        <v>5</v>
      </c>
      <c r="O156" s="81"/>
    </row>
    <row r="157" spans="3:15" ht="11.25" customHeight="1">
      <c r="C157" s="17" t="s">
        <v>437</v>
      </c>
      <c r="J157" s="25" t="s">
        <v>235</v>
      </c>
      <c r="K157" s="147" t="s">
        <v>57</v>
      </c>
      <c r="L157" s="39">
        <v>24</v>
      </c>
      <c r="M157" s="17"/>
      <c r="N157" s="83">
        <f>IF(L157&lt;25,3)</f>
        <v>3</v>
      </c>
      <c r="O157" s="81"/>
    </row>
    <row r="158" spans="3:15" ht="11.25" customHeight="1">
      <c r="C158" s="17" t="s">
        <v>437</v>
      </c>
      <c r="J158" s="25" t="s">
        <v>236</v>
      </c>
      <c r="K158" s="25" t="s">
        <v>237</v>
      </c>
      <c r="L158" s="39">
        <v>45</v>
      </c>
      <c r="M158" s="17"/>
      <c r="N158" s="83">
        <v>5</v>
      </c>
      <c r="O158" s="81"/>
    </row>
    <row r="159" spans="10:15" ht="11.25" customHeight="1">
      <c r="J159" s="17" t="s">
        <v>238</v>
      </c>
      <c r="K159" s="25" t="s">
        <v>239</v>
      </c>
      <c r="L159" s="39">
        <v>38</v>
      </c>
      <c r="M159" s="17"/>
      <c r="N159" s="83">
        <v>5</v>
      </c>
      <c r="O159" s="81"/>
    </row>
    <row r="160" spans="10:15" ht="11.25" customHeight="1">
      <c r="J160" s="81" t="s">
        <v>521</v>
      </c>
      <c r="K160" s="25" t="s">
        <v>16</v>
      </c>
      <c r="L160" s="81">
        <v>20</v>
      </c>
      <c r="M160" s="81"/>
      <c r="N160" s="83">
        <f>IF(L160&lt;25,3)</f>
        <v>3</v>
      </c>
      <c r="O160" s="81"/>
    </row>
    <row r="161" spans="10:15" ht="11.25" customHeight="1">
      <c r="J161" s="25" t="s">
        <v>240</v>
      </c>
      <c r="K161" s="25" t="s">
        <v>241</v>
      </c>
      <c r="L161" s="39">
        <v>7</v>
      </c>
      <c r="M161" s="17"/>
      <c r="N161" s="83">
        <f>IF(L161&lt;15,2)</f>
        <v>2</v>
      </c>
      <c r="O161" s="81"/>
    </row>
    <row r="162" spans="10:15" ht="11.25" customHeight="1">
      <c r="J162" s="25" t="s">
        <v>242</v>
      </c>
      <c r="K162" s="25" t="s">
        <v>243</v>
      </c>
      <c r="L162" s="39">
        <v>14</v>
      </c>
      <c r="M162" s="17"/>
      <c r="N162" s="83">
        <f>IF(L162&lt;15,2)</f>
        <v>2</v>
      </c>
      <c r="O162" s="81"/>
    </row>
    <row r="163" spans="10:15" ht="11.25" customHeight="1">
      <c r="J163" s="25" t="s">
        <v>244</v>
      </c>
      <c r="K163" s="17" t="s">
        <v>245</v>
      </c>
      <c r="L163" s="39">
        <v>14</v>
      </c>
      <c r="M163" s="17"/>
      <c r="N163" s="83">
        <f>IF(L163&lt;15,2)</f>
        <v>2</v>
      </c>
      <c r="O163" s="81"/>
    </row>
    <row r="164" spans="10:15" ht="11.25" customHeight="1">
      <c r="J164" s="25" t="s">
        <v>246</v>
      </c>
      <c r="K164" s="25" t="s">
        <v>247</v>
      </c>
      <c r="L164" s="39">
        <v>13</v>
      </c>
      <c r="M164" s="17"/>
      <c r="N164" s="83">
        <f>IF(L164&lt;15,2)</f>
        <v>2</v>
      </c>
      <c r="O164" s="81"/>
    </row>
    <row r="165" spans="10:15" ht="11.25" customHeight="1">
      <c r="J165" s="25" t="s">
        <v>249</v>
      </c>
      <c r="K165" s="25" t="s">
        <v>250</v>
      </c>
      <c r="L165" s="39">
        <v>6</v>
      </c>
      <c r="M165" s="17"/>
      <c r="N165" s="83">
        <f>IF(L165&lt;15,2)</f>
        <v>2</v>
      </c>
      <c r="O165" s="81"/>
    </row>
    <row r="166" spans="10:15" ht="11.25" customHeight="1">
      <c r="J166" s="25" t="s">
        <v>298</v>
      </c>
      <c r="K166" s="25" t="s">
        <v>300</v>
      </c>
      <c r="L166" s="39">
        <v>2</v>
      </c>
      <c r="M166" s="150"/>
      <c r="N166" s="83">
        <f aca="true" t="shared" si="6" ref="N166:N197">IF(L166&lt;5,1)</f>
        <v>1</v>
      </c>
      <c r="O166" s="81"/>
    </row>
    <row r="167" spans="10:15" ht="11.25" customHeight="1">
      <c r="J167" s="25" t="s">
        <v>299</v>
      </c>
      <c r="K167" s="25" t="s">
        <v>248</v>
      </c>
      <c r="L167" s="39">
        <v>5</v>
      </c>
      <c r="M167" s="150"/>
      <c r="N167" s="83">
        <f>IF(L167&lt;15,2)</f>
        <v>2</v>
      </c>
      <c r="O167" s="81"/>
    </row>
    <row r="168" spans="10:15" ht="11.25" customHeight="1">
      <c r="J168" s="17" t="s">
        <v>301</v>
      </c>
      <c r="K168" s="17" t="s">
        <v>302</v>
      </c>
      <c r="L168" s="39">
        <v>7</v>
      </c>
      <c r="M168" s="17"/>
      <c r="N168" s="83">
        <f>IF(L168&lt;15,2)</f>
        <v>2</v>
      </c>
      <c r="O168" s="81"/>
    </row>
    <row r="169" spans="10:15" ht="11.25" customHeight="1">
      <c r="J169" s="17" t="s">
        <v>251</v>
      </c>
      <c r="K169" s="17" t="s">
        <v>252</v>
      </c>
      <c r="L169" s="57" t="s">
        <v>56</v>
      </c>
      <c r="M169" s="17"/>
      <c r="N169" s="57" t="s">
        <v>56</v>
      </c>
      <c r="O169" s="81"/>
    </row>
    <row r="170" spans="10:15" ht="11.25" customHeight="1">
      <c r="J170" s="17" t="s">
        <v>253</v>
      </c>
      <c r="K170" s="17" t="s">
        <v>71</v>
      </c>
      <c r="L170" s="57">
        <v>3</v>
      </c>
      <c r="M170" s="17"/>
      <c r="N170" s="83">
        <f t="shared" si="6"/>
        <v>1</v>
      </c>
      <c r="O170" s="81"/>
    </row>
    <row r="171" spans="10:15" ht="11.25" customHeight="1">
      <c r="J171" s="17" t="s">
        <v>72</v>
      </c>
      <c r="K171" s="17" t="s">
        <v>73</v>
      </c>
      <c r="L171" s="39">
        <v>2</v>
      </c>
      <c r="M171" s="17"/>
      <c r="N171" s="83">
        <f t="shared" si="6"/>
        <v>1</v>
      </c>
      <c r="O171" s="81"/>
    </row>
    <row r="172" spans="10:15" ht="11.25" customHeight="1">
      <c r="J172" s="17" t="s">
        <v>74</v>
      </c>
      <c r="K172" s="17" t="s">
        <v>75</v>
      </c>
      <c r="L172" s="39">
        <v>3</v>
      </c>
      <c r="M172" s="17"/>
      <c r="N172" s="83">
        <f t="shared" si="6"/>
        <v>1</v>
      </c>
      <c r="O172" s="81"/>
    </row>
    <row r="173" spans="10:15" ht="11.25" customHeight="1">
      <c r="J173" s="26" t="s">
        <v>76</v>
      </c>
      <c r="K173" s="26" t="s">
        <v>77</v>
      </c>
      <c r="L173" s="39">
        <v>3</v>
      </c>
      <c r="M173" s="17"/>
      <c r="N173" s="83">
        <f t="shared" si="6"/>
        <v>1</v>
      </c>
      <c r="O173" s="81"/>
    </row>
    <row r="174" spans="10:15" ht="11.25" customHeight="1">
      <c r="J174" s="26" t="s">
        <v>78</v>
      </c>
      <c r="K174" s="26" t="s">
        <v>79</v>
      </c>
      <c r="L174" s="39">
        <v>2</v>
      </c>
      <c r="M174" s="17"/>
      <c r="N174" s="83">
        <f t="shared" si="6"/>
        <v>1</v>
      </c>
      <c r="O174" s="81"/>
    </row>
    <row r="175" spans="10:15" ht="11.25" customHeight="1">
      <c r="J175" s="26" t="s">
        <v>80</v>
      </c>
      <c r="K175" s="26" t="s">
        <v>81</v>
      </c>
      <c r="L175" s="39">
        <v>2</v>
      </c>
      <c r="M175" s="17"/>
      <c r="N175" s="83">
        <f t="shared" si="6"/>
        <v>1</v>
      </c>
      <c r="O175" s="81"/>
    </row>
    <row r="176" spans="10:15" ht="11.25" customHeight="1">
      <c r="J176" s="26" t="s">
        <v>82</v>
      </c>
      <c r="K176" s="156" t="s">
        <v>83</v>
      </c>
      <c r="L176" s="39">
        <v>2</v>
      </c>
      <c r="M176" s="146" t="s">
        <v>438</v>
      </c>
      <c r="N176" s="83">
        <f t="shared" si="6"/>
        <v>1</v>
      </c>
      <c r="O176" s="81"/>
    </row>
    <row r="177" spans="10:15" ht="11.25" customHeight="1">
      <c r="J177" s="26" t="s">
        <v>84</v>
      </c>
      <c r="K177" s="26" t="s">
        <v>85</v>
      </c>
      <c r="L177" s="39">
        <v>2</v>
      </c>
      <c r="M177" s="17"/>
      <c r="N177" s="83">
        <f t="shared" si="6"/>
        <v>1</v>
      </c>
      <c r="O177" s="81"/>
    </row>
    <row r="178" spans="10:15" ht="11.25" customHeight="1">
      <c r="J178" s="81" t="s">
        <v>474</v>
      </c>
      <c r="K178" s="83" t="s">
        <v>509</v>
      </c>
      <c r="L178" s="81">
        <v>11</v>
      </c>
      <c r="M178" s="81"/>
      <c r="N178" s="83">
        <f>IF(L178&lt;15,2)</f>
        <v>2</v>
      </c>
      <c r="O178" s="81"/>
    </row>
    <row r="179" spans="10:15" ht="11.25" customHeight="1">
      <c r="J179" s="81" t="s">
        <v>475</v>
      </c>
      <c r="K179" s="83" t="s">
        <v>510</v>
      </c>
      <c r="L179" s="81">
        <v>10</v>
      </c>
      <c r="M179" s="81"/>
      <c r="N179" s="83">
        <f>IF(L179&lt;15,2)</f>
        <v>2</v>
      </c>
      <c r="O179" s="81"/>
    </row>
    <row r="180" spans="10:15" ht="11.25" customHeight="1">
      <c r="J180" s="81" t="s">
        <v>476</v>
      </c>
      <c r="K180" s="83" t="s">
        <v>511</v>
      </c>
      <c r="L180" s="81">
        <v>8</v>
      </c>
      <c r="M180" s="81"/>
      <c r="N180" s="83">
        <f>IF(L180&lt;15,2)</f>
        <v>2</v>
      </c>
      <c r="O180" s="81"/>
    </row>
    <row r="181" spans="10:15" ht="11.25" customHeight="1">
      <c r="J181" s="81" t="s">
        <v>477</v>
      </c>
      <c r="K181" s="83" t="s">
        <v>512</v>
      </c>
      <c r="L181" s="81">
        <v>8</v>
      </c>
      <c r="M181" s="81"/>
      <c r="N181" s="83">
        <f>IF(L181&lt;15,2)</f>
        <v>2</v>
      </c>
      <c r="O181" s="81"/>
    </row>
    <row r="182" spans="10:15" ht="11.25" customHeight="1">
      <c r="J182" s="81" t="s">
        <v>478</v>
      </c>
      <c r="K182" s="83" t="s">
        <v>513</v>
      </c>
      <c r="L182" s="81">
        <v>8</v>
      </c>
      <c r="M182" s="81"/>
      <c r="N182" s="83">
        <f>IF(L182&lt;15,2)</f>
        <v>2</v>
      </c>
      <c r="O182" s="81"/>
    </row>
    <row r="183" spans="10:15" ht="11.25" customHeight="1">
      <c r="J183" s="81" t="s">
        <v>479</v>
      </c>
      <c r="K183" s="83" t="s">
        <v>514</v>
      </c>
      <c r="L183" s="81">
        <v>4</v>
      </c>
      <c r="M183" s="81"/>
      <c r="N183" s="83">
        <f t="shared" si="6"/>
        <v>1</v>
      </c>
      <c r="O183" s="81"/>
    </row>
    <row r="184" spans="10:15" ht="11.25" customHeight="1">
      <c r="J184" s="81" t="s">
        <v>480</v>
      </c>
      <c r="K184" s="83" t="s">
        <v>515</v>
      </c>
      <c r="L184" s="81">
        <v>5</v>
      </c>
      <c r="M184" s="81"/>
      <c r="N184" s="83">
        <f>IF(L184&lt;15,2)</f>
        <v>2</v>
      </c>
      <c r="O184" s="81"/>
    </row>
    <row r="185" spans="10:15" ht="11.25" customHeight="1">
      <c r="J185" s="81" t="s">
        <v>481</v>
      </c>
      <c r="K185" s="83" t="s">
        <v>516</v>
      </c>
      <c r="L185" s="81">
        <v>4</v>
      </c>
      <c r="M185" s="81"/>
      <c r="N185" s="83">
        <f t="shared" si="6"/>
        <v>1</v>
      </c>
      <c r="O185" s="81"/>
    </row>
    <row r="186" spans="10:15" ht="11.25" customHeight="1">
      <c r="J186" s="81" t="s">
        <v>482</v>
      </c>
      <c r="K186" s="83" t="s">
        <v>517</v>
      </c>
      <c r="L186" s="81">
        <v>2</v>
      </c>
      <c r="M186" s="81"/>
      <c r="N186" s="83">
        <f t="shared" si="6"/>
        <v>1</v>
      </c>
      <c r="O186" s="81"/>
    </row>
    <row r="187" spans="10:15" ht="11.25" customHeight="1">
      <c r="J187" s="81" t="s">
        <v>483</v>
      </c>
      <c r="K187" s="83" t="s">
        <v>518</v>
      </c>
      <c r="L187" s="81">
        <v>8</v>
      </c>
      <c r="M187" s="81"/>
      <c r="N187" s="83">
        <f>IF(L187&lt;15,2)</f>
        <v>2</v>
      </c>
      <c r="O187" s="81"/>
    </row>
    <row r="188" spans="10:15" ht="11.25" customHeight="1">
      <c r="J188" s="81" t="s">
        <v>484</v>
      </c>
      <c r="K188" s="83" t="s">
        <v>519</v>
      </c>
      <c r="L188" s="81">
        <v>7</v>
      </c>
      <c r="M188" s="81"/>
      <c r="N188" s="83">
        <f>IF(L188&lt;15,2)</f>
        <v>2</v>
      </c>
      <c r="O188" s="81"/>
    </row>
    <row r="189" spans="10:15" ht="11.25" customHeight="1">
      <c r="J189" s="81" t="s">
        <v>485</v>
      </c>
      <c r="K189" s="83" t="s">
        <v>520</v>
      </c>
      <c r="L189" s="81">
        <v>10</v>
      </c>
      <c r="M189" s="81"/>
      <c r="N189" s="83">
        <f>IF(L189&lt;15,2)</f>
        <v>2</v>
      </c>
      <c r="O189" s="81"/>
    </row>
    <row r="190" spans="10:15" ht="11.25" customHeight="1">
      <c r="J190" s="101" t="s">
        <v>344</v>
      </c>
      <c r="K190" s="101" t="s">
        <v>345</v>
      </c>
      <c r="L190" s="81">
        <v>2</v>
      </c>
      <c r="M190" s="81"/>
      <c r="N190" s="83">
        <f t="shared" si="6"/>
        <v>1</v>
      </c>
      <c r="O190" s="17"/>
    </row>
    <row r="191" spans="10:15" ht="11.25" customHeight="1">
      <c r="J191" s="101" t="s">
        <v>106</v>
      </c>
      <c r="K191" s="101" t="s">
        <v>271</v>
      </c>
      <c r="L191" s="57" t="s">
        <v>56</v>
      </c>
      <c r="M191" s="81"/>
      <c r="N191" s="57" t="s">
        <v>56</v>
      </c>
      <c r="O191" s="81"/>
    </row>
    <row r="192" spans="10:15" ht="11.25" customHeight="1">
      <c r="J192" s="101" t="s">
        <v>272</v>
      </c>
      <c r="K192" s="101" t="s">
        <v>273</v>
      </c>
      <c r="L192" s="39">
        <v>1</v>
      </c>
      <c r="M192" s="17"/>
      <c r="N192" s="83">
        <f t="shared" si="6"/>
        <v>1</v>
      </c>
      <c r="O192" s="81"/>
    </row>
    <row r="193" spans="10:15" ht="11.25" customHeight="1">
      <c r="J193" s="101" t="s">
        <v>274</v>
      </c>
      <c r="K193" s="101" t="s">
        <v>275</v>
      </c>
      <c r="L193" s="39">
        <v>5</v>
      </c>
      <c r="M193" s="17"/>
      <c r="N193" s="83">
        <f>IF(L193&lt;15,2)</f>
        <v>2</v>
      </c>
      <c r="O193" s="81"/>
    </row>
    <row r="194" spans="10:15" ht="11.25" customHeight="1">
      <c r="J194" s="101" t="s">
        <v>276</v>
      </c>
      <c r="K194" s="101" t="s">
        <v>277</v>
      </c>
      <c r="L194" s="39">
        <v>3</v>
      </c>
      <c r="M194" s="17"/>
      <c r="N194" s="83">
        <f t="shared" si="6"/>
        <v>1</v>
      </c>
      <c r="O194" s="81"/>
    </row>
    <row r="195" spans="10:15" ht="11.25" customHeight="1">
      <c r="J195" s="101" t="s">
        <v>278</v>
      </c>
      <c r="K195" s="101" t="s">
        <v>92</v>
      </c>
      <c r="L195" s="39">
        <v>3</v>
      </c>
      <c r="M195" s="17"/>
      <c r="N195" s="83">
        <f t="shared" si="6"/>
        <v>1</v>
      </c>
      <c r="O195" s="81"/>
    </row>
    <row r="196" spans="10:15" ht="11.25" customHeight="1">
      <c r="J196" s="101" t="s">
        <v>93</v>
      </c>
      <c r="K196" s="101" t="s">
        <v>94</v>
      </c>
      <c r="L196" s="39">
        <v>1</v>
      </c>
      <c r="M196" s="17"/>
      <c r="N196" s="83">
        <f t="shared" si="6"/>
        <v>1</v>
      </c>
      <c r="O196" s="81"/>
    </row>
    <row r="197" spans="10:15" ht="11.25" customHeight="1">
      <c r="J197" s="101" t="s">
        <v>95</v>
      </c>
      <c r="K197" s="101" t="s">
        <v>96</v>
      </c>
      <c r="L197" s="39">
        <v>2</v>
      </c>
      <c r="M197" s="17"/>
      <c r="N197" s="83">
        <f t="shared" si="6"/>
        <v>1</v>
      </c>
      <c r="O197" s="81"/>
    </row>
    <row r="198" spans="10:15" ht="11.25" customHeight="1">
      <c r="J198" s="101" t="s">
        <v>97</v>
      </c>
      <c r="K198" s="101" t="s">
        <v>98</v>
      </c>
      <c r="L198" s="39">
        <v>5</v>
      </c>
      <c r="M198" s="17"/>
      <c r="N198" s="83">
        <f>IF(L198&lt;15,2)</f>
        <v>2</v>
      </c>
      <c r="O198" s="81"/>
    </row>
    <row r="199" spans="10:15" ht="11.25" customHeight="1">
      <c r="J199" s="101" t="s">
        <v>522</v>
      </c>
      <c r="K199" s="101" t="s">
        <v>429</v>
      </c>
      <c r="L199" s="149" t="s">
        <v>56</v>
      </c>
      <c r="M199" s="81"/>
      <c r="N199" s="57" t="s">
        <v>56</v>
      </c>
      <c r="O199" s="81"/>
    </row>
    <row r="200" spans="10:15" ht="11.25" customHeight="1">
      <c r="J200" s="101" t="s">
        <v>107</v>
      </c>
      <c r="K200" s="101" t="s">
        <v>99</v>
      </c>
      <c r="L200" s="149">
        <v>60</v>
      </c>
      <c r="M200" s="81"/>
      <c r="N200" s="83">
        <v>5</v>
      </c>
      <c r="O200" s="81">
        <v>2011</v>
      </c>
    </row>
    <row r="201" spans="10:15" ht="11.25" customHeight="1">
      <c r="J201" s="101" t="s">
        <v>346</v>
      </c>
      <c r="K201" s="101" t="s">
        <v>347</v>
      </c>
      <c r="L201" s="39">
        <v>36</v>
      </c>
      <c r="M201" s="17"/>
      <c r="N201" s="83">
        <v>5</v>
      </c>
      <c r="O201" s="81">
        <v>2012</v>
      </c>
    </row>
    <row r="202" spans="10:15" ht="11.25" customHeight="1">
      <c r="J202" s="101" t="s">
        <v>20</v>
      </c>
      <c r="K202" s="101" t="s">
        <v>21</v>
      </c>
      <c r="L202" s="149" t="s">
        <v>56</v>
      </c>
      <c r="M202" s="81"/>
      <c r="N202" s="57" t="s">
        <v>56</v>
      </c>
      <c r="O202" s="81"/>
    </row>
    <row r="203" spans="10:15" ht="11.25" customHeight="1">
      <c r="J203" s="97" t="s">
        <v>348</v>
      </c>
      <c r="K203" s="97" t="s">
        <v>349</v>
      </c>
      <c r="L203" s="39">
        <v>38</v>
      </c>
      <c r="M203" s="17" t="s">
        <v>437</v>
      </c>
      <c r="N203" s="83">
        <v>5</v>
      </c>
      <c r="O203" s="81"/>
    </row>
    <row r="204" spans="10:15" ht="11.25" customHeight="1">
      <c r="J204" s="101" t="s">
        <v>350</v>
      </c>
      <c r="K204" s="101" t="s">
        <v>351</v>
      </c>
      <c r="L204" s="39">
        <v>39</v>
      </c>
      <c r="M204" s="17" t="s">
        <v>437</v>
      </c>
      <c r="N204" s="83">
        <v>5</v>
      </c>
      <c r="O204" s="81"/>
    </row>
    <row r="205" spans="10:15" ht="11.25" customHeight="1">
      <c r="J205" s="101" t="s">
        <v>352</v>
      </c>
      <c r="K205" s="101" t="s">
        <v>353</v>
      </c>
      <c r="L205" s="39">
        <v>54</v>
      </c>
      <c r="M205" s="17" t="s">
        <v>437</v>
      </c>
      <c r="N205" s="83">
        <v>5</v>
      </c>
      <c r="O205" s="81"/>
    </row>
    <row r="206" spans="10:15" ht="11.25" customHeight="1">
      <c r="J206" s="101" t="s">
        <v>354</v>
      </c>
      <c r="K206" s="101" t="s">
        <v>355</v>
      </c>
      <c r="L206" s="39">
        <v>40</v>
      </c>
      <c r="M206" s="25" t="s">
        <v>437</v>
      </c>
      <c r="N206" s="83">
        <v>5</v>
      </c>
      <c r="O206" s="81"/>
    </row>
    <row r="207" spans="10:15" ht="11.25" customHeight="1">
      <c r="J207" s="101" t="s">
        <v>356</v>
      </c>
      <c r="K207" s="101" t="s">
        <v>357</v>
      </c>
      <c r="L207" s="39">
        <v>52</v>
      </c>
      <c r="M207" s="25" t="s">
        <v>437</v>
      </c>
      <c r="N207" s="83">
        <v>5</v>
      </c>
      <c r="O207" s="81"/>
    </row>
    <row r="208" spans="10:15" ht="11.25" customHeight="1">
      <c r="J208" s="101" t="s">
        <v>358</v>
      </c>
      <c r="K208" s="101" t="s">
        <v>359</v>
      </c>
      <c r="L208" s="39">
        <v>61</v>
      </c>
      <c r="M208" s="25" t="s">
        <v>437</v>
      </c>
      <c r="N208" s="83">
        <v>5</v>
      </c>
      <c r="O208" s="81"/>
    </row>
    <row r="209" spans="10:15" ht="11.25" customHeight="1">
      <c r="J209" s="101" t="s">
        <v>360</v>
      </c>
      <c r="K209" s="101" t="s">
        <v>361</v>
      </c>
      <c r="L209" s="39">
        <v>44</v>
      </c>
      <c r="M209" s="25" t="s">
        <v>437</v>
      </c>
      <c r="N209" s="83">
        <v>5</v>
      </c>
      <c r="O209" s="81"/>
    </row>
    <row r="210" spans="10:15" ht="11.25" customHeight="1">
      <c r="J210" s="101" t="s">
        <v>362</v>
      </c>
      <c r="K210" s="101" t="s">
        <v>363</v>
      </c>
      <c r="L210" s="39">
        <v>44</v>
      </c>
      <c r="M210" s="25" t="s">
        <v>437</v>
      </c>
      <c r="N210" s="83">
        <v>5</v>
      </c>
      <c r="O210" s="81"/>
    </row>
    <row r="211" spans="10:15" ht="11.25" customHeight="1">
      <c r="J211" s="101" t="s">
        <v>364</v>
      </c>
      <c r="K211" s="101" t="s">
        <v>365</v>
      </c>
      <c r="L211" s="39">
        <v>35</v>
      </c>
      <c r="M211" s="25" t="s">
        <v>437</v>
      </c>
      <c r="N211" s="83">
        <v>5</v>
      </c>
      <c r="O211" s="81"/>
    </row>
    <row r="212" spans="10:15" ht="11.25" customHeight="1">
      <c r="J212" s="101" t="s">
        <v>366</v>
      </c>
      <c r="K212" s="101" t="s">
        <v>367</v>
      </c>
      <c r="L212" s="39">
        <v>52</v>
      </c>
      <c r="M212" s="25" t="s">
        <v>437</v>
      </c>
      <c r="N212" s="83">
        <v>5</v>
      </c>
      <c r="O212" s="81"/>
    </row>
    <row r="213" spans="10:15" ht="11.25" customHeight="1">
      <c r="J213" s="101" t="s">
        <v>368</v>
      </c>
      <c r="K213" s="101" t="s">
        <v>369</v>
      </c>
      <c r="L213" s="39">
        <v>52</v>
      </c>
      <c r="M213" s="25" t="s">
        <v>437</v>
      </c>
      <c r="N213" s="83">
        <v>5</v>
      </c>
      <c r="O213" s="81"/>
    </row>
    <row r="214" spans="10:15" ht="11.25" customHeight="1">
      <c r="J214" s="101" t="s">
        <v>370</v>
      </c>
      <c r="K214" s="101" t="s">
        <v>371</v>
      </c>
      <c r="L214" s="39">
        <v>59</v>
      </c>
      <c r="M214" s="25" t="s">
        <v>437</v>
      </c>
      <c r="N214" s="83">
        <v>5</v>
      </c>
      <c r="O214" s="81"/>
    </row>
    <row r="215" spans="10:15" ht="11.25" customHeight="1">
      <c r="J215" s="101" t="s">
        <v>372</v>
      </c>
      <c r="K215" s="101" t="s">
        <v>373</v>
      </c>
      <c r="L215" s="39">
        <v>52</v>
      </c>
      <c r="M215" s="25" t="s">
        <v>437</v>
      </c>
      <c r="N215" s="83">
        <v>5</v>
      </c>
      <c r="O215" s="81"/>
    </row>
    <row r="216" spans="10:15" ht="11.25" customHeight="1">
      <c r="J216" s="101" t="s">
        <v>374</v>
      </c>
      <c r="K216" s="101" t="s">
        <v>375</v>
      </c>
      <c r="L216" s="39">
        <v>50</v>
      </c>
      <c r="M216" s="25" t="s">
        <v>437</v>
      </c>
      <c r="N216" s="83">
        <v>5</v>
      </c>
      <c r="O216" s="81"/>
    </row>
    <row r="217" spans="10:15" ht="11.25" customHeight="1">
      <c r="J217" s="101" t="s">
        <v>376</v>
      </c>
      <c r="K217" s="101" t="s">
        <v>377</v>
      </c>
      <c r="L217" s="39">
        <v>53</v>
      </c>
      <c r="M217" s="25" t="s">
        <v>437</v>
      </c>
      <c r="N217" s="83">
        <v>5</v>
      </c>
      <c r="O217" s="81"/>
    </row>
    <row r="218" spans="10:15" ht="11.25" customHeight="1">
      <c r="J218" s="101" t="s">
        <v>378</v>
      </c>
      <c r="K218" s="101" t="s">
        <v>379</v>
      </c>
      <c r="L218" s="39">
        <v>50</v>
      </c>
      <c r="M218" s="25" t="s">
        <v>437</v>
      </c>
      <c r="N218" s="83">
        <v>5</v>
      </c>
      <c r="O218" s="81"/>
    </row>
    <row r="219" spans="10:15" ht="11.25" customHeight="1">
      <c r="J219" s="101" t="s">
        <v>380</v>
      </c>
      <c r="K219" s="101" t="s">
        <v>381</v>
      </c>
      <c r="L219" s="39">
        <v>60</v>
      </c>
      <c r="M219" s="25" t="s">
        <v>437</v>
      </c>
      <c r="N219" s="83">
        <v>5</v>
      </c>
      <c r="O219" s="81"/>
    </row>
    <row r="220" spans="10:15" ht="11.25" customHeight="1">
      <c r="J220" s="101" t="s">
        <v>382</v>
      </c>
      <c r="K220" s="101" t="s">
        <v>383</v>
      </c>
      <c r="L220" s="39">
        <v>63</v>
      </c>
      <c r="M220" s="25" t="s">
        <v>437</v>
      </c>
      <c r="N220" s="83">
        <v>5</v>
      </c>
      <c r="O220" s="81"/>
    </row>
    <row r="221" spans="10:15" ht="11.25" customHeight="1">
      <c r="J221" s="101" t="s">
        <v>384</v>
      </c>
      <c r="K221" s="101" t="s">
        <v>385</v>
      </c>
      <c r="L221" s="39">
        <v>59</v>
      </c>
      <c r="M221" s="25" t="s">
        <v>437</v>
      </c>
      <c r="N221" s="83">
        <v>5</v>
      </c>
      <c r="O221" s="81"/>
    </row>
    <row r="222" spans="10:15" ht="11.25" customHeight="1">
      <c r="J222" s="101" t="s">
        <v>386</v>
      </c>
      <c r="K222" s="101" t="s">
        <v>387</v>
      </c>
      <c r="L222" s="39">
        <v>67</v>
      </c>
      <c r="M222" s="17" t="s">
        <v>437</v>
      </c>
      <c r="N222" s="83">
        <v>5</v>
      </c>
      <c r="O222" s="81"/>
    </row>
    <row r="223" spans="10:15" ht="11.25" customHeight="1">
      <c r="J223" s="101" t="s">
        <v>388</v>
      </c>
      <c r="K223" s="101" t="s">
        <v>389</v>
      </c>
      <c r="L223" s="39">
        <v>63</v>
      </c>
      <c r="M223" s="17" t="s">
        <v>437</v>
      </c>
      <c r="N223" s="83">
        <v>5</v>
      </c>
      <c r="O223" s="81"/>
    </row>
    <row r="224" spans="10:15" ht="11.25" customHeight="1">
      <c r="J224" s="101" t="s">
        <v>390</v>
      </c>
      <c r="K224" s="101" t="s">
        <v>391</v>
      </c>
      <c r="L224" s="39">
        <v>62</v>
      </c>
      <c r="M224" s="17" t="s">
        <v>437</v>
      </c>
      <c r="N224" s="83">
        <v>5</v>
      </c>
      <c r="O224" s="81"/>
    </row>
    <row r="225" spans="10:15" ht="11.25" customHeight="1">
      <c r="J225" s="101" t="s">
        <v>392</v>
      </c>
      <c r="K225" s="101" t="s">
        <v>393</v>
      </c>
      <c r="L225" s="39">
        <v>75</v>
      </c>
      <c r="M225" s="17" t="s">
        <v>437</v>
      </c>
      <c r="N225" s="83">
        <v>5</v>
      </c>
      <c r="O225" s="81"/>
    </row>
    <row r="226" spans="10:15" ht="11.25" customHeight="1">
      <c r="J226" s="101" t="s">
        <v>394</v>
      </c>
      <c r="K226" s="101" t="s">
        <v>395</v>
      </c>
      <c r="L226" s="39">
        <v>55</v>
      </c>
      <c r="M226" s="17" t="s">
        <v>437</v>
      </c>
      <c r="N226" s="83">
        <v>5</v>
      </c>
      <c r="O226" s="81"/>
    </row>
    <row r="227" spans="10:15" ht="11.25" customHeight="1">
      <c r="J227" s="101" t="s">
        <v>396</v>
      </c>
      <c r="K227" s="101" t="s">
        <v>397</v>
      </c>
      <c r="L227" s="39">
        <v>72</v>
      </c>
      <c r="M227" s="17" t="s">
        <v>437</v>
      </c>
      <c r="N227" s="83">
        <v>5</v>
      </c>
      <c r="O227" s="81"/>
    </row>
    <row r="228" spans="10:15" ht="11.25" customHeight="1">
      <c r="J228" s="101" t="s">
        <v>398</v>
      </c>
      <c r="K228" s="101" t="s">
        <v>399</v>
      </c>
      <c r="L228" s="39">
        <v>65</v>
      </c>
      <c r="M228" s="17" t="s">
        <v>437</v>
      </c>
      <c r="N228" s="83">
        <v>5</v>
      </c>
      <c r="O228" s="81"/>
    </row>
    <row r="229" spans="12:15" ht="11.25" customHeight="1">
      <c r="L229" s="96"/>
      <c r="M229" s="39"/>
      <c r="O229" s="25"/>
    </row>
    <row r="230" spans="12:15" ht="11.25" customHeight="1">
      <c r="L230" s="96"/>
      <c r="M230" s="39"/>
      <c r="O230" s="25"/>
    </row>
    <row r="231" spans="12:15" ht="11.25" customHeight="1">
      <c r="L231" s="96"/>
      <c r="M231" s="39"/>
      <c r="O231" s="25"/>
    </row>
    <row r="232" spans="12:15" ht="11.25" customHeight="1">
      <c r="L232" s="96"/>
      <c r="M232" s="39"/>
      <c r="O232" s="25"/>
    </row>
    <row r="233" spans="12:15" ht="11.25" customHeight="1">
      <c r="L233" s="96"/>
      <c r="M233" s="39"/>
      <c r="O233" s="17"/>
    </row>
    <row r="234" spans="12:15" ht="11.25" customHeight="1">
      <c r="L234" s="96"/>
      <c r="M234" s="39"/>
      <c r="O234" s="17"/>
    </row>
    <row r="235" spans="12:15" ht="11.25" customHeight="1">
      <c r="L235" s="96"/>
      <c r="M235" s="39"/>
      <c r="O235" s="25"/>
    </row>
    <row r="236" spans="12:15" ht="11.25" customHeight="1">
      <c r="L236" s="96"/>
      <c r="M236" s="39"/>
      <c r="O236" s="25"/>
    </row>
    <row r="237" spans="12:15" ht="11.25" customHeight="1">
      <c r="L237" s="96"/>
      <c r="M237" s="39"/>
      <c r="O237" s="25"/>
    </row>
    <row r="238" spans="12:15" ht="11.25" customHeight="1">
      <c r="L238" s="96"/>
      <c r="M238" s="39"/>
      <c r="O238" s="25"/>
    </row>
    <row r="239" spans="12:15" ht="11.25" customHeight="1">
      <c r="L239" s="96"/>
      <c r="M239" s="39"/>
      <c r="O239" s="25"/>
    </row>
    <row r="240" spans="12:15" ht="11.25" customHeight="1">
      <c r="L240" s="96"/>
      <c r="M240" s="39"/>
      <c r="O240" s="25"/>
    </row>
    <row r="241" spans="12:15" ht="11.25" customHeight="1">
      <c r="L241" s="96"/>
      <c r="M241" s="39"/>
      <c r="O241" s="25"/>
    </row>
    <row r="242" spans="12:15" ht="11.25" customHeight="1">
      <c r="L242" s="96"/>
      <c r="M242" s="39"/>
      <c r="O242" s="17"/>
    </row>
    <row r="243" spans="12:15" ht="11.25" customHeight="1">
      <c r="L243" s="96"/>
      <c r="M243" s="39"/>
      <c r="O243" s="17"/>
    </row>
    <row r="244" spans="12:15" ht="11.25" customHeight="1">
      <c r="L244" s="96"/>
      <c r="M244" s="39"/>
      <c r="O244" s="17"/>
    </row>
    <row r="245" spans="12:15" ht="11.25" customHeight="1">
      <c r="L245" s="96"/>
      <c r="M245" s="39"/>
      <c r="O245" s="17"/>
    </row>
    <row r="246" spans="12:15" ht="11.25" customHeight="1">
      <c r="L246" s="96"/>
      <c r="M246" s="39"/>
      <c r="O246" s="26"/>
    </row>
    <row r="247" spans="12:15" ht="11.25" customHeight="1">
      <c r="L247" s="96"/>
      <c r="M247" s="39"/>
      <c r="O247" s="26"/>
    </row>
    <row r="248" spans="12:15" ht="11.25" customHeight="1">
      <c r="L248" s="96"/>
      <c r="M248" s="39"/>
      <c r="O248" s="26"/>
    </row>
    <row r="249" spans="12:15" ht="11.25" customHeight="1">
      <c r="L249" s="96"/>
      <c r="M249" s="39"/>
      <c r="O249" s="26"/>
    </row>
    <row r="250" spans="12:15" ht="11.25" customHeight="1">
      <c r="L250" s="96"/>
      <c r="M250" s="39"/>
      <c r="O250" s="26"/>
    </row>
    <row r="251" spans="12:15" ht="11.25" customHeight="1">
      <c r="L251" s="149"/>
      <c r="M251" s="81"/>
      <c r="O251" s="81"/>
    </row>
    <row r="252" spans="12:15" ht="11.25" customHeight="1">
      <c r="L252" s="149"/>
      <c r="M252" s="81"/>
      <c r="O252" s="81"/>
    </row>
    <row r="253" spans="12:15" ht="11.25" customHeight="1">
      <c r="L253" s="149"/>
      <c r="M253" s="81"/>
      <c r="O253" s="81"/>
    </row>
    <row r="254" spans="12:15" ht="11.25" customHeight="1">
      <c r="L254" s="149"/>
      <c r="M254" s="81"/>
      <c r="O254" s="81"/>
    </row>
    <row r="255" spans="12:15" ht="11.25" customHeight="1">
      <c r="L255" s="149"/>
      <c r="M255" s="81"/>
      <c r="O255" s="81"/>
    </row>
    <row r="256" spans="12:15" ht="11.25" customHeight="1">
      <c r="L256" s="149"/>
      <c r="M256" s="81"/>
      <c r="O256" s="81"/>
    </row>
    <row r="257" spans="12:15" ht="11.25" customHeight="1">
      <c r="L257" s="96"/>
      <c r="M257" s="39"/>
      <c r="O257" s="26"/>
    </row>
    <row r="258" spans="12:15" ht="11.25" customHeight="1">
      <c r="L258" s="96"/>
      <c r="M258" s="39"/>
      <c r="O258" s="26"/>
    </row>
    <row r="259" spans="12:15" ht="11.25" customHeight="1">
      <c r="L259" s="96"/>
      <c r="M259" s="39"/>
      <c r="O259" s="26"/>
    </row>
    <row r="260" spans="12:15" ht="11.25" customHeight="1">
      <c r="L260" s="96"/>
      <c r="M260" s="39"/>
      <c r="O260" s="26"/>
    </row>
    <row r="261" spans="12:15" ht="11.25" customHeight="1">
      <c r="L261" s="96"/>
      <c r="M261" s="39"/>
      <c r="O261" s="26"/>
    </row>
    <row r="262" spans="12:15" ht="11.25" customHeight="1">
      <c r="L262" s="96"/>
      <c r="M262" s="39"/>
      <c r="O262" s="26"/>
    </row>
    <row r="263" spans="12:15" ht="11.25" customHeight="1">
      <c r="L263" s="96"/>
      <c r="M263" s="39"/>
      <c r="O263" s="26"/>
    </row>
    <row r="264" spans="12:15" ht="11.25" customHeight="1">
      <c r="L264" s="96"/>
      <c r="M264" s="39"/>
      <c r="O264" s="26"/>
    </row>
    <row r="265" spans="12:15" ht="11.25" customHeight="1">
      <c r="L265" s="96"/>
      <c r="M265" s="39"/>
      <c r="O265" s="26"/>
    </row>
    <row r="266" spans="12:15" ht="11.25" customHeight="1">
      <c r="L266" s="96"/>
      <c r="M266" s="39"/>
      <c r="O266" s="26"/>
    </row>
    <row r="267" spans="12:15" ht="11.25" customHeight="1">
      <c r="L267" s="96"/>
      <c r="M267" s="39"/>
      <c r="O267" s="26"/>
    </row>
    <row r="268" spans="12:15" ht="11.25" customHeight="1">
      <c r="L268" s="96"/>
      <c r="M268" s="39"/>
      <c r="O268" s="26"/>
    </row>
    <row r="269" spans="12:15" ht="11.25" customHeight="1">
      <c r="L269" s="96"/>
      <c r="M269" s="39"/>
      <c r="O269" s="26"/>
    </row>
    <row r="270" spans="12:15" ht="11.25" customHeight="1">
      <c r="L270" s="96"/>
      <c r="M270" s="39"/>
      <c r="O270" s="26"/>
    </row>
    <row r="271" spans="12:15" ht="11.25" customHeight="1">
      <c r="L271" s="96"/>
      <c r="M271" s="39"/>
      <c r="O271" s="26"/>
    </row>
    <row r="272" spans="12:15" ht="11.25" customHeight="1">
      <c r="L272" s="96"/>
      <c r="M272" s="39"/>
      <c r="O272" s="26"/>
    </row>
    <row r="273" spans="12:15" ht="11.25" customHeight="1">
      <c r="L273" s="96"/>
      <c r="M273" s="39"/>
      <c r="O273" s="26"/>
    </row>
    <row r="274" spans="12:15" ht="11.25" customHeight="1">
      <c r="L274" s="96"/>
      <c r="M274" s="39"/>
      <c r="O274" s="26"/>
    </row>
    <row r="275" spans="12:15" ht="11.25" customHeight="1">
      <c r="L275" s="96"/>
      <c r="M275" s="39"/>
      <c r="O275" s="26"/>
    </row>
    <row r="276" spans="12:15" ht="11.25" customHeight="1">
      <c r="L276" s="96"/>
      <c r="M276" s="39"/>
      <c r="O276" s="26"/>
    </row>
    <row r="277" spans="12:15" ht="11.25" customHeight="1">
      <c r="L277" s="96"/>
      <c r="M277" s="39"/>
      <c r="O277" s="26"/>
    </row>
    <row r="278" spans="12:15" ht="11.25" customHeight="1">
      <c r="L278" s="96"/>
      <c r="M278" s="39"/>
      <c r="O278" s="26"/>
    </row>
    <row r="279" spans="12:15" ht="11.25" customHeight="1">
      <c r="L279" s="96"/>
      <c r="M279" s="39"/>
      <c r="O279" s="26"/>
    </row>
    <row r="280" spans="12:15" ht="11.25" customHeight="1">
      <c r="L280" s="96"/>
      <c r="M280" s="39"/>
      <c r="O280" s="26"/>
    </row>
    <row r="281" spans="12:15" ht="11.25" customHeight="1">
      <c r="L281" s="96"/>
      <c r="M281" s="39"/>
      <c r="O281" s="26"/>
    </row>
    <row r="282" spans="12:15" ht="11.25" customHeight="1">
      <c r="L282" s="96"/>
      <c r="M282" s="39"/>
      <c r="O282" s="26"/>
    </row>
    <row r="283" spans="12:15" ht="11.25" customHeight="1">
      <c r="L283" s="96"/>
      <c r="M283" s="39"/>
      <c r="O283" s="26"/>
    </row>
    <row r="284" spans="12:15" ht="11.25" customHeight="1">
      <c r="L284" s="96"/>
      <c r="M284" s="39"/>
      <c r="O284" s="26"/>
    </row>
    <row r="285" spans="12:15" ht="11.25" customHeight="1">
      <c r="L285" s="96"/>
      <c r="M285" s="39"/>
      <c r="O285" s="26"/>
    </row>
    <row r="286" spans="12:15" ht="11.25" customHeight="1">
      <c r="L286" s="96"/>
      <c r="M286" s="39"/>
      <c r="O286" s="26"/>
    </row>
    <row r="287" spans="12:15" ht="11.25" customHeight="1">
      <c r="L287" s="96"/>
      <c r="M287" s="39"/>
      <c r="O287" s="26"/>
    </row>
    <row r="288" spans="12:15" ht="11.25" customHeight="1">
      <c r="L288" s="144"/>
      <c r="M288" s="39"/>
      <c r="O288" s="17"/>
    </row>
    <row r="289" spans="12:15" ht="11.25" customHeight="1">
      <c r="L289" s="144"/>
      <c r="M289" s="39"/>
      <c r="O289" s="17"/>
    </row>
    <row r="290" spans="12:15" ht="11.25" customHeight="1">
      <c r="L290" s="144"/>
      <c r="M290" s="39"/>
      <c r="O290" s="17"/>
    </row>
    <row r="291" spans="12:15" ht="11.25" customHeight="1">
      <c r="L291" s="144"/>
      <c r="M291" s="39"/>
      <c r="O291" s="17"/>
    </row>
    <row r="292" spans="12:15" ht="11.25" customHeight="1">
      <c r="L292" s="144"/>
      <c r="M292" s="39"/>
      <c r="O292" s="17"/>
    </row>
    <row r="293" spans="12:15" ht="11.25" customHeight="1">
      <c r="L293" s="144"/>
      <c r="M293" s="39"/>
      <c r="O293" s="17"/>
    </row>
    <row r="294" spans="12:15" ht="11.25" customHeight="1">
      <c r="L294" s="144"/>
      <c r="M294" s="39"/>
      <c r="O294" s="17"/>
    </row>
    <row r="295" spans="12:15" ht="11.25" customHeight="1">
      <c r="L295" s="144"/>
      <c r="M295" s="39"/>
      <c r="O295" s="17"/>
    </row>
    <row r="296" spans="12:15" ht="11.25" customHeight="1">
      <c r="L296" s="144"/>
      <c r="M296" s="39"/>
      <c r="O296" s="17"/>
    </row>
    <row r="297" spans="12:15" ht="11.25" customHeight="1">
      <c r="L297" s="144"/>
      <c r="M297" s="39"/>
      <c r="O297" s="17"/>
    </row>
    <row r="298" spans="12:15" ht="11.25" customHeight="1">
      <c r="L298" s="102"/>
      <c r="M298" s="39"/>
      <c r="O298" s="16"/>
    </row>
    <row r="299" spans="12:15" ht="11.25" customHeight="1">
      <c r="L299" s="149"/>
      <c r="M299" s="81"/>
      <c r="O299" s="81"/>
    </row>
    <row r="300" spans="12:15" ht="11.25" customHeight="1">
      <c r="L300" s="149"/>
      <c r="M300" s="81"/>
      <c r="O300" s="81"/>
    </row>
    <row r="301" spans="12:15" ht="11.25" customHeight="1">
      <c r="L301" s="149"/>
      <c r="M301" s="81"/>
      <c r="N301" s="81"/>
      <c r="O301" s="81"/>
    </row>
    <row r="302" spans="12:15" ht="11.25" customHeight="1">
      <c r="L302" s="149"/>
      <c r="M302" s="81"/>
      <c r="N302" s="81"/>
      <c r="O302" s="81"/>
    </row>
    <row r="303" spans="12:15" ht="11.25" customHeight="1">
      <c r="L303" s="149"/>
      <c r="M303" s="81"/>
      <c r="N303" s="81"/>
      <c r="O303" s="81"/>
    </row>
    <row r="304" spans="12:15" ht="11.25" customHeight="1">
      <c r="L304" s="149"/>
      <c r="M304" s="81"/>
      <c r="N304" s="81"/>
      <c r="O304" s="81"/>
    </row>
    <row r="305" spans="12:15" ht="11.25" customHeight="1">
      <c r="L305" s="149"/>
      <c r="M305" s="81"/>
      <c r="N305" s="81"/>
      <c r="O305" s="81"/>
    </row>
    <row r="306" spans="12:15" ht="11.25" customHeight="1">
      <c r="L306" s="149"/>
      <c r="M306" s="81"/>
      <c r="N306" s="81"/>
      <c r="O306" s="81"/>
    </row>
    <row r="307" spans="12:15" ht="11.25" customHeight="1">
      <c r="L307" s="149"/>
      <c r="M307" s="81"/>
      <c r="N307" s="81"/>
      <c r="O307" s="81"/>
    </row>
    <row r="308" spans="12:15" ht="11.25" customHeight="1">
      <c r="L308" s="149"/>
      <c r="M308" s="81"/>
      <c r="N308" s="81"/>
      <c r="O308" s="81"/>
    </row>
    <row r="309" spans="12:15" ht="11.25" customHeight="1">
      <c r="L309" s="149"/>
      <c r="M309" s="81"/>
      <c r="N309" s="81"/>
      <c r="O309" s="81"/>
    </row>
    <row r="310" spans="12:15" ht="11.25" customHeight="1">
      <c r="L310" s="149"/>
      <c r="M310" s="81"/>
      <c r="N310" s="81"/>
      <c r="O310" s="81"/>
    </row>
    <row r="311" spans="12:15" ht="11.25" customHeight="1">
      <c r="L311" s="149"/>
      <c r="M311" s="81"/>
      <c r="N311" s="81"/>
      <c r="O311" s="81"/>
    </row>
    <row r="312" spans="12:15" ht="11.25" customHeight="1">
      <c r="L312" s="149"/>
      <c r="M312" s="81"/>
      <c r="N312" s="81"/>
      <c r="O312" s="81"/>
    </row>
    <row r="313" spans="12:15" ht="11.25" customHeight="1">
      <c r="L313" s="149"/>
      <c r="M313" s="81"/>
      <c r="N313" s="81"/>
      <c r="O313" s="81"/>
    </row>
    <row r="314" spans="12:15" ht="11.25" customHeight="1">
      <c r="L314" s="149"/>
      <c r="M314" s="81"/>
      <c r="N314" s="81"/>
      <c r="O314" s="81"/>
    </row>
    <row r="315" spans="12:15" ht="11.25" customHeight="1">
      <c r="L315" s="149"/>
      <c r="M315" s="81"/>
      <c r="N315" s="81"/>
      <c r="O315" s="81"/>
    </row>
    <row r="316" spans="12:15" ht="11.25" customHeight="1">
      <c r="L316" s="149"/>
      <c r="M316" s="81"/>
      <c r="N316" s="81"/>
      <c r="O316" s="81"/>
    </row>
    <row r="317" spans="12:15" ht="11.25" customHeight="1">
      <c r="L317" s="149"/>
      <c r="M317" s="81"/>
      <c r="N317" s="81"/>
      <c r="O317" s="81"/>
    </row>
    <row r="318" spans="12:15" ht="11.25" customHeight="1">
      <c r="L318" s="149"/>
      <c r="M318" s="81"/>
      <c r="N318" s="81"/>
      <c r="O318" s="81"/>
    </row>
    <row r="319" spans="12:15" ht="11.25" customHeight="1">
      <c r="L319" s="149"/>
      <c r="M319" s="81"/>
      <c r="N319" s="81"/>
      <c r="O319" s="81"/>
    </row>
    <row r="320" spans="12:15" ht="11.25" customHeight="1">
      <c r="L320" s="149"/>
      <c r="M320" s="81"/>
      <c r="N320" s="81"/>
      <c r="O320" s="81"/>
    </row>
    <row r="321" spans="12:15" ht="11.25" customHeight="1">
      <c r="L321" s="149"/>
      <c r="M321" s="81"/>
      <c r="N321" s="81"/>
      <c r="O321" s="81"/>
    </row>
    <row r="322" spans="12:15" ht="11.25" customHeight="1">
      <c r="L322" s="149"/>
      <c r="M322" s="81"/>
      <c r="N322" s="81"/>
      <c r="O322" s="81"/>
    </row>
    <row r="323" spans="12:15" ht="11.25" customHeight="1">
      <c r="L323" s="149"/>
      <c r="M323" s="81"/>
      <c r="N323" s="81"/>
      <c r="O323" s="81"/>
    </row>
    <row r="324" spans="12:15" ht="11.25" customHeight="1">
      <c r="L324" s="149"/>
      <c r="M324" s="81"/>
      <c r="N324" s="81"/>
      <c r="O324" s="81"/>
    </row>
    <row r="325" spans="12:15" ht="11.25" customHeight="1">
      <c r="L325" s="149"/>
      <c r="M325" s="81"/>
      <c r="N325" s="81"/>
      <c r="O325" s="81"/>
    </row>
    <row r="326" spans="12:15" ht="11.25" customHeight="1">
      <c r="L326" s="149"/>
      <c r="M326" s="81"/>
      <c r="N326" s="81"/>
      <c r="O326" s="81"/>
    </row>
    <row r="327" spans="12:15" ht="11.25" customHeight="1">
      <c r="L327" s="149"/>
      <c r="M327" s="81"/>
      <c r="N327" s="81"/>
      <c r="O327" s="81"/>
    </row>
    <row r="328" spans="12:15" ht="11.25" customHeight="1">
      <c r="L328" s="149"/>
      <c r="M328" s="81"/>
      <c r="N328" s="81"/>
      <c r="O328" s="81"/>
    </row>
    <row r="329" spans="12:15" ht="11.25" customHeight="1">
      <c r="L329" s="149"/>
      <c r="M329" s="81"/>
      <c r="N329" s="81"/>
      <c r="O329" s="81"/>
    </row>
    <row r="330" spans="12:15" ht="11.25" customHeight="1">
      <c r="L330" s="149"/>
      <c r="M330" s="81"/>
      <c r="N330" s="81"/>
      <c r="O330" s="81"/>
    </row>
    <row r="331" spans="12:15" ht="11.25" customHeight="1">
      <c r="L331" s="149"/>
      <c r="M331" s="81"/>
      <c r="N331" s="81"/>
      <c r="O331" s="81"/>
    </row>
    <row r="332" spans="12:15" ht="11.25" customHeight="1">
      <c r="L332" s="149"/>
      <c r="M332" s="81"/>
      <c r="N332" s="81"/>
      <c r="O332" s="81"/>
    </row>
    <row r="333" spans="12:15" ht="11.25" customHeight="1">
      <c r="L333" s="149"/>
      <c r="M333" s="81"/>
      <c r="N333" s="81"/>
      <c r="O333" s="81"/>
    </row>
    <row r="334" spans="12:15" ht="11.25" customHeight="1">
      <c r="L334" s="149"/>
      <c r="M334" s="81"/>
      <c r="N334" s="81"/>
      <c r="O334" s="81"/>
    </row>
    <row r="335" spans="12:15" ht="11.25" customHeight="1">
      <c r="L335" s="149"/>
      <c r="M335" s="81"/>
      <c r="N335" s="81"/>
      <c r="O335" s="81"/>
    </row>
    <row r="336" spans="12:15" ht="11.25" customHeight="1">
      <c r="L336" s="149"/>
      <c r="M336" s="81"/>
      <c r="N336" s="81"/>
      <c r="O336" s="81"/>
    </row>
    <row r="337" spans="12:15" ht="11.25" customHeight="1">
      <c r="L337" s="149"/>
      <c r="M337" s="81"/>
      <c r="N337" s="81"/>
      <c r="O337" s="81"/>
    </row>
    <row r="338" spans="12:15" ht="11.25" customHeight="1">
      <c r="L338" s="149"/>
      <c r="M338" s="81"/>
      <c r="N338" s="81"/>
      <c r="O338" s="81"/>
    </row>
    <row r="339" spans="12:15" ht="11.25" customHeight="1">
      <c r="L339" s="149"/>
      <c r="M339" s="81"/>
      <c r="N339" s="81"/>
      <c r="O339" s="81"/>
    </row>
    <row r="340" spans="12:15" ht="11.25" customHeight="1">
      <c r="L340" s="149"/>
      <c r="M340" s="81"/>
      <c r="N340" s="81"/>
      <c r="O340" s="81"/>
    </row>
    <row r="341" spans="12:15" ht="11.25" customHeight="1">
      <c r="L341" s="149"/>
      <c r="M341" s="81"/>
      <c r="N341" s="81"/>
      <c r="O341" s="81"/>
    </row>
    <row r="342" spans="12:15" ht="11.25" customHeight="1">
      <c r="L342" s="149"/>
      <c r="M342" s="81"/>
      <c r="N342" s="81"/>
      <c r="O342" s="81"/>
    </row>
    <row r="343" spans="12:15" ht="11.25" customHeight="1">
      <c r="L343" s="149"/>
      <c r="M343" s="81"/>
      <c r="N343" s="81"/>
      <c r="O343" s="81"/>
    </row>
    <row r="344" spans="12:15" ht="11.25" customHeight="1">
      <c r="L344" s="149"/>
      <c r="M344" s="81"/>
      <c r="N344" s="81"/>
      <c r="O344" s="81"/>
    </row>
    <row r="345" spans="12:15" ht="11.25" customHeight="1">
      <c r="L345" s="149"/>
      <c r="M345" s="81"/>
      <c r="N345" s="81"/>
      <c r="O345" s="81"/>
    </row>
    <row r="346" spans="12:15" ht="11.25" customHeight="1">
      <c r="L346" s="149"/>
      <c r="M346" s="81"/>
      <c r="N346" s="81"/>
      <c r="O346" s="81"/>
    </row>
    <row r="347" spans="12:15" ht="11.25" customHeight="1">
      <c r="L347" s="149"/>
      <c r="M347" s="81"/>
      <c r="N347" s="81"/>
      <c r="O347" s="81"/>
    </row>
    <row r="348" spans="12:15" ht="11.25" customHeight="1">
      <c r="L348" s="149"/>
      <c r="M348" s="81"/>
      <c r="N348" s="81"/>
      <c r="O348" s="81"/>
    </row>
    <row r="349" spans="12:15" ht="11.25" customHeight="1">
      <c r="L349" s="149"/>
      <c r="M349" s="81"/>
      <c r="N349" s="81"/>
      <c r="O349" s="81"/>
    </row>
    <row r="350" spans="12:15" ht="11.25" customHeight="1">
      <c r="L350" s="149"/>
      <c r="M350" s="81"/>
      <c r="N350" s="81"/>
      <c r="O350" s="81"/>
    </row>
    <row r="351" spans="12:15" ht="11.25" customHeight="1">
      <c r="L351" s="149"/>
      <c r="M351" s="81"/>
      <c r="N351" s="81"/>
      <c r="O351" s="81"/>
    </row>
    <row r="352" spans="12:15" ht="11.25" customHeight="1">
      <c r="L352" s="149"/>
      <c r="M352" s="81"/>
      <c r="N352" s="81"/>
      <c r="O352" s="81"/>
    </row>
    <row r="353" spans="12:15" ht="11.25" customHeight="1">
      <c r="L353" s="149"/>
      <c r="M353" s="81"/>
      <c r="N353" s="81"/>
      <c r="O353" s="81"/>
    </row>
    <row r="354" spans="12:15" ht="11.25" customHeight="1">
      <c r="L354" s="149"/>
      <c r="M354" s="81"/>
      <c r="N354" s="81"/>
      <c r="O354" s="81"/>
    </row>
    <row r="355" ht="11.25" customHeight="1">
      <c r="O355" s="81"/>
    </row>
    <row r="356" ht="11.25" customHeight="1">
      <c r="O356" s="81"/>
    </row>
    <row r="357" ht="11.25" customHeight="1">
      <c r="O357" s="81"/>
    </row>
    <row r="358" ht="11.25" customHeight="1">
      <c r="O358" s="81"/>
    </row>
    <row r="359" ht="11.25" customHeight="1">
      <c r="O359" s="81"/>
    </row>
    <row r="360" ht="11.25" customHeight="1">
      <c r="O360" s="81"/>
    </row>
    <row r="361" ht="11.25" customHeight="1">
      <c r="O361" s="81"/>
    </row>
    <row r="362" ht="11.25" customHeight="1">
      <c r="O362" s="81"/>
    </row>
    <row r="363" ht="11.25" customHeight="1">
      <c r="O363" s="81"/>
    </row>
    <row r="364" ht="11.25" customHeight="1">
      <c r="O364" s="81"/>
    </row>
    <row r="365" ht="11.25" customHeight="1">
      <c r="O365" s="81"/>
    </row>
    <row r="366" ht="11.25" customHeight="1">
      <c r="O366" s="81"/>
    </row>
    <row r="367" ht="11.25" customHeight="1">
      <c r="O367" s="81"/>
    </row>
    <row r="368" ht="11.25" customHeight="1">
      <c r="O368" s="81"/>
    </row>
    <row r="369" ht="11.25" customHeight="1">
      <c r="O369" s="81"/>
    </row>
    <row r="370" ht="11.25" customHeight="1">
      <c r="O370" s="81"/>
    </row>
    <row r="371" ht="11.25" customHeight="1">
      <c r="O371" s="81"/>
    </row>
    <row r="372" ht="11.25" customHeight="1">
      <c r="O372" s="81"/>
    </row>
    <row r="373" ht="11.25" customHeight="1">
      <c r="O373" s="81"/>
    </row>
    <row r="374" ht="11.25" customHeight="1">
      <c r="O374" s="81"/>
    </row>
    <row r="375" ht="11.25" customHeight="1">
      <c r="O375" s="81"/>
    </row>
    <row r="376" ht="11.25" customHeight="1">
      <c r="O376" s="81"/>
    </row>
    <row r="377" ht="11.25" customHeight="1">
      <c r="O377" s="81"/>
    </row>
    <row r="378" ht="11.25" customHeight="1">
      <c r="O378" s="81"/>
    </row>
    <row r="379" ht="11.25" customHeight="1">
      <c r="O379" s="81"/>
    </row>
    <row r="380" ht="11.25" customHeight="1">
      <c r="O380" s="81"/>
    </row>
    <row r="381" ht="11.25" customHeight="1">
      <c r="O381" s="81"/>
    </row>
    <row r="382" ht="11.25" customHeight="1">
      <c r="O382" s="81"/>
    </row>
    <row r="383" ht="11.25" customHeight="1">
      <c r="O383" s="81"/>
    </row>
    <row r="384" ht="11.25" customHeight="1">
      <c r="O384" s="81"/>
    </row>
    <row r="385" ht="11.25" customHeight="1">
      <c r="O385" s="81"/>
    </row>
    <row r="386" ht="11.25" customHeight="1">
      <c r="O386" s="81"/>
    </row>
    <row r="387" ht="11.25" customHeight="1">
      <c r="O387" s="81"/>
    </row>
    <row r="388" ht="11.25" customHeight="1">
      <c r="O388" s="81"/>
    </row>
    <row r="389" ht="11.25" customHeight="1">
      <c r="O389" s="81"/>
    </row>
    <row r="390" ht="11.25" customHeight="1">
      <c r="O390" s="81"/>
    </row>
    <row r="391" ht="11.25" customHeight="1">
      <c r="O391" s="81"/>
    </row>
    <row r="392" ht="11.25" customHeight="1">
      <c r="O392" s="81"/>
    </row>
    <row r="393" ht="11.25" customHeight="1">
      <c r="O393" s="81"/>
    </row>
    <row r="394" ht="11.25" customHeight="1">
      <c r="O394" s="81"/>
    </row>
    <row r="395" ht="11.25" customHeight="1">
      <c r="O395" s="81"/>
    </row>
    <row r="396" ht="11.25" customHeight="1">
      <c r="O396" s="81"/>
    </row>
    <row r="397" ht="11.25" customHeight="1">
      <c r="O397" s="81"/>
    </row>
    <row r="398" ht="11.25" customHeight="1">
      <c r="O398" s="81"/>
    </row>
    <row r="399" ht="11.25" customHeight="1">
      <c r="O399" s="81"/>
    </row>
    <row r="400" ht="11.25" customHeight="1">
      <c r="O400" s="81"/>
    </row>
    <row r="401" ht="11.25" customHeight="1">
      <c r="O401" s="81"/>
    </row>
  </sheetData>
  <sheetProtection/>
  <mergeCells count="1">
    <mergeCell ref="H28:H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C1:P837"/>
  <sheetViews>
    <sheetView showGridLines="0" zoomScalePageLayoutView="0" workbookViewId="0" topLeftCell="A1">
      <selection activeCell="A1" sqref="A1"/>
    </sheetView>
  </sheetViews>
  <sheetFormatPr defaultColWidth="9.140625" defaultRowHeight="11.25" customHeight="1"/>
  <cols>
    <col min="1" max="2" width="2.7109375" style="16" customWidth="1"/>
    <col min="3" max="3" width="20.7109375" style="16" customWidth="1"/>
    <col min="4" max="9" width="15.7109375" style="16" customWidth="1"/>
    <col min="10" max="10" width="8.7109375" style="16" customWidth="1"/>
    <col min="11" max="11" width="52.00390625" style="16" bestFit="1" customWidth="1"/>
    <col min="12" max="12" width="9.8515625" style="39" customWidth="1"/>
    <col min="13" max="13" width="8.00390625" style="42" customWidth="1"/>
    <col min="14" max="14" width="14.28125" style="37" customWidth="1"/>
    <col min="15" max="15" width="10.00390625" style="16" customWidth="1"/>
    <col min="16" max="16" width="16.7109375" style="16" customWidth="1"/>
    <col min="17" max="16384" width="9.140625" style="16" customWidth="1"/>
  </cols>
  <sheetData>
    <row r="1" spans="3:16" ht="11.25" customHeight="1">
      <c r="C1" s="219"/>
      <c r="J1" s="14" t="s">
        <v>61</v>
      </c>
      <c r="K1" s="14" t="s">
        <v>62</v>
      </c>
      <c r="L1" s="15" t="s">
        <v>63</v>
      </c>
      <c r="M1" s="15" t="s">
        <v>260</v>
      </c>
      <c r="N1" s="15" t="s">
        <v>343</v>
      </c>
      <c r="O1" s="15" t="s">
        <v>529</v>
      </c>
      <c r="P1" s="200"/>
    </row>
    <row r="2" spans="10:14" ht="11.25" customHeight="1">
      <c r="J2" s="17" t="s">
        <v>64</v>
      </c>
      <c r="K2" s="17" t="s">
        <v>65</v>
      </c>
      <c r="L2" s="39">
        <v>76</v>
      </c>
      <c r="N2" s="17">
        <f>IF(L2&lt;80,3)</f>
        <v>3</v>
      </c>
    </row>
    <row r="3" spans="3:15" ht="11.25" customHeight="1">
      <c r="C3" s="73" t="s">
        <v>341</v>
      </c>
      <c r="J3" s="17" t="s">
        <v>66</v>
      </c>
      <c r="K3" s="17" t="s">
        <v>67</v>
      </c>
      <c r="L3" s="39">
        <v>84</v>
      </c>
      <c r="N3" s="17">
        <f>IF(L3&lt;90,4)</f>
        <v>4</v>
      </c>
      <c r="O3" s="18"/>
    </row>
    <row r="4" spans="3:14" ht="11.25" customHeight="1">
      <c r="C4" s="73" t="s">
        <v>421</v>
      </c>
      <c r="J4" s="17" t="s">
        <v>68</v>
      </c>
      <c r="K4" s="17" t="s">
        <v>69</v>
      </c>
      <c r="L4" s="39">
        <v>81</v>
      </c>
      <c r="N4" s="17">
        <f>IF(L4&lt;90,4)</f>
        <v>4</v>
      </c>
    </row>
    <row r="5" spans="3:14" s="19" customFormat="1" ht="11.25" customHeight="1">
      <c r="C5" s="24"/>
      <c r="D5" s="16"/>
      <c r="J5" s="17" t="s">
        <v>268</v>
      </c>
      <c r="K5" s="17" t="s">
        <v>269</v>
      </c>
      <c r="L5" s="39">
        <v>82</v>
      </c>
      <c r="N5" s="17">
        <f>IF(L5&lt;90,4)</f>
        <v>4</v>
      </c>
    </row>
    <row r="6" spans="3:14" ht="17.25">
      <c r="C6" s="74" t="s">
        <v>611</v>
      </c>
      <c r="J6" s="17" t="s">
        <v>270</v>
      </c>
      <c r="K6" s="17" t="s">
        <v>24</v>
      </c>
      <c r="L6" s="39">
        <v>81</v>
      </c>
      <c r="N6" s="17">
        <f>IF(L6&lt;90,4)</f>
        <v>4</v>
      </c>
    </row>
    <row r="7" spans="3:14" ht="11.25" customHeight="1">
      <c r="C7" s="24" t="s">
        <v>70</v>
      </c>
      <c r="J7" s="17" t="s">
        <v>25</v>
      </c>
      <c r="K7" s="17" t="s">
        <v>26</v>
      </c>
      <c r="L7" s="39">
        <v>77</v>
      </c>
      <c r="N7" s="17">
        <f aca="true" t="shared" si="0" ref="N7:N12">IF(L7&lt;80,3)</f>
        <v>3</v>
      </c>
    </row>
    <row r="8" spans="3:14" ht="11.25" customHeight="1">
      <c r="C8" s="24"/>
      <c r="J8" s="17" t="s">
        <v>27</v>
      </c>
      <c r="K8" s="17" t="s">
        <v>28</v>
      </c>
      <c r="L8" s="39">
        <v>82</v>
      </c>
      <c r="N8" s="17">
        <f>IF(L8&lt;90,4)</f>
        <v>4</v>
      </c>
    </row>
    <row r="9" spans="3:14" ht="11.25" customHeight="1">
      <c r="C9" s="24"/>
      <c r="J9" s="17" t="s">
        <v>29</v>
      </c>
      <c r="K9" s="17" t="s">
        <v>30</v>
      </c>
      <c r="L9" s="39">
        <v>71</v>
      </c>
      <c r="N9" s="17">
        <f t="shared" si="0"/>
        <v>3</v>
      </c>
    </row>
    <row r="10" spans="3:16" ht="11.25" customHeight="1">
      <c r="C10" s="24"/>
      <c r="J10" s="17" t="s">
        <v>31</v>
      </c>
      <c r="K10" s="17" t="s">
        <v>32</v>
      </c>
      <c r="L10" s="39">
        <v>76</v>
      </c>
      <c r="N10" s="17">
        <f t="shared" si="0"/>
        <v>3</v>
      </c>
      <c r="P10" s="23"/>
    </row>
    <row r="11" spans="3:16" ht="12">
      <c r="C11" s="24"/>
      <c r="J11" s="25" t="s">
        <v>33</v>
      </c>
      <c r="K11" s="25" t="s">
        <v>34</v>
      </c>
      <c r="L11" s="39">
        <v>76</v>
      </c>
      <c r="N11" s="17">
        <f t="shared" si="0"/>
        <v>3</v>
      </c>
      <c r="P11" s="20"/>
    </row>
    <row r="12" spans="3:16" ht="11.25" customHeight="1">
      <c r="C12" s="24"/>
      <c r="J12" s="25" t="s">
        <v>35</v>
      </c>
      <c r="K12" s="25" t="s">
        <v>36</v>
      </c>
      <c r="L12" s="39">
        <v>78</v>
      </c>
      <c r="N12" s="17">
        <f t="shared" si="0"/>
        <v>3</v>
      </c>
      <c r="P12" s="20"/>
    </row>
    <row r="13" spans="3:16" ht="11.25" customHeight="1">
      <c r="C13" s="24"/>
      <c r="J13" s="147" t="s">
        <v>578</v>
      </c>
      <c r="K13" s="147" t="s">
        <v>37</v>
      </c>
      <c r="L13" s="39">
        <v>42</v>
      </c>
      <c r="M13" s="39"/>
      <c r="N13" s="17">
        <f>IF(L13&lt;60,1)</f>
        <v>1</v>
      </c>
      <c r="P13" s="23"/>
    </row>
    <row r="14" spans="3:16" ht="11.25" customHeight="1">
      <c r="C14" s="21"/>
      <c r="J14" s="147" t="s">
        <v>579</v>
      </c>
      <c r="K14" s="147" t="s">
        <v>580</v>
      </c>
      <c r="L14" s="39">
        <v>49</v>
      </c>
      <c r="M14" s="39"/>
      <c r="N14" s="17">
        <f>IF(L14&lt;60,1)</f>
        <v>1</v>
      </c>
      <c r="P14" s="23"/>
    </row>
    <row r="15" spans="3:16" ht="11.25" customHeight="1">
      <c r="C15" s="22"/>
      <c r="J15" s="147" t="s">
        <v>581</v>
      </c>
      <c r="K15" s="147" t="s">
        <v>582</v>
      </c>
      <c r="L15" s="39">
        <v>52</v>
      </c>
      <c r="M15" s="39"/>
      <c r="N15" s="17">
        <f>IF(L15&lt;60,1)</f>
        <v>1</v>
      </c>
      <c r="P15" s="23"/>
    </row>
    <row r="16" spans="10:16" ht="11.25" customHeight="1">
      <c r="J16" s="147" t="s">
        <v>583</v>
      </c>
      <c r="K16" s="147" t="s">
        <v>584</v>
      </c>
      <c r="L16" s="39">
        <v>47</v>
      </c>
      <c r="M16" s="39"/>
      <c r="N16" s="17">
        <f>IF(L16&lt;60,1)</f>
        <v>1</v>
      </c>
      <c r="P16" s="23"/>
    </row>
    <row r="17" spans="10:16" ht="11.25" customHeight="1">
      <c r="J17" s="147" t="s">
        <v>585</v>
      </c>
      <c r="K17" s="147" t="s">
        <v>586</v>
      </c>
      <c r="L17" s="39">
        <v>64</v>
      </c>
      <c r="M17" s="39"/>
      <c r="N17" s="17">
        <v>2</v>
      </c>
      <c r="P17" s="23"/>
    </row>
    <row r="18" spans="10:16" ht="11.25" customHeight="1">
      <c r="J18" s="147" t="s">
        <v>587</v>
      </c>
      <c r="K18" s="147" t="s">
        <v>588</v>
      </c>
      <c r="L18" s="39">
        <v>53</v>
      </c>
      <c r="M18" s="39"/>
      <c r="N18" s="17">
        <f>IF(L18&lt;60,1)</f>
        <v>1</v>
      </c>
      <c r="P18" s="23"/>
    </row>
    <row r="19" spans="10:16" ht="11.25" customHeight="1">
      <c r="J19" s="25" t="s">
        <v>38</v>
      </c>
      <c r="K19" s="25" t="s">
        <v>39</v>
      </c>
      <c r="L19" s="39">
        <v>79</v>
      </c>
      <c r="N19" s="17">
        <f>IF(L19&lt;80,3)</f>
        <v>3</v>
      </c>
      <c r="P19" s="20"/>
    </row>
    <row r="20" spans="10:14" ht="11.25" customHeight="1">
      <c r="J20" s="25" t="s">
        <v>40</v>
      </c>
      <c r="K20" s="25" t="s">
        <v>86</v>
      </c>
      <c r="L20" s="39">
        <v>76</v>
      </c>
      <c r="N20" s="17">
        <f>IF(L20&lt;80,3)</f>
        <v>3</v>
      </c>
    </row>
    <row r="21" spans="4:14" ht="11.25" customHeight="1">
      <c r="D21" s="17"/>
      <c r="J21" s="25" t="s">
        <v>41</v>
      </c>
      <c r="K21" s="25" t="s">
        <v>42</v>
      </c>
      <c r="L21" s="39">
        <v>68</v>
      </c>
      <c r="N21" s="17">
        <f aca="true" t="shared" si="1" ref="N21:N26">IF(L21&lt;70,2)</f>
        <v>2</v>
      </c>
    </row>
    <row r="22" spans="3:14" ht="11.25" customHeight="1">
      <c r="C22" s="19" t="s">
        <v>533</v>
      </c>
      <c r="D22" s="17"/>
      <c r="J22" s="25" t="s">
        <v>43</v>
      </c>
      <c r="K22" s="25" t="s">
        <v>44</v>
      </c>
      <c r="L22" s="39">
        <v>62</v>
      </c>
      <c r="N22" s="17">
        <f t="shared" si="1"/>
        <v>2</v>
      </c>
    </row>
    <row r="23" spans="3:14" ht="11.25" customHeight="1">
      <c r="C23" s="113" t="s">
        <v>530</v>
      </c>
      <c r="D23" s="220">
        <v>1</v>
      </c>
      <c r="J23" s="25" t="s">
        <v>45</v>
      </c>
      <c r="K23" s="25" t="s">
        <v>46</v>
      </c>
      <c r="L23" s="39">
        <v>67</v>
      </c>
      <c r="N23" s="17">
        <f t="shared" si="1"/>
        <v>2</v>
      </c>
    </row>
    <row r="24" spans="3:14" ht="11.25" customHeight="1">
      <c r="C24" s="114" t="s">
        <v>402</v>
      </c>
      <c r="D24" s="220">
        <v>2</v>
      </c>
      <c r="F24" s="224"/>
      <c r="G24" s="224"/>
      <c r="H24" s="224"/>
      <c r="I24" s="224"/>
      <c r="J24" s="25" t="s">
        <v>47</v>
      </c>
      <c r="K24" s="25" t="s">
        <v>48</v>
      </c>
      <c r="L24" s="39">
        <v>71</v>
      </c>
      <c r="N24" s="17">
        <f>IF(L24&lt;80,3)</f>
        <v>3</v>
      </c>
    </row>
    <row r="25" spans="3:14" ht="11.25" customHeight="1">
      <c r="C25" s="114" t="s">
        <v>403</v>
      </c>
      <c r="D25" s="220">
        <v>3</v>
      </c>
      <c r="F25" s="224"/>
      <c r="G25" s="224"/>
      <c r="H25" s="224"/>
      <c r="I25" s="224"/>
      <c r="J25" s="17" t="s">
        <v>49</v>
      </c>
      <c r="K25" s="17" t="s">
        <v>87</v>
      </c>
      <c r="L25" s="39">
        <v>66</v>
      </c>
      <c r="N25" s="17">
        <f t="shared" si="1"/>
        <v>2</v>
      </c>
    </row>
    <row r="26" spans="3:14" ht="11.25" customHeight="1">
      <c r="C26" s="114" t="s">
        <v>531</v>
      </c>
      <c r="D26" s="220">
        <v>4</v>
      </c>
      <c r="E26" s="17"/>
      <c r="F26" s="224"/>
      <c r="G26" s="224"/>
      <c r="H26" s="224"/>
      <c r="I26" s="224"/>
      <c r="J26" s="17" t="s">
        <v>50</v>
      </c>
      <c r="K26" s="17" t="s">
        <v>51</v>
      </c>
      <c r="L26" s="39">
        <v>64</v>
      </c>
      <c r="N26" s="17">
        <f t="shared" si="1"/>
        <v>2</v>
      </c>
    </row>
    <row r="27" spans="3:14" ht="11.25" customHeight="1">
      <c r="C27" s="113" t="s">
        <v>532</v>
      </c>
      <c r="D27" s="220">
        <v>5</v>
      </c>
      <c r="E27" s="17"/>
      <c r="F27" s="243"/>
      <c r="G27" s="224"/>
      <c r="H27" s="244"/>
      <c r="I27" s="244"/>
      <c r="J27" s="17" t="s">
        <v>52</v>
      </c>
      <c r="K27" s="17" t="s">
        <v>53</v>
      </c>
      <c r="L27" s="39">
        <v>87</v>
      </c>
      <c r="N27" s="17">
        <f aca="true" t="shared" si="2" ref="N27:N34">IF(L27&lt;90,4)</f>
        <v>4</v>
      </c>
    </row>
    <row r="28" spans="3:16" ht="11.25" customHeight="1">
      <c r="C28" s="16" t="s">
        <v>267</v>
      </c>
      <c r="D28" s="201" t="s">
        <v>56</v>
      </c>
      <c r="F28" s="245"/>
      <c r="G28" s="224"/>
      <c r="H28" s="305"/>
      <c r="I28" s="224"/>
      <c r="J28" s="17" t="s">
        <v>54</v>
      </c>
      <c r="K28" s="17" t="s">
        <v>55</v>
      </c>
      <c r="L28" s="39">
        <v>86</v>
      </c>
      <c r="N28" s="17">
        <f t="shared" si="2"/>
        <v>4</v>
      </c>
      <c r="P28" s="19"/>
    </row>
    <row r="29" spans="3:14" ht="11.25" customHeight="1">
      <c r="C29" s="27"/>
      <c r="F29" s="245"/>
      <c r="G29" s="224"/>
      <c r="H29" s="305"/>
      <c r="I29" s="246"/>
      <c r="J29" s="17" t="s">
        <v>111</v>
      </c>
      <c r="K29" s="17" t="s">
        <v>112</v>
      </c>
      <c r="L29" s="39">
        <v>85</v>
      </c>
      <c r="N29" s="17">
        <f t="shared" si="2"/>
        <v>4</v>
      </c>
    </row>
    <row r="30" spans="3:14" ht="11.25" customHeight="1">
      <c r="C30" s="81" t="s">
        <v>590</v>
      </c>
      <c r="D30" s="17"/>
      <c r="F30" s="245"/>
      <c r="G30" s="224"/>
      <c r="H30" s="247"/>
      <c r="I30" s="247"/>
      <c r="J30" s="17" t="s">
        <v>113</v>
      </c>
      <c r="K30" s="17" t="s">
        <v>114</v>
      </c>
      <c r="L30" s="39">
        <v>90</v>
      </c>
      <c r="N30" s="17">
        <v>5</v>
      </c>
    </row>
    <row r="31" spans="3:14" ht="11.25" customHeight="1">
      <c r="C31" s="30" t="s">
        <v>409</v>
      </c>
      <c r="F31" s="245"/>
      <c r="G31" s="224"/>
      <c r="H31" s="247"/>
      <c r="I31" s="247"/>
      <c r="J31" s="17" t="s">
        <v>115</v>
      </c>
      <c r="K31" s="17" t="s">
        <v>116</v>
      </c>
      <c r="L31" s="39">
        <v>89</v>
      </c>
      <c r="N31" s="17">
        <f t="shared" si="2"/>
        <v>4</v>
      </c>
    </row>
    <row r="32" spans="6:14" ht="11.25" customHeight="1">
      <c r="F32" s="245"/>
      <c r="G32" s="224"/>
      <c r="H32" s="247"/>
      <c r="I32" s="247"/>
      <c r="J32" s="37" t="s">
        <v>439</v>
      </c>
      <c r="K32" s="16" t="s">
        <v>486</v>
      </c>
      <c r="L32" s="16">
        <v>83</v>
      </c>
      <c r="N32" s="17">
        <f t="shared" si="2"/>
        <v>4</v>
      </c>
    </row>
    <row r="33" spans="6:14" ht="11.25" customHeight="1">
      <c r="F33" s="245"/>
      <c r="G33" s="224"/>
      <c r="H33" s="247"/>
      <c r="I33" s="247"/>
      <c r="J33" s="37" t="s">
        <v>440</v>
      </c>
      <c r="K33" s="16" t="s">
        <v>487</v>
      </c>
      <c r="L33" s="16">
        <v>85</v>
      </c>
      <c r="N33" s="17">
        <f t="shared" si="2"/>
        <v>4</v>
      </c>
    </row>
    <row r="34" spans="6:16" ht="11.25" customHeight="1">
      <c r="F34" s="245"/>
      <c r="G34" s="227"/>
      <c r="H34" s="224"/>
      <c r="I34" s="224"/>
      <c r="J34" s="37" t="s">
        <v>441</v>
      </c>
      <c r="K34" s="16" t="s">
        <v>334</v>
      </c>
      <c r="L34" s="16">
        <v>88</v>
      </c>
      <c r="N34" s="17">
        <f t="shared" si="2"/>
        <v>4</v>
      </c>
      <c r="P34" s="27"/>
    </row>
    <row r="35" spans="5:16" ht="11.25" customHeight="1">
      <c r="E35" s="17"/>
      <c r="F35" s="224"/>
      <c r="G35" s="224"/>
      <c r="H35" s="224"/>
      <c r="I35" s="224"/>
      <c r="J35" s="37" t="s">
        <v>442</v>
      </c>
      <c r="K35" s="16" t="s">
        <v>108</v>
      </c>
      <c r="L35" s="27">
        <v>71</v>
      </c>
      <c r="N35" s="17">
        <f>IF(L35&lt;80,3)</f>
        <v>3</v>
      </c>
      <c r="P35" s="28"/>
    </row>
    <row r="36" spans="5:16" ht="11.25" customHeight="1">
      <c r="E36" s="27"/>
      <c r="F36" s="224"/>
      <c r="G36" s="224"/>
      <c r="H36" s="224"/>
      <c r="I36" s="224"/>
      <c r="J36" s="37" t="s">
        <v>443</v>
      </c>
      <c r="K36" s="16" t="s">
        <v>335</v>
      </c>
      <c r="L36" s="27">
        <v>91</v>
      </c>
      <c r="N36" s="17">
        <v>5</v>
      </c>
      <c r="P36" s="27"/>
    </row>
    <row r="37" spans="5:16" ht="11.25" customHeight="1">
      <c r="E37" s="27"/>
      <c r="J37" s="37" t="s">
        <v>444</v>
      </c>
      <c r="K37" s="16" t="s">
        <v>336</v>
      </c>
      <c r="L37" s="27">
        <v>87</v>
      </c>
      <c r="N37" s="17">
        <f>IF(L37&lt;90,4)</f>
        <v>4</v>
      </c>
      <c r="P37" s="27"/>
    </row>
    <row r="38" spans="3:16" ht="11.25" customHeight="1">
      <c r="C38" s="27"/>
      <c r="E38" s="27"/>
      <c r="J38" s="37" t="s">
        <v>445</v>
      </c>
      <c r="K38" s="16" t="s">
        <v>488</v>
      </c>
      <c r="L38" s="27">
        <v>84</v>
      </c>
      <c r="N38" s="17">
        <f>IF(L38&lt;90,4)</f>
        <v>4</v>
      </c>
      <c r="P38" s="29"/>
    </row>
    <row r="39" spans="5:16" ht="11.25" customHeight="1">
      <c r="E39" s="27"/>
      <c r="J39" s="37" t="s">
        <v>446</v>
      </c>
      <c r="K39" s="16" t="s">
        <v>309</v>
      </c>
      <c r="L39" s="16">
        <v>75</v>
      </c>
      <c r="N39" s="17">
        <f>IF(L39&lt;80,3)</f>
        <v>3</v>
      </c>
      <c r="P39" s="27"/>
    </row>
    <row r="40" spans="3:16" ht="11.25" customHeight="1">
      <c r="C40" s="22"/>
      <c r="E40" s="27"/>
      <c r="J40" s="37" t="s">
        <v>447</v>
      </c>
      <c r="K40" s="16" t="s">
        <v>489</v>
      </c>
      <c r="L40" s="16">
        <v>89</v>
      </c>
      <c r="N40" s="17">
        <f>IF(L40&lt;90,4)</f>
        <v>4</v>
      </c>
      <c r="P40" s="27"/>
    </row>
    <row r="41" spans="3:16" ht="11.25" customHeight="1">
      <c r="C41" s="31"/>
      <c r="D41" s="27"/>
      <c r="E41" s="27"/>
      <c r="J41" s="37" t="s">
        <v>448</v>
      </c>
      <c r="K41" s="16" t="s">
        <v>490</v>
      </c>
      <c r="L41" s="16">
        <v>87</v>
      </c>
      <c r="N41" s="17">
        <f>IF(L41&lt;90,4)</f>
        <v>4</v>
      </c>
      <c r="P41" s="29"/>
    </row>
    <row r="42" spans="4:16" ht="11.25" customHeight="1">
      <c r="D42" s="27"/>
      <c r="E42" s="27"/>
      <c r="J42" s="37" t="s">
        <v>449</v>
      </c>
      <c r="K42" s="16" t="s">
        <v>491</v>
      </c>
      <c r="L42" s="16">
        <v>85</v>
      </c>
      <c r="N42" s="17">
        <f>IF(L42&lt;90,4)</f>
        <v>4</v>
      </c>
      <c r="P42" s="111"/>
    </row>
    <row r="43" spans="3:16" ht="11.25" customHeight="1">
      <c r="C43" s="27"/>
      <c r="D43" s="27"/>
      <c r="E43" s="27"/>
      <c r="J43" s="37" t="s">
        <v>450</v>
      </c>
      <c r="K43" s="16" t="s">
        <v>310</v>
      </c>
      <c r="L43" s="16">
        <v>83</v>
      </c>
      <c r="N43" s="17">
        <f>IF(L43&lt;90,4)</f>
        <v>4</v>
      </c>
      <c r="P43" s="112"/>
    </row>
    <row r="44" spans="4:16" ht="11.25" customHeight="1">
      <c r="D44" s="27"/>
      <c r="E44" s="27"/>
      <c r="J44" s="37" t="s">
        <v>451</v>
      </c>
      <c r="K44" s="16" t="s">
        <v>492</v>
      </c>
      <c r="L44" s="16">
        <v>79</v>
      </c>
      <c r="N44" s="17">
        <f>IF(L44&lt;80,3)</f>
        <v>3</v>
      </c>
      <c r="P44" s="97"/>
    </row>
    <row r="45" spans="4:16" ht="11.25" customHeight="1">
      <c r="D45" s="27"/>
      <c r="E45" s="27"/>
      <c r="H45" s="32"/>
      <c r="J45" s="37" t="s">
        <v>452</v>
      </c>
      <c r="K45" s="16" t="s">
        <v>311</v>
      </c>
      <c r="L45" s="16">
        <v>81</v>
      </c>
      <c r="N45" s="17">
        <f>IF(L45&lt;90,4)</f>
        <v>4</v>
      </c>
      <c r="P45" s="112"/>
    </row>
    <row r="46" spans="3:16" ht="11.25" customHeight="1">
      <c r="C46" s="33"/>
      <c r="D46" s="27"/>
      <c r="E46" s="27"/>
      <c r="H46" s="34"/>
      <c r="J46" s="37" t="s">
        <v>453</v>
      </c>
      <c r="K46" s="16" t="s">
        <v>312</v>
      </c>
      <c r="L46" s="16">
        <v>86</v>
      </c>
      <c r="N46" s="17">
        <f>IF(L46&lt;90,4)</f>
        <v>4</v>
      </c>
      <c r="P46" s="111"/>
    </row>
    <row r="47" spans="4:16" ht="11.25" customHeight="1">
      <c r="D47" s="27"/>
      <c r="E47" s="27"/>
      <c r="H47" s="32"/>
      <c r="J47" s="37" t="s">
        <v>454</v>
      </c>
      <c r="K47" s="16" t="s">
        <v>313</v>
      </c>
      <c r="L47" s="16">
        <v>87</v>
      </c>
      <c r="N47" s="17">
        <f>IF(L47&lt;90,4)</f>
        <v>4</v>
      </c>
      <c r="P47" s="112"/>
    </row>
    <row r="48" spans="3:16" ht="11.25" customHeight="1">
      <c r="C48" s="35"/>
      <c r="D48" s="27"/>
      <c r="E48" s="27"/>
      <c r="H48" s="34"/>
      <c r="J48" s="17" t="s">
        <v>314</v>
      </c>
      <c r="K48" s="17" t="s">
        <v>315</v>
      </c>
      <c r="L48" s="39">
        <v>79</v>
      </c>
      <c r="N48" s="17">
        <f>IF(L48&lt;80,3)</f>
        <v>3</v>
      </c>
      <c r="P48" s="111"/>
    </row>
    <row r="49" spans="3:16" ht="11.25" customHeight="1">
      <c r="C49" s="36"/>
      <c r="D49" s="27"/>
      <c r="E49" s="27"/>
      <c r="H49" s="32"/>
      <c r="J49" s="17" t="s">
        <v>316</v>
      </c>
      <c r="K49" s="17" t="s">
        <v>317</v>
      </c>
      <c r="L49" s="39">
        <v>59</v>
      </c>
      <c r="N49" s="17">
        <f>IF(L49&lt;60,1)</f>
        <v>1</v>
      </c>
      <c r="P49" s="112"/>
    </row>
    <row r="50" spans="3:16" ht="11.25" customHeight="1">
      <c r="C50" s="27"/>
      <c r="D50" s="27"/>
      <c r="E50" s="27"/>
      <c r="J50" s="17" t="s">
        <v>318</v>
      </c>
      <c r="K50" s="17" t="s">
        <v>319</v>
      </c>
      <c r="L50" s="39">
        <v>70</v>
      </c>
      <c r="N50" s="17">
        <f>IF(L50&lt;80,3)</f>
        <v>3</v>
      </c>
      <c r="P50" s="27"/>
    </row>
    <row r="51" spans="10:14" ht="11.25" customHeight="1">
      <c r="J51" s="17" t="s">
        <v>455</v>
      </c>
      <c r="K51" s="16" t="s">
        <v>493</v>
      </c>
      <c r="L51" s="16">
        <v>50</v>
      </c>
      <c r="N51" s="17">
        <f>IF(L51&lt;60,1)</f>
        <v>1</v>
      </c>
    </row>
    <row r="52" spans="10:14" ht="11.25" customHeight="1">
      <c r="J52" s="37" t="s">
        <v>456</v>
      </c>
      <c r="K52" s="16" t="s">
        <v>494</v>
      </c>
      <c r="L52" s="16">
        <v>40</v>
      </c>
      <c r="N52" s="17">
        <f>IF(L52&lt;60,1)</f>
        <v>1</v>
      </c>
    </row>
    <row r="53" spans="10:14" ht="11.25" customHeight="1">
      <c r="J53" s="37" t="s">
        <v>457</v>
      </c>
      <c r="K53" s="16" t="s">
        <v>320</v>
      </c>
      <c r="L53" s="16">
        <v>68</v>
      </c>
      <c r="N53" s="17">
        <f>IF(L53&lt;70,2)</f>
        <v>2</v>
      </c>
    </row>
    <row r="54" spans="10:14" ht="11.25" customHeight="1">
      <c r="J54" s="37" t="s">
        <v>458</v>
      </c>
      <c r="K54" s="16" t="s">
        <v>495</v>
      </c>
      <c r="L54" s="16">
        <v>47</v>
      </c>
      <c r="N54" s="17">
        <f>IF(L54&lt;60,1)</f>
        <v>1</v>
      </c>
    </row>
    <row r="55" spans="10:14" ht="11.25" customHeight="1">
      <c r="J55" s="17" t="s">
        <v>321</v>
      </c>
      <c r="K55" s="17" t="s">
        <v>322</v>
      </c>
      <c r="L55" s="39">
        <v>64</v>
      </c>
      <c r="N55" s="17">
        <f aca="true" t="shared" si="3" ref="N55:N87">IF(L55&lt;70,2)</f>
        <v>2</v>
      </c>
    </row>
    <row r="56" spans="10:14" ht="11.25" customHeight="1">
      <c r="J56" s="17" t="s">
        <v>323</v>
      </c>
      <c r="K56" s="17" t="s">
        <v>324</v>
      </c>
      <c r="L56" s="39">
        <v>70</v>
      </c>
      <c r="N56" s="17">
        <f>IF(L56&lt;80,3)</f>
        <v>3</v>
      </c>
    </row>
    <row r="57" spans="10:14" ht="11.25" customHeight="1">
      <c r="J57" s="17" t="s">
        <v>325</v>
      </c>
      <c r="K57" s="17" t="s">
        <v>326</v>
      </c>
      <c r="L57" s="39">
        <v>74</v>
      </c>
      <c r="N57" s="17">
        <f>IF(L57&lt;80,3)</f>
        <v>3</v>
      </c>
    </row>
    <row r="58" spans="10:14" ht="11.25" customHeight="1">
      <c r="J58" s="17" t="s">
        <v>327</v>
      </c>
      <c r="K58" s="17" t="s">
        <v>328</v>
      </c>
      <c r="L58" s="39">
        <v>72</v>
      </c>
      <c r="N58" s="17">
        <f>IF(L58&lt;80,3)</f>
        <v>3</v>
      </c>
    </row>
    <row r="59" spans="3:14" ht="11.25" customHeight="1">
      <c r="C59" s="16" t="s">
        <v>437</v>
      </c>
      <c r="J59" s="17" t="s">
        <v>329</v>
      </c>
      <c r="K59" s="17" t="s">
        <v>330</v>
      </c>
      <c r="L59" s="39">
        <v>71</v>
      </c>
      <c r="N59" s="17">
        <f>IF(L59&lt;80,3)</f>
        <v>3</v>
      </c>
    </row>
    <row r="60" spans="3:14" ht="11.25" customHeight="1">
      <c r="C60" s="16" t="s">
        <v>437</v>
      </c>
      <c r="J60" s="17" t="s">
        <v>331</v>
      </c>
      <c r="K60" s="17" t="s">
        <v>332</v>
      </c>
      <c r="L60" s="39">
        <v>64</v>
      </c>
      <c r="N60" s="17">
        <f t="shared" si="3"/>
        <v>2</v>
      </c>
    </row>
    <row r="61" spans="3:14" ht="11.25" customHeight="1">
      <c r="C61" s="16" t="s">
        <v>437</v>
      </c>
      <c r="J61" s="17" t="s">
        <v>333</v>
      </c>
      <c r="K61" s="17" t="s">
        <v>305</v>
      </c>
      <c r="L61" s="39">
        <v>67</v>
      </c>
      <c r="N61" s="17">
        <f t="shared" si="3"/>
        <v>2</v>
      </c>
    </row>
    <row r="62" spans="3:14" ht="11.25" customHeight="1">
      <c r="C62" s="27" t="s">
        <v>437</v>
      </c>
      <c r="D62" s="27"/>
      <c r="E62" s="27"/>
      <c r="J62" s="17" t="s">
        <v>306</v>
      </c>
      <c r="K62" s="17" t="s">
        <v>307</v>
      </c>
      <c r="L62" s="39">
        <v>78</v>
      </c>
      <c r="N62" s="17">
        <f>IF(L62&lt;80,3)</f>
        <v>3</v>
      </c>
    </row>
    <row r="63" spans="3:14" ht="11.25" customHeight="1">
      <c r="C63" s="27" t="s">
        <v>437</v>
      </c>
      <c r="D63" s="27"/>
      <c r="E63" s="27"/>
      <c r="J63" s="17" t="s">
        <v>308</v>
      </c>
      <c r="K63" s="17" t="s">
        <v>255</v>
      </c>
      <c r="L63" s="39">
        <v>66</v>
      </c>
      <c r="N63" s="17">
        <f t="shared" si="3"/>
        <v>2</v>
      </c>
    </row>
    <row r="64" spans="3:14" ht="11.25" customHeight="1">
      <c r="C64" s="27" t="s">
        <v>437</v>
      </c>
      <c r="D64" s="27"/>
      <c r="E64" s="27"/>
      <c r="J64" s="17" t="s">
        <v>256</v>
      </c>
      <c r="K64" s="17" t="s">
        <v>88</v>
      </c>
      <c r="L64" s="39">
        <v>63</v>
      </c>
      <c r="N64" s="17">
        <f t="shared" si="3"/>
        <v>2</v>
      </c>
    </row>
    <row r="65" spans="3:14" ht="11.25" customHeight="1">
      <c r="C65" s="27" t="s">
        <v>437</v>
      </c>
      <c r="D65" s="27"/>
      <c r="E65" s="27"/>
      <c r="J65" s="17" t="s">
        <v>257</v>
      </c>
      <c r="K65" s="17" t="s">
        <v>258</v>
      </c>
      <c r="L65" s="39">
        <v>61</v>
      </c>
      <c r="N65" s="17">
        <f t="shared" si="3"/>
        <v>2</v>
      </c>
    </row>
    <row r="66" spans="3:14" ht="11.25" customHeight="1">
      <c r="C66" s="16" t="s">
        <v>437</v>
      </c>
      <c r="J66" s="17" t="s">
        <v>259</v>
      </c>
      <c r="K66" s="17" t="s">
        <v>279</v>
      </c>
      <c r="L66" s="39">
        <v>71</v>
      </c>
      <c r="N66" s="17">
        <f>IF(L66&lt;80,3)</f>
        <v>3</v>
      </c>
    </row>
    <row r="67" spans="3:14" ht="11.25" customHeight="1">
      <c r="C67" s="16" t="s">
        <v>437</v>
      </c>
      <c r="J67" s="17" t="s">
        <v>280</v>
      </c>
      <c r="K67" s="17" t="s">
        <v>281</v>
      </c>
      <c r="L67" s="39">
        <v>67</v>
      </c>
      <c r="N67" s="17">
        <f t="shared" si="3"/>
        <v>2</v>
      </c>
    </row>
    <row r="68" spans="3:14" ht="11.25" customHeight="1">
      <c r="C68" s="16" t="s">
        <v>437</v>
      </c>
      <c r="J68" s="17" t="s">
        <v>282</v>
      </c>
      <c r="K68" s="17" t="s">
        <v>283</v>
      </c>
      <c r="L68" s="39">
        <v>68</v>
      </c>
      <c r="N68" s="17">
        <f t="shared" si="3"/>
        <v>2</v>
      </c>
    </row>
    <row r="69" spans="3:14" ht="11.25" customHeight="1">
      <c r="C69" s="16" t="s">
        <v>437</v>
      </c>
      <c r="J69" s="17" t="s">
        <v>284</v>
      </c>
      <c r="K69" s="17" t="s">
        <v>285</v>
      </c>
      <c r="L69" s="39">
        <v>66</v>
      </c>
      <c r="N69" s="17">
        <f t="shared" si="3"/>
        <v>2</v>
      </c>
    </row>
    <row r="70" spans="3:14" ht="11.25" customHeight="1">
      <c r="C70" s="16" t="s">
        <v>437</v>
      </c>
      <c r="J70" s="17" t="s">
        <v>286</v>
      </c>
      <c r="K70" s="17" t="s">
        <v>287</v>
      </c>
      <c r="L70" s="39">
        <v>66</v>
      </c>
      <c r="N70" s="17">
        <f t="shared" si="3"/>
        <v>2</v>
      </c>
    </row>
    <row r="71" spans="3:14" ht="11.25" customHeight="1">
      <c r="C71" s="16" t="s">
        <v>437</v>
      </c>
      <c r="J71" s="17" t="s">
        <v>288</v>
      </c>
      <c r="K71" s="17" t="s">
        <v>89</v>
      </c>
      <c r="L71" s="39">
        <v>82</v>
      </c>
      <c r="N71" s="17">
        <f>IF(L71&lt;90,4)</f>
        <v>4</v>
      </c>
    </row>
    <row r="72" spans="3:14" ht="11.25" customHeight="1">
      <c r="C72" s="16" t="s">
        <v>437</v>
      </c>
      <c r="J72" s="17" t="s">
        <v>289</v>
      </c>
      <c r="K72" s="17" t="s">
        <v>90</v>
      </c>
      <c r="L72" s="39">
        <v>65</v>
      </c>
      <c r="N72" s="17">
        <f t="shared" si="3"/>
        <v>2</v>
      </c>
    </row>
    <row r="73" spans="3:14" ht="11.25" customHeight="1">
      <c r="C73" s="16" t="s">
        <v>437</v>
      </c>
      <c r="J73" s="17" t="s">
        <v>290</v>
      </c>
      <c r="K73" s="17" t="s">
        <v>91</v>
      </c>
      <c r="L73" s="39">
        <v>67</v>
      </c>
      <c r="N73" s="17">
        <f t="shared" si="3"/>
        <v>2</v>
      </c>
    </row>
    <row r="74" spans="3:14" ht="11.25" customHeight="1">
      <c r="C74" s="16" t="s">
        <v>437</v>
      </c>
      <c r="J74" s="37" t="s">
        <v>465</v>
      </c>
      <c r="K74" s="16" t="s">
        <v>303</v>
      </c>
      <c r="L74" s="16">
        <v>85</v>
      </c>
      <c r="N74" s="17">
        <f>IF(L74&lt;90,4)</f>
        <v>4</v>
      </c>
    </row>
    <row r="75" spans="5:16" ht="11.25" customHeight="1">
      <c r="E75" s="16" t="s">
        <v>437</v>
      </c>
      <c r="J75" s="37" t="s">
        <v>466</v>
      </c>
      <c r="K75" s="16" t="s">
        <v>502</v>
      </c>
      <c r="L75" s="16">
        <v>77</v>
      </c>
      <c r="N75" s="17">
        <f aca="true" t="shared" si="4" ref="N75:N81">IF(L75&lt;80,3)</f>
        <v>3</v>
      </c>
      <c r="P75" s="17"/>
    </row>
    <row r="76" spans="5:16" ht="11.25" customHeight="1">
      <c r="E76" s="16" t="s">
        <v>437</v>
      </c>
      <c r="J76" s="37" t="s">
        <v>467</v>
      </c>
      <c r="K76" s="16" t="s">
        <v>304</v>
      </c>
      <c r="L76" s="16">
        <v>74</v>
      </c>
      <c r="N76" s="17">
        <f t="shared" si="4"/>
        <v>3</v>
      </c>
      <c r="P76" s="17"/>
    </row>
    <row r="77" spans="5:14" ht="11.25" customHeight="1">
      <c r="E77" s="16" t="s">
        <v>437</v>
      </c>
      <c r="J77" s="17" t="s">
        <v>468</v>
      </c>
      <c r="K77" s="16" t="s">
        <v>503</v>
      </c>
      <c r="L77" s="16">
        <v>77</v>
      </c>
      <c r="N77" s="17">
        <f t="shared" si="4"/>
        <v>3</v>
      </c>
    </row>
    <row r="78" spans="5:14" ht="11.25" customHeight="1">
      <c r="E78" s="16" t="s">
        <v>437</v>
      </c>
      <c r="J78" s="17" t="s">
        <v>469</v>
      </c>
      <c r="K78" s="16" t="s">
        <v>504</v>
      </c>
      <c r="L78" s="16">
        <v>76</v>
      </c>
      <c r="N78" s="17">
        <f t="shared" si="4"/>
        <v>3</v>
      </c>
    </row>
    <row r="79" spans="5:14" ht="11.25" customHeight="1">
      <c r="E79" s="16" t="s">
        <v>437</v>
      </c>
      <c r="J79" s="17" t="s">
        <v>470</v>
      </c>
      <c r="K79" s="16" t="s">
        <v>505</v>
      </c>
      <c r="L79" s="16">
        <v>78</v>
      </c>
      <c r="N79" s="17">
        <f t="shared" si="4"/>
        <v>3</v>
      </c>
    </row>
    <row r="80" spans="5:14" ht="11.25" customHeight="1">
      <c r="E80" s="16" t="s">
        <v>437</v>
      </c>
      <c r="J80" s="17" t="s">
        <v>471</v>
      </c>
      <c r="K80" s="16" t="s">
        <v>506</v>
      </c>
      <c r="L80" s="16">
        <v>78</v>
      </c>
      <c r="N80" s="17">
        <f t="shared" si="4"/>
        <v>3</v>
      </c>
    </row>
    <row r="81" spans="5:16" ht="11.25" customHeight="1">
      <c r="E81" s="16" t="s">
        <v>437</v>
      </c>
      <c r="J81" s="17" t="s">
        <v>472</v>
      </c>
      <c r="K81" s="16" t="s">
        <v>507</v>
      </c>
      <c r="L81" s="16">
        <v>79</v>
      </c>
      <c r="N81" s="17">
        <f t="shared" si="4"/>
        <v>3</v>
      </c>
      <c r="P81" s="37"/>
    </row>
    <row r="82" spans="5:16" ht="11.25" customHeight="1">
      <c r="E82" s="16" t="s">
        <v>437</v>
      </c>
      <c r="J82" s="17" t="s">
        <v>473</v>
      </c>
      <c r="K82" s="16" t="s">
        <v>508</v>
      </c>
      <c r="L82" s="16">
        <v>67</v>
      </c>
      <c r="N82" s="17">
        <f t="shared" si="3"/>
        <v>2</v>
      </c>
      <c r="P82" s="37"/>
    </row>
    <row r="83" spans="5:16" ht="11.25" customHeight="1">
      <c r="E83" s="16" t="s">
        <v>437</v>
      </c>
      <c r="J83" s="150" t="s">
        <v>100</v>
      </c>
      <c r="K83" s="100" t="s">
        <v>101</v>
      </c>
      <c r="L83" s="39">
        <v>64</v>
      </c>
      <c r="N83" s="17">
        <f t="shared" si="3"/>
        <v>2</v>
      </c>
      <c r="P83" s="37"/>
    </row>
    <row r="84" spans="5:16" ht="11.25" customHeight="1">
      <c r="E84" s="16" t="s">
        <v>437</v>
      </c>
      <c r="J84" s="150" t="s">
        <v>109</v>
      </c>
      <c r="K84" s="100" t="s">
        <v>110</v>
      </c>
      <c r="L84" s="39">
        <v>64</v>
      </c>
      <c r="N84" s="17">
        <f t="shared" si="3"/>
        <v>2</v>
      </c>
      <c r="P84" s="37"/>
    </row>
    <row r="85" spans="5:16" ht="11.25" customHeight="1">
      <c r="E85" s="16" t="s">
        <v>437</v>
      </c>
      <c r="J85" s="17" t="s">
        <v>117</v>
      </c>
      <c r="K85" s="17" t="s">
        <v>118</v>
      </c>
      <c r="L85" s="39">
        <v>65</v>
      </c>
      <c r="N85" s="17">
        <f t="shared" si="3"/>
        <v>2</v>
      </c>
      <c r="P85" s="37"/>
    </row>
    <row r="86" spans="5:16" ht="11.25" customHeight="1">
      <c r="E86" s="16" t="s">
        <v>437</v>
      </c>
      <c r="J86" s="17" t="s">
        <v>119</v>
      </c>
      <c r="K86" s="17" t="s">
        <v>120</v>
      </c>
      <c r="L86" s="39">
        <v>67</v>
      </c>
      <c r="N86" s="17">
        <f t="shared" si="3"/>
        <v>2</v>
      </c>
      <c r="P86" s="37"/>
    </row>
    <row r="87" spans="5:16" ht="11.25" customHeight="1">
      <c r="E87" s="16" t="s">
        <v>437</v>
      </c>
      <c r="J87" s="17" t="s">
        <v>121</v>
      </c>
      <c r="K87" s="17" t="s">
        <v>122</v>
      </c>
      <c r="L87" s="39">
        <v>64</v>
      </c>
      <c r="N87" s="17">
        <f t="shared" si="3"/>
        <v>2</v>
      </c>
      <c r="P87" s="37"/>
    </row>
    <row r="88" spans="5:14" ht="11.25" customHeight="1">
      <c r="E88" s="16" t="s">
        <v>437</v>
      </c>
      <c r="J88" s="17" t="s">
        <v>123</v>
      </c>
      <c r="K88" s="17" t="s">
        <v>124</v>
      </c>
      <c r="L88" s="39">
        <v>71</v>
      </c>
      <c r="N88" s="17">
        <f>IF(L88&lt;80,3)</f>
        <v>3</v>
      </c>
    </row>
    <row r="89" spans="5:14" ht="11.25" customHeight="1">
      <c r="E89" s="16" t="s">
        <v>437</v>
      </c>
      <c r="J89" s="17" t="s">
        <v>132</v>
      </c>
      <c r="K89" s="17" t="s">
        <v>133</v>
      </c>
      <c r="L89" s="39">
        <v>69</v>
      </c>
      <c r="N89" s="17">
        <f>IF(L89&lt;70,2)</f>
        <v>2</v>
      </c>
    </row>
    <row r="90" spans="5:14" ht="11.25" customHeight="1">
      <c r="E90" s="16" t="s">
        <v>437</v>
      </c>
      <c r="J90" s="17" t="s">
        <v>134</v>
      </c>
      <c r="K90" s="17" t="s">
        <v>135</v>
      </c>
      <c r="L90" s="39">
        <v>59</v>
      </c>
      <c r="N90" s="17">
        <f aca="true" t="shared" si="5" ref="N90:N95">IF(L90&lt;60,1)</f>
        <v>1</v>
      </c>
    </row>
    <row r="91" spans="5:14" ht="11.25" customHeight="1">
      <c r="E91" s="16" t="s">
        <v>437</v>
      </c>
      <c r="J91" s="17" t="s">
        <v>136</v>
      </c>
      <c r="K91" s="17" t="s">
        <v>137</v>
      </c>
      <c r="L91" s="39">
        <v>60</v>
      </c>
      <c r="N91" s="17">
        <f>IF(L91&lt;70,2)</f>
        <v>2</v>
      </c>
    </row>
    <row r="92" spans="5:14" ht="11.25" customHeight="1">
      <c r="E92" s="16" t="s">
        <v>437</v>
      </c>
      <c r="J92" s="17" t="s">
        <v>138</v>
      </c>
      <c r="K92" s="17" t="s">
        <v>139</v>
      </c>
      <c r="L92" s="39">
        <v>60</v>
      </c>
      <c r="N92" s="17">
        <f>IF(L92&lt;70,2)</f>
        <v>2</v>
      </c>
    </row>
    <row r="93" spans="5:14" ht="11.25" customHeight="1">
      <c r="E93" s="16" t="s">
        <v>437</v>
      </c>
      <c r="J93" s="17" t="s">
        <v>140</v>
      </c>
      <c r="K93" s="17" t="s">
        <v>141</v>
      </c>
      <c r="L93" s="39">
        <v>65</v>
      </c>
      <c r="N93" s="17">
        <f>IF(L93&lt;70,2)</f>
        <v>2</v>
      </c>
    </row>
    <row r="94" spans="5:14" ht="11.25" customHeight="1">
      <c r="E94" s="16" t="s">
        <v>437</v>
      </c>
      <c r="J94" s="17" t="s">
        <v>142</v>
      </c>
      <c r="K94" s="17" t="s">
        <v>143</v>
      </c>
      <c r="L94" s="39">
        <v>59</v>
      </c>
      <c r="N94" s="17">
        <f t="shared" si="5"/>
        <v>1</v>
      </c>
    </row>
    <row r="95" spans="5:14" ht="11.25" customHeight="1">
      <c r="E95" s="16" t="s">
        <v>437</v>
      </c>
      <c r="J95" s="17" t="s">
        <v>144</v>
      </c>
      <c r="K95" s="17" t="s">
        <v>145</v>
      </c>
      <c r="L95" s="39">
        <v>58</v>
      </c>
      <c r="N95" s="17">
        <f t="shared" si="5"/>
        <v>1</v>
      </c>
    </row>
    <row r="96" spans="5:14" ht="11.25" customHeight="1">
      <c r="E96" s="16" t="s">
        <v>437</v>
      </c>
      <c r="J96" s="17" t="s">
        <v>146</v>
      </c>
      <c r="K96" s="17" t="s">
        <v>147</v>
      </c>
      <c r="L96" s="39">
        <v>70</v>
      </c>
      <c r="N96" s="17">
        <f aca="true" t="shared" si="6" ref="N96:N105">IF(L96&lt;80,3)</f>
        <v>3</v>
      </c>
    </row>
    <row r="97" spans="5:16" ht="11.25" customHeight="1">
      <c r="E97" s="16" t="s">
        <v>437</v>
      </c>
      <c r="J97" s="17" t="s">
        <v>102</v>
      </c>
      <c r="K97" s="17" t="s">
        <v>296</v>
      </c>
      <c r="L97" s="39">
        <v>74</v>
      </c>
      <c r="N97" s="17">
        <f t="shared" si="6"/>
        <v>3</v>
      </c>
      <c r="P97" s="17"/>
    </row>
    <row r="98" spans="5:16" ht="11.25" customHeight="1">
      <c r="E98" s="16" t="s">
        <v>437</v>
      </c>
      <c r="J98" s="17" t="s">
        <v>103</v>
      </c>
      <c r="K98" s="17" t="s">
        <v>297</v>
      </c>
      <c r="L98" s="39">
        <v>71</v>
      </c>
      <c r="N98" s="17">
        <f t="shared" si="6"/>
        <v>3</v>
      </c>
      <c r="P98" s="17"/>
    </row>
    <row r="99" spans="5:16" ht="11.25" customHeight="1">
      <c r="E99" s="16" t="s">
        <v>437</v>
      </c>
      <c r="J99" s="17" t="s">
        <v>104</v>
      </c>
      <c r="K99" s="17" t="s">
        <v>125</v>
      </c>
      <c r="L99" s="39">
        <v>74</v>
      </c>
      <c r="N99" s="17">
        <f t="shared" si="6"/>
        <v>3</v>
      </c>
      <c r="P99" s="17"/>
    </row>
    <row r="100" spans="5:16" ht="11.25" customHeight="1">
      <c r="E100" s="16" t="s">
        <v>437</v>
      </c>
      <c r="J100" s="17" t="s">
        <v>105</v>
      </c>
      <c r="K100" s="17" t="s">
        <v>126</v>
      </c>
      <c r="L100" s="39">
        <v>70</v>
      </c>
      <c r="N100" s="17">
        <f t="shared" si="6"/>
        <v>3</v>
      </c>
      <c r="P100" s="17"/>
    </row>
    <row r="101" spans="5:16" ht="11.25" customHeight="1">
      <c r="E101" s="16" t="s">
        <v>437</v>
      </c>
      <c r="J101" s="17" t="s">
        <v>291</v>
      </c>
      <c r="K101" s="17" t="s">
        <v>127</v>
      </c>
      <c r="L101" s="39">
        <v>75</v>
      </c>
      <c r="N101" s="17">
        <f t="shared" si="6"/>
        <v>3</v>
      </c>
      <c r="P101" s="17"/>
    </row>
    <row r="102" spans="5:16" ht="11.25" customHeight="1">
      <c r="E102" s="16" t="s">
        <v>437</v>
      </c>
      <c r="J102" s="17" t="s">
        <v>292</v>
      </c>
      <c r="K102" s="17" t="s">
        <v>128</v>
      </c>
      <c r="L102" s="39">
        <v>72</v>
      </c>
      <c r="N102" s="17">
        <f t="shared" si="6"/>
        <v>3</v>
      </c>
      <c r="P102" s="17"/>
    </row>
    <row r="103" spans="5:16" ht="11.25" customHeight="1">
      <c r="E103" s="16" t="s">
        <v>437</v>
      </c>
      <c r="J103" s="17" t="s">
        <v>293</v>
      </c>
      <c r="K103" s="17" t="s">
        <v>129</v>
      </c>
      <c r="L103" s="39">
        <v>73</v>
      </c>
      <c r="N103" s="17">
        <f t="shared" si="6"/>
        <v>3</v>
      </c>
      <c r="P103" s="17"/>
    </row>
    <row r="104" spans="5:16" ht="11.25" customHeight="1">
      <c r="E104" s="16" t="s">
        <v>437</v>
      </c>
      <c r="J104" s="17" t="s">
        <v>294</v>
      </c>
      <c r="K104" s="17" t="s">
        <v>130</v>
      </c>
      <c r="L104" s="39">
        <v>72</v>
      </c>
      <c r="N104" s="17">
        <f t="shared" si="6"/>
        <v>3</v>
      </c>
      <c r="P104" s="17"/>
    </row>
    <row r="105" spans="5:16" ht="11.25" customHeight="1">
      <c r="E105" s="16" t="s">
        <v>437</v>
      </c>
      <c r="J105" s="17" t="s">
        <v>295</v>
      </c>
      <c r="K105" s="17" t="s">
        <v>131</v>
      </c>
      <c r="L105" s="39">
        <v>71</v>
      </c>
      <c r="N105" s="17">
        <f t="shared" si="6"/>
        <v>3</v>
      </c>
      <c r="P105" s="17"/>
    </row>
    <row r="106" spans="5:16" ht="11.25" customHeight="1">
      <c r="E106" s="16" t="s">
        <v>437</v>
      </c>
      <c r="J106" s="17" t="s">
        <v>148</v>
      </c>
      <c r="K106" s="17" t="s">
        <v>261</v>
      </c>
      <c r="L106" s="39">
        <v>64</v>
      </c>
      <c r="N106" s="17">
        <f>IF(L106&lt;70,2)</f>
        <v>2</v>
      </c>
      <c r="P106" s="17"/>
    </row>
    <row r="107" spans="5:16" ht="11.25" customHeight="1">
      <c r="E107" s="16" t="s">
        <v>437</v>
      </c>
      <c r="J107" s="17" t="s">
        <v>150</v>
      </c>
      <c r="K107" s="17" t="s">
        <v>338</v>
      </c>
      <c r="L107" s="39">
        <v>70</v>
      </c>
      <c r="N107" s="17">
        <f>IF(L107&lt;80,3)</f>
        <v>3</v>
      </c>
      <c r="P107" s="17"/>
    </row>
    <row r="108" spans="5:16" ht="11.25" customHeight="1">
      <c r="E108" s="16" t="s">
        <v>437</v>
      </c>
      <c r="J108" s="17" t="s">
        <v>152</v>
      </c>
      <c r="K108" s="17" t="s">
        <v>337</v>
      </c>
      <c r="L108" s="39">
        <v>64</v>
      </c>
      <c r="N108" s="17">
        <f>IF(L108&lt;70,2)</f>
        <v>2</v>
      </c>
      <c r="P108" s="17"/>
    </row>
    <row r="109" spans="5:16" ht="11.25" customHeight="1">
      <c r="E109" s="16" t="s">
        <v>437</v>
      </c>
      <c r="J109" s="25" t="s">
        <v>153</v>
      </c>
      <c r="K109" s="17" t="s">
        <v>154</v>
      </c>
      <c r="L109" s="39">
        <v>70</v>
      </c>
      <c r="N109" s="17">
        <f>IF(L109&lt;80,3)</f>
        <v>3</v>
      </c>
      <c r="P109" s="17"/>
    </row>
    <row r="110" spans="5:16" ht="11.25" customHeight="1">
      <c r="E110" s="16" t="s">
        <v>437</v>
      </c>
      <c r="J110" s="25" t="s">
        <v>155</v>
      </c>
      <c r="K110" s="25" t="s">
        <v>156</v>
      </c>
      <c r="L110" s="39">
        <v>80</v>
      </c>
      <c r="N110" s="17">
        <f>IF(L110&lt;90,4)</f>
        <v>4</v>
      </c>
      <c r="P110" s="37"/>
    </row>
    <row r="111" spans="5:16" ht="11.25" customHeight="1">
      <c r="E111" s="16" t="s">
        <v>437</v>
      </c>
      <c r="J111" s="25" t="s">
        <v>157</v>
      </c>
      <c r="K111" s="25" t="s">
        <v>158</v>
      </c>
      <c r="L111" s="39">
        <v>73</v>
      </c>
      <c r="N111" s="17">
        <f>IF(L111&lt;80,3)</f>
        <v>3</v>
      </c>
      <c r="P111" s="37"/>
    </row>
    <row r="112" spans="5:16" ht="11.25" customHeight="1">
      <c r="E112" s="16" t="s">
        <v>437</v>
      </c>
      <c r="J112" s="17" t="s">
        <v>159</v>
      </c>
      <c r="K112" s="17" t="s">
        <v>160</v>
      </c>
      <c r="L112" s="39">
        <v>73</v>
      </c>
      <c r="N112" s="17">
        <f>IF(L112&lt;80,3)</f>
        <v>3</v>
      </c>
      <c r="P112" s="37"/>
    </row>
    <row r="113" spans="5:16" ht="11.25" customHeight="1">
      <c r="E113" s="16" t="s">
        <v>437</v>
      </c>
      <c r="J113" s="25" t="s">
        <v>161</v>
      </c>
      <c r="K113" s="25" t="s">
        <v>162</v>
      </c>
      <c r="L113" s="39">
        <v>66</v>
      </c>
      <c r="N113" s="17">
        <f>IF(L113&lt;70,2)</f>
        <v>2</v>
      </c>
      <c r="P113" s="37"/>
    </row>
    <row r="114" spans="5:16" ht="11.25" customHeight="1">
      <c r="E114" s="16" t="s">
        <v>437</v>
      </c>
      <c r="J114" s="25" t="s">
        <v>163</v>
      </c>
      <c r="K114" s="25" t="s">
        <v>164</v>
      </c>
      <c r="L114" s="39">
        <v>66</v>
      </c>
      <c r="N114" s="17">
        <f>IF(L114&lt;70,2)</f>
        <v>2</v>
      </c>
      <c r="P114" s="37"/>
    </row>
    <row r="115" spans="5:16" ht="11.25" customHeight="1">
      <c r="E115" s="16" t="s">
        <v>437</v>
      </c>
      <c r="J115" s="25" t="s">
        <v>165</v>
      </c>
      <c r="K115" s="25" t="s">
        <v>166</v>
      </c>
      <c r="L115" s="39">
        <v>63</v>
      </c>
      <c r="N115" s="17">
        <f>IF(L115&lt;70,2)</f>
        <v>2</v>
      </c>
      <c r="P115" s="37"/>
    </row>
    <row r="116" spans="5:16" ht="11.25" customHeight="1">
      <c r="E116" s="16" t="s">
        <v>437</v>
      </c>
      <c r="J116" s="25" t="s">
        <v>167</v>
      </c>
      <c r="K116" s="25" t="s">
        <v>168</v>
      </c>
      <c r="L116" s="39">
        <v>63</v>
      </c>
      <c r="N116" s="17">
        <f>IF(L116&lt;70,2)</f>
        <v>2</v>
      </c>
      <c r="P116" s="37"/>
    </row>
    <row r="117" spans="5:16" ht="11.25" customHeight="1">
      <c r="E117" s="16" t="s">
        <v>437</v>
      </c>
      <c r="J117" s="25" t="s">
        <v>169</v>
      </c>
      <c r="K117" s="25" t="s">
        <v>170</v>
      </c>
      <c r="L117" s="39">
        <v>79</v>
      </c>
      <c r="N117" s="17">
        <f>IF(L117&lt;80,3)</f>
        <v>3</v>
      </c>
      <c r="P117" s="37"/>
    </row>
    <row r="118" spans="5:16" ht="11.25" customHeight="1">
      <c r="E118" s="16" t="s">
        <v>437</v>
      </c>
      <c r="J118" s="25" t="s">
        <v>171</v>
      </c>
      <c r="K118" s="25" t="s">
        <v>172</v>
      </c>
      <c r="L118" s="39">
        <v>86</v>
      </c>
      <c r="N118" s="17">
        <f aca="true" t="shared" si="7" ref="N118:N129">IF(L118&lt;90,4)</f>
        <v>4</v>
      </c>
      <c r="P118" s="37"/>
    </row>
    <row r="119" spans="10:14" ht="11.25" customHeight="1">
      <c r="J119" s="25" t="s">
        <v>173</v>
      </c>
      <c r="K119" s="25" t="s">
        <v>174</v>
      </c>
      <c r="L119" s="39">
        <v>83</v>
      </c>
      <c r="N119" s="17">
        <f t="shared" si="7"/>
        <v>4</v>
      </c>
    </row>
    <row r="120" spans="10:14" ht="11.25" customHeight="1">
      <c r="J120" s="25" t="s">
        <v>175</v>
      </c>
      <c r="K120" s="25" t="s">
        <v>176</v>
      </c>
      <c r="L120" s="39">
        <v>85</v>
      </c>
      <c r="N120" s="17">
        <f t="shared" si="7"/>
        <v>4</v>
      </c>
    </row>
    <row r="121" spans="10:14" ht="11.25" customHeight="1">
      <c r="J121" s="17" t="s">
        <v>177</v>
      </c>
      <c r="K121" s="17" t="s">
        <v>178</v>
      </c>
      <c r="L121" s="39">
        <v>88</v>
      </c>
      <c r="N121" s="17">
        <f t="shared" si="7"/>
        <v>4</v>
      </c>
    </row>
    <row r="122" spans="10:14" ht="11.25" customHeight="1">
      <c r="J122" s="17" t="s">
        <v>179</v>
      </c>
      <c r="K122" s="17" t="s">
        <v>180</v>
      </c>
      <c r="L122" s="39">
        <v>85</v>
      </c>
      <c r="N122" s="17">
        <f t="shared" si="7"/>
        <v>4</v>
      </c>
    </row>
    <row r="123" spans="10:14" ht="11.25" customHeight="1">
      <c r="J123" s="17" t="s">
        <v>181</v>
      </c>
      <c r="K123" s="17" t="s">
        <v>182</v>
      </c>
      <c r="L123" s="39">
        <v>92</v>
      </c>
      <c r="N123" s="17">
        <v>5</v>
      </c>
    </row>
    <row r="124" spans="10:14" ht="11.25" customHeight="1">
      <c r="J124" s="17" t="s">
        <v>183</v>
      </c>
      <c r="K124" s="17" t="s">
        <v>184</v>
      </c>
      <c r="L124" s="39">
        <v>92</v>
      </c>
      <c r="N124" s="17">
        <v>5</v>
      </c>
    </row>
    <row r="125" spans="10:14" ht="11.25" customHeight="1">
      <c r="J125" s="17" t="s">
        <v>185</v>
      </c>
      <c r="K125" s="17" t="s">
        <v>186</v>
      </c>
      <c r="L125" s="39">
        <v>90</v>
      </c>
      <c r="N125" s="17">
        <v>5</v>
      </c>
    </row>
    <row r="126" spans="10:14" ht="11.25" customHeight="1">
      <c r="J126" s="17" t="s">
        <v>187</v>
      </c>
      <c r="K126" s="17" t="s">
        <v>188</v>
      </c>
      <c r="L126" s="39">
        <v>86</v>
      </c>
      <c r="N126" s="17">
        <f t="shared" si="7"/>
        <v>4</v>
      </c>
    </row>
    <row r="127" spans="10:14" ht="11.25" customHeight="1">
      <c r="J127" s="17" t="s">
        <v>189</v>
      </c>
      <c r="K127" s="17" t="s">
        <v>190</v>
      </c>
      <c r="L127" s="39">
        <v>85</v>
      </c>
      <c r="N127" s="17">
        <f t="shared" si="7"/>
        <v>4</v>
      </c>
    </row>
    <row r="128" spans="10:14" ht="11.25" customHeight="1">
      <c r="J128" s="17" t="s">
        <v>191</v>
      </c>
      <c r="K128" s="17" t="s">
        <v>192</v>
      </c>
      <c r="L128" s="39">
        <v>85</v>
      </c>
      <c r="N128" s="17">
        <f t="shared" si="7"/>
        <v>4</v>
      </c>
    </row>
    <row r="129" spans="10:14" ht="11.25" customHeight="1">
      <c r="J129" s="17" t="s">
        <v>193</v>
      </c>
      <c r="K129" s="17" t="s">
        <v>194</v>
      </c>
      <c r="L129" s="39">
        <v>85</v>
      </c>
      <c r="N129" s="17">
        <f t="shared" si="7"/>
        <v>4</v>
      </c>
    </row>
    <row r="130" spans="10:14" ht="11.25" customHeight="1">
      <c r="J130" s="17" t="s">
        <v>195</v>
      </c>
      <c r="K130" s="17" t="s">
        <v>196</v>
      </c>
      <c r="L130" s="39">
        <v>78</v>
      </c>
      <c r="N130" s="17">
        <f>IF(L130&lt;80,3)</f>
        <v>3</v>
      </c>
    </row>
    <row r="131" spans="10:14" ht="11.25" customHeight="1">
      <c r="J131" s="17" t="s">
        <v>197</v>
      </c>
      <c r="K131" s="17" t="s">
        <v>198</v>
      </c>
      <c r="L131" s="39">
        <v>74</v>
      </c>
      <c r="N131" s="17">
        <f>IF(L131&lt;80,3)</f>
        <v>3</v>
      </c>
    </row>
    <row r="132" spans="10:14" ht="11.25" customHeight="1">
      <c r="J132" s="17" t="s">
        <v>199</v>
      </c>
      <c r="K132" s="17" t="s">
        <v>200</v>
      </c>
      <c r="L132" s="39">
        <v>83</v>
      </c>
      <c r="N132" s="17">
        <f>IF(L132&lt;90,4)</f>
        <v>4</v>
      </c>
    </row>
    <row r="133" spans="10:14" ht="11.25" customHeight="1">
      <c r="J133" s="17" t="s">
        <v>201</v>
      </c>
      <c r="K133" s="17" t="s">
        <v>202</v>
      </c>
      <c r="L133" s="39">
        <v>75</v>
      </c>
      <c r="N133" s="17">
        <f>IF(L133&lt;80,3)</f>
        <v>3</v>
      </c>
    </row>
    <row r="134" spans="10:14" ht="11.25" customHeight="1">
      <c r="J134" s="17" t="s">
        <v>203</v>
      </c>
      <c r="K134" s="17" t="s">
        <v>204</v>
      </c>
      <c r="L134" s="39">
        <v>81</v>
      </c>
      <c r="N134" s="17">
        <f>IF(L134&lt;90,4)</f>
        <v>4</v>
      </c>
    </row>
    <row r="135" spans="10:14" ht="11.25" customHeight="1">
      <c r="J135" s="17" t="s">
        <v>205</v>
      </c>
      <c r="K135" s="17" t="s">
        <v>206</v>
      </c>
      <c r="L135" s="39">
        <v>81</v>
      </c>
      <c r="N135" s="17">
        <f>IF(L135&lt;90,4)</f>
        <v>4</v>
      </c>
    </row>
    <row r="136" spans="10:14" ht="11.25" customHeight="1">
      <c r="J136" s="17" t="s">
        <v>207</v>
      </c>
      <c r="K136" s="17" t="s">
        <v>208</v>
      </c>
      <c r="L136" s="39">
        <v>78</v>
      </c>
      <c r="N136" s="17">
        <f>IF(L136&lt;80,3)</f>
        <v>3</v>
      </c>
    </row>
    <row r="137" spans="10:14" ht="11.25" customHeight="1">
      <c r="J137" s="17" t="s">
        <v>209</v>
      </c>
      <c r="K137" s="17" t="s">
        <v>210</v>
      </c>
      <c r="L137" s="39">
        <v>83</v>
      </c>
      <c r="N137" s="17">
        <f>IF(L137&lt;90,4)</f>
        <v>4</v>
      </c>
    </row>
    <row r="138" spans="10:14" ht="11.25" customHeight="1">
      <c r="J138" s="17" t="s">
        <v>211</v>
      </c>
      <c r="K138" s="17" t="s">
        <v>212</v>
      </c>
      <c r="L138" s="39">
        <v>83</v>
      </c>
      <c r="N138" s="17">
        <f>IF(L138&lt;90,4)</f>
        <v>4</v>
      </c>
    </row>
    <row r="139" spans="10:14" ht="11.25" customHeight="1">
      <c r="J139" s="37" t="s">
        <v>459</v>
      </c>
      <c r="K139" s="16" t="s">
        <v>496</v>
      </c>
      <c r="L139" s="16">
        <v>69</v>
      </c>
      <c r="N139" s="17">
        <f>IF(L139&lt;70,2)</f>
        <v>2</v>
      </c>
    </row>
    <row r="140" spans="10:14" ht="11.25" customHeight="1">
      <c r="J140" s="37" t="s">
        <v>460</v>
      </c>
      <c r="K140" s="16" t="s">
        <v>497</v>
      </c>
      <c r="L140" s="16">
        <v>70</v>
      </c>
      <c r="N140" s="17">
        <f>IF(L140&lt;80,3)</f>
        <v>3</v>
      </c>
    </row>
    <row r="141" spans="10:14" ht="11.25" customHeight="1">
      <c r="J141" s="37" t="s">
        <v>461</v>
      </c>
      <c r="K141" s="16" t="s">
        <v>498</v>
      </c>
      <c r="L141" s="16">
        <v>67</v>
      </c>
      <c r="N141" s="17">
        <f>IF(L141&lt;70,2)</f>
        <v>2</v>
      </c>
    </row>
    <row r="142" spans="10:14" ht="11.25" customHeight="1">
      <c r="J142" s="37" t="s">
        <v>462</v>
      </c>
      <c r="K142" s="16" t="s">
        <v>499</v>
      </c>
      <c r="L142" s="16">
        <v>71</v>
      </c>
      <c r="N142" s="17">
        <f>IF(L142&lt;80,3)</f>
        <v>3</v>
      </c>
    </row>
    <row r="143" spans="10:14" ht="11.25" customHeight="1">
      <c r="J143" s="37" t="s">
        <v>463</v>
      </c>
      <c r="K143" s="16" t="s">
        <v>500</v>
      </c>
      <c r="L143" s="16">
        <v>64</v>
      </c>
      <c r="N143" s="17">
        <f>IF(L143&lt;70,2)</f>
        <v>2</v>
      </c>
    </row>
    <row r="144" spans="10:14" ht="11.25" customHeight="1">
      <c r="J144" s="37" t="s">
        <v>464</v>
      </c>
      <c r="K144" s="16" t="s">
        <v>501</v>
      </c>
      <c r="L144" s="16">
        <v>70</v>
      </c>
      <c r="N144" s="17">
        <f>IF(L144&lt;80,3)</f>
        <v>3</v>
      </c>
    </row>
    <row r="145" spans="10:14" ht="11.25" customHeight="1">
      <c r="J145" s="25" t="s">
        <v>213</v>
      </c>
      <c r="K145" s="25" t="s">
        <v>214</v>
      </c>
      <c r="L145" s="39">
        <v>58</v>
      </c>
      <c r="N145" s="17">
        <f aca="true" t="shared" si="8" ref="N145:N158">IF(L145&lt;60,1)</f>
        <v>1</v>
      </c>
    </row>
    <row r="146" spans="10:14" ht="11.25" customHeight="1">
      <c r="J146" s="25" t="s">
        <v>215</v>
      </c>
      <c r="K146" s="25" t="s">
        <v>216</v>
      </c>
      <c r="L146" s="39">
        <v>61</v>
      </c>
      <c r="N146" s="17">
        <f>IF(L146&lt;70,2)</f>
        <v>2</v>
      </c>
    </row>
    <row r="147" spans="10:14" ht="11.25" customHeight="1">
      <c r="J147" s="25" t="s">
        <v>217</v>
      </c>
      <c r="K147" s="25" t="s">
        <v>218</v>
      </c>
      <c r="L147" s="39">
        <v>55</v>
      </c>
      <c r="N147" s="17">
        <f t="shared" si="8"/>
        <v>1</v>
      </c>
    </row>
    <row r="148" spans="10:14" ht="11.25" customHeight="1">
      <c r="J148" s="17" t="s">
        <v>219</v>
      </c>
      <c r="K148" s="17" t="s">
        <v>220</v>
      </c>
      <c r="L148" s="39">
        <v>72</v>
      </c>
      <c r="N148" s="17">
        <f>IF(L148&lt;80,3)</f>
        <v>3</v>
      </c>
    </row>
    <row r="149" spans="5:14" ht="11.25" customHeight="1">
      <c r="E149" s="16" t="s">
        <v>437</v>
      </c>
      <c r="J149" s="17" t="s">
        <v>221</v>
      </c>
      <c r="K149" s="17" t="s">
        <v>222</v>
      </c>
      <c r="L149" s="39">
        <v>51</v>
      </c>
      <c r="N149" s="17">
        <f t="shared" si="8"/>
        <v>1</v>
      </c>
    </row>
    <row r="150" spans="5:14" ht="11.25" customHeight="1">
      <c r="E150" s="16" t="s">
        <v>437</v>
      </c>
      <c r="J150" s="17" t="s">
        <v>223</v>
      </c>
      <c r="K150" s="17" t="s">
        <v>262</v>
      </c>
      <c r="L150" s="39">
        <v>66</v>
      </c>
      <c r="N150" s="17">
        <f>IF(L150&lt;70,2)</f>
        <v>2</v>
      </c>
    </row>
    <row r="151" spans="5:14" ht="11.25" customHeight="1">
      <c r="E151" s="16" t="s">
        <v>437</v>
      </c>
      <c r="J151" s="17" t="s">
        <v>224</v>
      </c>
      <c r="K151" s="17" t="s">
        <v>263</v>
      </c>
      <c r="L151" s="39">
        <v>64</v>
      </c>
      <c r="N151" s="17">
        <f>IF(L151&lt;70,2)</f>
        <v>2</v>
      </c>
    </row>
    <row r="152" spans="5:14" ht="11.25" customHeight="1">
      <c r="E152" s="16" t="s">
        <v>437</v>
      </c>
      <c r="J152" s="17" t="s">
        <v>225</v>
      </c>
      <c r="K152" s="17" t="s">
        <v>226</v>
      </c>
      <c r="L152" s="39">
        <v>61</v>
      </c>
      <c r="N152" s="17">
        <f>IF(L152&lt;70,2)</f>
        <v>2</v>
      </c>
    </row>
    <row r="153" spans="5:14" ht="11.25" customHeight="1">
      <c r="E153" s="16" t="s">
        <v>437</v>
      </c>
      <c r="J153" s="17" t="s">
        <v>227</v>
      </c>
      <c r="K153" s="17" t="s">
        <v>228</v>
      </c>
      <c r="L153" s="39">
        <v>52</v>
      </c>
      <c r="N153" s="17">
        <f t="shared" si="8"/>
        <v>1</v>
      </c>
    </row>
    <row r="154" spans="5:14" ht="11.25" customHeight="1">
      <c r="E154" s="16" t="s">
        <v>437</v>
      </c>
      <c r="J154" s="17" t="s">
        <v>229</v>
      </c>
      <c r="K154" s="17" t="s">
        <v>230</v>
      </c>
      <c r="L154" s="39">
        <v>47</v>
      </c>
      <c r="N154" s="17">
        <f t="shared" si="8"/>
        <v>1</v>
      </c>
    </row>
    <row r="155" spans="10:16" ht="11.25" customHeight="1">
      <c r="J155" s="25" t="s">
        <v>231</v>
      </c>
      <c r="K155" s="25" t="s">
        <v>232</v>
      </c>
      <c r="L155" s="39">
        <v>56</v>
      </c>
      <c r="N155" s="17">
        <f t="shared" si="8"/>
        <v>1</v>
      </c>
      <c r="P155" s="37"/>
    </row>
    <row r="156" spans="10:16" ht="11.25" customHeight="1">
      <c r="J156" s="25" t="s">
        <v>233</v>
      </c>
      <c r="K156" s="25" t="s">
        <v>234</v>
      </c>
      <c r="L156" s="39">
        <v>50</v>
      </c>
      <c r="N156" s="17">
        <f t="shared" si="8"/>
        <v>1</v>
      </c>
      <c r="P156" s="37"/>
    </row>
    <row r="157" spans="10:16" ht="11.25" customHeight="1">
      <c r="J157" s="25" t="s">
        <v>235</v>
      </c>
      <c r="K157" s="25" t="s">
        <v>57</v>
      </c>
      <c r="L157" s="39">
        <v>78</v>
      </c>
      <c r="N157" s="17">
        <f>IF(L157&lt;80,3)</f>
        <v>3</v>
      </c>
      <c r="P157" s="37"/>
    </row>
    <row r="158" spans="10:16" ht="11.25" customHeight="1">
      <c r="J158" s="25" t="s">
        <v>236</v>
      </c>
      <c r="K158" s="25" t="s">
        <v>237</v>
      </c>
      <c r="L158" s="39">
        <v>53</v>
      </c>
      <c r="N158" s="17">
        <f t="shared" si="8"/>
        <v>1</v>
      </c>
      <c r="P158" s="37"/>
    </row>
    <row r="159" spans="10:16" ht="11.25" customHeight="1">
      <c r="J159" s="17" t="s">
        <v>238</v>
      </c>
      <c r="K159" s="25" t="s">
        <v>239</v>
      </c>
      <c r="L159" s="39">
        <v>61</v>
      </c>
      <c r="N159" s="17">
        <f>IF(L159&lt;70,2)</f>
        <v>2</v>
      </c>
      <c r="P159" s="37"/>
    </row>
    <row r="160" spans="10:16" ht="11.25" customHeight="1">
      <c r="J160" s="151" t="s">
        <v>521</v>
      </c>
      <c r="K160" s="97" t="s">
        <v>16</v>
      </c>
      <c r="L160" s="16">
        <v>74</v>
      </c>
      <c r="N160" s="17">
        <f>IF(L160&lt;80,3)</f>
        <v>3</v>
      </c>
      <c r="P160" s="37"/>
    </row>
    <row r="161" spans="10:16" ht="11.25" customHeight="1">
      <c r="J161" s="25" t="s">
        <v>240</v>
      </c>
      <c r="K161" s="25" t="s">
        <v>241</v>
      </c>
      <c r="L161" s="39">
        <v>72</v>
      </c>
      <c r="N161" s="17">
        <f>IF(L161&lt;80,3)</f>
        <v>3</v>
      </c>
      <c r="P161" s="37"/>
    </row>
    <row r="162" spans="10:16" ht="11.25" customHeight="1">
      <c r="J162" s="25" t="s">
        <v>242</v>
      </c>
      <c r="K162" s="25" t="s">
        <v>243</v>
      </c>
      <c r="L162" s="39">
        <v>73</v>
      </c>
      <c r="N162" s="17">
        <f>IF(L162&lt;80,3)</f>
        <v>3</v>
      </c>
      <c r="P162" s="37"/>
    </row>
    <row r="163" spans="10:16" ht="11.25" customHeight="1">
      <c r="J163" s="25" t="s">
        <v>244</v>
      </c>
      <c r="K163" s="17" t="s">
        <v>245</v>
      </c>
      <c r="L163" s="39">
        <v>65</v>
      </c>
      <c r="N163" s="17">
        <f>IF(L163&lt;70,2)</f>
        <v>2</v>
      </c>
      <c r="P163" s="37"/>
    </row>
    <row r="164" spans="10:16" ht="11.25" customHeight="1">
      <c r="J164" s="25" t="s">
        <v>246</v>
      </c>
      <c r="K164" s="25" t="s">
        <v>247</v>
      </c>
      <c r="L164" s="39">
        <v>70</v>
      </c>
      <c r="N164" s="17">
        <f>IF(L164&lt;80,3)</f>
        <v>3</v>
      </c>
      <c r="P164" s="37"/>
    </row>
    <row r="165" spans="10:16" ht="11.25" customHeight="1">
      <c r="J165" s="25" t="s">
        <v>249</v>
      </c>
      <c r="K165" s="25" t="s">
        <v>250</v>
      </c>
      <c r="L165" s="39">
        <v>85</v>
      </c>
      <c r="N165" s="17">
        <f aca="true" t="shared" si="9" ref="N165:N177">IF(L165&lt;90,4)</f>
        <v>4</v>
      </c>
      <c r="P165" s="37"/>
    </row>
    <row r="166" spans="10:16" ht="11.25" customHeight="1">
      <c r="J166" s="25" t="s">
        <v>298</v>
      </c>
      <c r="K166" s="25" t="s">
        <v>300</v>
      </c>
      <c r="L166" s="39">
        <v>92</v>
      </c>
      <c r="N166" s="17">
        <v>5</v>
      </c>
      <c r="P166" s="17"/>
    </row>
    <row r="167" spans="10:16" ht="11.25" customHeight="1">
      <c r="J167" s="25" t="s">
        <v>299</v>
      </c>
      <c r="K167" s="25" t="s">
        <v>248</v>
      </c>
      <c r="L167" s="39">
        <v>88</v>
      </c>
      <c r="N167" s="17">
        <f t="shared" si="9"/>
        <v>4</v>
      </c>
      <c r="P167" s="17"/>
    </row>
    <row r="168" spans="10:16" ht="11.25" customHeight="1">
      <c r="J168" s="17" t="s">
        <v>301</v>
      </c>
      <c r="K168" s="17" t="s">
        <v>302</v>
      </c>
      <c r="L168" s="39">
        <v>86</v>
      </c>
      <c r="N168" s="17">
        <f t="shared" si="9"/>
        <v>4</v>
      </c>
      <c r="P168" s="17"/>
    </row>
    <row r="169" spans="10:15" ht="11.25" customHeight="1">
      <c r="J169" s="17" t="s">
        <v>251</v>
      </c>
      <c r="K169" s="17" t="s">
        <v>252</v>
      </c>
      <c r="L169" s="57" t="s">
        <v>56</v>
      </c>
      <c r="N169" s="152" t="s">
        <v>56</v>
      </c>
      <c r="O169" s="40"/>
    </row>
    <row r="170" spans="10:15" ht="11.25" customHeight="1">
      <c r="J170" s="17" t="s">
        <v>253</v>
      </c>
      <c r="K170" s="17" t="s">
        <v>71</v>
      </c>
      <c r="L170" s="221">
        <v>89</v>
      </c>
      <c r="M170" s="222"/>
      <c r="N170" s="17">
        <f t="shared" si="9"/>
        <v>4</v>
      </c>
      <c r="O170" s="17">
        <v>2012</v>
      </c>
    </row>
    <row r="171" spans="10:15" ht="11.25" customHeight="1">
      <c r="J171" s="17" t="s">
        <v>72</v>
      </c>
      <c r="K171" s="17" t="s">
        <v>73</v>
      </c>
      <c r="L171" s="221">
        <v>85</v>
      </c>
      <c r="M171" s="222"/>
      <c r="N171" s="17">
        <f t="shared" si="9"/>
        <v>4</v>
      </c>
      <c r="O171" s="17">
        <v>2012</v>
      </c>
    </row>
    <row r="172" spans="10:15" ht="11.25" customHeight="1">
      <c r="J172" s="17" t="s">
        <v>74</v>
      </c>
      <c r="K172" s="17" t="s">
        <v>75</v>
      </c>
      <c r="L172" s="221">
        <v>86</v>
      </c>
      <c r="M172" s="222"/>
      <c r="N172" s="17">
        <f t="shared" si="9"/>
        <v>4</v>
      </c>
      <c r="O172" s="17">
        <v>2012</v>
      </c>
    </row>
    <row r="173" spans="10:15" ht="11.25" customHeight="1">
      <c r="J173" s="26" t="s">
        <v>76</v>
      </c>
      <c r="K173" s="26" t="s">
        <v>77</v>
      </c>
      <c r="L173" s="221">
        <v>88</v>
      </c>
      <c r="M173" s="222"/>
      <c r="N173" s="17">
        <f t="shared" si="9"/>
        <v>4</v>
      </c>
      <c r="O173" s="17">
        <v>2012</v>
      </c>
    </row>
    <row r="174" spans="10:15" ht="11.25" customHeight="1">
      <c r="J174" s="26" t="s">
        <v>78</v>
      </c>
      <c r="K174" s="26" t="s">
        <v>79</v>
      </c>
      <c r="L174" s="221">
        <v>88</v>
      </c>
      <c r="M174" s="222"/>
      <c r="N174" s="17">
        <f t="shared" si="9"/>
        <v>4</v>
      </c>
      <c r="O174" s="17">
        <v>2012</v>
      </c>
    </row>
    <row r="175" spans="10:15" ht="11.25" customHeight="1">
      <c r="J175" s="26" t="s">
        <v>80</v>
      </c>
      <c r="K175" s="26" t="s">
        <v>81</v>
      </c>
      <c r="L175" s="221">
        <v>83</v>
      </c>
      <c r="M175" s="222"/>
      <c r="N175" s="17">
        <f t="shared" si="9"/>
        <v>4</v>
      </c>
      <c r="O175" s="17">
        <v>2012</v>
      </c>
    </row>
    <row r="176" spans="10:15" ht="11.25" customHeight="1">
      <c r="J176" s="26" t="s">
        <v>82</v>
      </c>
      <c r="K176" s="26" t="s">
        <v>83</v>
      </c>
      <c r="L176" s="221">
        <v>84</v>
      </c>
      <c r="M176" s="223"/>
      <c r="N176" s="17">
        <f t="shared" si="9"/>
        <v>4</v>
      </c>
      <c r="O176" s="17">
        <v>2012</v>
      </c>
    </row>
    <row r="177" spans="10:15" ht="11.25" customHeight="1">
      <c r="J177" s="26" t="s">
        <v>84</v>
      </c>
      <c r="K177" s="26" t="s">
        <v>85</v>
      </c>
      <c r="L177" s="221">
        <v>86</v>
      </c>
      <c r="M177" s="222"/>
      <c r="N177" s="17">
        <f t="shared" si="9"/>
        <v>4</v>
      </c>
      <c r="O177" s="17">
        <v>2012</v>
      </c>
    </row>
    <row r="178" spans="10:15" ht="11.25" customHeight="1">
      <c r="J178" s="17" t="s">
        <v>474</v>
      </c>
      <c r="K178" s="97" t="s">
        <v>509</v>
      </c>
      <c r="L178" s="224">
        <v>77</v>
      </c>
      <c r="M178" s="224" t="s">
        <v>437</v>
      </c>
      <c r="N178" s="17">
        <f>IF(L178&lt;80,3)</f>
        <v>3</v>
      </c>
      <c r="O178" s="27"/>
    </row>
    <row r="179" spans="10:15" ht="11.25" customHeight="1">
      <c r="J179" s="17" t="s">
        <v>475</v>
      </c>
      <c r="K179" s="16" t="s">
        <v>510</v>
      </c>
      <c r="L179" s="16">
        <v>85</v>
      </c>
      <c r="M179" s="16" t="s">
        <v>437</v>
      </c>
      <c r="N179" s="17">
        <f aca="true" t="shared" si="10" ref="N179:N198">IF(L179&lt;90,4)</f>
        <v>4</v>
      </c>
      <c r="O179" s="27"/>
    </row>
    <row r="180" spans="10:15" ht="11.25" customHeight="1">
      <c r="J180" s="17" t="s">
        <v>476</v>
      </c>
      <c r="K180" s="16" t="s">
        <v>511</v>
      </c>
      <c r="L180" s="16">
        <v>84</v>
      </c>
      <c r="M180" s="16" t="s">
        <v>437</v>
      </c>
      <c r="N180" s="17">
        <f t="shared" si="10"/>
        <v>4</v>
      </c>
      <c r="O180" s="27"/>
    </row>
    <row r="181" spans="10:16" ht="11.25" customHeight="1">
      <c r="J181" s="37" t="s">
        <v>477</v>
      </c>
      <c r="K181" s="16" t="s">
        <v>512</v>
      </c>
      <c r="L181" s="16">
        <v>89</v>
      </c>
      <c r="M181" s="16" t="s">
        <v>437</v>
      </c>
      <c r="N181" s="17">
        <f t="shared" si="10"/>
        <v>4</v>
      </c>
      <c r="O181" s="27"/>
      <c r="P181" s="17"/>
    </row>
    <row r="182" spans="10:16" ht="11.25" customHeight="1">
      <c r="J182" s="37" t="s">
        <v>478</v>
      </c>
      <c r="K182" s="16" t="s">
        <v>513</v>
      </c>
      <c r="L182" s="16">
        <v>82</v>
      </c>
      <c r="M182" s="16" t="s">
        <v>437</v>
      </c>
      <c r="N182" s="17">
        <f t="shared" si="10"/>
        <v>4</v>
      </c>
      <c r="O182" s="27"/>
      <c r="P182" s="17"/>
    </row>
    <row r="183" spans="10:16" ht="11.25" customHeight="1">
      <c r="J183" s="37" t="s">
        <v>479</v>
      </c>
      <c r="K183" s="16" t="s">
        <v>514</v>
      </c>
      <c r="L183" s="16">
        <v>89</v>
      </c>
      <c r="M183" s="16" t="s">
        <v>437</v>
      </c>
      <c r="N183" s="17">
        <f t="shared" si="10"/>
        <v>4</v>
      </c>
      <c r="O183" s="27"/>
      <c r="P183" s="17"/>
    </row>
    <row r="184" spans="10:16" ht="11.25" customHeight="1">
      <c r="J184" s="37" t="s">
        <v>480</v>
      </c>
      <c r="K184" s="16" t="s">
        <v>515</v>
      </c>
      <c r="L184" s="16">
        <v>94</v>
      </c>
      <c r="M184" s="16" t="s">
        <v>437</v>
      </c>
      <c r="N184" s="17">
        <v>5</v>
      </c>
      <c r="O184" s="27"/>
      <c r="P184" s="25"/>
    </row>
    <row r="185" spans="10:16" ht="11.25" customHeight="1">
      <c r="J185" s="37" t="s">
        <v>481</v>
      </c>
      <c r="K185" s="97" t="s">
        <v>516</v>
      </c>
      <c r="L185" s="16">
        <v>90</v>
      </c>
      <c r="M185" s="16" t="s">
        <v>437</v>
      </c>
      <c r="N185" s="17">
        <v>5</v>
      </c>
      <c r="O185" s="27"/>
      <c r="P185" s="17"/>
    </row>
    <row r="186" spans="10:16" ht="11.25" customHeight="1">
      <c r="J186" s="37" t="s">
        <v>482</v>
      </c>
      <c r="K186" s="97" t="s">
        <v>517</v>
      </c>
      <c r="L186" s="16">
        <v>93</v>
      </c>
      <c r="M186" s="16" t="s">
        <v>437</v>
      </c>
      <c r="N186" s="17">
        <v>5</v>
      </c>
      <c r="O186" s="27"/>
      <c r="P186" s="17"/>
    </row>
    <row r="187" spans="10:16" ht="11.25" customHeight="1">
      <c r="J187" s="37" t="s">
        <v>483</v>
      </c>
      <c r="K187" s="16" t="s">
        <v>518</v>
      </c>
      <c r="L187" s="16">
        <v>83</v>
      </c>
      <c r="M187" s="16" t="s">
        <v>437</v>
      </c>
      <c r="N187" s="17">
        <f t="shared" si="10"/>
        <v>4</v>
      </c>
      <c r="O187" s="27"/>
      <c r="P187" s="17"/>
    </row>
    <row r="188" spans="10:16" ht="11.25" customHeight="1">
      <c r="J188" s="37" t="s">
        <v>484</v>
      </c>
      <c r="K188" s="16" t="s">
        <v>519</v>
      </c>
      <c r="L188" s="16">
        <v>85</v>
      </c>
      <c r="M188" s="16" t="s">
        <v>437</v>
      </c>
      <c r="N188" s="17">
        <f t="shared" si="10"/>
        <v>4</v>
      </c>
      <c r="O188" s="27"/>
      <c r="P188" s="17"/>
    </row>
    <row r="189" spans="10:16" ht="11.25" customHeight="1">
      <c r="J189" s="37" t="s">
        <v>485</v>
      </c>
      <c r="K189" s="16" t="s">
        <v>520</v>
      </c>
      <c r="L189" s="16">
        <v>87</v>
      </c>
      <c r="M189" s="16" t="s">
        <v>437</v>
      </c>
      <c r="N189" s="17">
        <f t="shared" si="10"/>
        <v>4</v>
      </c>
      <c r="O189" s="27"/>
      <c r="P189" s="17"/>
    </row>
    <row r="190" spans="10:16" ht="11.25" customHeight="1">
      <c r="J190" s="101" t="s">
        <v>344</v>
      </c>
      <c r="K190" s="101" t="s">
        <v>345</v>
      </c>
      <c r="L190" s="16">
        <v>95</v>
      </c>
      <c r="N190" s="17">
        <v>5</v>
      </c>
      <c r="P190" s="17"/>
    </row>
    <row r="191" spans="10:16" ht="11.25" customHeight="1">
      <c r="J191" s="101" t="s">
        <v>106</v>
      </c>
      <c r="K191" s="101" t="s">
        <v>271</v>
      </c>
      <c r="L191" s="152" t="s">
        <v>56</v>
      </c>
      <c r="N191" s="152" t="s">
        <v>56</v>
      </c>
      <c r="P191" s="17"/>
    </row>
    <row r="192" spans="10:16" ht="11.25" customHeight="1">
      <c r="J192" s="101" t="s">
        <v>272</v>
      </c>
      <c r="K192" s="101" t="s">
        <v>273</v>
      </c>
      <c r="L192" s="39">
        <v>92</v>
      </c>
      <c r="N192" s="17">
        <v>5</v>
      </c>
      <c r="P192" s="17"/>
    </row>
    <row r="193" spans="10:16" ht="11.25" customHeight="1">
      <c r="J193" s="101" t="s">
        <v>274</v>
      </c>
      <c r="K193" s="101" t="s">
        <v>275</v>
      </c>
      <c r="L193" s="39">
        <v>90</v>
      </c>
      <c r="N193" s="17">
        <v>5</v>
      </c>
      <c r="P193" s="17"/>
    </row>
    <row r="194" spans="10:16" ht="11.25" customHeight="1">
      <c r="J194" s="101" t="s">
        <v>276</v>
      </c>
      <c r="K194" s="101" t="s">
        <v>277</v>
      </c>
      <c r="L194" s="39">
        <v>86</v>
      </c>
      <c r="N194" s="17">
        <f t="shared" si="10"/>
        <v>4</v>
      </c>
      <c r="P194" s="17"/>
    </row>
    <row r="195" spans="10:16" ht="11.25" customHeight="1">
      <c r="J195" s="101" t="s">
        <v>278</v>
      </c>
      <c r="K195" s="101" t="s">
        <v>92</v>
      </c>
      <c r="L195" s="39">
        <v>84</v>
      </c>
      <c r="N195" s="17">
        <f t="shared" si="10"/>
        <v>4</v>
      </c>
      <c r="P195" s="17"/>
    </row>
    <row r="196" spans="10:16" ht="11.25" customHeight="1">
      <c r="J196" s="101" t="s">
        <v>93</v>
      </c>
      <c r="K196" s="101" t="s">
        <v>94</v>
      </c>
      <c r="L196" s="39">
        <v>86</v>
      </c>
      <c r="N196" s="17">
        <f t="shared" si="10"/>
        <v>4</v>
      </c>
      <c r="P196" s="17"/>
    </row>
    <row r="197" spans="10:16" ht="11.25" customHeight="1">
      <c r="J197" s="101" t="s">
        <v>95</v>
      </c>
      <c r="K197" s="101" t="s">
        <v>96</v>
      </c>
      <c r="L197" s="39">
        <v>91</v>
      </c>
      <c r="N197" s="17">
        <v>5</v>
      </c>
      <c r="P197" s="17"/>
    </row>
    <row r="198" spans="10:16" ht="11.25" customHeight="1">
      <c r="J198" s="101" t="s">
        <v>97</v>
      </c>
      <c r="K198" s="101" t="s">
        <v>98</v>
      </c>
      <c r="L198" s="39">
        <v>85</v>
      </c>
      <c r="N198" s="17">
        <f t="shared" si="10"/>
        <v>4</v>
      </c>
      <c r="P198" s="17"/>
    </row>
    <row r="199" spans="10:16" ht="11.25" customHeight="1">
      <c r="J199" s="101" t="s">
        <v>522</v>
      </c>
      <c r="K199" s="101" t="s">
        <v>429</v>
      </c>
      <c r="L199" s="152" t="s">
        <v>56</v>
      </c>
      <c r="N199" s="152" t="s">
        <v>56</v>
      </c>
      <c r="P199" s="17"/>
    </row>
    <row r="200" spans="10:16" ht="11.25" customHeight="1">
      <c r="J200" s="101" t="s">
        <v>107</v>
      </c>
      <c r="K200" s="101" t="s">
        <v>99</v>
      </c>
      <c r="L200" s="152">
        <v>30</v>
      </c>
      <c r="N200" s="17">
        <f aca="true" t="shared" si="11" ref="N200:N228">IF(L200&lt;60,1)</f>
        <v>1</v>
      </c>
      <c r="O200" s="16">
        <v>2011</v>
      </c>
      <c r="P200" s="17"/>
    </row>
    <row r="201" spans="10:15" ht="11.25" customHeight="1">
      <c r="J201" s="101" t="s">
        <v>346</v>
      </c>
      <c r="K201" s="101" t="s">
        <v>347</v>
      </c>
      <c r="L201" s="39">
        <v>58</v>
      </c>
      <c r="N201" s="17">
        <f t="shared" si="11"/>
        <v>1</v>
      </c>
      <c r="O201" s="17">
        <v>2012</v>
      </c>
    </row>
    <row r="202" spans="10:14" ht="11.25" customHeight="1">
      <c r="J202" s="101" t="s">
        <v>20</v>
      </c>
      <c r="K202" s="101" t="s">
        <v>21</v>
      </c>
      <c r="L202" s="152" t="s">
        <v>56</v>
      </c>
      <c r="N202" s="152" t="s">
        <v>56</v>
      </c>
    </row>
    <row r="203" spans="10:14" ht="11.25" customHeight="1">
      <c r="J203" s="97" t="s">
        <v>348</v>
      </c>
      <c r="K203" s="97" t="s">
        <v>349</v>
      </c>
      <c r="L203" s="39">
        <v>63</v>
      </c>
      <c r="M203" s="17"/>
      <c r="N203" s="17">
        <f>IF(L203&lt;70,2)</f>
        <v>2</v>
      </c>
    </row>
    <row r="204" spans="10:14" ht="11.25" customHeight="1">
      <c r="J204" s="101" t="s">
        <v>350</v>
      </c>
      <c r="K204" s="101" t="s">
        <v>351</v>
      </c>
      <c r="L204" s="39">
        <v>63</v>
      </c>
      <c r="M204" s="17"/>
      <c r="N204" s="17">
        <f>IF(L204&lt;70,2)</f>
        <v>2</v>
      </c>
    </row>
    <row r="205" spans="10:14" ht="11.25" customHeight="1">
      <c r="J205" s="101" t="s">
        <v>352</v>
      </c>
      <c r="K205" s="101" t="s">
        <v>353</v>
      </c>
      <c r="L205" s="39">
        <v>41</v>
      </c>
      <c r="M205" s="25"/>
      <c r="N205" s="17">
        <f t="shared" si="11"/>
        <v>1</v>
      </c>
    </row>
    <row r="206" spans="10:14" ht="11.25" customHeight="1">
      <c r="J206" s="101" t="s">
        <v>354</v>
      </c>
      <c r="K206" s="101" t="s">
        <v>355</v>
      </c>
      <c r="L206" s="39">
        <v>57</v>
      </c>
      <c r="M206" s="25"/>
      <c r="N206" s="17">
        <f t="shared" si="11"/>
        <v>1</v>
      </c>
    </row>
    <row r="207" spans="10:14" ht="11.25" customHeight="1">
      <c r="J207" s="101" t="s">
        <v>356</v>
      </c>
      <c r="K207" s="101" t="s">
        <v>357</v>
      </c>
      <c r="L207" s="39">
        <v>39</v>
      </c>
      <c r="M207" s="25"/>
      <c r="N207" s="17">
        <f t="shared" si="11"/>
        <v>1</v>
      </c>
    </row>
    <row r="208" spans="10:14" ht="11.25" customHeight="1">
      <c r="J208" s="101" t="s">
        <v>358</v>
      </c>
      <c r="K208" s="101" t="s">
        <v>359</v>
      </c>
      <c r="L208" s="39">
        <v>32</v>
      </c>
      <c r="M208" s="25"/>
      <c r="N208" s="17">
        <f t="shared" si="11"/>
        <v>1</v>
      </c>
    </row>
    <row r="209" spans="10:14" ht="11.25" customHeight="1">
      <c r="J209" s="101" t="s">
        <v>360</v>
      </c>
      <c r="K209" s="101" t="s">
        <v>361</v>
      </c>
      <c r="L209" s="39">
        <v>55</v>
      </c>
      <c r="M209" s="25"/>
      <c r="N209" s="17">
        <f t="shared" si="11"/>
        <v>1</v>
      </c>
    </row>
    <row r="210" spans="10:14" ht="11.25" customHeight="1">
      <c r="J210" s="101" t="s">
        <v>362</v>
      </c>
      <c r="K210" s="101" t="s">
        <v>363</v>
      </c>
      <c r="L210" s="39">
        <v>54</v>
      </c>
      <c r="M210" s="25"/>
      <c r="N210" s="17">
        <f t="shared" si="11"/>
        <v>1</v>
      </c>
    </row>
    <row r="211" spans="10:14" ht="11.25" customHeight="1">
      <c r="J211" s="101" t="s">
        <v>364</v>
      </c>
      <c r="K211" s="101" t="s">
        <v>365</v>
      </c>
      <c r="L211" s="39">
        <v>55</v>
      </c>
      <c r="M211" s="25"/>
      <c r="N211" s="17">
        <f t="shared" si="11"/>
        <v>1</v>
      </c>
    </row>
    <row r="212" spans="10:14" ht="11.25" customHeight="1">
      <c r="J212" s="101" t="s">
        <v>366</v>
      </c>
      <c r="K212" s="101" t="s">
        <v>367</v>
      </c>
      <c r="L212" s="39">
        <v>40</v>
      </c>
      <c r="M212" s="25"/>
      <c r="N212" s="17">
        <f t="shared" si="11"/>
        <v>1</v>
      </c>
    </row>
    <row r="213" spans="10:14" ht="11.25" customHeight="1">
      <c r="J213" s="101" t="s">
        <v>368</v>
      </c>
      <c r="K213" s="101" t="s">
        <v>369</v>
      </c>
      <c r="L213" s="39">
        <v>50</v>
      </c>
      <c r="M213" s="25"/>
      <c r="N213" s="17">
        <f t="shared" si="11"/>
        <v>1</v>
      </c>
    </row>
    <row r="214" spans="10:14" ht="11.25" customHeight="1">
      <c r="J214" s="101" t="s">
        <v>370</v>
      </c>
      <c r="K214" s="101" t="s">
        <v>371</v>
      </c>
      <c r="L214" s="39">
        <v>36</v>
      </c>
      <c r="M214" s="25"/>
      <c r="N214" s="17">
        <f t="shared" si="11"/>
        <v>1</v>
      </c>
    </row>
    <row r="215" spans="10:14" ht="11.25" customHeight="1">
      <c r="J215" s="101" t="s">
        <v>372</v>
      </c>
      <c r="K215" s="101" t="s">
        <v>373</v>
      </c>
      <c r="L215" s="39">
        <v>38</v>
      </c>
      <c r="M215" s="25"/>
      <c r="N215" s="17">
        <f t="shared" si="11"/>
        <v>1</v>
      </c>
    </row>
    <row r="216" spans="10:14" ht="11.25" customHeight="1">
      <c r="J216" s="101" t="s">
        <v>374</v>
      </c>
      <c r="K216" s="101" t="s">
        <v>375</v>
      </c>
      <c r="L216" s="39">
        <v>44</v>
      </c>
      <c r="M216" s="25"/>
      <c r="N216" s="17">
        <f t="shared" si="11"/>
        <v>1</v>
      </c>
    </row>
    <row r="217" spans="10:14" ht="11.25" customHeight="1">
      <c r="J217" s="101" t="s">
        <v>376</v>
      </c>
      <c r="K217" s="101" t="s">
        <v>377</v>
      </c>
      <c r="L217" s="39">
        <v>40</v>
      </c>
      <c r="M217" s="25"/>
      <c r="N217" s="17">
        <f t="shared" si="11"/>
        <v>1</v>
      </c>
    </row>
    <row r="218" spans="10:14" ht="11.25" customHeight="1">
      <c r="J218" s="101" t="s">
        <v>378</v>
      </c>
      <c r="K218" s="101" t="s">
        <v>379</v>
      </c>
      <c r="L218" s="39">
        <v>49</v>
      </c>
      <c r="M218" s="25"/>
      <c r="N218" s="17">
        <f t="shared" si="11"/>
        <v>1</v>
      </c>
    </row>
    <row r="219" spans="10:14" ht="11.25" customHeight="1">
      <c r="J219" s="101" t="s">
        <v>380</v>
      </c>
      <c r="K219" s="101" t="s">
        <v>381</v>
      </c>
      <c r="L219" s="39">
        <v>37</v>
      </c>
      <c r="M219" s="25"/>
      <c r="N219" s="17">
        <f t="shared" si="11"/>
        <v>1</v>
      </c>
    </row>
    <row r="220" spans="10:14" ht="11.25" customHeight="1">
      <c r="J220" s="101" t="s">
        <v>382</v>
      </c>
      <c r="K220" s="101" t="s">
        <v>383</v>
      </c>
      <c r="L220" s="39">
        <v>35</v>
      </c>
      <c r="M220" s="25"/>
      <c r="N220" s="17">
        <f t="shared" si="11"/>
        <v>1</v>
      </c>
    </row>
    <row r="221" spans="10:14" ht="11.25" customHeight="1">
      <c r="J221" s="101" t="s">
        <v>384</v>
      </c>
      <c r="K221" s="101" t="s">
        <v>385</v>
      </c>
      <c r="L221" s="39">
        <v>35</v>
      </c>
      <c r="M221" s="17"/>
      <c r="N221" s="17">
        <f t="shared" si="11"/>
        <v>1</v>
      </c>
    </row>
    <row r="222" spans="10:14" ht="11.25" customHeight="1">
      <c r="J222" s="101" t="s">
        <v>386</v>
      </c>
      <c r="K222" s="101" t="s">
        <v>387</v>
      </c>
      <c r="L222" s="39">
        <v>28</v>
      </c>
      <c r="M222" s="17"/>
      <c r="N222" s="17">
        <f t="shared" si="11"/>
        <v>1</v>
      </c>
    </row>
    <row r="223" spans="10:14" ht="11.25" customHeight="1">
      <c r="J223" s="101" t="s">
        <v>388</v>
      </c>
      <c r="K223" s="101" t="s">
        <v>389</v>
      </c>
      <c r="L223" s="39">
        <v>41</v>
      </c>
      <c r="M223" s="17"/>
      <c r="N223" s="17">
        <f t="shared" si="11"/>
        <v>1</v>
      </c>
    </row>
    <row r="224" spans="10:14" ht="11.25" customHeight="1">
      <c r="J224" s="101" t="s">
        <v>390</v>
      </c>
      <c r="K224" s="101" t="s">
        <v>391</v>
      </c>
      <c r="L224" s="39">
        <v>41</v>
      </c>
      <c r="M224" s="17"/>
      <c r="N224" s="17">
        <f t="shared" si="11"/>
        <v>1</v>
      </c>
    </row>
    <row r="225" spans="10:14" ht="11.25" customHeight="1">
      <c r="J225" s="101" t="s">
        <v>392</v>
      </c>
      <c r="K225" s="101" t="s">
        <v>393</v>
      </c>
      <c r="L225" s="39">
        <v>15</v>
      </c>
      <c r="M225" s="17"/>
      <c r="N225" s="17">
        <f t="shared" si="11"/>
        <v>1</v>
      </c>
    </row>
    <row r="226" spans="10:14" ht="11.25" customHeight="1">
      <c r="J226" s="101" t="s">
        <v>394</v>
      </c>
      <c r="K226" s="101" t="s">
        <v>395</v>
      </c>
      <c r="L226" s="39">
        <v>31</v>
      </c>
      <c r="M226" s="17"/>
      <c r="N226" s="17">
        <f t="shared" si="11"/>
        <v>1</v>
      </c>
    </row>
    <row r="227" spans="10:14" ht="11.25" customHeight="1">
      <c r="J227" s="101" t="s">
        <v>396</v>
      </c>
      <c r="K227" s="101" t="s">
        <v>397</v>
      </c>
      <c r="L227" s="39">
        <v>20</v>
      </c>
      <c r="M227" s="17"/>
      <c r="N227" s="17">
        <f t="shared" si="11"/>
        <v>1</v>
      </c>
    </row>
    <row r="228" spans="10:14" ht="11.25" customHeight="1">
      <c r="J228" s="101" t="s">
        <v>398</v>
      </c>
      <c r="K228" s="101" t="s">
        <v>399</v>
      </c>
      <c r="L228" s="39">
        <v>28</v>
      </c>
      <c r="M228" s="25"/>
      <c r="N228" s="17">
        <f t="shared" si="11"/>
        <v>1</v>
      </c>
    </row>
    <row r="229" spans="10:14" ht="11.25" customHeight="1">
      <c r="J229" s="83"/>
      <c r="K229" s="83"/>
      <c r="L229" s="96"/>
      <c r="M229" s="39"/>
      <c r="N229" s="25"/>
    </row>
    <row r="230" spans="10:14" ht="11.25" customHeight="1">
      <c r="J230" s="83"/>
      <c r="K230" s="83"/>
      <c r="L230" s="96"/>
      <c r="M230" s="39"/>
      <c r="N230" s="25"/>
    </row>
    <row r="231" spans="12:14" ht="11.25" customHeight="1">
      <c r="L231" s="96"/>
      <c r="M231" s="39"/>
      <c r="N231" s="25"/>
    </row>
    <row r="232" spans="12:14" ht="11.25" customHeight="1">
      <c r="L232" s="96"/>
      <c r="M232" s="39"/>
      <c r="N232" s="17"/>
    </row>
    <row r="233" spans="12:14" ht="11.25" customHeight="1">
      <c r="L233" s="96"/>
      <c r="M233" s="39"/>
      <c r="N233" s="17"/>
    </row>
    <row r="234" spans="12:14" ht="11.25" customHeight="1">
      <c r="L234" s="96"/>
      <c r="M234" s="39"/>
      <c r="N234" s="25"/>
    </row>
    <row r="235" spans="12:14" ht="11.25" customHeight="1">
      <c r="L235" s="96"/>
      <c r="M235" s="39"/>
      <c r="N235" s="25"/>
    </row>
    <row r="236" spans="12:14" ht="11.25" customHeight="1">
      <c r="L236" s="96"/>
      <c r="M236" s="39"/>
      <c r="N236" s="25"/>
    </row>
    <row r="237" spans="12:14" ht="11.25" customHeight="1">
      <c r="L237" s="96"/>
      <c r="M237" s="39"/>
      <c r="N237" s="25"/>
    </row>
    <row r="238" spans="12:14" ht="11.25" customHeight="1">
      <c r="L238" s="96"/>
      <c r="M238" s="39"/>
      <c r="N238" s="25"/>
    </row>
    <row r="239" spans="12:14" ht="11.25" customHeight="1">
      <c r="L239" s="96"/>
      <c r="M239" s="39"/>
      <c r="N239" s="25"/>
    </row>
    <row r="240" spans="12:14" ht="11.25" customHeight="1">
      <c r="L240" s="96"/>
      <c r="M240" s="39"/>
      <c r="N240" s="25"/>
    </row>
    <row r="241" spans="12:14" ht="11.25" customHeight="1">
      <c r="L241" s="96"/>
      <c r="M241" s="39"/>
      <c r="N241" s="25"/>
    </row>
    <row r="242" spans="12:14" ht="11.25" customHeight="1">
      <c r="L242" s="96"/>
      <c r="M242" s="39"/>
      <c r="N242" s="17"/>
    </row>
    <row r="243" spans="12:14" ht="11.25" customHeight="1">
      <c r="L243" s="96"/>
      <c r="M243" s="39"/>
      <c r="N243" s="17"/>
    </row>
    <row r="244" spans="12:14" ht="11.25" customHeight="1">
      <c r="L244" s="96"/>
      <c r="M244" s="39"/>
      <c r="N244" s="17"/>
    </row>
    <row r="245" spans="12:14" ht="11.25" customHeight="1">
      <c r="L245" s="96"/>
      <c r="M245" s="39"/>
      <c r="N245" s="17"/>
    </row>
    <row r="246" spans="12:14" ht="11.25" customHeight="1">
      <c r="L246" s="96"/>
      <c r="M246" s="39"/>
      <c r="N246" s="17"/>
    </row>
    <row r="247" spans="12:14" ht="11.25" customHeight="1">
      <c r="L247" s="96"/>
      <c r="M247" s="39"/>
      <c r="N247" s="26"/>
    </row>
    <row r="248" spans="12:14" ht="11.25" customHeight="1">
      <c r="L248" s="96"/>
      <c r="M248" s="39"/>
      <c r="N248" s="26"/>
    </row>
    <row r="249" spans="12:14" ht="11.25" customHeight="1">
      <c r="L249" s="96"/>
      <c r="M249" s="39"/>
      <c r="N249" s="26"/>
    </row>
    <row r="250" spans="12:14" ht="11.25" customHeight="1">
      <c r="L250" s="96"/>
      <c r="M250" s="39"/>
      <c r="N250" s="26"/>
    </row>
    <row r="251" spans="12:14" ht="11.25" customHeight="1">
      <c r="L251" s="96"/>
      <c r="M251" s="39"/>
      <c r="N251" s="26"/>
    </row>
    <row r="252" spans="12:14" ht="11.25" customHeight="1">
      <c r="L252" s="96"/>
      <c r="M252" s="39"/>
      <c r="N252" s="26"/>
    </row>
    <row r="253" spans="12:14" ht="11.25" customHeight="1">
      <c r="L253" s="96"/>
      <c r="M253" s="39"/>
      <c r="N253" s="26"/>
    </row>
    <row r="254" spans="12:16" ht="11.25" customHeight="1">
      <c r="L254" s="96"/>
      <c r="M254" s="39"/>
      <c r="N254" s="26"/>
      <c r="P254" s="41"/>
    </row>
    <row r="255" spans="12:16" ht="11.25" customHeight="1">
      <c r="L255" s="96"/>
      <c r="M255" s="39"/>
      <c r="N255" s="26"/>
      <c r="P255" s="41"/>
    </row>
    <row r="256" spans="12:14" ht="11.25" customHeight="1">
      <c r="L256" s="96"/>
      <c r="M256" s="39"/>
      <c r="N256" s="26"/>
    </row>
    <row r="257" spans="12:14" ht="11.25" customHeight="1">
      <c r="L257" s="96"/>
      <c r="M257" s="39"/>
      <c r="N257" s="26"/>
    </row>
    <row r="258" spans="12:14" ht="11.25" customHeight="1">
      <c r="L258" s="96"/>
      <c r="M258" s="39"/>
      <c r="N258" s="26"/>
    </row>
    <row r="259" spans="12:14" ht="11.25" customHeight="1">
      <c r="L259" s="96"/>
      <c r="M259" s="39"/>
      <c r="N259" s="26"/>
    </row>
    <row r="260" spans="12:14" ht="11.25" customHeight="1">
      <c r="L260" s="96"/>
      <c r="M260" s="39"/>
      <c r="N260" s="26"/>
    </row>
    <row r="261" spans="12:14" ht="11.25" customHeight="1">
      <c r="L261" s="96"/>
      <c r="M261" s="39"/>
      <c r="N261" s="26"/>
    </row>
    <row r="262" spans="12:14" ht="11.25" customHeight="1">
      <c r="L262" s="96"/>
      <c r="M262" s="39"/>
      <c r="N262" s="26"/>
    </row>
    <row r="263" spans="12:14" ht="11.25" customHeight="1">
      <c r="L263" s="96"/>
      <c r="M263" s="39"/>
      <c r="N263" s="26"/>
    </row>
    <row r="264" spans="12:14" ht="11.25" customHeight="1">
      <c r="L264" s="96"/>
      <c r="M264" s="39"/>
      <c r="N264" s="26"/>
    </row>
    <row r="265" spans="12:14" ht="11.25" customHeight="1">
      <c r="L265" s="96"/>
      <c r="M265" s="39"/>
      <c r="N265" s="26"/>
    </row>
    <row r="266" spans="12:14" ht="11.25" customHeight="1">
      <c r="L266" s="96"/>
      <c r="M266" s="39"/>
      <c r="N266" s="26"/>
    </row>
    <row r="267" spans="12:14" ht="11.25" customHeight="1">
      <c r="L267" s="96"/>
      <c r="M267" s="39"/>
      <c r="N267" s="26"/>
    </row>
    <row r="268" spans="12:14" ht="11.25" customHeight="1">
      <c r="L268" s="96"/>
      <c r="M268" s="39"/>
      <c r="N268" s="26"/>
    </row>
    <row r="269" spans="12:14" ht="11.25" customHeight="1">
      <c r="L269" s="96"/>
      <c r="M269" s="39"/>
      <c r="N269" s="26"/>
    </row>
    <row r="270" spans="12:14" ht="11.25" customHeight="1">
      <c r="L270" s="96"/>
      <c r="M270" s="39"/>
      <c r="N270" s="26"/>
    </row>
    <row r="271" spans="12:14" ht="11.25" customHeight="1">
      <c r="L271" s="96"/>
      <c r="M271" s="39"/>
      <c r="N271" s="26"/>
    </row>
    <row r="272" spans="12:14" ht="11.25" customHeight="1">
      <c r="L272" s="96"/>
      <c r="M272" s="39"/>
      <c r="N272" s="26"/>
    </row>
    <row r="273" spans="12:14" ht="11.25" customHeight="1">
      <c r="L273" s="96"/>
      <c r="M273" s="39"/>
      <c r="N273" s="26"/>
    </row>
    <row r="274" spans="12:14" ht="11.25" customHeight="1">
      <c r="L274" s="96"/>
      <c r="M274" s="39"/>
      <c r="N274" s="26"/>
    </row>
    <row r="275" spans="12:14" ht="11.25" customHeight="1">
      <c r="L275" s="96"/>
      <c r="M275" s="39"/>
      <c r="N275" s="26"/>
    </row>
    <row r="276" spans="12:14" ht="11.25" customHeight="1">
      <c r="L276" s="96"/>
      <c r="M276" s="39"/>
      <c r="N276" s="26"/>
    </row>
    <row r="277" spans="12:14" ht="11.25" customHeight="1">
      <c r="L277" s="96"/>
      <c r="M277" s="39"/>
      <c r="N277" s="26"/>
    </row>
    <row r="278" spans="12:14" ht="11.25" customHeight="1">
      <c r="L278" s="96"/>
      <c r="M278" s="39"/>
      <c r="N278" s="26"/>
    </row>
    <row r="279" spans="12:14" ht="11.25" customHeight="1">
      <c r="L279" s="96"/>
      <c r="M279" s="39"/>
      <c r="N279" s="26"/>
    </row>
    <row r="280" spans="12:14" ht="11.25" customHeight="1">
      <c r="L280" s="96"/>
      <c r="M280" s="39"/>
      <c r="N280" s="26"/>
    </row>
    <row r="281" spans="12:14" ht="11.25" customHeight="1">
      <c r="L281" s="96"/>
      <c r="M281" s="39"/>
      <c r="N281" s="26"/>
    </row>
    <row r="282" spans="12:14" ht="11.25" customHeight="1">
      <c r="L282" s="101"/>
      <c r="M282" s="39"/>
      <c r="N282" s="17"/>
    </row>
    <row r="283" spans="12:14" ht="11.25" customHeight="1">
      <c r="L283" s="101"/>
      <c r="M283" s="39"/>
      <c r="N283" s="17"/>
    </row>
    <row r="284" spans="12:14" ht="11.25" customHeight="1">
      <c r="L284" s="101"/>
      <c r="M284" s="39"/>
      <c r="N284" s="17"/>
    </row>
    <row r="285" spans="12:14" ht="11.25" customHeight="1">
      <c r="L285" s="101"/>
      <c r="M285" s="39"/>
      <c r="N285" s="17"/>
    </row>
    <row r="286" spans="12:14" ht="11.25" customHeight="1">
      <c r="L286" s="101"/>
      <c r="M286" s="39"/>
      <c r="N286" s="17"/>
    </row>
    <row r="287" spans="12:14" ht="11.25" customHeight="1">
      <c r="L287" s="101"/>
      <c r="M287" s="39"/>
      <c r="N287" s="17"/>
    </row>
    <row r="288" spans="12:14" ht="11.25" customHeight="1">
      <c r="L288" s="101"/>
      <c r="M288" s="39"/>
      <c r="N288" s="17"/>
    </row>
    <row r="289" spans="12:14" ht="11.25" customHeight="1">
      <c r="L289" s="101"/>
      <c r="M289" s="39"/>
      <c r="N289" s="17"/>
    </row>
    <row r="290" spans="12:14" ht="11.25" customHeight="1">
      <c r="L290" s="101"/>
      <c r="M290" s="39"/>
      <c r="N290" s="17"/>
    </row>
    <row r="291" spans="12:14" ht="11.25" customHeight="1">
      <c r="L291" s="101"/>
      <c r="M291" s="39"/>
      <c r="N291" s="17"/>
    </row>
    <row r="292" spans="12:14" ht="11.25" customHeight="1">
      <c r="L292" s="101"/>
      <c r="M292" s="39"/>
      <c r="N292" s="17"/>
    </row>
    <row r="293" spans="12:14" ht="11.25" customHeight="1">
      <c r="L293" s="102"/>
      <c r="M293" s="39"/>
      <c r="N293" s="16"/>
    </row>
    <row r="294" spans="12:14" ht="11.25" customHeight="1">
      <c r="L294" s="83"/>
      <c r="M294" s="83"/>
      <c r="N294" s="83"/>
    </row>
    <row r="295" spans="12:14" ht="11.25" customHeight="1">
      <c r="L295" s="83"/>
      <c r="M295" s="83"/>
      <c r="N295" s="83"/>
    </row>
    <row r="296" ht="11.25" customHeight="1">
      <c r="M296" s="37"/>
    </row>
    <row r="297" ht="11.25" customHeight="1">
      <c r="M297" s="37"/>
    </row>
    <row r="298" ht="11.25" customHeight="1">
      <c r="M298" s="37"/>
    </row>
    <row r="299" ht="11.25" customHeight="1">
      <c r="M299" s="37"/>
    </row>
    <row r="300" ht="11.25" customHeight="1">
      <c r="M300" s="37"/>
    </row>
    <row r="301" ht="11.25" customHeight="1">
      <c r="M301" s="37"/>
    </row>
    <row r="302" ht="11.25" customHeight="1">
      <c r="M302" s="37"/>
    </row>
    <row r="303" ht="11.25" customHeight="1">
      <c r="M303" s="37"/>
    </row>
    <row r="304" ht="11.25" customHeight="1">
      <c r="M304" s="37"/>
    </row>
    <row r="305" ht="11.25" customHeight="1">
      <c r="M305" s="37"/>
    </row>
    <row r="306" ht="11.25" customHeight="1">
      <c r="M306" s="37"/>
    </row>
    <row r="307" ht="11.25" customHeight="1">
      <c r="M307" s="37"/>
    </row>
    <row r="308" ht="11.25" customHeight="1">
      <c r="M308" s="37"/>
    </row>
    <row r="309" ht="11.25" customHeight="1">
      <c r="M309" s="37"/>
    </row>
    <row r="310" ht="11.25" customHeight="1">
      <c r="M310" s="37"/>
    </row>
    <row r="311" ht="11.25" customHeight="1">
      <c r="M311" s="37"/>
    </row>
    <row r="312" ht="11.25" customHeight="1">
      <c r="M312" s="37"/>
    </row>
    <row r="313" ht="11.25" customHeight="1">
      <c r="M313" s="37"/>
    </row>
    <row r="314" ht="11.25" customHeight="1">
      <c r="M314" s="37"/>
    </row>
    <row r="315" ht="11.25" customHeight="1">
      <c r="M315" s="37"/>
    </row>
    <row r="316" ht="11.25" customHeight="1">
      <c r="M316" s="37"/>
    </row>
    <row r="317" ht="11.25" customHeight="1">
      <c r="M317" s="37"/>
    </row>
    <row r="318" ht="11.25" customHeight="1">
      <c r="M318" s="37"/>
    </row>
    <row r="319" ht="11.25" customHeight="1">
      <c r="M319" s="37"/>
    </row>
    <row r="320" ht="11.25" customHeight="1">
      <c r="M320" s="37"/>
    </row>
    <row r="321" ht="11.25" customHeight="1">
      <c r="M321" s="37"/>
    </row>
    <row r="322" ht="11.25" customHeight="1">
      <c r="M322" s="37"/>
    </row>
    <row r="323" ht="11.25" customHeight="1">
      <c r="M323" s="37"/>
    </row>
    <row r="324" ht="11.25" customHeight="1">
      <c r="M324" s="37"/>
    </row>
    <row r="325" ht="11.25" customHeight="1">
      <c r="M325" s="37"/>
    </row>
    <row r="326" ht="11.25" customHeight="1">
      <c r="M326" s="37"/>
    </row>
    <row r="327" ht="11.25" customHeight="1">
      <c r="M327" s="37"/>
    </row>
    <row r="328" ht="11.25" customHeight="1">
      <c r="M328" s="37"/>
    </row>
    <row r="329" ht="11.25" customHeight="1">
      <c r="M329" s="37"/>
    </row>
    <row r="330" ht="11.25" customHeight="1">
      <c r="M330" s="37"/>
    </row>
    <row r="331" ht="11.25" customHeight="1">
      <c r="M331" s="37"/>
    </row>
    <row r="332" ht="11.25" customHeight="1">
      <c r="M332" s="37"/>
    </row>
    <row r="333" ht="11.25" customHeight="1">
      <c r="M333" s="37"/>
    </row>
    <row r="334" ht="11.25" customHeight="1">
      <c r="M334" s="37"/>
    </row>
    <row r="335" ht="11.25" customHeight="1">
      <c r="M335" s="37"/>
    </row>
    <row r="336" ht="11.25" customHeight="1">
      <c r="M336" s="37"/>
    </row>
    <row r="337" ht="11.25" customHeight="1">
      <c r="M337" s="37"/>
    </row>
    <row r="338" ht="11.25" customHeight="1">
      <c r="M338" s="37"/>
    </row>
    <row r="339" ht="11.25" customHeight="1">
      <c r="M339" s="37"/>
    </row>
    <row r="340" ht="11.25" customHeight="1">
      <c r="M340" s="37"/>
    </row>
    <row r="341" ht="11.25" customHeight="1">
      <c r="M341" s="37"/>
    </row>
    <row r="342" ht="11.25" customHeight="1">
      <c r="M342" s="37"/>
    </row>
    <row r="343" ht="11.25" customHeight="1">
      <c r="M343" s="37"/>
    </row>
    <row r="344" ht="11.25" customHeight="1">
      <c r="M344" s="37"/>
    </row>
    <row r="345" ht="11.25" customHeight="1">
      <c r="M345" s="37"/>
    </row>
    <row r="346" ht="11.25" customHeight="1">
      <c r="M346" s="37"/>
    </row>
    <row r="347" ht="11.25" customHeight="1">
      <c r="M347" s="37"/>
    </row>
    <row r="348" ht="11.25" customHeight="1">
      <c r="M348" s="37"/>
    </row>
    <row r="349" ht="11.25" customHeight="1">
      <c r="M349" s="37"/>
    </row>
    <row r="350" ht="11.25" customHeight="1">
      <c r="M350" s="37"/>
    </row>
    <row r="351" ht="11.25" customHeight="1">
      <c r="M351" s="37"/>
    </row>
    <row r="352" ht="11.25" customHeight="1">
      <c r="M352" s="37"/>
    </row>
    <row r="353" ht="11.25" customHeight="1">
      <c r="M353" s="37"/>
    </row>
    <row r="354" ht="11.25" customHeight="1">
      <c r="M354" s="37"/>
    </row>
    <row r="355" ht="11.25" customHeight="1">
      <c r="M355" s="37"/>
    </row>
    <row r="356" ht="11.25" customHeight="1">
      <c r="M356" s="37"/>
    </row>
    <row r="357" ht="11.25" customHeight="1">
      <c r="M357" s="37"/>
    </row>
    <row r="358" ht="11.25" customHeight="1">
      <c r="M358" s="37"/>
    </row>
    <row r="359" ht="11.25" customHeight="1">
      <c r="M359" s="37"/>
    </row>
    <row r="360" ht="11.25" customHeight="1">
      <c r="M360" s="37"/>
    </row>
    <row r="361" ht="11.25" customHeight="1">
      <c r="M361" s="37"/>
    </row>
    <row r="362" ht="11.25" customHeight="1">
      <c r="M362" s="37"/>
    </row>
    <row r="363" ht="11.25" customHeight="1">
      <c r="M363" s="37"/>
    </row>
    <row r="364" ht="11.25" customHeight="1">
      <c r="M364" s="37"/>
    </row>
    <row r="365" ht="11.25" customHeight="1">
      <c r="M365" s="37"/>
    </row>
    <row r="366" ht="11.25" customHeight="1">
      <c r="M366" s="37"/>
    </row>
    <row r="367" ht="11.25" customHeight="1">
      <c r="M367" s="37"/>
    </row>
    <row r="368" ht="11.25" customHeight="1">
      <c r="M368" s="37"/>
    </row>
    <row r="369" ht="11.25" customHeight="1">
      <c r="M369" s="37"/>
    </row>
    <row r="370" ht="11.25" customHeight="1">
      <c r="M370" s="37"/>
    </row>
    <row r="371" ht="11.25" customHeight="1">
      <c r="M371" s="37"/>
    </row>
    <row r="372" ht="11.25" customHeight="1">
      <c r="M372" s="37"/>
    </row>
    <row r="373" ht="11.25" customHeight="1">
      <c r="M373" s="37"/>
    </row>
    <row r="374" ht="11.25" customHeight="1">
      <c r="M374" s="37"/>
    </row>
    <row r="375" ht="11.25" customHeight="1">
      <c r="M375" s="37"/>
    </row>
    <row r="376" ht="11.25" customHeight="1">
      <c r="M376" s="37"/>
    </row>
    <row r="377" ht="11.25" customHeight="1">
      <c r="M377" s="37"/>
    </row>
    <row r="378" ht="11.25" customHeight="1">
      <c r="M378" s="37"/>
    </row>
    <row r="379" ht="11.25" customHeight="1">
      <c r="M379" s="37"/>
    </row>
    <row r="380" ht="11.25" customHeight="1">
      <c r="M380" s="37"/>
    </row>
    <row r="381" ht="11.25" customHeight="1">
      <c r="M381" s="37"/>
    </row>
    <row r="382" ht="11.25" customHeight="1">
      <c r="M382" s="37"/>
    </row>
    <row r="383" ht="11.25" customHeight="1">
      <c r="M383" s="37"/>
    </row>
    <row r="384" ht="11.25" customHeight="1">
      <c r="M384" s="37"/>
    </row>
    <row r="385" ht="11.25" customHeight="1">
      <c r="M385" s="37"/>
    </row>
    <row r="386" ht="11.25" customHeight="1">
      <c r="M386" s="37"/>
    </row>
    <row r="387" ht="11.25" customHeight="1">
      <c r="M387" s="37"/>
    </row>
    <row r="388" ht="11.25" customHeight="1">
      <c r="M388" s="37"/>
    </row>
    <row r="389" ht="11.25" customHeight="1">
      <c r="M389" s="37"/>
    </row>
    <row r="390" ht="11.25" customHeight="1">
      <c r="M390" s="37"/>
    </row>
    <row r="391" ht="11.25" customHeight="1">
      <c r="M391" s="37"/>
    </row>
    <row r="392" ht="11.25" customHeight="1">
      <c r="M392" s="37"/>
    </row>
    <row r="393" ht="11.25" customHeight="1">
      <c r="M393" s="37"/>
    </row>
    <row r="394" ht="11.25" customHeight="1">
      <c r="M394" s="37"/>
    </row>
    <row r="395" ht="11.25" customHeight="1">
      <c r="M395" s="37"/>
    </row>
    <row r="396" ht="11.25" customHeight="1">
      <c r="M396" s="37"/>
    </row>
    <row r="397" ht="11.25" customHeight="1">
      <c r="M397" s="37"/>
    </row>
    <row r="398" ht="11.25" customHeight="1">
      <c r="M398" s="37"/>
    </row>
    <row r="399" ht="11.25" customHeight="1">
      <c r="M399" s="37"/>
    </row>
    <row r="400" ht="11.25" customHeight="1">
      <c r="M400" s="37"/>
    </row>
    <row r="401" ht="11.25" customHeight="1">
      <c r="M401" s="37"/>
    </row>
    <row r="402" ht="11.25" customHeight="1">
      <c r="M402" s="37"/>
    </row>
    <row r="403" ht="11.25" customHeight="1">
      <c r="M403" s="37"/>
    </row>
    <row r="404" ht="11.25" customHeight="1">
      <c r="M404" s="37"/>
    </row>
    <row r="405" ht="11.25" customHeight="1">
      <c r="M405" s="37"/>
    </row>
    <row r="406" ht="11.25" customHeight="1">
      <c r="M406" s="37"/>
    </row>
    <row r="407" ht="11.25" customHeight="1">
      <c r="M407" s="37"/>
    </row>
    <row r="408" ht="11.25" customHeight="1">
      <c r="M408" s="37"/>
    </row>
    <row r="409" ht="11.25" customHeight="1">
      <c r="M409" s="37"/>
    </row>
    <row r="410" ht="11.25" customHeight="1">
      <c r="M410" s="37"/>
    </row>
    <row r="411" ht="11.25" customHeight="1">
      <c r="M411" s="37"/>
    </row>
    <row r="412" ht="11.25" customHeight="1">
      <c r="M412" s="37"/>
    </row>
    <row r="413" ht="11.25" customHeight="1">
      <c r="M413" s="37"/>
    </row>
    <row r="414" ht="11.25" customHeight="1">
      <c r="M414" s="37"/>
    </row>
    <row r="415" ht="11.25" customHeight="1">
      <c r="M415" s="37"/>
    </row>
    <row r="416" ht="11.25" customHeight="1">
      <c r="M416" s="37"/>
    </row>
    <row r="417" ht="11.25" customHeight="1">
      <c r="M417" s="37"/>
    </row>
    <row r="418" ht="11.25" customHeight="1">
      <c r="M418" s="37"/>
    </row>
    <row r="419" ht="11.25" customHeight="1">
      <c r="M419" s="37"/>
    </row>
    <row r="420" ht="11.25" customHeight="1">
      <c r="M420" s="37"/>
    </row>
    <row r="421" ht="11.25" customHeight="1">
      <c r="M421" s="37"/>
    </row>
    <row r="422" ht="11.25" customHeight="1">
      <c r="M422" s="37"/>
    </row>
    <row r="423" ht="11.25" customHeight="1">
      <c r="M423" s="37"/>
    </row>
    <row r="424" ht="11.25" customHeight="1">
      <c r="M424" s="37"/>
    </row>
    <row r="425" ht="11.25" customHeight="1">
      <c r="M425" s="37"/>
    </row>
    <row r="426" ht="11.25" customHeight="1">
      <c r="M426" s="37"/>
    </row>
    <row r="427" ht="11.25" customHeight="1">
      <c r="M427" s="37"/>
    </row>
    <row r="428" ht="11.25" customHeight="1">
      <c r="M428" s="37"/>
    </row>
    <row r="429" ht="11.25" customHeight="1">
      <c r="M429" s="37"/>
    </row>
    <row r="430" ht="11.25" customHeight="1">
      <c r="M430" s="37"/>
    </row>
    <row r="431" ht="11.25" customHeight="1">
      <c r="M431" s="37"/>
    </row>
    <row r="432" ht="11.25" customHeight="1">
      <c r="M432" s="37"/>
    </row>
    <row r="433" ht="11.25" customHeight="1">
      <c r="M433" s="37"/>
    </row>
    <row r="434" ht="11.25" customHeight="1">
      <c r="M434" s="37"/>
    </row>
    <row r="435" ht="11.25" customHeight="1">
      <c r="M435" s="37"/>
    </row>
    <row r="436" ht="11.25" customHeight="1">
      <c r="M436" s="37"/>
    </row>
    <row r="437" ht="11.25" customHeight="1">
      <c r="M437" s="37"/>
    </row>
    <row r="438" ht="11.25" customHeight="1">
      <c r="M438" s="37"/>
    </row>
    <row r="439" ht="11.25" customHeight="1">
      <c r="M439" s="37"/>
    </row>
    <row r="440" ht="11.25" customHeight="1">
      <c r="M440" s="37"/>
    </row>
    <row r="441" ht="11.25" customHeight="1">
      <c r="M441" s="37"/>
    </row>
    <row r="442" ht="11.25" customHeight="1">
      <c r="M442" s="37"/>
    </row>
    <row r="443" ht="11.25" customHeight="1">
      <c r="M443" s="37"/>
    </row>
    <row r="444" ht="11.25" customHeight="1">
      <c r="M444" s="37"/>
    </row>
    <row r="445" ht="11.25" customHeight="1">
      <c r="M445" s="37"/>
    </row>
    <row r="446" ht="11.25" customHeight="1">
      <c r="M446" s="37"/>
    </row>
    <row r="447" ht="11.25" customHeight="1">
      <c r="M447" s="37"/>
    </row>
    <row r="448" ht="11.25" customHeight="1">
      <c r="M448" s="37"/>
    </row>
    <row r="449" ht="11.25" customHeight="1">
      <c r="M449" s="37"/>
    </row>
    <row r="450" ht="11.25" customHeight="1">
      <c r="M450" s="37"/>
    </row>
    <row r="451" ht="11.25" customHeight="1">
      <c r="M451" s="37"/>
    </row>
    <row r="452" ht="11.25" customHeight="1">
      <c r="M452" s="37"/>
    </row>
    <row r="453" ht="11.25" customHeight="1">
      <c r="M453" s="37"/>
    </row>
    <row r="454" ht="11.25" customHeight="1">
      <c r="M454" s="37"/>
    </row>
    <row r="455" ht="11.25" customHeight="1">
      <c r="M455" s="37"/>
    </row>
    <row r="456" ht="11.25" customHeight="1">
      <c r="M456" s="37"/>
    </row>
    <row r="457" ht="11.25" customHeight="1">
      <c r="M457" s="37"/>
    </row>
    <row r="458" ht="11.25" customHeight="1">
      <c r="M458" s="37"/>
    </row>
    <row r="459" ht="11.25" customHeight="1">
      <c r="M459" s="37"/>
    </row>
    <row r="460" ht="11.25" customHeight="1">
      <c r="M460" s="37"/>
    </row>
    <row r="461" ht="11.25" customHeight="1">
      <c r="M461" s="37"/>
    </row>
    <row r="462" ht="11.25" customHeight="1">
      <c r="M462" s="37"/>
    </row>
    <row r="463" ht="11.25" customHeight="1">
      <c r="M463" s="37"/>
    </row>
    <row r="464" ht="11.25" customHeight="1">
      <c r="M464" s="37"/>
    </row>
    <row r="465" ht="11.25" customHeight="1">
      <c r="M465" s="37"/>
    </row>
    <row r="466" ht="11.25" customHeight="1">
      <c r="M466" s="37"/>
    </row>
    <row r="467" ht="11.25" customHeight="1">
      <c r="M467" s="37"/>
    </row>
    <row r="468" ht="11.25" customHeight="1">
      <c r="M468" s="37"/>
    </row>
    <row r="469" ht="11.25" customHeight="1">
      <c r="M469" s="37"/>
    </row>
    <row r="470" ht="11.25" customHeight="1">
      <c r="M470" s="37"/>
    </row>
    <row r="471" ht="11.25" customHeight="1">
      <c r="M471" s="37"/>
    </row>
    <row r="472" ht="11.25" customHeight="1">
      <c r="M472" s="37"/>
    </row>
    <row r="473" ht="11.25" customHeight="1">
      <c r="M473" s="37"/>
    </row>
    <row r="474" ht="11.25" customHeight="1">
      <c r="M474" s="37"/>
    </row>
    <row r="475" ht="11.25" customHeight="1">
      <c r="M475" s="37"/>
    </row>
    <row r="476" ht="11.25" customHeight="1">
      <c r="M476" s="37"/>
    </row>
    <row r="477" ht="11.25" customHeight="1">
      <c r="M477" s="37"/>
    </row>
    <row r="478" ht="11.25" customHeight="1">
      <c r="M478" s="37"/>
    </row>
    <row r="479" ht="11.25" customHeight="1">
      <c r="M479" s="37"/>
    </row>
    <row r="480" ht="11.25" customHeight="1">
      <c r="M480" s="37"/>
    </row>
    <row r="481" ht="11.25" customHeight="1">
      <c r="M481" s="37"/>
    </row>
    <row r="482" ht="11.25" customHeight="1">
      <c r="M482" s="37"/>
    </row>
    <row r="483" ht="11.25" customHeight="1">
      <c r="M483" s="37"/>
    </row>
    <row r="484" ht="11.25" customHeight="1">
      <c r="M484" s="37"/>
    </row>
    <row r="485" ht="11.25" customHeight="1">
      <c r="M485" s="37"/>
    </row>
    <row r="486" ht="11.25" customHeight="1">
      <c r="M486" s="37"/>
    </row>
    <row r="487" ht="11.25" customHeight="1">
      <c r="M487" s="37"/>
    </row>
    <row r="488" ht="11.25" customHeight="1">
      <c r="M488" s="37"/>
    </row>
    <row r="489" ht="11.25" customHeight="1">
      <c r="M489" s="37"/>
    </row>
    <row r="490" ht="11.25" customHeight="1">
      <c r="M490" s="37"/>
    </row>
    <row r="491" ht="11.25" customHeight="1">
      <c r="M491" s="37"/>
    </row>
    <row r="492" ht="11.25" customHeight="1">
      <c r="M492" s="37"/>
    </row>
    <row r="493" ht="11.25" customHeight="1">
      <c r="M493" s="37"/>
    </row>
    <row r="494" ht="11.25" customHeight="1">
      <c r="M494" s="37"/>
    </row>
    <row r="495" ht="11.25" customHeight="1">
      <c r="M495" s="37"/>
    </row>
    <row r="496" ht="11.25" customHeight="1">
      <c r="M496" s="37"/>
    </row>
    <row r="497" ht="11.25" customHeight="1">
      <c r="M497" s="37"/>
    </row>
    <row r="498" ht="11.25" customHeight="1">
      <c r="M498" s="37"/>
    </row>
    <row r="499" ht="11.25" customHeight="1">
      <c r="M499" s="37"/>
    </row>
    <row r="500" ht="11.25" customHeight="1">
      <c r="M500" s="37"/>
    </row>
    <row r="501" ht="11.25" customHeight="1">
      <c r="M501" s="37"/>
    </row>
    <row r="502" ht="11.25" customHeight="1">
      <c r="M502" s="37"/>
    </row>
    <row r="503" ht="11.25" customHeight="1">
      <c r="M503" s="37"/>
    </row>
    <row r="504" ht="11.25" customHeight="1">
      <c r="M504" s="37"/>
    </row>
    <row r="505" ht="11.25" customHeight="1">
      <c r="M505" s="37"/>
    </row>
    <row r="506" ht="11.25" customHeight="1">
      <c r="M506" s="37"/>
    </row>
    <row r="507" ht="11.25" customHeight="1">
      <c r="M507" s="37"/>
    </row>
    <row r="508" ht="11.25" customHeight="1">
      <c r="M508" s="37"/>
    </row>
    <row r="509" ht="11.25" customHeight="1">
      <c r="M509" s="37"/>
    </row>
    <row r="510" ht="11.25" customHeight="1">
      <c r="M510" s="37"/>
    </row>
    <row r="511" ht="11.25" customHeight="1">
      <c r="M511" s="37"/>
    </row>
    <row r="512" ht="11.25" customHeight="1">
      <c r="M512" s="37"/>
    </row>
    <row r="513" ht="11.25" customHeight="1">
      <c r="M513" s="37"/>
    </row>
    <row r="514" ht="11.25" customHeight="1">
      <c r="M514" s="37"/>
    </row>
    <row r="515" ht="11.25" customHeight="1">
      <c r="M515" s="37"/>
    </row>
    <row r="516" ht="11.25" customHeight="1">
      <c r="M516" s="37"/>
    </row>
    <row r="517" ht="11.25" customHeight="1">
      <c r="M517" s="37"/>
    </row>
    <row r="518" ht="11.25" customHeight="1">
      <c r="M518" s="37"/>
    </row>
    <row r="519" ht="11.25" customHeight="1">
      <c r="M519" s="37"/>
    </row>
    <row r="520" ht="11.25" customHeight="1">
      <c r="M520" s="37"/>
    </row>
    <row r="521" ht="11.25" customHeight="1">
      <c r="M521" s="37"/>
    </row>
    <row r="522" ht="11.25" customHeight="1">
      <c r="M522" s="37"/>
    </row>
    <row r="523" ht="11.25" customHeight="1">
      <c r="M523" s="37"/>
    </row>
    <row r="524" ht="11.25" customHeight="1">
      <c r="M524" s="37"/>
    </row>
    <row r="525" ht="11.25" customHeight="1">
      <c r="M525" s="37"/>
    </row>
    <row r="526" ht="11.25" customHeight="1">
      <c r="M526" s="37"/>
    </row>
    <row r="527" ht="11.25" customHeight="1">
      <c r="M527" s="37"/>
    </row>
    <row r="528" ht="11.25" customHeight="1">
      <c r="M528" s="37"/>
    </row>
    <row r="529" ht="11.25" customHeight="1">
      <c r="M529" s="37"/>
    </row>
    <row r="530" ht="11.25" customHeight="1">
      <c r="M530" s="37"/>
    </row>
    <row r="531" ht="11.25" customHeight="1">
      <c r="M531" s="37"/>
    </row>
    <row r="532" ht="11.25" customHeight="1">
      <c r="M532" s="37"/>
    </row>
    <row r="533" ht="11.25" customHeight="1">
      <c r="M533" s="37"/>
    </row>
    <row r="534" ht="11.25" customHeight="1">
      <c r="M534" s="37"/>
    </row>
    <row r="535" ht="11.25" customHeight="1">
      <c r="M535" s="37"/>
    </row>
    <row r="536" ht="11.25" customHeight="1">
      <c r="M536" s="37"/>
    </row>
    <row r="537" ht="11.25" customHeight="1">
      <c r="M537" s="37"/>
    </row>
    <row r="538" ht="11.25" customHeight="1">
      <c r="M538" s="37"/>
    </row>
    <row r="539" ht="11.25" customHeight="1">
      <c r="M539" s="37"/>
    </row>
    <row r="540" ht="11.25" customHeight="1">
      <c r="M540" s="37"/>
    </row>
    <row r="541" ht="11.25" customHeight="1">
      <c r="M541" s="37"/>
    </row>
    <row r="542" ht="11.25" customHeight="1">
      <c r="M542" s="37"/>
    </row>
    <row r="543" ht="11.25" customHeight="1">
      <c r="M543" s="37"/>
    </row>
    <row r="544" ht="11.25" customHeight="1">
      <c r="M544" s="37"/>
    </row>
    <row r="545" ht="11.25" customHeight="1">
      <c r="M545" s="37"/>
    </row>
    <row r="546" ht="11.25" customHeight="1">
      <c r="M546" s="37"/>
    </row>
    <row r="547" ht="11.25" customHeight="1">
      <c r="M547" s="37"/>
    </row>
    <row r="548" ht="11.25" customHeight="1">
      <c r="M548" s="37"/>
    </row>
    <row r="549" ht="11.25" customHeight="1">
      <c r="M549" s="37"/>
    </row>
    <row r="550" ht="11.25" customHeight="1">
      <c r="M550" s="37"/>
    </row>
    <row r="551" ht="11.25" customHeight="1">
      <c r="M551" s="37"/>
    </row>
    <row r="552" ht="11.25" customHeight="1">
      <c r="M552" s="37"/>
    </row>
    <row r="553" ht="11.25" customHeight="1">
      <c r="M553" s="37"/>
    </row>
    <row r="554" ht="11.25" customHeight="1">
      <c r="M554" s="37"/>
    </row>
    <row r="555" ht="11.25" customHeight="1">
      <c r="M555" s="37"/>
    </row>
    <row r="556" ht="11.25" customHeight="1">
      <c r="M556" s="37"/>
    </row>
    <row r="557" ht="11.25" customHeight="1">
      <c r="M557" s="37"/>
    </row>
    <row r="558" ht="11.25" customHeight="1">
      <c r="M558" s="37"/>
    </row>
    <row r="559" ht="11.25" customHeight="1">
      <c r="M559" s="37"/>
    </row>
    <row r="560" ht="11.25" customHeight="1">
      <c r="M560" s="37"/>
    </row>
    <row r="561" ht="11.25" customHeight="1">
      <c r="M561" s="37"/>
    </row>
    <row r="562" ht="11.25" customHeight="1">
      <c r="M562" s="37"/>
    </row>
    <row r="563" ht="11.25" customHeight="1">
      <c r="M563" s="37"/>
    </row>
    <row r="564" ht="11.25" customHeight="1">
      <c r="M564" s="37"/>
    </row>
    <row r="565" ht="11.25" customHeight="1">
      <c r="M565" s="37"/>
    </row>
    <row r="567" ht="11.25" customHeight="1">
      <c r="M567" s="37"/>
    </row>
    <row r="568" ht="11.25" customHeight="1">
      <c r="M568" s="37"/>
    </row>
    <row r="569" ht="11.25" customHeight="1">
      <c r="M569" s="37"/>
    </row>
    <row r="570" ht="11.25" customHeight="1">
      <c r="M570" s="37"/>
    </row>
    <row r="571" ht="11.25" customHeight="1">
      <c r="M571" s="37"/>
    </row>
    <row r="572" ht="11.25" customHeight="1">
      <c r="M572" s="37"/>
    </row>
    <row r="573" ht="11.25" customHeight="1">
      <c r="M573" s="37"/>
    </row>
    <row r="574" ht="11.25" customHeight="1">
      <c r="M574" s="37"/>
    </row>
    <row r="575" ht="11.25" customHeight="1">
      <c r="M575" s="37"/>
    </row>
    <row r="576" ht="11.25" customHeight="1">
      <c r="M576" s="37"/>
    </row>
    <row r="577" ht="11.25" customHeight="1">
      <c r="M577" s="37"/>
    </row>
    <row r="578" ht="11.25" customHeight="1">
      <c r="M578" s="37"/>
    </row>
    <row r="579" ht="11.25" customHeight="1">
      <c r="M579" s="37"/>
    </row>
    <row r="580" ht="11.25" customHeight="1">
      <c r="M580" s="37"/>
    </row>
    <row r="581" ht="11.25" customHeight="1">
      <c r="M581" s="37"/>
    </row>
    <row r="582" ht="11.25" customHeight="1">
      <c r="M582" s="37"/>
    </row>
    <row r="583" ht="11.25" customHeight="1">
      <c r="M583" s="37"/>
    </row>
    <row r="584" ht="11.25" customHeight="1">
      <c r="M584" s="37"/>
    </row>
    <row r="585" ht="11.25" customHeight="1">
      <c r="M585" s="37"/>
    </row>
    <row r="586" ht="11.25" customHeight="1">
      <c r="M586" s="37"/>
    </row>
    <row r="587" ht="11.25" customHeight="1">
      <c r="M587" s="37"/>
    </row>
    <row r="588" ht="11.25" customHeight="1">
      <c r="M588" s="37"/>
    </row>
    <row r="589" ht="11.25" customHeight="1">
      <c r="M589" s="37"/>
    </row>
    <row r="590" ht="11.25" customHeight="1">
      <c r="M590" s="37"/>
    </row>
    <row r="591" ht="11.25" customHeight="1">
      <c r="M591" s="37"/>
    </row>
    <row r="592" ht="11.25" customHeight="1">
      <c r="M592" s="37"/>
    </row>
    <row r="593" ht="11.25" customHeight="1">
      <c r="M593" s="37"/>
    </row>
    <row r="594" ht="11.25" customHeight="1">
      <c r="M594" s="37"/>
    </row>
    <row r="595" ht="11.25" customHeight="1">
      <c r="M595" s="37"/>
    </row>
    <row r="596" ht="11.25" customHeight="1">
      <c r="M596" s="37"/>
    </row>
    <row r="597" ht="11.25" customHeight="1">
      <c r="M597" s="37"/>
    </row>
    <row r="598" ht="11.25" customHeight="1">
      <c r="M598" s="37"/>
    </row>
    <row r="599" ht="11.25" customHeight="1">
      <c r="M599" s="37"/>
    </row>
    <row r="600" ht="11.25" customHeight="1">
      <c r="M600" s="37"/>
    </row>
    <row r="601" ht="11.25" customHeight="1">
      <c r="M601" s="37"/>
    </row>
    <row r="602" ht="11.25" customHeight="1">
      <c r="M602" s="37"/>
    </row>
    <row r="603" ht="11.25" customHeight="1">
      <c r="M603" s="37"/>
    </row>
    <row r="604" ht="11.25" customHeight="1">
      <c r="M604" s="37"/>
    </row>
    <row r="605" ht="11.25" customHeight="1">
      <c r="M605" s="37"/>
    </row>
    <row r="606" ht="11.25" customHeight="1">
      <c r="M606" s="37"/>
    </row>
    <row r="607" ht="11.25" customHeight="1">
      <c r="M607" s="37"/>
    </row>
    <row r="608" ht="11.25" customHeight="1">
      <c r="M608" s="37"/>
    </row>
    <row r="609" ht="11.25" customHeight="1">
      <c r="M609" s="37"/>
    </row>
    <row r="610" ht="11.25" customHeight="1">
      <c r="M610" s="37"/>
    </row>
    <row r="611" ht="11.25" customHeight="1">
      <c r="M611" s="37"/>
    </row>
    <row r="612" ht="11.25" customHeight="1">
      <c r="M612" s="37"/>
    </row>
    <row r="613" ht="11.25" customHeight="1">
      <c r="M613" s="37"/>
    </row>
    <row r="614" ht="11.25" customHeight="1">
      <c r="M614" s="37"/>
    </row>
    <row r="615" ht="11.25" customHeight="1">
      <c r="M615" s="37"/>
    </row>
    <row r="616" ht="11.25" customHeight="1">
      <c r="M616" s="37"/>
    </row>
    <row r="617" ht="11.25" customHeight="1">
      <c r="M617" s="37"/>
    </row>
    <row r="618" ht="11.25" customHeight="1">
      <c r="M618" s="37"/>
    </row>
    <row r="619" ht="11.25" customHeight="1">
      <c r="M619" s="37"/>
    </row>
    <row r="620" ht="11.25" customHeight="1">
      <c r="M620" s="37"/>
    </row>
    <row r="621" ht="11.25" customHeight="1">
      <c r="M621" s="37"/>
    </row>
    <row r="622" ht="11.25" customHeight="1">
      <c r="M622" s="37"/>
    </row>
    <row r="623" ht="11.25" customHeight="1">
      <c r="M623" s="37"/>
    </row>
    <row r="624" ht="11.25" customHeight="1">
      <c r="M624" s="37"/>
    </row>
    <row r="625" ht="11.25" customHeight="1">
      <c r="M625" s="37"/>
    </row>
    <row r="626" ht="11.25" customHeight="1">
      <c r="M626" s="37"/>
    </row>
    <row r="627" ht="11.25" customHeight="1">
      <c r="M627" s="37"/>
    </row>
    <row r="628" ht="11.25" customHeight="1">
      <c r="M628" s="37"/>
    </row>
    <row r="629" ht="11.25" customHeight="1">
      <c r="M629" s="37"/>
    </row>
    <row r="630" ht="11.25" customHeight="1">
      <c r="M630" s="37"/>
    </row>
    <row r="631" ht="11.25" customHeight="1">
      <c r="M631" s="37"/>
    </row>
    <row r="632" ht="11.25" customHeight="1">
      <c r="M632" s="37"/>
    </row>
    <row r="633" ht="11.25" customHeight="1">
      <c r="M633" s="37"/>
    </row>
    <row r="634" ht="11.25" customHeight="1">
      <c r="M634" s="37"/>
    </row>
    <row r="635" ht="11.25" customHeight="1">
      <c r="M635" s="37"/>
    </row>
    <row r="636" ht="11.25" customHeight="1">
      <c r="M636" s="37"/>
    </row>
    <row r="637" ht="11.25" customHeight="1">
      <c r="M637" s="37"/>
    </row>
    <row r="638" ht="11.25" customHeight="1">
      <c r="M638" s="37"/>
    </row>
    <row r="639" ht="11.25" customHeight="1">
      <c r="M639" s="37"/>
    </row>
    <row r="640" ht="11.25" customHeight="1">
      <c r="M640" s="37"/>
    </row>
    <row r="641" ht="11.25" customHeight="1">
      <c r="M641" s="37"/>
    </row>
    <row r="642" ht="11.25" customHeight="1">
      <c r="M642" s="37"/>
    </row>
    <row r="643" ht="11.25" customHeight="1">
      <c r="M643" s="37"/>
    </row>
    <row r="644" ht="11.25" customHeight="1">
      <c r="M644" s="37"/>
    </row>
    <row r="645" ht="11.25" customHeight="1">
      <c r="M645" s="37"/>
    </row>
    <row r="646" ht="11.25" customHeight="1">
      <c r="M646" s="37"/>
    </row>
    <row r="647" ht="11.25" customHeight="1">
      <c r="M647" s="37"/>
    </row>
    <row r="648" ht="11.25" customHeight="1">
      <c r="M648" s="37"/>
    </row>
    <row r="649" ht="11.25" customHeight="1">
      <c r="M649" s="37"/>
    </row>
    <row r="650" ht="11.25" customHeight="1">
      <c r="M650" s="37"/>
    </row>
    <row r="651" ht="11.25" customHeight="1">
      <c r="M651" s="37"/>
    </row>
    <row r="652" ht="11.25" customHeight="1">
      <c r="M652" s="37"/>
    </row>
    <row r="653" ht="11.25" customHeight="1">
      <c r="M653" s="37"/>
    </row>
    <row r="654" ht="11.25" customHeight="1">
      <c r="M654" s="37"/>
    </row>
    <row r="655" ht="11.25" customHeight="1">
      <c r="M655" s="37"/>
    </row>
    <row r="656" ht="11.25" customHeight="1">
      <c r="M656" s="37"/>
    </row>
    <row r="657" ht="11.25" customHeight="1">
      <c r="M657" s="37"/>
    </row>
    <row r="658" ht="11.25" customHeight="1">
      <c r="M658" s="37"/>
    </row>
    <row r="659" ht="11.25" customHeight="1">
      <c r="M659" s="37"/>
    </row>
    <row r="660" ht="11.25" customHeight="1">
      <c r="M660" s="37"/>
    </row>
    <row r="661" ht="11.25" customHeight="1">
      <c r="M661" s="37"/>
    </row>
    <row r="662" ht="11.25" customHeight="1">
      <c r="M662" s="37"/>
    </row>
    <row r="663" ht="11.25" customHeight="1">
      <c r="M663" s="37"/>
    </row>
    <row r="664" ht="11.25" customHeight="1">
      <c r="M664" s="37"/>
    </row>
    <row r="665" ht="11.25" customHeight="1">
      <c r="M665" s="37"/>
    </row>
    <row r="666" ht="11.25" customHeight="1">
      <c r="M666" s="37"/>
    </row>
    <row r="667" ht="11.25" customHeight="1">
      <c r="M667" s="37"/>
    </row>
    <row r="668" ht="11.25" customHeight="1">
      <c r="M668" s="37"/>
    </row>
    <row r="669" ht="11.25" customHeight="1">
      <c r="M669" s="37"/>
    </row>
    <row r="670" ht="11.25" customHeight="1">
      <c r="M670" s="37"/>
    </row>
    <row r="671" ht="11.25" customHeight="1">
      <c r="M671" s="37"/>
    </row>
    <row r="672" ht="11.25" customHeight="1">
      <c r="M672" s="37"/>
    </row>
    <row r="673" ht="11.25" customHeight="1">
      <c r="M673" s="37"/>
    </row>
    <row r="674" ht="11.25" customHeight="1">
      <c r="M674" s="37"/>
    </row>
    <row r="675" ht="11.25" customHeight="1">
      <c r="M675" s="37"/>
    </row>
    <row r="676" ht="11.25" customHeight="1">
      <c r="M676" s="37"/>
    </row>
    <row r="677" ht="11.25" customHeight="1">
      <c r="M677" s="37"/>
    </row>
    <row r="678" ht="11.25" customHeight="1">
      <c r="M678" s="37"/>
    </row>
    <row r="679" ht="11.25" customHeight="1">
      <c r="M679" s="37"/>
    </row>
    <row r="680" ht="11.25" customHeight="1">
      <c r="M680" s="37"/>
    </row>
    <row r="681" ht="11.25" customHeight="1">
      <c r="M681" s="37"/>
    </row>
    <row r="682" ht="11.25" customHeight="1">
      <c r="M682" s="37"/>
    </row>
    <row r="683" ht="11.25" customHeight="1">
      <c r="M683" s="37"/>
    </row>
    <row r="684" ht="11.25" customHeight="1">
      <c r="M684" s="37"/>
    </row>
    <row r="685" ht="11.25" customHeight="1">
      <c r="M685" s="37"/>
    </row>
    <row r="686" ht="11.25" customHeight="1">
      <c r="M686" s="37"/>
    </row>
    <row r="687" ht="11.25" customHeight="1">
      <c r="M687" s="37"/>
    </row>
    <row r="688" ht="11.25" customHeight="1">
      <c r="M688" s="37"/>
    </row>
    <row r="689" ht="11.25" customHeight="1">
      <c r="M689" s="37"/>
    </row>
    <row r="690" ht="11.25" customHeight="1">
      <c r="M690" s="37"/>
    </row>
    <row r="691" ht="11.25" customHeight="1">
      <c r="M691" s="37"/>
    </row>
    <row r="692" ht="11.25" customHeight="1">
      <c r="M692" s="37"/>
    </row>
    <row r="693" ht="11.25" customHeight="1">
      <c r="M693" s="37"/>
    </row>
    <row r="694" ht="11.25" customHeight="1">
      <c r="M694" s="37"/>
    </row>
    <row r="695" ht="11.25" customHeight="1">
      <c r="M695" s="37"/>
    </row>
    <row r="696" ht="11.25" customHeight="1">
      <c r="M696" s="37"/>
    </row>
    <row r="697" ht="11.25" customHeight="1">
      <c r="M697" s="37"/>
    </row>
    <row r="698" ht="11.25" customHeight="1">
      <c r="M698" s="37"/>
    </row>
    <row r="699" ht="11.25" customHeight="1">
      <c r="M699" s="37"/>
    </row>
    <row r="700" ht="11.25" customHeight="1">
      <c r="M700" s="37"/>
    </row>
    <row r="701" ht="11.25" customHeight="1">
      <c r="M701" s="37"/>
    </row>
    <row r="702" ht="11.25" customHeight="1">
      <c r="M702" s="37"/>
    </row>
    <row r="703" ht="11.25" customHeight="1">
      <c r="M703" s="37"/>
    </row>
    <row r="704" ht="11.25" customHeight="1">
      <c r="M704" s="37"/>
    </row>
    <row r="705" ht="11.25" customHeight="1">
      <c r="M705" s="37"/>
    </row>
    <row r="706" ht="11.25" customHeight="1">
      <c r="M706" s="37"/>
    </row>
    <row r="707" ht="11.25" customHeight="1">
      <c r="M707" s="37"/>
    </row>
    <row r="708" ht="11.25" customHeight="1">
      <c r="M708" s="37"/>
    </row>
    <row r="709" ht="11.25" customHeight="1">
      <c r="M709" s="37"/>
    </row>
    <row r="710" ht="11.25" customHeight="1">
      <c r="M710" s="37"/>
    </row>
    <row r="711" ht="11.25" customHeight="1">
      <c r="M711" s="37"/>
    </row>
    <row r="712" ht="11.25" customHeight="1">
      <c r="M712" s="37"/>
    </row>
    <row r="713" ht="11.25" customHeight="1">
      <c r="M713" s="37"/>
    </row>
    <row r="714" ht="11.25" customHeight="1">
      <c r="M714" s="37"/>
    </row>
    <row r="715" ht="11.25" customHeight="1">
      <c r="M715" s="37"/>
    </row>
    <row r="716" ht="11.25" customHeight="1">
      <c r="M716" s="37"/>
    </row>
    <row r="717" ht="11.25" customHeight="1">
      <c r="M717" s="37"/>
    </row>
    <row r="718" ht="11.25" customHeight="1">
      <c r="M718" s="37"/>
    </row>
    <row r="719" ht="11.25" customHeight="1">
      <c r="M719" s="37"/>
    </row>
    <row r="720" ht="11.25" customHeight="1">
      <c r="M720" s="37"/>
    </row>
    <row r="721" ht="11.25" customHeight="1">
      <c r="M721" s="37"/>
    </row>
    <row r="722" ht="11.25" customHeight="1">
      <c r="M722" s="37"/>
    </row>
    <row r="723" ht="11.25" customHeight="1">
      <c r="M723" s="37"/>
    </row>
    <row r="724" ht="11.25" customHeight="1">
      <c r="M724" s="37"/>
    </row>
    <row r="725" ht="11.25" customHeight="1">
      <c r="M725" s="37"/>
    </row>
    <row r="726" ht="11.25" customHeight="1">
      <c r="M726" s="37"/>
    </row>
    <row r="727" ht="11.25" customHeight="1">
      <c r="M727" s="37"/>
    </row>
    <row r="728" ht="11.25" customHeight="1">
      <c r="M728" s="37"/>
    </row>
    <row r="729" ht="11.25" customHeight="1">
      <c r="M729" s="37"/>
    </row>
    <row r="730" ht="11.25" customHeight="1">
      <c r="M730" s="37"/>
    </row>
    <row r="731" ht="11.25" customHeight="1">
      <c r="M731" s="37"/>
    </row>
    <row r="732" ht="11.25" customHeight="1">
      <c r="M732" s="37"/>
    </row>
    <row r="733" ht="11.25" customHeight="1">
      <c r="M733" s="37"/>
    </row>
    <row r="734" ht="11.25" customHeight="1">
      <c r="M734" s="37"/>
    </row>
    <row r="735" ht="11.25" customHeight="1">
      <c r="M735" s="37"/>
    </row>
    <row r="736" ht="11.25" customHeight="1">
      <c r="M736" s="37"/>
    </row>
    <row r="737" ht="11.25" customHeight="1">
      <c r="M737" s="37"/>
    </row>
    <row r="738" ht="11.25" customHeight="1">
      <c r="M738" s="37"/>
    </row>
    <row r="739" ht="11.25" customHeight="1">
      <c r="M739" s="37"/>
    </row>
    <row r="740" ht="11.25" customHeight="1">
      <c r="M740" s="37"/>
    </row>
    <row r="741" ht="11.25" customHeight="1">
      <c r="M741" s="37"/>
    </row>
    <row r="742" ht="11.25" customHeight="1">
      <c r="M742" s="37"/>
    </row>
    <row r="743" ht="11.25" customHeight="1">
      <c r="M743" s="37"/>
    </row>
    <row r="744" ht="11.25" customHeight="1">
      <c r="M744" s="37"/>
    </row>
    <row r="745" ht="11.25" customHeight="1">
      <c r="M745" s="37"/>
    </row>
    <row r="746" ht="11.25" customHeight="1">
      <c r="M746" s="37"/>
    </row>
    <row r="747" ht="11.25" customHeight="1">
      <c r="M747" s="37"/>
    </row>
    <row r="748" ht="11.25" customHeight="1">
      <c r="M748" s="37"/>
    </row>
    <row r="749" ht="11.25" customHeight="1">
      <c r="M749" s="37"/>
    </row>
    <row r="750" ht="11.25" customHeight="1">
      <c r="M750" s="37"/>
    </row>
    <row r="751" ht="11.25" customHeight="1">
      <c r="M751" s="37"/>
    </row>
    <row r="752" ht="11.25" customHeight="1">
      <c r="M752" s="37"/>
    </row>
    <row r="753" ht="11.25" customHeight="1">
      <c r="M753" s="37"/>
    </row>
    <row r="754" ht="11.25" customHeight="1">
      <c r="M754" s="37"/>
    </row>
    <row r="755" ht="11.25" customHeight="1">
      <c r="M755" s="37"/>
    </row>
    <row r="756" ht="11.25" customHeight="1">
      <c r="M756" s="37"/>
    </row>
    <row r="757" ht="11.25" customHeight="1">
      <c r="M757" s="37"/>
    </row>
    <row r="758" ht="11.25" customHeight="1">
      <c r="M758" s="37"/>
    </row>
    <row r="759" ht="11.25" customHeight="1">
      <c r="M759" s="37"/>
    </row>
    <row r="760" ht="11.25" customHeight="1">
      <c r="M760" s="37"/>
    </row>
    <row r="761" ht="11.25" customHeight="1">
      <c r="M761" s="37"/>
    </row>
    <row r="762" ht="11.25" customHeight="1">
      <c r="M762" s="37"/>
    </row>
    <row r="763" ht="11.25" customHeight="1">
      <c r="M763" s="37"/>
    </row>
    <row r="764" ht="11.25" customHeight="1">
      <c r="M764" s="37"/>
    </row>
    <row r="765" ht="11.25" customHeight="1">
      <c r="M765" s="37"/>
    </row>
    <row r="766" ht="11.25" customHeight="1">
      <c r="M766" s="37"/>
    </row>
    <row r="767" ht="11.25" customHeight="1">
      <c r="M767" s="37"/>
    </row>
    <row r="768" ht="11.25" customHeight="1">
      <c r="M768" s="37"/>
    </row>
    <row r="769" ht="11.25" customHeight="1">
      <c r="M769" s="37"/>
    </row>
    <row r="770" ht="11.25" customHeight="1">
      <c r="M770" s="37"/>
    </row>
    <row r="771" ht="11.25" customHeight="1">
      <c r="M771" s="37"/>
    </row>
    <row r="772" ht="11.25" customHeight="1">
      <c r="M772" s="37"/>
    </row>
    <row r="773" ht="11.25" customHeight="1">
      <c r="M773" s="37"/>
    </row>
    <row r="774" ht="11.25" customHeight="1">
      <c r="M774" s="37"/>
    </row>
    <row r="775" ht="11.25" customHeight="1">
      <c r="M775" s="37"/>
    </row>
    <row r="776" ht="11.25" customHeight="1">
      <c r="M776" s="37"/>
    </row>
    <row r="777" ht="11.25" customHeight="1">
      <c r="M777" s="37"/>
    </row>
    <row r="778" ht="11.25" customHeight="1">
      <c r="M778" s="37"/>
    </row>
    <row r="779" ht="11.25" customHeight="1">
      <c r="M779" s="37"/>
    </row>
    <row r="780" ht="11.25" customHeight="1">
      <c r="M780" s="37"/>
    </row>
    <row r="781" ht="11.25" customHeight="1">
      <c r="M781" s="37"/>
    </row>
    <row r="782" ht="11.25" customHeight="1">
      <c r="M782" s="37"/>
    </row>
    <row r="783" ht="11.25" customHeight="1">
      <c r="M783" s="37"/>
    </row>
    <row r="784" ht="11.25" customHeight="1">
      <c r="M784" s="37"/>
    </row>
    <row r="785" ht="11.25" customHeight="1">
      <c r="M785" s="37"/>
    </row>
    <row r="786" ht="11.25" customHeight="1">
      <c r="M786" s="37"/>
    </row>
    <row r="787" ht="11.25" customHeight="1">
      <c r="M787" s="37"/>
    </row>
    <row r="788" ht="11.25" customHeight="1">
      <c r="M788" s="37"/>
    </row>
    <row r="789" ht="11.25" customHeight="1">
      <c r="M789" s="37"/>
    </row>
    <row r="790" ht="11.25" customHeight="1">
      <c r="M790" s="37"/>
    </row>
    <row r="791" ht="11.25" customHeight="1">
      <c r="M791" s="37"/>
    </row>
    <row r="792" ht="11.25" customHeight="1">
      <c r="M792" s="37"/>
    </row>
    <row r="793" ht="11.25" customHeight="1">
      <c r="M793" s="37"/>
    </row>
    <row r="794" ht="11.25" customHeight="1">
      <c r="M794" s="37"/>
    </row>
    <row r="795" ht="11.25" customHeight="1">
      <c r="M795" s="37"/>
    </row>
    <row r="796" ht="11.25" customHeight="1">
      <c r="M796" s="37"/>
    </row>
    <row r="797" ht="11.25" customHeight="1">
      <c r="M797" s="37"/>
    </row>
    <row r="798" ht="11.25" customHeight="1">
      <c r="M798" s="37"/>
    </row>
    <row r="799" ht="11.25" customHeight="1">
      <c r="M799" s="37"/>
    </row>
    <row r="800" ht="11.25" customHeight="1">
      <c r="M800" s="37"/>
    </row>
    <row r="801" ht="11.25" customHeight="1">
      <c r="M801" s="37"/>
    </row>
    <row r="802" ht="11.25" customHeight="1">
      <c r="M802" s="37"/>
    </row>
    <row r="803" ht="11.25" customHeight="1">
      <c r="M803" s="37"/>
    </row>
    <row r="804" ht="11.25" customHeight="1">
      <c r="M804" s="37"/>
    </row>
    <row r="805" ht="11.25" customHeight="1">
      <c r="M805" s="37"/>
    </row>
    <row r="806" ht="11.25" customHeight="1">
      <c r="M806" s="37"/>
    </row>
    <row r="807" ht="11.25" customHeight="1">
      <c r="M807" s="37"/>
    </row>
    <row r="808" ht="11.25" customHeight="1">
      <c r="M808" s="37"/>
    </row>
    <row r="809" ht="11.25" customHeight="1">
      <c r="M809" s="37"/>
    </row>
    <row r="810" ht="11.25" customHeight="1">
      <c r="M810" s="37"/>
    </row>
    <row r="811" ht="11.25" customHeight="1">
      <c r="M811" s="37"/>
    </row>
    <row r="812" ht="11.25" customHeight="1">
      <c r="M812" s="37"/>
    </row>
    <row r="813" ht="11.25" customHeight="1">
      <c r="M813" s="37"/>
    </row>
    <row r="814" ht="11.25" customHeight="1">
      <c r="M814" s="37"/>
    </row>
    <row r="815" ht="11.25" customHeight="1">
      <c r="M815" s="37"/>
    </row>
    <row r="816" ht="11.25" customHeight="1">
      <c r="M816" s="37"/>
    </row>
    <row r="817" ht="11.25" customHeight="1">
      <c r="M817" s="37"/>
    </row>
    <row r="818" ht="11.25" customHeight="1">
      <c r="M818" s="37"/>
    </row>
    <row r="819" ht="11.25" customHeight="1">
      <c r="M819" s="37"/>
    </row>
    <row r="820" ht="11.25" customHeight="1">
      <c r="M820" s="37"/>
    </row>
    <row r="821" ht="11.25" customHeight="1">
      <c r="M821" s="37"/>
    </row>
    <row r="822" ht="11.25" customHeight="1">
      <c r="M822" s="37"/>
    </row>
    <row r="823" ht="11.25" customHeight="1">
      <c r="M823" s="37"/>
    </row>
    <row r="824" ht="11.25" customHeight="1">
      <c r="M824" s="37"/>
    </row>
    <row r="825" ht="11.25" customHeight="1">
      <c r="M825" s="37"/>
    </row>
    <row r="826" ht="11.25" customHeight="1">
      <c r="M826" s="37"/>
    </row>
    <row r="827" ht="11.25" customHeight="1">
      <c r="M827" s="37"/>
    </row>
    <row r="828" ht="11.25" customHeight="1">
      <c r="M828" s="37"/>
    </row>
    <row r="829" ht="11.25" customHeight="1">
      <c r="M829" s="37"/>
    </row>
    <row r="830" ht="11.25" customHeight="1">
      <c r="M830" s="37"/>
    </row>
    <row r="831" ht="11.25" customHeight="1">
      <c r="M831" s="37"/>
    </row>
    <row r="832" ht="11.25" customHeight="1">
      <c r="M832" s="37"/>
    </row>
    <row r="833" ht="11.25" customHeight="1">
      <c r="M833" s="37"/>
    </row>
    <row r="834" ht="11.25" customHeight="1">
      <c r="M834" s="37"/>
    </row>
    <row r="835" ht="11.25" customHeight="1">
      <c r="M835" s="37"/>
    </row>
    <row r="836" ht="11.25" customHeight="1">
      <c r="M836" s="37"/>
    </row>
    <row r="837" ht="11.25" customHeight="1">
      <c r="M837" s="37"/>
    </row>
  </sheetData>
  <sheetProtection/>
  <mergeCells count="1">
    <mergeCell ref="H28:H2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W50"/>
  <sheetViews>
    <sheetView showGridLines="0" zoomScalePageLayoutView="0" workbookViewId="0" topLeftCell="A1">
      <selection activeCell="A1" sqref="A1"/>
    </sheetView>
  </sheetViews>
  <sheetFormatPr defaultColWidth="8.00390625" defaultRowHeight="12"/>
  <cols>
    <col min="1" max="2" width="2.7109375" style="78" customWidth="1"/>
    <col min="3" max="3" width="21.00390625" style="78" customWidth="1"/>
    <col min="4" max="6" width="17.421875" style="78" customWidth="1"/>
    <col min="7" max="7" width="8.00390625" style="78" customWidth="1"/>
    <col min="8" max="12" width="8.7109375" style="78" customWidth="1"/>
    <col min="13" max="13" width="16.00390625" style="84" customWidth="1"/>
    <col min="14" max="15" width="35.28125" style="84" customWidth="1"/>
    <col min="16" max="16" width="35.28125" style="78" customWidth="1"/>
    <col min="17" max="16384" width="8.00390625" style="78" customWidth="1"/>
  </cols>
  <sheetData>
    <row r="1" ht="12">
      <c r="A1" s="43"/>
    </row>
    <row r="2" ht="12">
      <c r="N2" s="20"/>
    </row>
    <row r="3" ht="12">
      <c r="C3" s="73" t="s">
        <v>341</v>
      </c>
    </row>
    <row r="4" ht="12">
      <c r="C4" s="73" t="s">
        <v>421</v>
      </c>
    </row>
    <row r="5" ht="12"/>
    <row r="6" spans="3:16" ht="16.5">
      <c r="C6" s="75" t="s">
        <v>574</v>
      </c>
      <c r="M6" s="45"/>
      <c r="P6" s="22"/>
    </row>
    <row r="7" spans="3:16" ht="12">
      <c r="C7" s="85" t="s">
        <v>70</v>
      </c>
      <c r="P7" s="46"/>
    </row>
    <row r="8" ht="12"/>
    <row r="9" spans="4:16" ht="11.25" customHeight="1">
      <c r="D9" s="86"/>
      <c r="E9" s="86"/>
      <c r="F9" s="86"/>
      <c r="G9" s="86"/>
      <c r="H9" s="306"/>
      <c r="I9" s="306"/>
      <c r="J9" s="306"/>
      <c r="K9" s="306"/>
      <c r="L9" s="47"/>
      <c r="P9" s="22"/>
    </row>
    <row r="10" spans="4:23" ht="24">
      <c r="D10" s="48" t="s">
        <v>264</v>
      </c>
      <c r="E10" s="48" t="s">
        <v>265</v>
      </c>
      <c r="F10" s="48" t="s">
        <v>266</v>
      </c>
      <c r="G10" s="86"/>
      <c r="H10" s="49"/>
      <c r="I10" s="49"/>
      <c r="J10" s="21"/>
      <c r="K10" s="49"/>
      <c r="L10" s="49"/>
      <c r="M10" s="20"/>
      <c r="N10" s="50"/>
      <c r="P10" s="46"/>
      <c r="W10" s="46"/>
    </row>
    <row r="11" spans="2:23" ht="12" customHeight="1">
      <c r="B11" s="194"/>
      <c r="C11" s="229" t="s">
        <v>342</v>
      </c>
      <c r="D11" s="228">
        <v>80</v>
      </c>
      <c r="E11" s="228">
        <v>77</v>
      </c>
      <c r="F11" s="228">
        <v>70</v>
      </c>
      <c r="G11" s="87"/>
      <c r="H11" s="88"/>
      <c r="I11" s="89"/>
      <c r="K11" s="89"/>
      <c r="L11" s="88"/>
      <c r="M11" s="20"/>
      <c r="N11" s="22"/>
      <c r="W11" s="22"/>
    </row>
    <row r="12" spans="2:23" ht="12" customHeight="1">
      <c r="B12" s="194"/>
      <c r="C12" s="229" t="s">
        <v>59</v>
      </c>
      <c r="D12" s="228">
        <v>87</v>
      </c>
      <c r="E12" s="228">
        <v>87</v>
      </c>
      <c r="F12" s="228">
        <v>90</v>
      </c>
      <c r="G12" s="87"/>
      <c r="H12" s="88"/>
      <c r="I12" s="89"/>
      <c r="J12" s="24"/>
      <c r="K12" s="89"/>
      <c r="L12" s="88"/>
      <c r="W12" s="22"/>
    </row>
    <row r="13" spans="2:23" ht="12" customHeight="1">
      <c r="B13" s="194"/>
      <c r="C13" s="229" t="s">
        <v>2</v>
      </c>
      <c r="D13" s="228">
        <v>88</v>
      </c>
      <c r="E13" s="228">
        <v>88</v>
      </c>
      <c r="F13" s="228">
        <v>86</v>
      </c>
      <c r="G13" s="87"/>
      <c r="H13" s="88"/>
      <c r="I13" s="89"/>
      <c r="J13" s="21"/>
      <c r="K13" s="89"/>
      <c r="L13" s="88"/>
      <c r="M13" s="20"/>
      <c r="N13" s="45"/>
      <c r="W13" s="46"/>
    </row>
    <row r="14" spans="2:23" ht="12" customHeight="1">
      <c r="B14" s="194"/>
      <c r="C14" s="229" t="s">
        <v>11</v>
      </c>
      <c r="D14" s="228">
        <v>88</v>
      </c>
      <c r="E14" s="228">
        <v>85</v>
      </c>
      <c r="F14" s="228">
        <v>86</v>
      </c>
      <c r="G14" s="87"/>
      <c r="H14" s="88"/>
      <c r="I14" s="89"/>
      <c r="K14" s="89"/>
      <c r="L14" s="88"/>
      <c r="M14" s="20"/>
      <c r="N14" s="24"/>
      <c r="W14" s="22"/>
    </row>
    <row r="15" spans="2:23" ht="12" customHeight="1">
      <c r="B15" s="194"/>
      <c r="C15" s="229" t="s">
        <v>17</v>
      </c>
      <c r="D15" s="228">
        <v>92</v>
      </c>
      <c r="E15" s="228">
        <v>87</v>
      </c>
      <c r="F15" s="228">
        <v>85</v>
      </c>
      <c r="G15" s="87"/>
      <c r="H15" s="88"/>
      <c r="I15" s="89"/>
      <c r="J15" s="24"/>
      <c r="K15" s="89"/>
      <c r="L15" s="88"/>
      <c r="W15" s="22"/>
    </row>
    <row r="16" spans="2:14" ht="12" customHeight="1">
      <c r="B16" s="194"/>
      <c r="C16" s="229" t="s">
        <v>3</v>
      </c>
      <c r="D16" s="228">
        <v>86</v>
      </c>
      <c r="E16" s="228">
        <v>84</v>
      </c>
      <c r="F16" s="228">
        <v>84</v>
      </c>
      <c r="G16" s="87"/>
      <c r="H16" s="88"/>
      <c r="I16" s="89"/>
      <c r="J16" s="88"/>
      <c r="K16" s="89"/>
      <c r="L16" s="88"/>
      <c r="M16" s="90"/>
      <c r="N16" s="22"/>
    </row>
    <row r="17" spans="2:13" ht="12" customHeight="1">
      <c r="B17" s="194"/>
      <c r="C17" s="229" t="s">
        <v>0</v>
      </c>
      <c r="D17" s="228">
        <v>77</v>
      </c>
      <c r="E17" s="228">
        <v>79</v>
      </c>
      <c r="F17" s="228">
        <v>81</v>
      </c>
      <c r="G17" s="87"/>
      <c r="H17" s="88"/>
      <c r="I17" s="89"/>
      <c r="J17" s="88"/>
      <c r="K17" s="89"/>
      <c r="L17" s="88"/>
      <c r="M17" s="90"/>
    </row>
    <row r="18" spans="2:13" ht="12" customHeight="1">
      <c r="B18" s="194"/>
      <c r="C18" s="229" t="s">
        <v>12</v>
      </c>
      <c r="D18" s="228">
        <v>82</v>
      </c>
      <c r="E18" s="228">
        <v>78</v>
      </c>
      <c r="F18" s="228">
        <v>78</v>
      </c>
      <c r="G18" s="87"/>
      <c r="H18" s="88"/>
      <c r="I18" s="89"/>
      <c r="J18" s="88"/>
      <c r="K18" s="89"/>
      <c r="L18" s="88"/>
      <c r="M18" s="90"/>
    </row>
    <row r="19" spans="2:15" ht="12" customHeight="1">
      <c r="B19" s="194"/>
      <c r="C19" s="229" t="s">
        <v>4</v>
      </c>
      <c r="D19" s="228">
        <v>86</v>
      </c>
      <c r="E19" s="228">
        <v>73</v>
      </c>
      <c r="F19" s="228">
        <v>75</v>
      </c>
      <c r="G19" s="87"/>
      <c r="H19" s="88"/>
      <c r="I19" s="89"/>
      <c r="J19" s="88"/>
      <c r="K19" s="89"/>
      <c r="L19" s="88"/>
      <c r="M19" s="20"/>
      <c r="N19" s="90"/>
      <c r="O19" s="90"/>
    </row>
    <row r="20" spans="2:15" ht="12" customHeight="1">
      <c r="B20" s="194"/>
      <c r="C20" s="229" t="s">
        <v>8</v>
      </c>
      <c r="D20" s="228">
        <v>81</v>
      </c>
      <c r="E20" s="228">
        <v>76</v>
      </c>
      <c r="F20" s="228">
        <v>75</v>
      </c>
      <c r="G20" s="87"/>
      <c r="H20" s="88"/>
      <c r="I20" s="89"/>
      <c r="J20" s="88"/>
      <c r="K20" s="89"/>
      <c r="L20" s="88"/>
      <c r="M20" s="20"/>
      <c r="N20" s="90"/>
      <c r="O20" s="90"/>
    </row>
    <row r="21" spans="2:15" ht="12" customHeight="1">
      <c r="B21" s="194"/>
      <c r="C21" s="229" t="s">
        <v>170</v>
      </c>
      <c r="D21" s="228">
        <v>79</v>
      </c>
      <c r="E21" s="228">
        <v>79</v>
      </c>
      <c r="F21" s="228">
        <v>73</v>
      </c>
      <c r="G21" s="87"/>
      <c r="H21" s="88"/>
      <c r="I21" s="89"/>
      <c r="J21" s="88"/>
      <c r="K21" s="89"/>
      <c r="L21" s="88"/>
      <c r="M21" s="90"/>
      <c r="N21" s="91"/>
      <c r="O21" s="90"/>
    </row>
    <row r="22" spans="2:15" ht="12" customHeight="1">
      <c r="B22" s="194"/>
      <c r="C22" s="229" t="s">
        <v>154</v>
      </c>
      <c r="D22" s="228">
        <v>72</v>
      </c>
      <c r="E22" s="228">
        <v>67</v>
      </c>
      <c r="F22" s="228">
        <v>72</v>
      </c>
      <c r="G22" s="87"/>
      <c r="H22" s="88"/>
      <c r="I22" s="89"/>
      <c r="J22" s="88"/>
      <c r="K22" s="89"/>
      <c r="L22" s="88"/>
      <c r="M22" s="90"/>
      <c r="N22" s="91"/>
      <c r="O22" s="90"/>
    </row>
    <row r="23" spans="2:14" ht="12" customHeight="1">
      <c r="B23" s="194"/>
      <c r="C23" s="229" t="s">
        <v>16</v>
      </c>
      <c r="D23" s="228">
        <v>81</v>
      </c>
      <c r="E23" s="228">
        <v>73</v>
      </c>
      <c r="F23" s="228">
        <v>72</v>
      </c>
      <c r="G23" s="87"/>
      <c r="H23" s="88"/>
      <c r="I23" s="89"/>
      <c r="J23" s="88"/>
      <c r="K23" s="89"/>
      <c r="L23" s="88"/>
      <c r="N23" s="91"/>
    </row>
    <row r="24" spans="2:15" ht="12" customHeight="1">
      <c r="B24" s="194"/>
      <c r="C24" s="229" t="s">
        <v>428</v>
      </c>
      <c r="D24" s="228">
        <v>77</v>
      </c>
      <c r="E24" s="228">
        <v>71</v>
      </c>
      <c r="F24" s="228">
        <v>65</v>
      </c>
      <c r="G24" s="87"/>
      <c r="H24" s="88"/>
      <c r="I24" s="89"/>
      <c r="J24" s="88"/>
      <c r="K24" s="89"/>
      <c r="L24" s="88"/>
      <c r="M24" s="90"/>
      <c r="N24" s="91"/>
      <c r="O24" s="90"/>
    </row>
    <row r="25" spans="2:15" ht="12" customHeight="1">
      <c r="B25" s="194"/>
      <c r="C25" s="229" t="s">
        <v>60</v>
      </c>
      <c r="D25" s="228">
        <v>75</v>
      </c>
      <c r="E25" s="228">
        <v>70</v>
      </c>
      <c r="F25" s="228">
        <v>64</v>
      </c>
      <c r="G25" s="87"/>
      <c r="H25" s="88"/>
      <c r="I25" s="89"/>
      <c r="J25" s="88"/>
      <c r="K25" s="89"/>
      <c r="L25" s="88"/>
      <c r="M25" s="90"/>
      <c r="N25" s="91"/>
      <c r="O25" s="90"/>
    </row>
    <row r="26" spans="2:15" ht="12" customHeight="1">
      <c r="B26" s="194"/>
      <c r="C26" s="230" t="s">
        <v>9</v>
      </c>
      <c r="D26" s="228">
        <v>71</v>
      </c>
      <c r="E26" s="228">
        <v>67</v>
      </c>
      <c r="F26" s="228">
        <v>64</v>
      </c>
      <c r="G26" s="87"/>
      <c r="H26" s="88"/>
      <c r="I26" s="89"/>
      <c r="J26" s="88"/>
      <c r="K26" s="89"/>
      <c r="L26" s="88"/>
      <c r="N26" s="91"/>
      <c r="O26" s="90"/>
    </row>
    <row r="27" spans="2:14" ht="12" customHeight="1">
      <c r="B27" s="194"/>
      <c r="C27" s="229" t="s">
        <v>151</v>
      </c>
      <c r="D27" s="228">
        <v>75</v>
      </c>
      <c r="E27" s="228">
        <v>71</v>
      </c>
      <c r="F27" s="228">
        <v>63</v>
      </c>
      <c r="G27" s="87"/>
      <c r="H27" s="88"/>
      <c r="I27" s="89"/>
      <c r="J27" s="88"/>
      <c r="K27" s="89"/>
      <c r="L27" s="88"/>
      <c r="M27" s="90"/>
      <c r="N27" s="91"/>
    </row>
    <row r="28" spans="2:14" ht="12" customHeight="1">
      <c r="B28" s="194"/>
      <c r="C28" s="229" t="s">
        <v>13</v>
      </c>
      <c r="D28" s="228">
        <v>75</v>
      </c>
      <c r="E28" s="228">
        <v>68</v>
      </c>
      <c r="F28" s="228">
        <v>63</v>
      </c>
      <c r="G28" s="87"/>
      <c r="H28" s="88"/>
      <c r="I28" s="89"/>
      <c r="J28" s="88"/>
      <c r="K28" s="89"/>
      <c r="L28" s="88"/>
      <c r="M28" s="90"/>
      <c r="N28" s="91"/>
    </row>
    <row r="29" spans="2:14" ht="12" customHeight="1">
      <c r="B29" s="194"/>
      <c r="C29" s="229" t="s">
        <v>10</v>
      </c>
      <c r="D29" s="228">
        <v>79</v>
      </c>
      <c r="E29" s="228">
        <v>72</v>
      </c>
      <c r="F29" s="228">
        <v>62</v>
      </c>
      <c r="G29" s="87"/>
      <c r="H29" s="88"/>
      <c r="I29" s="89"/>
      <c r="J29" s="88"/>
      <c r="K29" s="89"/>
      <c r="L29" s="88"/>
      <c r="N29" s="91"/>
    </row>
    <row r="30" spans="2:13" ht="12" customHeight="1">
      <c r="B30" s="194"/>
      <c r="C30" s="229" t="s">
        <v>5</v>
      </c>
      <c r="D30" s="228">
        <v>76</v>
      </c>
      <c r="E30" s="228">
        <v>67</v>
      </c>
      <c r="F30" s="228">
        <v>61</v>
      </c>
      <c r="G30" s="87"/>
      <c r="H30" s="88"/>
      <c r="I30" s="89"/>
      <c r="J30" s="88"/>
      <c r="K30" s="89"/>
      <c r="L30" s="88"/>
      <c r="M30" s="20"/>
    </row>
    <row r="31" spans="2:14" ht="12" customHeight="1">
      <c r="B31" s="194"/>
      <c r="C31" s="230" t="s">
        <v>7</v>
      </c>
      <c r="D31" s="228">
        <v>73</v>
      </c>
      <c r="E31" s="228">
        <v>70</v>
      </c>
      <c r="F31" s="228">
        <v>60</v>
      </c>
      <c r="G31" s="87"/>
      <c r="H31" s="88"/>
      <c r="I31" s="89"/>
      <c r="J31" s="88"/>
      <c r="K31" s="89"/>
      <c r="L31" s="88"/>
      <c r="M31" s="90"/>
      <c r="N31" s="36"/>
    </row>
    <row r="32" spans="2:14" ht="12" customHeight="1">
      <c r="B32" s="194"/>
      <c r="C32" s="229" t="s">
        <v>19</v>
      </c>
      <c r="D32" s="228">
        <v>69</v>
      </c>
      <c r="E32" s="228">
        <v>64</v>
      </c>
      <c r="F32" s="228">
        <v>59</v>
      </c>
      <c r="G32" s="87"/>
      <c r="H32" s="88"/>
      <c r="I32" s="89"/>
      <c r="J32" s="88"/>
      <c r="K32" s="89"/>
      <c r="L32" s="88"/>
      <c r="M32" s="90"/>
      <c r="N32" s="33"/>
    </row>
    <row r="33" spans="2:14" ht="12" customHeight="1">
      <c r="B33" s="194"/>
      <c r="C33" s="230" t="s">
        <v>149</v>
      </c>
      <c r="D33" s="228">
        <v>69</v>
      </c>
      <c r="E33" s="228">
        <v>63</v>
      </c>
      <c r="F33" s="228">
        <v>56</v>
      </c>
      <c r="G33" s="87"/>
      <c r="H33" s="88"/>
      <c r="I33" s="89"/>
      <c r="J33" s="88"/>
      <c r="K33" s="89"/>
      <c r="L33" s="88"/>
      <c r="M33" s="90"/>
      <c r="N33" s="36"/>
    </row>
    <row r="34" spans="2:14" ht="12" customHeight="1">
      <c r="B34" s="194"/>
      <c r="C34" s="229" t="s">
        <v>427</v>
      </c>
      <c r="D34" s="228">
        <v>75</v>
      </c>
      <c r="E34" s="228">
        <v>70</v>
      </c>
      <c r="F34" s="228">
        <v>53</v>
      </c>
      <c r="G34" s="87"/>
      <c r="H34" s="88"/>
      <c r="I34" s="89"/>
      <c r="J34" s="88"/>
      <c r="K34" s="89"/>
      <c r="L34" s="88"/>
      <c r="M34" s="90"/>
      <c r="N34" s="92"/>
    </row>
    <row r="35" spans="2:14" ht="12" customHeight="1">
      <c r="B35" s="194"/>
      <c r="C35" s="229" t="s">
        <v>14</v>
      </c>
      <c r="D35" s="228">
        <v>69</v>
      </c>
      <c r="E35" s="228">
        <v>62</v>
      </c>
      <c r="F35" s="228">
        <v>48</v>
      </c>
      <c r="G35" s="87"/>
      <c r="H35" s="88"/>
      <c r="I35" s="89"/>
      <c r="J35" s="88"/>
      <c r="K35" s="89"/>
      <c r="L35" s="88"/>
      <c r="M35" s="90"/>
      <c r="N35" s="36"/>
    </row>
    <row r="36" spans="2:12" ht="12" customHeight="1">
      <c r="B36" s="194"/>
      <c r="C36" s="229" t="s">
        <v>1</v>
      </c>
      <c r="D36" s="228">
        <v>66</v>
      </c>
      <c r="E36" s="228">
        <v>55</v>
      </c>
      <c r="F36" s="228">
        <v>34</v>
      </c>
      <c r="G36" s="87"/>
      <c r="H36" s="88"/>
      <c r="I36" s="89"/>
      <c r="J36" s="88"/>
      <c r="K36" s="89"/>
      <c r="L36" s="88"/>
    </row>
    <row r="37" spans="2:16" ht="12" customHeight="1">
      <c r="B37" s="194"/>
      <c r="C37" s="229" t="s">
        <v>15</v>
      </c>
      <c r="D37" s="228">
        <v>76</v>
      </c>
      <c r="E37" s="228">
        <v>61</v>
      </c>
      <c r="F37" s="228">
        <v>34</v>
      </c>
      <c r="G37" s="87"/>
      <c r="H37" s="88"/>
      <c r="I37" s="89"/>
      <c r="J37" s="88"/>
      <c r="K37" s="89"/>
      <c r="L37" s="88"/>
      <c r="M37" s="20"/>
      <c r="N37" s="93"/>
      <c r="O37" s="93"/>
      <c r="P37" s="94"/>
    </row>
    <row r="38" spans="3:16" ht="12" customHeight="1">
      <c r="C38" s="229" t="s">
        <v>345</v>
      </c>
      <c r="D38" s="228">
        <v>96</v>
      </c>
      <c r="E38" s="228">
        <v>94</v>
      </c>
      <c r="F38" s="228">
        <v>95</v>
      </c>
      <c r="G38" s="87"/>
      <c r="H38" s="95"/>
      <c r="I38" s="89"/>
      <c r="J38" s="88"/>
      <c r="K38" s="89"/>
      <c r="L38" s="88"/>
      <c r="M38" s="90"/>
      <c r="N38" s="93"/>
      <c r="O38" s="93"/>
      <c r="P38" s="94"/>
    </row>
    <row r="39" spans="3:16" ht="12" customHeight="1">
      <c r="C39" s="229" t="s">
        <v>58</v>
      </c>
      <c r="D39" s="228">
        <v>93</v>
      </c>
      <c r="E39" s="228">
        <v>88</v>
      </c>
      <c r="F39" s="228">
        <v>84</v>
      </c>
      <c r="G39" s="87"/>
      <c r="H39" s="88"/>
      <c r="I39" s="89"/>
      <c r="J39" s="88"/>
      <c r="K39" s="89"/>
      <c r="L39" s="88"/>
      <c r="M39" s="90"/>
      <c r="N39" s="52"/>
      <c r="O39" s="52"/>
      <c r="P39" s="52"/>
    </row>
    <row r="40" spans="1:16" ht="12" customHeight="1">
      <c r="A40" s="53"/>
      <c r="B40" s="53"/>
      <c r="C40" s="53"/>
      <c r="D40" s="53"/>
      <c r="E40" s="53"/>
      <c r="F40" s="53"/>
      <c r="G40" s="53"/>
      <c r="H40" s="53"/>
      <c r="M40" s="90"/>
      <c r="N40" s="52"/>
      <c r="O40" s="52"/>
      <c r="P40" s="52"/>
    </row>
    <row r="41" spans="1:8" ht="12" customHeight="1">
      <c r="A41" s="53"/>
      <c r="B41" s="53"/>
      <c r="C41" s="91" t="s">
        <v>591</v>
      </c>
      <c r="D41" s="53"/>
      <c r="E41" s="53"/>
      <c r="F41" s="53"/>
      <c r="G41" s="53"/>
      <c r="H41" s="53"/>
    </row>
    <row r="42" spans="1:8" ht="12" customHeight="1">
      <c r="A42" s="53"/>
      <c r="B42" s="53"/>
      <c r="C42" s="30" t="s">
        <v>411</v>
      </c>
      <c r="D42" s="53"/>
      <c r="E42" s="53"/>
      <c r="F42" s="53"/>
      <c r="G42" s="53"/>
      <c r="H42" s="53"/>
    </row>
    <row r="43" spans="1:8" ht="12" customHeight="1">
      <c r="A43" s="53"/>
      <c r="B43" s="53"/>
      <c r="C43" s="91"/>
      <c r="D43" s="53"/>
      <c r="E43" s="53"/>
      <c r="F43" s="53"/>
      <c r="G43" s="53"/>
      <c r="H43" s="53"/>
    </row>
    <row r="44" spans="1:8" ht="12" customHeight="1">
      <c r="A44" s="53"/>
      <c r="B44" s="53"/>
      <c r="C44" s="91"/>
      <c r="D44" s="53"/>
      <c r="E44" s="53"/>
      <c r="F44" s="53"/>
      <c r="G44" s="53"/>
      <c r="H44" s="53"/>
    </row>
    <row r="45" spans="1:8" ht="12">
      <c r="A45" s="53"/>
      <c r="B45" s="53"/>
      <c r="D45" s="53"/>
      <c r="E45" s="53"/>
      <c r="F45" s="53"/>
      <c r="G45" s="53"/>
      <c r="H45" s="53"/>
    </row>
    <row r="46" spans="1:8" ht="12">
      <c r="A46" s="53"/>
      <c r="B46" s="53"/>
      <c r="C46" s="53"/>
      <c r="D46" s="53"/>
      <c r="E46" s="53"/>
      <c r="F46" s="53"/>
      <c r="G46" s="53"/>
      <c r="H46" s="53"/>
    </row>
    <row r="49" ht="12">
      <c r="A49" s="29" t="s">
        <v>410</v>
      </c>
    </row>
    <row r="50" ht="12">
      <c r="A50" s="78" t="s">
        <v>576</v>
      </c>
    </row>
  </sheetData>
  <sheetProtection/>
  <mergeCells count="2">
    <mergeCell ref="J9:K9"/>
    <mergeCell ref="H9:I9"/>
  </mergeCells>
  <conditionalFormatting sqref="B11:B37">
    <cfRule type="cellIs" priority="2" dxfId="0" operator="lessThan">
      <formula>0</formula>
    </cfRule>
  </conditionalFormatting>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C1:P314"/>
  <sheetViews>
    <sheetView showGridLines="0" zoomScalePageLayoutView="0" workbookViewId="0" topLeftCell="A1">
      <selection activeCell="A1" sqref="A1"/>
    </sheetView>
  </sheetViews>
  <sheetFormatPr defaultColWidth="9.140625" defaultRowHeight="11.25" customHeight="1"/>
  <cols>
    <col min="1" max="2" width="2.7109375" style="16" customWidth="1"/>
    <col min="3" max="3" width="20.7109375" style="16" customWidth="1"/>
    <col min="4" max="9" width="15.7109375" style="16" customWidth="1"/>
    <col min="10" max="10" width="8.7109375" style="16" customWidth="1"/>
    <col min="11" max="11" width="54.28125" style="16" customWidth="1"/>
    <col min="12" max="12" width="9.8515625" style="39" customWidth="1"/>
    <col min="13" max="13" width="8.00390625" style="42" customWidth="1"/>
    <col min="14" max="14" width="14.28125" style="37" customWidth="1"/>
    <col min="15" max="15" width="10.00390625" style="16" customWidth="1"/>
    <col min="16" max="16" width="16.7109375" style="16" customWidth="1"/>
    <col min="17" max="16384" width="9.140625" style="16" customWidth="1"/>
  </cols>
  <sheetData>
    <row r="1" spans="3:16" ht="11.25" customHeight="1">
      <c r="C1" s="219"/>
      <c r="J1" s="14" t="s">
        <v>61</v>
      </c>
      <c r="K1" s="14" t="s">
        <v>62</v>
      </c>
      <c r="L1" s="15" t="s">
        <v>63</v>
      </c>
      <c r="M1" s="15" t="s">
        <v>260</v>
      </c>
      <c r="N1" s="15" t="s">
        <v>343</v>
      </c>
      <c r="O1" s="155" t="s">
        <v>529</v>
      </c>
      <c r="P1" s="200"/>
    </row>
    <row r="2" spans="10:14" ht="11.25" customHeight="1">
      <c r="J2" s="17" t="s">
        <v>64</v>
      </c>
      <c r="K2" s="17" t="s">
        <v>65</v>
      </c>
      <c r="L2" s="39">
        <v>78</v>
      </c>
      <c r="N2" s="17">
        <f>IF(L2&lt;90,4)</f>
        <v>4</v>
      </c>
    </row>
    <row r="3" spans="3:15" ht="11.25" customHeight="1">
      <c r="C3" s="73" t="s">
        <v>341</v>
      </c>
      <c r="J3" s="17" t="s">
        <v>66</v>
      </c>
      <c r="K3" s="17" t="s">
        <v>67</v>
      </c>
      <c r="L3" s="39">
        <v>84</v>
      </c>
      <c r="N3" s="17">
        <f aca="true" t="shared" si="0" ref="N3:N8">IF(L3&lt;90,4)</f>
        <v>4</v>
      </c>
      <c r="O3" s="18"/>
    </row>
    <row r="4" spans="3:14" ht="11.25" customHeight="1">
      <c r="C4" s="73" t="s">
        <v>422</v>
      </c>
      <c r="J4" s="17" t="s">
        <v>68</v>
      </c>
      <c r="K4" s="17" t="s">
        <v>69</v>
      </c>
      <c r="L4" s="39">
        <v>81</v>
      </c>
      <c r="N4" s="17">
        <f t="shared" si="0"/>
        <v>4</v>
      </c>
    </row>
    <row r="5" spans="3:14" s="19" customFormat="1" ht="11.25" customHeight="1">
      <c r="C5" s="22"/>
      <c r="D5" s="16"/>
      <c r="E5" s="16"/>
      <c r="J5" s="17" t="s">
        <v>268</v>
      </c>
      <c r="K5" s="17" t="s">
        <v>269</v>
      </c>
      <c r="L5" s="39">
        <v>83</v>
      </c>
      <c r="N5" s="17">
        <f t="shared" si="0"/>
        <v>4</v>
      </c>
    </row>
    <row r="6" spans="3:14" ht="17.25">
      <c r="C6" s="76" t="s">
        <v>613</v>
      </c>
      <c r="J6" s="17" t="s">
        <v>270</v>
      </c>
      <c r="K6" s="146" t="s">
        <v>24</v>
      </c>
      <c r="L6" s="39">
        <v>85</v>
      </c>
      <c r="N6" s="17">
        <f t="shared" si="0"/>
        <v>4</v>
      </c>
    </row>
    <row r="7" spans="3:14" ht="11.25" customHeight="1">
      <c r="C7" s="22" t="s">
        <v>22</v>
      </c>
      <c r="J7" s="17" t="s">
        <v>25</v>
      </c>
      <c r="K7" s="17" t="s">
        <v>26</v>
      </c>
      <c r="L7" s="39">
        <v>81</v>
      </c>
      <c r="N7" s="17">
        <f t="shared" si="0"/>
        <v>4</v>
      </c>
    </row>
    <row r="8" spans="3:14" ht="11.25" customHeight="1">
      <c r="C8" s="22"/>
      <c r="J8" s="17" t="s">
        <v>27</v>
      </c>
      <c r="K8" s="146" t="s">
        <v>28</v>
      </c>
      <c r="L8" s="39">
        <v>85</v>
      </c>
      <c r="N8" s="17">
        <f t="shared" si="0"/>
        <v>4</v>
      </c>
    </row>
    <row r="9" spans="3:14" ht="11.25" customHeight="1">
      <c r="C9" s="22"/>
      <c r="J9" s="17" t="s">
        <v>29</v>
      </c>
      <c r="K9" s="17" t="s">
        <v>30</v>
      </c>
      <c r="L9" s="39">
        <v>73</v>
      </c>
      <c r="N9" s="17">
        <f>IF(L9&lt;75,3)</f>
        <v>3</v>
      </c>
    </row>
    <row r="10" spans="3:16" ht="11.25" customHeight="1">
      <c r="C10" s="22"/>
      <c r="J10" s="17" t="s">
        <v>31</v>
      </c>
      <c r="K10" s="17" t="s">
        <v>32</v>
      </c>
      <c r="L10" s="39">
        <v>76</v>
      </c>
      <c r="N10" s="17">
        <f>IF(L10&lt;90,4)</f>
        <v>4</v>
      </c>
      <c r="P10" s="23"/>
    </row>
    <row r="11" spans="3:16" ht="12">
      <c r="C11" s="22"/>
      <c r="J11" s="25" t="s">
        <v>33</v>
      </c>
      <c r="K11" s="25" t="s">
        <v>34</v>
      </c>
      <c r="L11" s="39">
        <v>73</v>
      </c>
      <c r="N11" s="17">
        <f>IF(L11&lt;75,3)</f>
        <v>3</v>
      </c>
      <c r="P11" s="20"/>
    </row>
    <row r="12" spans="3:16" ht="11.25" customHeight="1">
      <c r="C12" s="22"/>
      <c r="J12" s="25" t="s">
        <v>35</v>
      </c>
      <c r="K12" s="25" t="s">
        <v>36</v>
      </c>
      <c r="L12" s="39">
        <v>78</v>
      </c>
      <c r="N12" s="17">
        <f>IF(L12&lt;90,4)</f>
        <v>4</v>
      </c>
      <c r="P12" s="20"/>
    </row>
    <row r="13" spans="3:16" ht="11.25" customHeight="1">
      <c r="C13" s="22"/>
      <c r="J13" s="147" t="s">
        <v>578</v>
      </c>
      <c r="K13" s="147" t="s">
        <v>37</v>
      </c>
      <c r="L13" s="16">
        <v>43</v>
      </c>
      <c r="M13" s="39"/>
      <c r="N13" s="17">
        <f>IF(L13&lt;50,1)</f>
        <v>1</v>
      </c>
      <c r="P13" s="23"/>
    </row>
    <row r="14" spans="3:16" ht="11.25" customHeight="1">
      <c r="C14" s="46"/>
      <c r="J14" s="147" t="s">
        <v>579</v>
      </c>
      <c r="K14" s="147" t="s">
        <v>580</v>
      </c>
      <c r="L14" s="16">
        <v>48</v>
      </c>
      <c r="M14" s="39"/>
      <c r="N14" s="17">
        <f>IF(L14&lt;50,1)</f>
        <v>1</v>
      </c>
      <c r="P14" s="23"/>
    </row>
    <row r="15" spans="3:16" ht="11.25" customHeight="1">
      <c r="C15" s="22"/>
      <c r="J15" s="147" t="s">
        <v>581</v>
      </c>
      <c r="K15" s="147" t="s">
        <v>582</v>
      </c>
      <c r="L15" s="16">
        <v>48</v>
      </c>
      <c r="M15" s="39"/>
      <c r="N15" s="17">
        <f>IF(L15&lt;50,1)</f>
        <v>1</v>
      </c>
      <c r="P15" s="23"/>
    </row>
    <row r="16" spans="10:16" ht="11.25" customHeight="1">
      <c r="J16" s="147" t="s">
        <v>583</v>
      </c>
      <c r="K16" s="147" t="s">
        <v>584</v>
      </c>
      <c r="L16" s="16">
        <v>46</v>
      </c>
      <c r="M16" s="39"/>
      <c r="N16" s="17">
        <f>IF(L16&lt;50,1)</f>
        <v>1</v>
      </c>
      <c r="P16" s="23"/>
    </row>
    <row r="17" spans="10:16" ht="11.25" customHeight="1">
      <c r="J17" s="147" t="s">
        <v>585</v>
      </c>
      <c r="K17" s="147" t="s">
        <v>586</v>
      </c>
      <c r="L17" s="16">
        <v>63</v>
      </c>
      <c r="M17" s="39"/>
      <c r="N17" s="17">
        <v>2</v>
      </c>
      <c r="P17" s="23"/>
    </row>
    <row r="18" spans="10:16" ht="11.25" customHeight="1">
      <c r="J18" s="147" t="s">
        <v>587</v>
      </c>
      <c r="K18" s="147" t="s">
        <v>588</v>
      </c>
      <c r="L18" s="16">
        <v>45</v>
      </c>
      <c r="M18" s="39"/>
      <c r="N18" s="17">
        <f>IF(L18&lt;50,1)</f>
        <v>1</v>
      </c>
      <c r="P18" s="23"/>
    </row>
    <row r="19" spans="10:16" ht="11.25" customHeight="1">
      <c r="J19" s="25" t="s">
        <v>38</v>
      </c>
      <c r="K19" s="25" t="s">
        <v>39</v>
      </c>
      <c r="L19" s="39">
        <v>77</v>
      </c>
      <c r="N19" s="17">
        <f>IF(L19&lt;90,4)</f>
        <v>4</v>
      </c>
      <c r="P19" s="20"/>
    </row>
    <row r="20" spans="10:14" ht="11.25" customHeight="1">
      <c r="J20" s="25" t="s">
        <v>40</v>
      </c>
      <c r="K20" s="25" t="s">
        <v>86</v>
      </c>
      <c r="L20" s="39">
        <v>77</v>
      </c>
      <c r="N20" s="17">
        <f>IF(L20&lt;90,4)</f>
        <v>4</v>
      </c>
    </row>
    <row r="21" spans="4:14" ht="11.25" customHeight="1">
      <c r="D21" s="17"/>
      <c r="E21" s="17"/>
      <c r="J21" s="25" t="s">
        <v>41</v>
      </c>
      <c r="K21" s="25" t="s">
        <v>42</v>
      </c>
      <c r="L21" s="39">
        <v>67</v>
      </c>
      <c r="N21" s="17">
        <f>IF(L21&lt;75,3)</f>
        <v>3</v>
      </c>
    </row>
    <row r="22" spans="3:14" ht="11.25" customHeight="1">
      <c r="C22" s="19" t="s">
        <v>534</v>
      </c>
      <c r="D22" s="17"/>
      <c r="E22" s="17"/>
      <c r="J22" s="25" t="s">
        <v>43</v>
      </c>
      <c r="K22" s="25" t="s">
        <v>44</v>
      </c>
      <c r="L22" s="39">
        <v>62</v>
      </c>
      <c r="N22" s="17">
        <f>IF(L22&lt;65,2)</f>
        <v>2</v>
      </c>
    </row>
    <row r="23" spans="3:15" ht="11.25" customHeight="1">
      <c r="C23" s="113" t="s">
        <v>401</v>
      </c>
      <c r="D23" s="220">
        <v>1</v>
      </c>
      <c r="J23" s="25" t="s">
        <v>45</v>
      </c>
      <c r="K23" s="25" t="s">
        <v>46</v>
      </c>
      <c r="L23" s="39">
        <v>72</v>
      </c>
      <c r="N23" s="17">
        <f>IF(L23&lt;75,3)</f>
        <v>3</v>
      </c>
      <c r="O23" s="113"/>
    </row>
    <row r="24" spans="3:15" ht="11.25" customHeight="1">
      <c r="C24" s="114" t="s">
        <v>535</v>
      </c>
      <c r="D24" s="220">
        <v>2</v>
      </c>
      <c r="J24" s="25" t="s">
        <v>47</v>
      </c>
      <c r="K24" s="25" t="s">
        <v>48</v>
      </c>
      <c r="L24" s="39">
        <v>72</v>
      </c>
      <c r="N24" s="17">
        <f>IF(L24&lt;75,3)</f>
        <v>3</v>
      </c>
      <c r="O24" s="114"/>
    </row>
    <row r="25" spans="3:15" ht="11.25" customHeight="1">
      <c r="C25" s="114" t="s">
        <v>404</v>
      </c>
      <c r="D25" s="220">
        <v>3</v>
      </c>
      <c r="F25" s="224"/>
      <c r="G25" s="224"/>
      <c r="H25" s="224"/>
      <c r="I25" s="224"/>
      <c r="J25" s="17" t="s">
        <v>49</v>
      </c>
      <c r="K25" s="17" t="s">
        <v>87</v>
      </c>
      <c r="L25" s="39">
        <v>69</v>
      </c>
      <c r="N25" s="17">
        <f>IF(L25&lt;75,3)</f>
        <v>3</v>
      </c>
      <c r="O25" s="114"/>
    </row>
    <row r="26" spans="3:15" ht="11.25" customHeight="1">
      <c r="C26" s="114" t="s">
        <v>536</v>
      </c>
      <c r="D26" s="220">
        <v>4</v>
      </c>
      <c r="F26" s="224"/>
      <c r="G26" s="224"/>
      <c r="H26" s="224"/>
      <c r="I26" s="224"/>
      <c r="J26" s="17" t="s">
        <v>50</v>
      </c>
      <c r="K26" s="17" t="s">
        <v>51</v>
      </c>
      <c r="L26" s="39">
        <v>65</v>
      </c>
      <c r="N26" s="17">
        <f>IF(L26&lt;75,3)</f>
        <v>3</v>
      </c>
      <c r="O26" s="114"/>
    </row>
    <row r="27" spans="3:15" ht="11.25" customHeight="1">
      <c r="C27" s="113" t="s">
        <v>532</v>
      </c>
      <c r="D27" s="220">
        <v>5</v>
      </c>
      <c r="F27" s="243"/>
      <c r="G27" s="224"/>
      <c r="H27" s="244"/>
      <c r="I27" s="244"/>
      <c r="J27" s="17" t="s">
        <v>52</v>
      </c>
      <c r="K27" s="17" t="s">
        <v>53</v>
      </c>
      <c r="L27" s="39">
        <v>94</v>
      </c>
      <c r="N27" s="17">
        <v>5</v>
      </c>
      <c r="O27" s="113"/>
    </row>
    <row r="28" spans="3:16" ht="11.25" customHeight="1">
      <c r="C28" s="16" t="s">
        <v>267</v>
      </c>
      <c r="D28" s="201" t="s">
        <v>56</v>
      </c>
      <c r="F28" s="245"/>
      <c r="G28" s="224"/>
      <c r="H28" s="305"/>
      <c r="I28" s="224"/>
      <c r="J28" s="17" t="s">
        <v>54</v>
      </c>
      <c r="K28" s="17" t="s">
        <v>55</v>
      </c>
      <c r="L28" s="39">
        <v>89</v>
      </c>
      <c r="N28" s="17">
        <f aca="true" t="shared" si="1" ref="N28:N34">IF(L28&lt;90,4)</f>
        <v>4</v>
      </c>
      <c r="P28" s="19"/>
    </row>
    <row r="29" spans="3:14" ht="11.25" customHeight="1">
      <c r="C29" s="27"/>
      <c r="F29" s="245"/>
      <c r="G29" s="224"/>
      <c r="H29" s="305"/>
      <c r="I29" s="246"/>
      <c r="J29" s="17" t="s">
        <v>111</v>
      </c>
      <c r="K29" s="17" t="s">
        <v>112</v>
      </c>
      <c r="L29" s="39">
        <v>88</v>
      </c>
      <c r="N29" s="17">
        <f t="shared" si="1"/>
        <v>4</v>
      </c>
    </row>
    <row r="30" spans="3:14" ht="11.25" customHeight="1">
      <c r="C30" s="81" t="s">
        <v>589</v>
      </c>
      <c r="D30" s="17"/>
      <c r="E30" s="17"/>
      <c r="F30" s="245"/>
      <c r="G30" s="224"/>
      <c r="H30" s="247"/>
      <c r="I30" s="247"/>
      <c r="J30" s="17" t="s">
        <v>113</v>
      </c>
      <c r="K30" s="17" t="s">
        <v>114</v>
      </c>
      <c r="L30" s="39">
        <v>91</v>
      </c>
      <c r="N30" s="17">
        <v>5</v>
      </c>
    </row>
    <row r="31" spans="3:14" ht="11.25" customHeight="1">
      <c r="C31" s="30" t="s">
        <v>412</v>
      </c>
      <c r="D31" s="27"/>
      <c r="E31" s="27"/>
      <c r="F31" s="245"/>
      <c r="G31" s="224"/>
      <c r="H31" s="247"/>
      <c r="I31" s="247"/>
      <c r="J31" s="17" t="s">
        <v>115</v>
      </c>
      <c r="K31" s="17" t="s">
        <v>116</v>
      </c>
      <c r="L31" s="39">
        <v>90</v>
      </c>
      <c r="N31" s="17">
        <v>5</v>
      </c>
    </row>
    <row r="32" spans="6:14" ht="11.25" customHeight="1">
      <c r="F32" s="245"/>
      <c r="G32" s="224"/>
      <c r="H32" s="247"/>
      <c r="I32" s="247"/>
      <c r="J32" s="27" t="s">
        <v>439</v>
      </c>
      <c r="K32" s="27" t="s">
        <v>486</v>
      </c>
      <c r="L32" s="225">
        <v>82</v>
      </c>
      <c r="N32" s="17">
        <f t="shared" si="1"/>
        <v>4</v>
      </c>
    </row>
    <row r="33" spans="6:14" ht="11.25" customHeight="1">
      <c r="F33" s="245"/>
      <c r="G33" s="224"/>
      <c r="H33" s="247"/>
      <c r="I33" s="247"/>
      <c r="J33" s="27" t="s">
        <v>440</v>
      </c>
      <c r="K33" s="27" t="s">
        <v>487</v>
      </c>
      <c r="L33" s="225">
        <v>79</v>
      </c>
      <c r="N33" s="17">
        <f t="shared" si="1"/>
        <v>4</v>
      </c>
    </row>
    <row r="34" spans="6:16" ht="11.25" customHeight="1">
      <c r="F34" s="245"/>
      <c r="G34" s="227"/>
      <c r="H34" s="224"/>
      <c r="I34" s="224"/>
      <c r="J34" s="27" t="s">
        <v>441</v>
      </c>
      <c r="K34" s="27" t="s">
        <v>334</v>
      </c>
      <c r="L34" s="225">
        <v>81</v>
      </c>
      <c r="N34" s="17">
        <f t="shared" si="1"/>
        <v>4</v>
      </c>
      <c r="P34" s="27"/>
    </row>
    <row r="35" spans="6:16" ht="11.25" customHeight="1">
      <c r="F35" s="224"/>
      <c r="G35" s="224"/>
      <c r="H35" s="224"/>
      <c r="I35" s="224"/>
      <c r="J35" s="27" t="s">
        <v>442</v>
      </c>
      <c r="K35" s="27" t="s">
        <v>108</v>
      </c>
      <c r="L35" s="225">
        <v>68</v>
      </c>
      <c r="N35" s="17">
        <f>IF(L35&lt;75,3)</f>
        <v>3</v>
      </c>
      <c r="P35" s="28"/>
    </row>
    <row r="36" spans="6:16" ht="11.25" customHeight="1">
      <c r="F36" s="224"/>
      <c r="G36" s="224"/>
      <c r="H36" s="224"/>
      <c r="I36" s="224"/>
      <c r="J36" s="16" t="s">
        <v>443</v>
      </c>
      <c r="K36" s="16" t="s">
        <v>335</v>
      </c>
      <c r="L36" s="225">
        <v>79</v>
      </c>
      <c r="N36" s="17">
        <f>IF(L36&lt;90,4)</f>
        <v>4</v>
      </c>
      <c r="P36" s="27"/>
    </row>
    <row r="37" spans="4:16" ht="11.25" customHeight="1">
      <c r="D37" s="27"/>
      <c r="E37" s="27"/>
      <c r="F37" s="224"/>
      <c r="G37" s="224"/>
      <c r="H37" s="224"/>
      <c r="I37" s="224"/>
      <c r="J37" s="16" t="s">
        <v>444</v>
      </c>
      <c r="K37" s="16" t="s">
        <v>336</v>
      </c>
      <c r="L37" s="225">
        <v>84</v>
      </c>
      <c r="N37" s="17">
        <f>IF(L37&lt;90,4)</f>
        <v>4</v>
      </c>
      <c r="P37" s="27"/>
    </row>
    <row r="38" spans="4:16" ht="11.25" customHeight="1">
      <c r="D38" s="27"/>
      <c r="E38" s="27"/>
      <c r="F38" s="224"/>
      <c r="G38" s="224"/>
      <c r="H38" s="224"/>
      <c r="I38" s="224"/>
      <c r="J38" s="16" t="s">
        <v>445</v>
      </c>
      <c r="K38" s="16" t="s">
        <v>488</v>
      </c>
      <c r="L38" s="225">
        <v>81</v>
      </c>
      <c r="N38" s="17">
        <f>IF(L38&lt;90,4)</f>
        <v>4</v>
      </c>
      <c r="P38" s="29"/>
    </row>
    <row r="39" spans="4:16" ht="11.25" customHeight="1">
      <c r="D39" s="27"/>
      <c r="E39" s="27"/>
      <c r="F39" s="224"/>
      <c r="G39" s="224"/>
      <c r="H39" s="224"/>
      <c r="I39" s="224"/>
      <c r="J39" s="16" t="s">
        <v>446</v>
      </c>
      <c r="K39" s="16" t="s">
        <v>309</v>
      </c>
      <c r="L39" s="225">
        <v>67</v>
      </c>
      <c r="N39" s="17">
        <f>IF(L39&lt;75,3)</f>
        <v>3</v>
      </c>
      <c r="P39" s="27"/>
    </row>
    <row r="40" spans="3:16" ht="11.25" customHeight="1">
      <c r="C40" s="27"/>
      <c r="D40" s="27"/>
      <c r="E40" s="27"/>
      <c r="F40" s="224"/>
      <c r="G40" s="224"/>
      <c r="H40" s="224"/>
      <c r="I40" s="224"/>
      <c r="J40" s="16" t="s">
        <v>447</v>
      </c>
      <c r="K40" s="16" t="s">
        <v>489</v>
      </c>
      <c r="L40" s="225">
        <v>81</v>
      </c>
      <c r="N40" s="17">
        <f aca="true" t="shared" si="2" ref="N40:N48">IF(L40&lt;90,4)</f>
        <v>4</v>
      </c>
      <c r="P40" s="27"/>
    </row>
    <row r="41" spans="4:16" ht="11.25" customHeight="1">
      <c r="D41" s="27"/>
      <c r="E41" s="27"/>
      <c r="F41" s="224"/>
      <c r="G41" s="224"/>
      <c r="H41" s="224"/>
      <c r="I41" s="224"/>
      <c r="J41" s="16" t="s">
        <v>448</v>
      </c>
      <c r="K41" s="16" t="s">
        <v>490</v>
      </c>
      <c r="L41" s="225">
        <v>81</v>
      </c>
      <c r="N41" s="17">
        <f t="shared" si="2"/>
        <v>4</v>
      </c>
      <c r="P41" s="29"/>
    </row>
    <row r="42" spans="4:16" ht="11.25" customHeight="1">
      <c r="D42" s="27"/>
      <c r="E42" s="27"/>
      <c r="J42" s="16" t="s">
        <v>449</v>
      </c>
      <c r="K42" s="16" t="s">
        <v>491</v>
      </c>
      <c r="L42" s="225">
        <v>84</v>
      </c>
      <c r="N42" s="17">
        <f t="shared" si="2"/>
        <v>4</v>
      </c>
      <c r="P42" s="97"/>
    </row>
    <row r="43" spans="3:16" ht="11.25" customHeight="1">
      <c r="C43" s="27"/>
      <c r="D43" s="27"/>
      <c r="E43" s="27"/>
      <c r="J43" s="16" t="s">
        <v>450</v>
      </c>
      <c r="K43" s="16" t="s">
        <v>310</v>
      </c>
      <c r="L43" s="225">
        <v>82</v>
      </c>
      <c r="N43" s="17">
        <f t="shared" si="2"/>
        <v>4</v>
      </c>
      <c r="P43" s="112"/>
    </row>
    <row r="44" spans="4:16" ht="11.25" customHeight="1">
      <c r="D44" s="27"/>
      <c r="E44" s="27"/>
      <c r="J44" s="16" t="s">
        <v>451</v>
      </c>
      <c r="K44" s="16" t="s">
        <v>492</v>
      </c>
      <c r="L44" s="225">
        <v>74</v>
      </c>
      <c r="N44" s="17">
        <f>IF(L44&lt;75,3)</f>
        <v>3</v>
      </c>
      <c r="P44" s="97"/>
    </row>
    <row r="45" spans="4:16" ht="11.25" customHeight="1">
      <c r="D45" s="27"/>
      <c r="E45" s="27"/>
      <c r="J45" s="16" t="s">
        <v>452</v>
      </c>
      <c r="K45" s="16" t="s">
        <v>311</v>
      </c>
      <c r="L45" s="225">
        <v>75</v>
      </c>
      <c r="N45" s="17">
        <f t="shared" si="2"/>
        <v>4</v>
      </c>
      <c r="P45" s="112"/>
    </row>
    <row r="46" spans="3:16" ht="11.25" customHeight="1">
      <c r="C46" s="33"/>
      <c r="D46" s="27"/>
      <c r="E46" s="27"/>
      <c r="J46" s="16" t="s">
        <v>453</v>
      </c>
      <c r="K46" s="16" t="s">
        <v>312</v>
      </c>
      <c r="L46" s="225">
        <v>79</v>
      </c>
      <c r="N46" s="17">
        <f t="shared" si="2"/>
        <v>4</v>
      </c>
      <c r="P46" s="27"/>
    </row>
    <row r="47" spans="4:16" ht="11.25" customHeight="1">
      <c r="D47" s="27"/>
      <c r="E47" s="27"/>
      <c r="J47" s="16" t="s">
        <v>454</v>
      </c>
      <c r="K47" s="16" t="s">
        <v>313</v>
      </c>
      <c r="L47" s="225">
        <v>79</v>
      </c>
      <c r="N47" s="17">
        <f t="shared" si="2"/>
        <v>4</v>
      </c>
      <c r="P47" s="27"/>
    </row>
    <row r="48" spans="3:16" ht="11.25" customHeight="1">
      <c r="C48" s="35"/>
      <c r="D48" s="27"/>
      <c r="E48" s="27"/>
      <c r="J48" s="17" t="s">
        <v>314</v>
      </c>
      <c r="K48" s="17" t="s">
        <v>315</v>
      </c>
      <c r="L48" s="39">
        <v>77</v>
      </c>
      <c r="N48" s="17">
        <f t="shared" si="2"/>
        <v>4</v>
      </c>
      <c r="P48" s="27"/>
    </row>
    <row r="49" spans="3:16" ht="11.25" customHeight="1">
      <c r="C49" s="27"/>
      <c r="D49" s="27"/>
      <c r="J49" s="17" t="s">
        <v>316</v>
      </c>
      <c r="K49" s="17" t="s">
        <v>317</v>
      </c>
      <c r="L49" s="39">
        <v>69</v>
      </c>
      <c r="N49" s="17">
        <f>IF(L49&lt;75,3)</f>
        <v>3</v>
      </c>
      <c r="P49" s="27"/>
    </row>
    <row r="50" spans="3:16" ht="11.25" customHeight="1">
      <c r="C50" s="27"/>
      <c r="D50" s="27"/>
      <c r="J50" s="17" t="s">
        <v>318</v>
      </c>
      <c r="K50" s="17" t="s">
        <v>319</v>
      </c>
      <c r="L50" s="39">
        <v>77</v>
      </c>
      <c r="N50" s="17">
        <f>IF(L50&lt;90,4)</f>
        <v>4</v>
      </c>
      <c r="P50" s="27"/>
    </row>
    <row r="51" spans="10:14" ht="11.25" customHeight="1">
      <c r="J51" s="16" t="s">
        <v>455</v>
      </c>
      <c r="K51" s="16" t="s">
        <v>493</v>
      </c>
      <c r="L51" s="16">
        <v>54</v>
      </c>
      <c r="N51" s="17">
        <f>IF(L51&lt;65,2)</f>
        <v>2</v>
      </c>
    </row>
    <row r="52" spans="10:14" ht="11.25" customHeight="1">
      <c r="J52" s="16" t="s">
        <v>456</v>
      </c>
      <c r="K52" s="16" t="s">
        <v>494</v>
      </c>
      <c r="L52" s="16">
        <v>42</v>
      </c>
      <c r="N52" s="17">
        <f>IF(L52&lt;50,1)</f>
        <v>1</v>
      </c>
    </row>
    <row r="53" spans="10:14" ht="11.25" customHeight="1">
      <c r="J53" s="16" t="s">
        <v>457</v>
      </c>
      <c r="K53" s="16" t="s">
        <v>320</v>
      </c>
      <c r="L53" s="16">
        <v>65</v>
      </c>
      <c r="N53" s="17">
        <f>IF(L53&lt;75,3)</f>
        <v>3</v>
      </c>
    </row>
    <row r="54" spans="10:14" ht="11.25" customHeight="1">
      <c r="J54" s="16" t="s">
        <v>458</v>
      </c>
      <c r="K54" s="16" t="s">
        <v>495</v>
      </c>
      <c r="L54" s="16">
        <v>50</v>
      </c>
      <c r="N54" s="17">
        <f aca="true" t="shared" si="3" ref="N54:N89">IF(L54&lt;65,2)</f>
        <v>2</v>
      </c>
    </row>
    <row r="55" spans="10:14" ht="11.25" customHeight="1">
      <c r="J55" s="17" t="s">
        <v>321</v>
      </c>
      <c r="K55" s="17" t="s">
        <v>322</v>
      </c>
      <c r="L55" s="39">
        <v>60</v>
      </c>
      <c r="M55" s="17" t="s">
        <v>437</v>
      </c>
      <c r="N55" s="17">
        <f t="shared" si="3"/>
        <v>2</v>
      </c>
    </row>
    <row r="56" spans="10:14" ht="11.25" customHeight="1">
      <c r="J56" s="17" t="s">
        <v>323</v>
      </c>
      <c r="K56" s="17" t="s">
        <v>324</v>
      </c>
      <c r="L56" s="39">
        <v>67</v>
      </c>
      <c r="M56" s="17" t="s">
        <v>437</v>
      </c>
      <c r="N56" s="17">
        <f>IF(L56&lt;75,3)</f>
        <v>3</v>
      </c>
    </row>
    <row r="57" spans="10:14" ht="11.25" customHeight="1">
      <c r="J57" s="17" t="s">
        <v>325</v>
      </c>
      <c r="K57" s="17" t="s">
        <v>326</v>
      </c>
      <c r="L57" s="39">
        <v>70</v>
      </c>
      <c r="M57" s="17" t="s">
        <v>437</v>
      </c>
      <c r="N57" s="17">
        <f>IF(L57&lt;75,3)</f>
        <v>3</v>
      </c>
    </row>
    <row r="58" spans="10:14" ht="11.25" customHeight="1">
      <c r="J58" s="17" t="s">
        <v>327</v>
      </c>
      <c r="K58" s="17" t="s">
        <v>328</v>
      </c>
      <c r="L58" s="39">
        <v>72</v>
      </c>
      <c r="M58" s="17" t="s">
        <v>437</v>
      </c>
      <c r="N58" s="17">
        <f>IF(L58&lt;75,3)</f>
        <v>3</v>
      </c>
    </row>
    <row r="59" spans="10:14" ht="11.25" customHeight="1">
      <c r="J59" s="17" t="s">
        <v>329</v>
      </c>
      <c r="K59" s="17" t="s">
        <v>330</v>
      </c>
      <c r="L59" s="39">
        <v>66</v>
      </c>
      <c r="M59" s="17" t="s">
        <v>437</v>
      </c>
      <c r="N59" s="17">
        <f>IF(L59&lt;75,3)</f>
        <v>3</v>
      </c>
    </row>
    <row r="60" spans="10:14" ht="11.25" customHeight="1">
      <c r="J60" s="17" t="s">
        <v>331</v>
      </c>
      <c r="K60" s="17" t="s">
        <v>332</v>
      </c>
      <c r="L60" s="39">
        <v>63</v>
      </c>
      <c r="M60" s="17" t="s">
        <v>437</v>
      </c>
      <c r="N60" s="17">
        <f t="shared" si="3"/>
        <v>2</v>
      </c>
    </row>
    <row r="61" spans="10:14" ht="11.25" customHeight="1">
      <c r="J61" s="17" t="s">
        <v>333</v>
      </c>
      <c r="K61" s="17" t="s">
        <v>305</v>
      </c>
      <c r="L61" s="39">
        <v>70</v>
      </c>
      <c r="M61" s="17" t="s">
        <v>437</v>
      </c>
      <c r="N61" s="17">
        <f>IF(L61&lt;75,3)</f>
        <v>3</v>
      </c>
    </row>
    <row r="62" spans="5:14" ht="11.25" customHeight="1">
      <c r="E62" s="27" t="s">
        <v>437</v>
      </c>
      <c r="J62" s="17" t="s">
        <v>306</v>
      </c>
      <c r="K62" s="17" t="s">
        <v>307</v>
      </c>
      <c r="L62" s="39">
        <v>75</v>
      </c>
      <c r="M62" s="17" t="s">
        <v>437</v>
      </c>
      <c r="N62" s="17">
        <f>IF(L62&lt;90,4)</f>
        <v>4</v>
      </c>
    </row>
    <row r="63" spans="5:14" ht="11.25" customHeight="1">
      <c r="E63" s="27" t="s">
        <v>437</v>
      </c>
      <c r="J63" s="17" t="s">
        <v>308</v>
      </c>
      <c r="K63" s="17" t="s">
        <v>255</v>
      </c>
      <c r="L63" s="39">
        <v>65</v>
      </c>
      <c r="M63" s="17" t="s">
        <v>437</v>
      </c>
      <c r="N63" s="17">
        <f>IF(L63&lt;75,3)</f>
        <v>3</v>
      </c>
    </row>
    <row r="64" spans="5:14" ht="11.25" customHeight="1">
      <c r="E64" s="27" t="s">
        <v>437</v>
      </c>
      <c r="J64" s="17" t="s">
        <v>256</v>
      </c>
      <c r="K64" s="17" t="s">
        <v>88</v>
      </c>
      <c r="L64" s="39">
        <v>60</v>
      </c>
      <c r="M64" s="17" t="s">
        <v>437</v>
      </c>
      <c r="N64" s="17">
        <f t="shared" si="3"/>
        <v>2</v>
      </c>
    </row>
    <row r="65" spans="5:14" ht="11.25" customHeight="1">
      <c r="E65" s="27" t="s">
        <v>437</v>
      </c>
      <c r="J65" s="17" t="s">
        <v>257</v>
      </c>
      <c r="K65" s="17" t="s">
        <v>258</v>
      </c>
      <c r="L65" s="39">
        <v>59</v>
      </c>
      <c r="M65" s="17" t="s">
        <v>437</v>
      </c>
      <c r="N65" s="17">
        <f t="shared" si="3"/>
        <v>2</v>
      </c>
    </row>
    <row r="66" spans="5:14" ht="11.25" customHeight="1">
      <c r="E66" s="16" t="s">
        <v>437</v>
      </c>
      <c r="J66" s="17" t="s">
        <v>259</v>
      </c>
      <c r="K66" s="17" t="s">
        <v>279</v>
      </c>
      <c r="L66" s="39">
        <v>69</v>
      </c>
      <c r="M66" s="17" t="s">
        <v>437</v>
      </c>
      <c r="N66" s="17">
        <f>IF(L66&lt;75,3)</f>
        <v>3</v>
      </c>
    </row>
    <row r="67" spans="5:14" ht="11.25" customHeight="1">
      <c r="E67" s="16" t="s">
        <v>437</v>
      </c>
      <c r="J67" s="17" t="s">
        <v>280</v>
      </c>
      <c r="K67" s="17" t="s">
        <v>281</v>
      </c>
      <c r="L67" s="39">
        <v>64</v>
      </c>
      <c r="M67" s="17" t="s">
        <v>437</v>
      </c>
      <c r="N67" s="17">
        <f t="shared" si="3"/>
        <v>2</v>
      </c>
    </row>
    <row r="68" spans="5:14" ht="11.25" customHeight="1">
      <c r="E68" s="16" t="s">
        <v>437</v>
      </c>
      <c r="J68" s="17" t="s">
        <v>282</v>
      </c>
      <c r="K68" s="17" t="s">
        <v>283</v>
      </c>
      <c r="L68" s="39">
        <v>70</v>
      </c>
      <c r="M68" s="17" t="s">
        <v>437</v>
      </c>
      <c r="N68" s="17">
        <f>IF(L68&lt;75,3)</f>
        <v>3</v>
      </c>
    </row>
    <row r="69" spans="5:14" ht="11.25" customHeight="1">
      <c r="E69" s="16" t="s">
        <v>437</v>
      </c>
      <c r="J69" s="17" t="s">
        <v>284</v>
      </c>
      <c r="K69" s="17" t="s">
        <v>285</v>
      </c>
      <c r="L69" s="39">
        <v>60</v>
      </c>
      <c r="M69" s="17" t="s">
        <v>437</v>
      </c>
      <c r="N69" s="17">
        <f t="shared" si="3"/>
        <v>2</v>
      </c>
    </row>
    <row r="70" spans="5:14" ht="11.25" customHeight="1">
      <c r="E70" s="16" t="s">
        <v>437</v>
      </c>
      <c r="J70" s="17" t="s">
        <v>286</v>
      </c>
      <c r="K70" s="17" t="s">
        <v>287</v>
      </c>
      <c r="L70" s="39">
        <v>61</v>
      </c>
      <c r="M70" s="17" t="s">
        <v>437</v>
      </c>
      <c r="N70" s="17">
        <f t="shared" si="3"/>
        <v>2</v>
      </c>
    </row>
    <row r="71" spans="5:14" ht="11.25" customHeight="1">
      <c r="E71" s="16" t="s">
        <v>437</v>
      </c>
      <c r="J71" s="17" t="s">
        <v>288</v>
      </c>
      <c r="K71" s="17" t="s">
        <v>89</v>
      </c>
      <c r="L71" s="39">
        <v>75</v>
      </c>
      <c r="M71" s="17" t="s">
        <v>437</v>
      </c>
      <c r="N71" s="17">
        <f>IF(L71&lt;90,4)</f>
        <v>4</v>
      </c>
    </row>
    <row r="72" spans="5:14" ht="11.25" customHeight="1">
      <c r="E72" s="16" t="s">
        <v>437</v>
      </c>
      <c r="J72" s="17" t="s">
        <v>289</v>
      </c>
      <c r="K72" s="146" t="s">
        <v>90</v>
      </c>
      <c r="L72" s="39">
        <v>53</v>
      </c>
      <c r="M72" s="17"/>
      <c r="N72" s="17">
        <f t="shared" si="3"/>
        <v>2</v>
      </c>
    </row>
    <row r="73" spans="5:14" ht="11.25" customHeight="1">
      <c r="E73" s="16" t="s">
        <v>437</v>
      </c>
      <c r="J73" s="17" t="s">
        <v>290</v>
      </c>
      <c r="K73" s="17" t="s">
        <v>91</v>
      </c>
      <c r="L73" s="39">
        <v>61</v>
      </c>
      <c r="M73" s="17" t="s">
        <v>437</v>
      </c>
      <c r="N73" s="17">
        <f t="shared" si="3"/>
        <v>2</v>
      </c>
    </row>
    <row r="74" spans="5:14" ht="11.25" customHeight="1">
      <c r="E74" s="16" t="s">
        <v>437</v>
      </c>
      <c r="J74" s="16" t="s">
        <v>465</v>
      </c>
      <c r="K74" s="16" t="s">
        <v>303</v>
      </c>
      <c r="L74" s="16">
        <v>86</v>
      </c>
      <c r="N74" s="17">
        <f>IF(L74&lt;90,4)</f>
        <v>4</v>
      </c>
    </row>
    <row r="75" spans="5:14" ht="11.25" customHeight="1">
      <c r="E75" s="16" t="s">
        <v>437</v>
      </c>
      <c r="J75" s="16" t="s">
        <v>466</v>
      </c>
      <c r="K75" s="16" t="s">
        <v>502</v>
      </c>
      <c r="L75" s="16">
        <v>77</v>
      </c>
      <c r="N75" s="17">
        <f>IF(L75&lt;90,4)</f>
        <v>4</v>
      </c>
    </row>
    <row r="76" spans="5:14" ht="11.25" customHeight="1">
      <c r="E76" s="16" t="s">
        <v>437</v>
      </c>
      <c r="J76" s="16" t="s">
        <v>467</v>
      </c>
      <c r="K76" s="16" t="s">
        <v>304</v>
      </c>
      <c r="L76" s="16">
        <v>75</v>
      </c>
      <c r="N76" s="17">
        <f>IF(L76&lt;90,4)</f>
        <v>4</v>
      </c>
    </row>
    <row r="77" spans="5:14" ht="11.25" customHeight="1">
      <c r="E77" s="16" t="s">
        <v>437</v>
      </c>
      <c r="J77" s="16" t="s">
        <v>468</v>
      </c>
      <c r="K77" s="16" t="s">
        <v>503</v>
      </c>
      <c r="L77" s="16">
        <v>74</v>
      </c>
      <c r="N77" s="17">
        <f>IF(L77&lt;75,3)</f>
        <v>3</v>
      </c>
    </row>
    <row r="78" spans="5:14" ht="11.25" customHeight="1">
      <c r="E78" s="16" t="s">
        <v>437</v>
      </c>
      <c r="J78" s="16" t="s">
        <v>469</v>
      </c>
      <c r="K78" s="16" t="s">
        <v>504</v>
      </c>
      <c r="L78" s="16">
        <v>76</v>
      </c>
      <c r="N78" s="17">
        <f>IF(L78&lt;90,4)</f>
        <v>4</v>
      </c>
    </row>
    <row r="79" spans="5:14" ht="11.25" customHeight="1">
      <c r="E79" s="16" t="s">
        <v>437</v>
      </c>
      <c r="J79" s="16" t="s">
        <v>470</v>
      </c>
      <c r="K79" s="16" t="s">
        <v>505</v>
      </c>
      <c r="L79" s="16">
        <v>80</v>
      </c>
      <c r="N79" s="17">
        <f>IF(L79&lt;90,4)</f>
        <v>4</v>
      </c>
    </row>
    <row r="80" spans="5:14" ht="11.25" customHeight="1">
      <c r="E80" s="16" t="s">
        <v>437</v>
      </c>
      <c r="J80" s="16" t="s">
        <v>471</v>
      </c>
      <c r="K80" s="16" t="s">
        <v>506</v>
      </c>
      <c r="L80" s="16">
        <v>78</v>
      </c>
      <c r="N80" s="17">
        <f>IF(L80&lt;90,4)</f>
        <v>4</v>
      </c>
    </row>
    <row r="81" spans="5:14" ht="11.25" customHeight="1">
      <c r="E81" s="16" t="s">
        <v>437</v>
      </c>
      <c r="J81" s="16" t="s">
        <v>472</v>
      </c>
      <c r="K81" s="16" t="s">
        <v>507</v>
      </c>
      <c r="L81" s="16">
        <v>76</v>
      </c>
      <c r="N81" s="17">
        <f>IF(L81&lt;90,4)</f>
        <v>4</v>
      </c>
    </row>
    <row r="82" spans="5:14" ht="11.25" customHeight="1">
      <c r="E82" s="16" t="s">
        <v>437</v>
      </c>
      <c r="J82" s="16" t="s">
        <v>473</v>
      </c>
      <c r="K82" s="16" t="s">
        <v>508</v>
      </c>
      <c r="L82" s="16">
        <v>61</v>
      </c>
      <c r="N82" s="17">
        <f t="shared" si="3"/>
        <v>2</v>
      </c>
    </row>
    <row r="83" spans="5:14" ht="11.25" customHeight="1">
      <c r="E83" s="16" t="s">
        <v>437</v>
      </c>
      <c r="J83" s="150" t="s">
        <v>100</v>
      </c>
      <c r="K83" s="100" t="s">
        <v>101</v>
      </c>
      <c r="L83" s="39">
        <v>63</v>
      </c>
      <c r="N83" s="17">
        <f t="shared" si="3"/>
        <v>2</v>
      </c>
    </row>
    <row r="84" spans="5:14" ht="11.25" customHeight="1">
      <c r="E84" s="16" t="s">
        <v>437</v>
      </c>
      <c r="J84" s="150" t="s">
        <v>109</v>
      </c>
      <c r="K84" s="100" t="s">
        <v>110</v>
      </c>
      <c r="L84" s="39">
        <v>63</v>
      </c>
      <c r="N84" s="17">
        <f t="shared" si="3"/>
        <v>2</v>
      </c>
    </row>
    <row r="85" spans="5:14" ht="11.25" customHeight="1">
      <c r="E85" s="16" t="s">
        <v>437</v>
      </c>
      <c r="J85" s="17" t="s">
        <v>117</v>
      </c>
      <c r="K85" s="17" t="s">
        <v>118</v>
      </c>
      <c r="L85" s="39">
        <v>57</v>
      </c>
      <c r="N85" s="17">
        <f t="shared" si="3"/>
        <v>2</v>
      </c>
    </row>
    <row r="86" spans="5:14" ht="11.25" customHeight="1">
      <c r="E86" s="16" t="s">
        <v>437</v>
      </c>
      <c r="J86" s="17" t="s">
        <v>119</v>
      </c>
      <c r="K86" s="17" t="s">
        <v>120</v>
      </c>
      <c r="L86" s="39">
        <v>61</v>
      </c>
      <c r="N86" s="17">
        <f t="shared" si="3"/>
        <v>2</v>
      </c>
    </row>
    <row r="87" spans="5:14" ht="11.25" customHeight="1">
      <c r="E87" s="16" t="s">
        <v>437</v>
      </c>
      <c r="J87" s="17" t="s">
        <v>121</v>
      </c>
      <c r="K87" s="17" t="s">
        <v>122</v>
      </c>
      <c r="L87" s="39">
        <v>60</v>
      </c>
      <c r="N87" s="17">
        <f t="shared" si="3"/>
        <v>2</v>
      </c>
    </row>
    <row r="88" spans="5:14" ht="11.25" customHeight="1">
      <c r="E88" s="16" t="s">
        <v>437</v>
      </c>
      <c r="J88" s="17" t="s">
        <v>123</v>
      </c>
      <c r="K88" s="17" t="s">
        <v>124</v>
      </c>
      <c r="L88" s="39">
        <v>61</v>
      </c>
      <c r="N88" s="17">
        <f t="shared" si="3"/>
        <v>2</v>
      </c>
    </row>
    <row r="89" spans="5:14" ht="11.25" customHeight="1">
      <c r="E89" s="16" t="s">
        <v>437</v>
      </c>
      <c r="J89" s="17" t="s">
        <v>132</v>
      </c>
      <c r="K89" s="17" t="s">
        <v>133</v>
      </c>
      <c r="L89" s="39">
        <v>54</v>
      </c>
      <c r="N89" s="17">
        <f t="shared" si="3"/>
        <v>2</v>
      </c>
    </row>
    <row r="90" spans="5:14" ht="11.25" customHeight="1">
      <c r="E90" s="16" t="s">
        <v>437</v>
      </c>
      <c r="J90" s="17" t="s">
        <v>134</v>
      </c>
      <c r="K90" s="17" t="s">
        <v>135</v>
      </c>
      <c r="L90" s="39">
        <v>48</v>
      </c>
      <c r="N90" s="17">
        <f aca="true" t="shared" si="4" ref="N90:N95">IF(L90&lt;50,1)</f>
        <v>1</v>
      </c>
    </row>
    <row r="91" spans="5:14" ht="11.25" customHeight="1">
      <c r="E91" s="16" t="s">
        <v>437</v>
      </c>
      <c r="J91" s="17" t="s">
        <v>136</v>
      </c>
      <c r="K91" s="17" t="s">
        <v>137</v>
      </c>
      <c r="L91" s="39">
        <v>44</v>
      </c>
      <c r="N91" s="17">
        <f t="shared" si="4"/>
        <v>1</v>
      </c>
    </row>
    <row r="92" spans="5:14" ht="11.25" customHeight="1">
      <c r="E92" s="16" t="s">
        <v>437</v>
      </c>
      <c r="J92" s="17" t="s">
        <v>138</v>
      </c>
      <c r="K92" s="17" t="s">
        <v>139</v>
      </c>
      <c r="L92" s="39">
        <v>48</v>
      </c>
      <c r="N92" s="17">
        <f t="shared" si="4"/>
        <v>1</v>
      </c>
    </row>
    <row r="93" spans="5:14" ht="11.25" customHeight="1">
      <c r="E93" s="16" t="s">
        <v>437</v>
      </c>
      <c r="J93" s="17" t="s">
        <v>140</v>
      </c>
      <c r="K93" s="17" t="s">
        <v>141</v>
      </c>
      <c r="L93" s="39">
        <v>51</v>
      </c>
      <c r="N93" s="17">
        <f>IF(L93&lt;65,2)</f>
        <v>2</v>
      </c>
    </row>
    <row r="94" spans="5:14" ht="11.25" customHeight="1">
      <c r="E94" s="16" t="s">
        <v>437</v>
      </c>
      <c r="J94" s="17" t="s">
        <v>142</v>
      </c>
      <c r="K94" s="17" t="s">
        <v>143</v>
      </c>
      <c r="L94" s="39">
        <v>46</v>
      </c>
      <c r="N94" s="17">
        <f t="shared" si="4"/>
        <v>1</v>
      </c>
    </row>
    <row r="95" spans="5:14" ht="11.25" customHeight="1">
      <c r="E95" s="16" t="s">
        <v>437</v>
      </c>
      <c r="J95" s="17" t="s">
        <v>144</v>
      </c>
      <c r="K95" s="17" t="s">
        <v>145</v>
      </c>
      <c r="L95" s="39">
        <v>46</v>
      </c>
      <c r="N95" s="17">
        <f t="shared" si="4"/>
        <v>1</v>
      </c>
    </row>
    <row r="96" spans="5:14" ht="11.25" customHeight="1">
      <c r="E96" s="16" t="s">
        <v>437</v>
      </c>
      <c r="J96" s="17" t="s">
        <v>146</v>
      </c>
      <c r="K96" s="17" t="s">
        <v>147</v>
      </c>
      <c r="L96" s="39">
        <v>57</v>
      </c>
      <c r="N96" s="17">
        <f>IF(L96&lt;65,2)</f>
        <v>2</v>
      </c>
    </row>
    <row r="97" spans="5:14" ht="11.25" customHeight="1">
      <c r="E97" s="16" t="s">
        <v>437</v>
      </c>
      <c r="J97" s="17" t="s">
        <v>102</v>
      </c>
      <c r="K97" s="17" t="s">
        <v>296</v>
      </c>
      <c r="L97" s="39">
        <v>64</v>
      </c>
      <c r="N97" s="17">
        <f>IF(L97&lt;65,2)</f>
        <v>2</v>
      </c>
    </row>
    <row r="98" spans="5:14" ht="11.25" customHeight="1">
      <c r="E98" s="16" t="s">
        <v>437</v>
      </c>
      <c r="J98" s="17" t="s">
        <v>103</v>
      </c>
      <c r="K98" s="17" t="s">
        <v>297</v>
      </c>
      <c r="L98" s="39">
        <v>59</v>
      </c>
      <c r="N98" s="17">
        <f>IF(L98&lt;65,2)</f>
        <v>2</v>
      </c>
    </row>
    <row r="99" spans="5:14" ht="11.25" customHeight="1">
      <c r="E99" s="16" t="s">
        <v>437</v>
      </c>
      <c r="J99" s="17" t="s">
        <v>104</v>
      </c>
      <c r="K99" s="17" t="s">
        <v>125</v>
      </c>
      <c r="L99" s="39">
        <v>61</v>
      </c>
      <c r="N99" s="17">
        <f>IF(L99&lt;65,2)</f>
        <v>2</v>
      </c>
    </row>
    <row r="100" spans="5:14" ht="11.25" customHeight="1">
      <c r="E100" s="16" t="s">
        <v>437</v>
      </c>
      <c r="J100" s="17" t="s">
        <v>105</v>
      </c>
      <c r="K100" s="17" t="s">
        <v>126</v>
      </c>
      <c r="L100" s="39">
        <v>61</v>
      </c>
      <c r="N100" s="17">
        <f>IF(L100&lt;65,2)</f>
        <v>2</v>
      </c>
    </row>
    <row r="101" spans="5:14" ht="11.25" customHeight="1">
      <c r="E101" s="16" t="s">
        <v>437</v>
      </c>
      <c r="J101" s="17" t="s">
        <v>291</v>
      </c>
      <c r="K101" s="17" t="s">
        <v>127</v>
      </c>
      <c r="L101" s="39">
        <v>63</v>
      </c>
      <c r="N101" s="17">
        <f>IF(L101&lt;65,2)</f>
        <v>2</v>
      </c>
    </row>
    <row r="102" spans="5:14" ht="11.25" customHeight="1">
      <c r="E102" s="16" t="s">
        <v>437</v>
      </c>
      <c r="J102" s="17" t="s">
        <v>292</v>
      </c>
      <c r="K102" s="17" t="s">
        <v>128</v>
      </c>
      <c r="L102" s="39">
        <v>63</v>
      </c>
      <c r="N102" s="17">
        <f>IF(L102&lt;65,2)</f>
        <v>2</v>
      </c>
    </row>
    <row r="103" spans="5:14" ht="11.25" customHeight="1">
      <c r="E103" s="16" t="s">
        <v>437</v>
      </c>
      <c r="J103" s="17" t="s">
        <v>293</v>
      </c>
      <c r="K103" s="17" t="s">
        <v>129</v>
      </c>
      <c r="L103" s="39">
        <v>56</v>
      </c>
      <c r="N103" s="17">
        <f>IF(L103&lt;65,2)</f>
        <v>2</v>
      </c>
    </row>
    <row r="104" spans="5:14" ht="11.25" customHeight="1">
      <c r="E104" s="16" t="s">
        <v>437</v>
      </c>
      <c r="J104" s="17" t="s">
        <v>294</v>
      </c>
      <c r="K104" s="17" t="s">
        <v>130</v>
      </c>
      <c r="L104" s="39">
        <v>60</v>
      </c>
      <c r="N104" s="17">
        <f>IF(L104&lt;65,2)</f>
        <v>2</v>
      </c>
    </row>
    <row r="105" spans="5:14" ht="11.25" customHeight="1">
      <c r="E105" s="16" t="s">
        <v>437</v>
      </c>
      <c r="J105" s="17" t="s">
        <v>295</v>
      </c>
      <c r="K105" s="17" t="s">
        <v>131</v>
      </c>
      <c r="L105" s="39">
        <v>60</v>
      </c>
      <c r="N105" s="17">
        <f>IF(L105&lt;65,2)</f>
        <v>2</v>
      </c>
    </row>
    <row r="106" spans="5:14" ht="11.25" customHeight="1">
      <c r="E106" s="16" t="s">
        <v>437</v>
      </c>
      <c r="J106" s="17" t="s">
        <v>148</v>
      </c>
      <c r="K106" s="17" t="s">
        <v>261</v>
      </c>
      <c r="L106" s="39">
        <v>62</v>
      </c>
      <c r="N106" s="17">
        <f>IF(L106&lt;65,2)</f>
        <v>2</v>
      </c>
    </row>
    <row r="107" spans="5:14" ht="11.25" customHeight="1">
      <c r="E107" s="16" t="s">
        <v>437</v>
      </c>
      <c r="J107" s="17" t="s">
        <v>150</v>
      </c>
      <c r="K107" s="17" t="s">
        <v>338</v>
      </c>
      <c r="L107" s="39">
        <v>71</v>
      </c>
      <c r="N107" s="17">
        <f aca="true" t="shared" si="5" ref="N107:N113">IF(L107&lt;75,3)</f>
        <v>3</v>
      </c>
    </row>
    <row r="108" spans="5:14" ht="11.25" customHeight="1">
      <c r="E108" s="16" t="s">
        <v>437</v>
      </c>
      <c r="J108" s="17" t="s">
        <v>152</v>
      </c>
      <c r="K108" s="17" t="s">
        <v>337</v>
      </c>
      <c r="L108" s="39">
        <v>65</v>
      </c>
      <c r="N108" s="17">
        <f t="shared" si="5"/>
        <v>3</v>
      </c>
    </row>
    <row r="109" spans="5:14" ht="11.25" customHeight="1">
      <c r="E109" s="16" t="s">
        <v>437</v>
      </c>
      <c r="J109" s="25" t="s">
        <v>153</v>
      </c>
      <c r="K109" s="17" t="s">
        <v>154</v>
      </c>
      <c r="L109" s="39">
        <v>93</v>
      </c>
      <c r="N109" s="17">
        <v>5</v>
      </c>
    </row>
    <row r="110" spans="5:14" ht="11.25" customHeight="1">
      <c r="E110" s="16" t="s">
        <v>437</v>
      </c>
      <c r="J110" s="25" t="s">
        <v>155</v>
      </c>
      <c r="K110" s="25" t="s">
        <v>156</v>
      </c>
      <c r="L110" s="39">
        <v>80</v>
      </c>
      <c r="N110" s="17">
        <f>IF(L110&lt;90,4)</f>
        <v>4</v>
      </c>
    </row>
    <row r="111" spans="5:14" ht="11.25" customHeight="1">
      <c r="E111" s="16" t="s">
        <v>437</v>
      </c>
      <c r="J111" s="25" t="s">
        <v>157</v>
      </c>
      <c r="K111" s="25" t="s">
        <v>158</v>
      </c>
      <c r="L111" s="39">
        <v>73</v>
      </c>
      <c r="N111" s="17">
        <f t="shared" si="5"/>
        <v>3</v>
      </c>
    </row>
    <row r="112" spans="5:14" ht="11.25" customHeight="1">
      <c r="E112" s="16" t="s">
        <v>437</v>
      </c>
      <c r="J112" s="17" t="s">
        <v>159</v>
      </c>
      <c r="K112" s="17" t="s">
        <v>160</v>
      </c>
      <c r="L112" s="39">
        <v>70</v>
      </c>
      <c r="N112" s="17">
        <f t="shared" si="5"/>
        <v>3</v>
      </c>
    </row>
    <row r="113" spans="5:14" ht="11.25" customHeight="1">
      <c r="E113" s="16" t="s">
        <v>437</v>
      </c>
      <c r="J113" s="25" t="s">
        <v>161</v>
      </c>
      <c r="K113" s="25" t="s">
        <v>162</v>
      </c>
      <c r="L113" s="39">
        <v>66</v>
      </c>
      <c r="N113" s="17">
        <f t="shared" si="5"/>
        <v>3</v>
      </c>
    </row>
    <row r="114" spans="5:14" ht="11.25" customHeight="1">
      <c r="E114" s="16" t="s">
        <v>437</v>
      </c>
      <c r="J114" s="25" t="s">
        <v>163</v>
      </c>
      <c r="K114" s="25" t="s">
        <v>164</v>
      </c>
      <c r="L114" s="39">
        <v>64</v>
      </c>
      <c r="N114" s="17">
        <f>IF(L114&lt;65,2)</f>
        <v>2</v>
      </c>
    </row>
    <row r="115" spans="5:14" ht="11.25" customHeight="1">
      <c r="E115" s="16" t="s">
        <v>437</v>
      </c>
      <c r="J115" s="25" t="s">
        <v>165</v>
      </c>
      <c r="K115" s="25" t="s">
        <v>166</v>
      </c>
      <c r="L115" s="39">
        <v>64</v>
      </c>
      <c r="N115" s="17">
        <f>IF(L115&lt;65,2)</f>
        <v>2</v>
      </c>
    </row>
    <row r="116" spans="5:14" ht="11.25" customHeight="1">
      <c r="E116" s="16" t="s">
        <v>437</v>
      </c>
      <c r="J116" s="25" t="s">
        <v>167</v>
      </c>
      <c r="K116" s="25" t="s">
        <v>168</v>
      </c>
      <c r="L116" s="39">
        <v>66</v>
      </c>
      <c r="N116" s="17">
        <f>IF(L116&lt;75,3)</f>
        <v>3</v>
      </c>
    </row>
    <row r="117" spans="5:14" ht="11.25" customHeight="1">
      <c r="E117" s="16" t="s">
        <v>437</v>
      </c>
      <c r="J117" s="25" t="s">
        <v>169</v>
      </c>
      <c r="K117" s="25" t="s">
        <v>170</v>
      </c>
      <c r="L117" s="39">
        <v>66</v>
      </c>
      <c r="N117" s="17">
        <f>IF(L117&lt;75,3)</f>
        <v>3</v>
      </c>
    </row>
    <row r="118" spans="5:14" ht="11.25" customHeight="1">
      <c r="E118" s="16" t="s">
        <v>437</v>
      </c>
      <c r="J118" s="25" t="s">
        <v>171</v>
      </c>
      <c r="K118" s="25" t="s">
        <v>172</v>
      </c>
      <c r="L118" s="39">
        <v>93</v>
      </c>
      <c r="N118" s="17">
        <v>5</v>
      </c>
    </row>
    <row r="119" spans="5:14" ht="11.25" customHeight="1">
      <c r="E119" s="16" t="s">
        <v>437</v>
      </c>
      <c r="J119" s="25" t="s">
        <v>173</v>
      </c>
      <c r="K119" s="147" t="s">
        <v>174</v>
      </c>
      <c r="L119" s="39">
        <v>89</v>
      </c>
      <c r="N119" s="17">
        <f>IF(L119&lt;90,4)</f>
        <v>4</v>
      </c>
    </row>
    <row r="120" spans="5:14" ht="11.25" customHeight="1">
      <c r="E120" s="16" t="s">
        <v>437</v>
      </c>
      <c r="J120" s="25" t="s">
        <v>175</v>
      </c>
      <c r="K120" s="25" t="s">
        <v>176</v>
      </c>
      <c r="L120" s="39">
        <v>96</v>
      </c>
      <c r="N120" s="17">
        <v>5</v>
      </c>
    </row>
    <row r="121" spans="5:14" ht="11.25" customHeight="1">
      <c r="E121" s="16" t="s">
        <v>437</v>
      </c>
      <c r="J121" s="17" t="s">
        <v>177</v>
      </c>
      <c r="K121" s="17" t="s">
        <v>178</v>
      </c>
      <c r="L121" s="39">
        <v>92</v>
      </c>
      <c r="N121" s="17">
        <v>5</v>
      </c>
    </row>
    <row r="122" spans="5:14" ht="11.25" customHeight="1">
      <c r="E122" s="16" t="s">
        <v>437</v>
      </c>
      <c r="J122" s="17" t="s">
        <v>179</v>
      </c>
      <c r="K122" s="17" t="s">
        <v>180</v>
      </c>
      <c r="L122" s="39">
        <v>90</v>
      </c>
      <c r="N122" s="17">
        <v>5</v>
      </c>
    </row>
    <row r="123" spans="5:14" ht="11.25" customHeight="1">
      <c r="E123" s="16" t="s">
        <v>437</v>
      </c>
      <c r="J123" s="17" t="s">
        <v>181</v>
      </c>
      <c r="K123" s="17" t="s">
        <v>182</v>
      </c>
      <c r="L123" s="39">
        <v>93</v>
      </c>
      <c r="N123" s="17">
        <v>5</v>
      </c>
    </row>
    <row r="124" spans="5:14" ht="11.25" customHeight="1">
      <c r="E124" s="16" t="s">
        <v>437</v>
      </c>
      <c r="J124" s="17" t="s">
        <v>183</v>
      </c>
      <c r="K124" s="17" t="s">
        <v>184</v>
      </c>
      <c r="L124" s="39">
        <v>97</v>
      </c>
      <c r="N124" s="17">
        <v>5</v>
      </c>
    </row>
    <row r="125" spans="5:14" ht="11.25" customHeight="1">
      <c r="E125" s="16" t="s">
        <v>437</v>
      </c>
      <c r="J125" s="17" t="s">
        <v>185</v>
      </c>
      <c r="K125" s="17" t="s">
        <v>186</v>
      </c>
      <c r="L125" s="39">
        <v>94</v>
      </c>
      <c r="N125" s="17">
        <v>5</v>
      </c>
    </row>
    <row r="126" spans="5:14" ht="11.25" customHeight="1">
      <c r="E126" s="16" t="s">
        <v>437</v>
      </c>
      <c r="J126" s="17" t="s">
        <v>187</v>
      </c>
      <c r="K126" s="17" t="s">
        <v>188</v>
      </c>
      <c r="L126" s="39">
        <v>91</v>
      </c>
      <c r="N126" s="17">
        <v>5</v>
      </c>
    </row>
    <row r="127" spans="5:14" ht="11.25" customHeight="1">
      <c r="E127" s="16" t="s">
        <v>437</v>
      </c>
      <c r="J127" s="17" t="s">
        <v>189</v>
      </c>
      <c r="K127" s="17" t="s">
        <v>190</v>
      </c>
      <c r="L127" s="39">
        <v>93</v>
      </c>
      <c r="N127" s="17">
        <v>5</v>
      </c>
    </row>
    <row r="128" spans="5:14" ht="11.25" customHeight="1">
      <c r="E128" s="16" t="s">
        <v>437</v>
      </c>
      <c r="J128" s="17" t="s">
        <v>191</v>
      </c>
      <c r="K128" s="17" t="s">
        <v>192</v>
      </c>
      <c r="L128" s="39">
        <v>91</v>
      </c>
      <c r="N128" s="17">
        <v>5</v>
      </c>
    </row>
    <row r="129" spans="5:14" ht="11.25" customHeight="1">
      <c r="E129" s="16" t="s">
        <v>437</v>
      </c>
      <c r="J129" s="17" t="s">
        <v>193</v>
      </c>
      <c r="K129" s="17" t="s">
        <v>194</v>
      </c>
      <c r="L129" s="39">
        <v>93</v>
      </c>
      <c r="N129" s="17">
        <v>5</v>
      </c>
    </row>
    <row r="130" spans="5:14" ht="11.25" customHeight="1">
      <c r="E130" s="16" t="s">
        <v>437</v>
      </c>
      <c r="J130" s="17" t="s">
        <v>195</v>
      </c>
      <c r="K130" s="17" t="s">
        <v>196</v>
      </c>
      <c r="L130" s="39">
        <v>71</v>
      </c>
      <c r="N130" s="17">
        <f>IF(L130&lt;75,3)</f>
        <v>3</v>
      </c>
    </row>
    <row r="131" spans="5:14" ht="11.25" customHeight="1">
      <c r="E131" s="16" t="s">
        <v>437</v>
      </c>
      <c r="J131" s="17" t="s">
        <v>197</v>
      </c>
      <c r="K131" s="17" t="s">
        <v>198</v>
      </c>
      <c r="L131" s="39">
        <v>74</v>
      </c>
      <c r="N131" s="17">
        <f>IF(L131&lt;75,3)</f>
        <v>3</v>
      </c>
    </row>
    <row r="132" spans="5:14" ht="11.25" customHeight="1">
      <c r="E132" s="16" t="s">
        <v>437</v>
      </c>
      <c r="J132" s="17" t="s">
        <v>199</v>
      </c>
      <c r="K132" s="17" t="s">
        <v>200</v>
      </c>
      <c r="L132" s="39">
        <v>80</v>
      </c>
      <c r="N132" s="17">
        <f>IF(L132&lt;90,4)</f>
        <v>4</v>
      </c>
    </row>
    <row r="133" spans="5:14" ht="11.25" customHeight="1">
      <c r="E133" s="16" t="s">
        <v>437</v>
      </c>
      <c r="J133" s="17" t="s">
        <v>201</v>
      </c>
      <c r="K133" s="17" t="s">
        <v>202</v>
      </c>
      <c r="L133" s="39">
        <v>71</v>
      </c>
      <c r="N133" s="17">
        <f>IF(L133&lt;75,3)</f>
        <v>3</v>
      </c>
    </row>
    <row r="134" spans="5:14" ht="11.25" customHeight="1">
      <c r="E134" s="16" t="s">
        <v>437</v>
      </c>
      <c r="J134" s="17" t="s">
        <v>203</v>
      </c>
      <c r="K134" s="17" t="s">
        <v>204</v>
      </c>
      <c r="L134" s="39">
        <v>75</v>
      </c>
      <c r="N134" s="17">
        <f>IF(L134&lt;90,4)</f>
        <v>4</v>
      </c>
    </row>
    <row r="135" spans="5:14" ht="11.25" customHeight="1">
      <c r="E135" s="16" t="s">
        <v>437</v>
      </c>
      <c r="J135" s="17" t="s">
        <v>205</v>
      </c>
      <c r="K135" s="17" t="s">
        <v>206</v>
      </c>
      <c r="L135" s="39">
        <v>79</v>
      </c>
      <c r="N135" s="17">
        <f>IF(L135&lt;90,4)</f>
        <v>4</v>
      </c>
    </row>
    <row r="136" spans="5:14" ht="11.25" customHeight="1">
      <c r="E136" s="16" t="s">
        <v>437</v>
      </c>
      <c r="J136" s="17" t="s">
        <v>207</v>
      </c>
      <c r="K136" s="17" t="s">
        <v>208</v>
      </c>
      <c r="L136" s="39">
        <v>77</v>
      </c>
      <c r="N136" s="17">
        <f>IF(L136&lt;90,4)</f>
        <v>4</v>
      </c>
    </row>
    <row r="137" spans="5:14" ht="11.25" customHeight="1">
      <c r="E137" s="16" t="s">
        <v>437</v>
      </c>
      <c r="J137" s="17" t="s">
        <v>209</v>
      </c>
      <c r="K137" s="17" t="s">
        <v>210</v>
      </c>
      <c r="L137" s="39">
        <v>77</v>
      </c>
      <c r="N137" s="17">
        <f>IF(L137&lt;90,4)</f>
        <v>4</v>
      </c>
    </row>
    <row r="138" spans="5:14" ht="11.25" customHeight="1">
      <c r="E138" s="16" t="s">
        <v>437</v>
      </c>
      <c r="J138" s="17" t="s">
        <v>211</v>
      </c>
      <c r="K138" s="17" t="s">
        <v>212</v>
      </c>
      <c r="L138" s="39">
        <v>81</v>
      </c>
      <c r="N138" s="17">
        <f>IF(L138&lt;90,4)</f>
        <v>4</v>
      </c>
    </row>
    <row r="139" spans="5:14" ht="11.25" customHeight="1">
      <c r="E139" s="16" t="s">
        <v>437</v>
      </c>
      <c r="J139" s="16" t="s">
        <v>459</v>
      </c>
      <c r="K139" s="16" t="s">
        <v>496</v>
      </c>
      <c r="L139" s="16">
        <v>62</v>
      </c>
      <c r="N139" s="17">
        <f>IF(L139&lt;65,2)</f>
        <v>2</v>
      </c>
    </row>
    <row r="140" spans="5:14" ht="11.25" customHeight="1">
      <c r="E140" s="16" t="s">
        <v>437</v>
      </c>
      <c r="J140" s="16" t="s">
        <v>460</v>
      </c>
      <c r="K140" s="16" t="s">
        <v>497</v>
      </c>
      <c r="L140" s="16">
        <v>60</v>
      </c>
      <c r="N140" s="17">
        <f>IF(L140&lt;65,2)</f>
        <v>2</v>
      </c>
    </row>
    <row r="141" spans="5:14" ht="11.25" customHeight="1">
      <c r="E141" s="16" t="s">
        <v>437</v>
      </c>
      <c r="J141" s="16" t="s">
        <v>461</v>
      </c>
      <c r="K141" s="16" t="s">
        <v>498</v>
      </c>
      <c r="L141" s="16">
        <v>56</v>
      </c>
      <c r="N141" s="17">
        <f>IF(L141&lt;65,2)</f>
        <v>2</v>
      </c>
    </row>
    <row r="142" spans="5:14" ht="11.25" customHeight="1">
      <c r="E142" s="16" t="s">
        <v>437</v>
      </c>
      <c r="J142" s="16" t="s">
        <v>462</v>
      </c>
      <c r="K142" s="16" t="s">
        <v>499</v>
      </c>
      <c r="L142" s="16">
        <v>58</v>
      </c>
      <c r="N142" s="17">
        <f>IF(L142&lt;65,2)</f>
        <v>2</v>
      </c>
    </row>
    <row r="143" spans="5:14" ht="11.25" customHeight="1">
      <c r="E143" s="16" t="s">
        <v>437</v>
      </c>
      <c r="J143" s="16" t="s">
        <v>463</v>
      </c>
      <c r="K143" s="16" t="s">
        <v>500</v>
      </c>
      <c r="L143" s="16">
        <v>59</v>
      </c>
      <c r="N143" s="17">
        <f>IF(L143&lt;65,2)</f>
        <v>2</v>
      </c>
    </row>
    <row r="144" spans="5:14" ht="11.25" customHeight="1">
      <c r="E144" s="16" t="s">
        <v>437</v>
      </c>
      <c r="J144" s="16" t="s">
        <v>464</v>
      </c>
      <c r="K144" s="16" t="s">
        <v>501</v>
      </c>
      <c r="L144" s="16">
        <v>64</v>
      </c>
      <c r="N144" s="17">
        <f>IF(L144&lt;65,2)</f>
        <v>2</v>
      </c>
    </row>
    <row r="145" spans="5:14" ht="11.25" customHeight="1">
      <c r="E145" s="16" t="s">
        <v>437</v>
      </c>
      <c r="J145" s="25" t="s">
        <v>213</v>
      </c>
      <c r="K145" s="25" t="s">
        <v>214</v>
      </c>
      <c r="L145" s="39">
        <v>52</v>
      </c>
      <c r="N145" s="17">
        <f>IF(L145&lt;65,2)</f>
        <v>2</v>
      </c>
    </row>
    <row r="146" spans="5:14" ht="11.25" customHeight="1">
      <c r="E146" s="16" t="s">
        <v>437</v>
      </c>
      <c r="J146" s="25" t="s">
        <v>215</v>
      </c>
      <c r="K146" s="25" t="s">
        <v>216</v>
      </c>
      <c r="L146" s="39">
        <v>59</v>
      </c>
      <c r="N146" s="17">
        <f>IF(L146&lt;65,2)</f>
        <v>2</v>
      </c>
    </row>
    <row r="147" spans="5:14" ht="11.25" customHeight="1">
      <c r="E147" s="16" t="s">
        <v>437</v>
      </c>
      <c r="J147" s="25" t="s">
        <v>217</v>
      </c>
      <c r="K147" s="25" t="s">
        <v>218</v>
      </c>
      <c r="L147" s="39">
        <v>53</v>
      </c>
      <c r="N147" s="17">
        <f>IF(L147&lt;65,2)</f>
        <v>2</v>
      </c>
    </row>
    <row r="148" spans="5:14" ht="11.25" customHeight="1">
      <c r="E148" s="16" t="s">
        <v>437</v>
      </c>
      <c r="J148" s="17" t="s">
        <v>219</v>
      </c>
      <c r="K148" s="17" t="s">
        <v>220</v>
      </c>
      <c r="L148" s="39">
        <v>71</v>
      </c>
      <c r="N148" s="17">
        <f>IF(L148&lt;75,3)</f>
        <v>3</v>
      </c>
    </row>
    <row r="149" spans="5:14" ht="11.25" customHeight="1">
      <c r="E149" s="16" t="s">
        <v>437</v>
      </c>
      <c r="J149" s="17" t="s">
        <v>221</v>
      </c>
      <c r="K149" s="17" t="s">
        <v>222</v>
      </c>
      <c r="L149" s="39">
        <v>52</v>
      </c>
      <c r="N149" s="17">
        <f>IF(L149&lt;65,2)</f>
        <v>2</v>
      </c>
    </row>
    <row r="150" spans="10:14" ht="11.25" customHeight="1">
      <c r="J150" s="17" t="s">
        <v>223</v>
      </c>
      <c r="K150" s="17" t="s">
        <v>262</v>
      </c>
      <c r="L150" s="39">
        <v>58</v>
      </c>
      <c r="N150" s="17">
        <f>IF(L150&lt;65,2)</f>
        <v>2</v>
      </c>
    </row>
    <row r="151" spans="10:14" ht="11.25" customHeight="1">
      <c r="J151" s="17" t="s">
        <v>224</v>
      </c>
      <c r="K151" s="17" t="s">
        <v>263</v>
      </c>
      <c r="L151" s="39">
        <v>57</v>
      </c>
      <c r="N151" s="17">
        <f>IF(L151&lt;65,2)</f>
        <v>2</v>
      </c>
    </row>
    <row r="152" spans="10:14" ht="11.25" customHeight="1">
      <c r="J152" s="17" t="s">
        <v>225</v>
      </c>
      <c r="K152" s="17" t="s">
        <v>226</v>
      </c>
      <c r="L152" s="39">
        <v>45</v>
      </c>
      <c r="N152" s="17">
        <f aca="true" t="shared" si="6" ref="N152:N159">IF(L152&lt;50,1)</f>
        <v>1</v>
      </c>
    </row>
    <row r="153" spans="10:14" ht="11.25" customHeight="1">
      <c r="J153" s="17" t="s">
        <v>227</v>
      </c>
      <c r="K153" s="17" t="s">
        <v>228</v>
      </c>
      <c r="L153" s="39">
        <v>40</v>
      </c>
      <c r="N153" s="17">
        <f t="shared" si="6"/>
        <v>1</v>
      </c>
    </row>
    <row r="154" spans="10:14" ht="11.25" customHeight="1">
      <c r="J154" s="17" t="s">
        <v>229</v>
      </c>
      <c r="K154" s="17" t="s">
        <v>230</v>
      </c>
      <c r="L154" s="39">
        <v>43</v>
      </c>
      <c r="N154" s="17">
        <f t="shared" si="6"/>
        <v>1</v>
      </c>
    </row>
    <row r="155" spans="10:14" ht="11.25" customHeight="1">
      <c r="J155" s="25" t="s">
        <v>231</v>
      </c>
      <c r="K155" s="25" t="s">
        <v>232</v>
      </c>
      <c r="L155" s="39">
        <v>45</v>
      </c>
      <c r="N155" s="17">
        <f t="shared" si="6"/>
        <v>1</v>
      </c>
    </row>
    <row r="156" spans="10:14" ht="11.25" customHeight="1">
      <c r="J156" s="25" t="s">
        <v>233</v>
      </c>
      <c r="K156" s="25" t="s">
        <v>234</v>
      </c>
      <c r="L156" s="39">
        <v>39</v>
      </c>
      <c r="N156" s="17">
        <f t="shared" si="6"/>
        <v>1</v>
      </c>
    </row>
    <row r="157" spans="10:14" ht="11.25" customHeight="1">
      <c r="J157" s="25" t="s">
        <v>235</v>
      </c>
      <c r="K157" s="25" t="s">
        <v>57</v>
      </c>
      <c r="L157" s="39">
        <v>67</v>
      </c>
      <c r="N157" s="17">
        <f>IF(L157&lt;75,3)</f>
        <v>3</v>
      </c>
    </row>
    <row r="158" spans="10:14" ht="11.25" customHeight="1">
      <c r="J158" s="25" t="s">
        <v>236</v>
      </c>
      <c r="K158" s="25" t="s">
        <v>237</v>
      </c>
      <c r="L158" s="39">
        <v>41</v>
      </c>
      <c r="N158" s="17">
        <f t="shared" si="6"/>
        <v>1</v>
      </c>
    </row>
    <row r="159" spans="10:14" ht="11.25" customHeight="1">
      <c r="J159" s="17" t="s">
        <v>238</v>
      </c>
      <c r="K159" s="25" t="s">
        <v>239</v>
      </c>
      <c r="L159" s="39">
        <v>48</v>
      </c>
      <c r="N159" s="17">
        <f t="shared" si="6"/>
        <v>1</v>
      </c>
    </row>
    <row r="160" spans="10:14" ht="11.25" customHeight="1">
      <c r="J160" s="146" t="s">
        <v>521</v>
      </c>
      <c r="K160" s="147" t="s">
        <v>16</v>
      </c>
      <c r="L160" s="16">
        <v>69</v>
      </c>
      <c r="N160" s="17">
        <f>IF(L160&lt;75,3)</f>
        <v>3</v>
      </c>
    </row>
    <row r="161" spans="10:14" ht="11.25" customHeight="1">
      <c r="J161" s="25" t="s">
        <v>240</v>
      </c>
      <c r="K161" s="25" t="s">
        <v>241</v>
      </c>
      <c r="L161" s="39">
        <v>83</v>
      </c>
      <c r="N161" s="17">
        <f>IF(L161&lt;90,4)</f>
        <v>4</v>
      </c>
    </row>
    <row r="162" spans="10:14" ht="11.25" customHeight="1">
      <c r="J162" s="25" t="s">
        <v>242</v>
      </c>
      <c r="K162" s="25" t="s">
        <v>243</v>
      </c>
      <c r="L162" s="39">
        <v>73</v>
      </c>
      <c r="N162" s="17">
        <f>IF(L162&lt;75,3)</f>
        <v>3</v>
      </c>
    </row>
    <row r="163" spans="10:14" ht="11.25" customHeight="1">
      <c r="J163" s="25" t="s">
        <v>244</v>
      </c>
      <c r="K163" s="17" t="s">
        <v>245</v>
      </c>
      <c r="L163" s="39">
        <v>70</v>
      </c>
      <c r="N163" s="17">
        <f>IF(L163&lt;75,3)</f>
        <v>3</v>
      </c>
    </row>
    <row r="164" spans="10:14" ht="11.25" customHeight="1">
      <c r="J164" s="25" t="s">
        <v>246</v>
      </c>
      <c r="K164" s="25" t="s">
        <v>247</v>
      </c>
      <c r="L164" s="39">
        <v>77</v>
      </c>
      <c r="N164" s="17">
        <f aca="true" t="shared" si="7" ref="N164:N193">IF(L164&lt;90,4)</f>
        <v>4</v>
      </c>
    </row>
    <row r="165" spans="10:14" ht="11.25" customHeight="1">
      <c r="J165" s="25" t="s">
        <v>249</v>
      </c>
      <c r="K165" s="25" t="s">
        <v>250</v>
      </c>
      <c r="L165" s="39">
        <v>86</v>
      </c>
      <c r="N165" s="17">
        <f t="shared" si="7"/>
        <v>4</v>
      </c>
    </row>
    <row r="166" spans="10:14" ht="11.25" customHeight="1">
      <c r="J166" s="25" t="s">
        <v>298</v>
      </c>
      <c r="K166" s="25" t="s">
        <v>300</v>
      </c>
      <c r="L166" s="39">
        <v>93</v>
      </c>
      <c r="N166" s="17">
        <v>5</v>
      </c>
    </row>
    <row r="167" spans="10:14" ht="11.25" customHeight="1">
      <c r="J167" s="25" t="s">
        <v>299</v>
      </c>
      <c r="K167" s="25" t="s">
        <v>248</v>
      </c>
      <c r="L167" s="39">
        <v>88</v>
      </c>
      <c r="N167" s="17">
        <f t="shared" si="7"/>
        <v>4</v>
      </c>
    </row>
    <row r="168" spans="10:14" ht="11.25" customHeight="1">
      <c r="J168" s="17" t="s">
        <v>301</v>
      </c>
      <c r="K168" s="17" t="s">
        <v>302</v>
      </c>
      <c r="L168" s="39">
        <v>87</v>
      </c>
      <c r="N168" s="17">
        <f t="shared" si="7"/>
        <v>4</v>
      </c>
    </row>
    <row r="169" spans="10:14" ht="11.25" customHeight="1">
      <c r="J169" s="17" t="s">
        <v>251</v>
      </c>
      <c r="K169" s="17" t="s">
        <v>252</v>
      </c>
      <c r="L169" s="57" t="s">
        <v>56</v>
      </c>
      <c r="N169" s="57" t="s">
        <v>56</v>
      </c>
    </row>
    <row r="170" spans="10:14" ht="11.25" customHeight="1">
      <c r="J170" s="17" t="s">
        <v>253</v>
      </c>
      <c r="K170" s="17" t="s">
        <v>71</v>
      </c>
      <c r="L170" s="39">
        <v>95</v>
      </c>
      <c r="M170" s="17" t="s">
        <v>437</v>
      </c>
      <c r="N170" s="17">
        <v>5</v>
      </c>
    </row>
    <row r="171" spans="10:14" ht="11.25" customHeight="1">
      <c r="J171" s="17" t="s">
        <v>72</v>
      </c>
      <c r="K171" s="17" t="s">
        <v>73</v>
      </c>
      <c r="L171" s="39">
        <v>94</v>
      </c>
      <c r="M171" s="17" t="s">
        <v>437</v>
      </c>
      <c r="N171" s="17">
        <v>5</v>
      </c>
    </row>
    <row r="172" spans="10:14" ht="11.25" customHeight="1">
      <c r="J172" s="17" t="s">
        <v>74</v>
      </c>
      <c r="K172" s="17" t="s">
        <v>75</v>
      </c>
      <c r="L172" s="39">
        <v>90</v>
      </c>
      <c r="M172" s="17" t="s">
        <v>437</v>
      </c>
      <c r="N172" s="17">
        <v>5</v>
      </c>
    </row>
    <row r="173" spans="10:14" ht="11.25" customHeight="1">
      <c r="J173" s="26" t="s">
        <v>76</v>
      </c>
      <c r="K173" s="26" t="s">
        <v>77</v>
      </c>
      <c r="L173" s="39">
        <v>92</v>
      </c>
      <c r="M173" s="17" t="s">
        <v>437</v>
      </c>
      <c r="N173" s="17">
        <v>5</v>
      </c>
    </row>
    <row r="174" spans="10:14" ht="11.25" customHeight="1">
      <c r="J174" s="26" t="s">
        <v>78</v>
      </c>
      <c r="K174" s="26" t="s">
        <v>79</v>
      </c>
      <c r="L174" s="39">
        <v>91</v>
      </c>
      <c r="M174" s="17" t="s">
        <v>437</v>
      </c>
      <c r="N174" s="17">
        <v>5</v>
      </c>
    </row>
    <row r="175" spans="10:14" ht="11.25" customHeight="1">
      <c r="J175" s="26" t="s">
        <v>80</v>
      </c>
      <c r="K175" s="156" t="s">
        <v>81</v>
      </c>
      <c r="L175" s="39">
        <v>87</v>
      </c>
      <c r="M175" s="17" t="s">
        <v>437</v>
      </c>
      <c r="N175" s="17">
        <f t="shared" si="7"/>
        <v>4</v>
      </c>
    </row>
    <row r="176" spans="10:14" ht="11.25" customHeight="1">
      <c r="J176" s="26" t="s">
        <v>82</v>
      </c>
      <c r="K176" s="156" t="s">
        <v>83</v>
      </c>
      <c r="L176" s="39">
        <v>93</v>
      </c>
      <c r="M176" s="17" t="s">
        <v>438</v>
      </c>
      <c r="N176" s="17">
        <v>5</v>
      </c>
    </row>
    <row r="177" spans="10:14" ht="11.25" customHeight="1">
      <c r="J177" s="26" t="s">
        <v>84</v>
      </c>
      <c r="K177" s="26" t="s">
        <v>85</v>
      </c>
      <c r="L177" s="39">
        <v>93</v>
      </c>
      <c r="M177" s="17" t="s">
        <v>437</v>
      </c>
      <c r="N177" s="17">
        <v>5</v>
      </c>
    </row>
    <row r="178" spans="10:14" ht="11.25" customHeight="1">
      <c r="J178" s="16" t="s">
        <v>474</v>
      </c>
      <c r="K178" s="16" t="s">
        <v>509</v>
      </c>
      <c r="L178" s="16">
        <v>84</v>
      </c>
      <c r="M178" s="39"/>
      <c r="N178" s="17">
        <f t="shared" si="7"/>
        <v>4</v>
      </c>
    </row>
    <row r="179" spans="10:14" ht="11.25" customHeight="1">
      <c r="J179" s="16" t="s">
        <v>475</v>
      </c>
      <c r="K179" s="16" t="s">
        <v>510</v>
      </c>
      <c r="L179" s="16">
        <v>81</v>
      </c>
      <c r="M179" s="39"/>
      <c r="N179" s="17">
        <f t="shared" si="7"/>
        <v>4</v>
      </c>
    </row>
    <row r="180" spans="10:14" ht="11.25" customHeight="1">
      <c r="J180" s="16" t="s">
        <v>476</v>
      </c>
      <c r="K180" s="16" t="s">
        <v>511</v>
      </c>
      <c r="L180" s="16">
        <v>83</v>
      </c>
      <c r="M180" s="39"/>
      <c r="N180" s="17">
        <f t="shared" si="7"/>
        <v>4</v>
      </c>
    </row>
    <row r="181" spans="10:14" ht="11.25" customHeight="1">
      <c r="J181" s="16" t="s">
        <v>477</v>
      </c>
      <c r="K181" s="16" t="s">
        <v>512</v>
      </c>
      <c r="L181" s="16">
        <v>87</v>
      </c>
      <c r="M181" s="39"/>
      <c r="N181" s="17">
        <f t="shared" si="7"/>
        <v>4</v>
      </c>
    </row>
    <row r="182" spans="10:14" ht="11.25" customHeight="1">
      <c r="J182" s="16" t="s">
        <v>478</v>
      </c>
      <c r="K182" s="16" t="s">
        <v>513</v>
      </c>
      <c r="L182" s="16">
        <v>85</v>
      </c>
      <c r="M182" s="39"/>
      <c r="N182" s="17">
        <f t="shared" si="7"/>
        <v>4</v>
      </c>
    </row>
    <row r="183" spans="10:14" ht="11.25" customHeight="1">
      <c r="J183" s="16" t="s">
        <v>479</v>
      </c>
      <c r="K183" s="16" t="s">
        <v>514</v>
      </c>
      <c r="L183" s="16">
        <v>88</v>
      </c>
      <c r="M183" s="39"/>
      <c r="N183" s="17">
        <f t="shared" si="7"/>
        <v>4</v>
      </c>
    </row>
    <row r="184" spans="10:14" ht="11.25" customHeight="1">
      <c r="J184" s="16" t="s">
        <v>480</v>
      </c>
      <c r="K184" s="16" t="s">
        <v>515</v>
      </c>
      <c r="L184" s="16">
        <v>93</v>
      </c>
      <c r="M184" s="39"/>
      <c r="N184" s="17">
        <v>5</v>
      </c>
    </row>
    <row r="185" spans="10:14" ht="11.25" customHeight="1">
      <c r="J185" s="16" t="s">
        <v>481</v>
      </c>
      <c r="K185" s="16" t="s">
        <v>516</v>
      </c>
      <c r="L185" s="16">
        <v>90</v>
      </c>
      <c r="M185" s="39"/>
      <c r="N185" s="17">
        <v>5</v>
      </c>
    </row>
    <row r="186" spans="10:14" ht="11.25" customHeight="1">
      <c r="J186" s="16" t="s">
        <v>482</v>
      </c>
      <c r="K186" s="16" t="s">
        <v>517</v>
      </c>
      <c r="L186" s="16">
        <v>91</v>
      </c>
      <c r="M186" s="39"/>
      <c r="N186" s="17">
        <v>5</v>
      </c>
    </row>
    <row r="187" spans="10:14" ht="11.25" customHeight="1">
      <c r="J187" s="16" t="s">
        <v>483</v>
      </c>
      <c r="K187" s="16" t="s">
        <v>518</v>
      </c>
      <c r="L187" s="16">
        <v>79</v>
      </c>
      <c r="M187" s="39"/>
      <c r="N187" s="17">
        <f t="shared" si="7"/>
        <v>4</v>
      </c>
    </row>
    <row r="188" spans="10:14" ht="11.25" customHeight="1">
      <c r="J188" s="16" t="s">
        <v>484</v>
      </c>
      <c r="K188" s="16" t="s">
        <v>519</v>
      </c>
      <c r="L188" s="16">
        <v>82</v>
      </c>
      <c r="M188" s="39"/>
      <c r="N188" s="17">
        <f t="shared" si="7"/>
        <v>4</v>
      </c>
    </row>
    <row r="189" spans="10:14" ht="11.25" customHeight="1">
      <c r="J189" s="16" t="s">
        <v>485</v>
      </c>
      <c r="K189" s="16" t="s">
        <v>520</v>
      </c>
      <c r="L189" s="16">
        <v>81</v>
      </c>
      <c r="M189" s="39"/>
      <c r="N189" s="17">
        <f t="shared" si="7"/>
        <v>4</v>
      </c>
    </row>
    <row r="190" spans="10:14" ht="11.25" customHeight="1">
      <c r="J190" s="101" t="s">
        <v>344</v>
      </c>
      <c r="K190" s="101" t="s">
        <v>345</v>
      </c>
      <c r="L190" s="16">
        <v>95</v>
      </c>
      <c r="M190" s="39"/>
      <c r="N190" s="17">
        <v>5</v>
      </c>
    </row>
    <row r="191" spans="10:14" ht="11.25" customHeight="1">
      <c r="J191" s="101" t="s">
        <v>106</v>
      </c>
      <c r="K191" s="101" t="s">
        <v>271</v>
      </c>
      <c r="L191" s="57" t="s">
        <v>56</v>
      </c>
      <c r="N191" s="57" t="s">
        <v>56</v>
      </c>
    </row>
    <row r="192" spans="10:14" ht="11.25" customHeight="1">
      <c r="J192" s="101" t="s">
        <v>272</v>
      </c>
      <c r="K192" s="101" t="s">
        <v>273</v>
      </c>
      <c r="L192" s="39">
        <v>96</v>
      </c>
      <c r="N192" s="17">
        <v>5</v>
      </c>
    </row>
    <row r="193" spans="10:14" ht="11.25" customHeight="1">
      <c r="J193" s="101" t="s">
        <v>274</v>
      </c>
      <c r="K193" s="101" t="s">
        <v>275</v>
      </c>
      <c r="L193" s="39">
        <v>89</v>
      </c>
      <c r="N193" s="17">
        <f t="shared" si="7"/>
        <v>4</v>
      </c>
    </row>
    <row r="194" spans="10:14" ht="11.25" customHeight="1">
      <c r="J194" s="101" t="s">
        <v>276</v>
      </c>
      <c r="K194" s="101" t="s">
        <v>277</v>
      </c>
      <c r="L194" s="39">
        <v>91</v>
      </c>
      <c r="N194" s="17">
        <v>5</v>
      </c>
    </row>
    <row r="195" spans="10:14" ht="11.25" customHeight="1">
      <c r="J195" s="101" t="s">
        <v>278</v>
      </c>
      <c r="K195" s="101" t="s">
        <v>92</v>
      </c>
      <c r="L195" s="39">
        <v>92</v>
      </c>
      <c r="N195" s="17">
        <v>5</v>
      </c>
    </row>
    <row r="196" spans="10:14" ht="11.25" customHeight="1">
      <c r="J196" s="101" t="s">
        <v>93</v>
      </c>
      <c r="K196" s="101" t="s">
        <v>94</v>
      </c>
      <c r="L196" s="39">
        <v>96</v>
      </c>
      <c r="N196" s="17">
        <v>5</v>
      </c>
    </row>
    <row r="197" spans="10:14" ht="11.25" customHeight="1">
      <c r="J197" s="101" t="s">
        <v>95</v>
      </c>
      <c r="K197" s="101" t="s">
        <v>96</v>
      </c>
      <c r="L197" s="39">
        <v>94</v>
      </c>
      <c r="N197" s="17">
        <v>5</v>
      </c>
    </row>
    <row r="198" spans="10:14" ht="11.25" customHeight="1">
      <c r="J198" s="101" t="s">
        <v>97</v>
      </c>
      <c r="K198" s="101" t="s">
        <v>98</v>
      </c>
      <c r="L198" s="39">
        <v>91</v>
      </c>
      <c r="N198" s="17">
        <v>5</v>
      </c>
    </row>
    <row r="199" spans="10:14" ht="11.25" customHeight="1">
      <c r="J199" s="101" t="s">
        <v>522</v>
      </c>
      <c r="K199" s="101" t="s">
        <v>429</v>
      </c>
      <c r="L199" s="57" t="s">
        <v>56</v>
      </c>
      <c r="N199" s="57" t="s">
        <v>56</v>
      </c>
    </row>
    <row r="200" spans="10:15" ht="11.25" customHeight="1">
      <c r="J200" s="101" t="s">
        <v>107</v>
      </c>
      <c r="K200" s="101" t="s">
        <v>99</v>
      </c>
      <c r="L200" s="57">
        <v>31</v>
      </c>
      <c r="N200" s="57">
        <v>1</v>
      </c>
      <c r="O200" s="16">
        <v>2011</v>
      </c>
    </row>
    <row r="201" spans="10:15" ht="11.25" customHeight="1">
      <c r="J201" s="101" t="s">
        <v>346</v>
      </c>
      <c r="K201" s="101" t="s">
        <v>347</v>
      </c>
      <c r="L201" s="39">
        <v>54</v>
      </c>
      <c r="N201" s="17">
        <f>IF(L201&lt;65,2)</f>
        <v>2</v>
      </c>
      <c r="O201" s="17">
        <v>2012</v>
      </c>
    </row>
    <row r="202" spans="10:14" ht="11.25" customHeight="1">
      <c r="J202" s="101" t="s">
        <v>20</v>
      </c>
      <c r="K202" s="101" t="s">
        <v>21</v>
      </c>
      <c r="L202" s="57" t="s">
        <v>56</v>
      </c>
      <c r="N202" s="57" t="s">
        <v>56</v>
      </c>
    </row>
    <row r="203" spans="10:14" ht="11.25" customHeight="1">
      <c r="J203" s="97" t="s">
        <v>348</v>
      </c>
      <c r="K203" s="97" t="s">
        <v>349</v>
      </c>
      <c r="L203" s="39">
        <v>52</v>
      </c>
      <c r="N203" s="17">
        <f>IF(L203&lt;65,2)</f>
        <v>2</v>
      </c>
    </row>
    <row r="204" spans="10:14" ht="11.25" customHeight="1">
      <c r="J204" s="101" t="s">
        <v>350</v>
      </c>
      <c r="K204" s="101" t="s">
        <v>351</v>
      </c>
      <c r="L204" s="39">
        <v>48</v>
      </c>
      <c r="N204" s="17">
        <f aca="true" t="shared" si="8" ref="N204:N228">IF(L204&lt;50,1)</f>
        <v>1</v>
      </c>
    </row>
    <row r="205" spans="10:14" ht="11.25" customHeight="1">
      <c r="J205" s="101" t="s">
        <v>352</v>
      </c>
      <c r="K205" s="101" t="s">
        <v>353</v>
      </c>
      <c r="L205" s="39">
        <v>39</v>
      </c>
      <c r="N205" s="17">
        <f t="shared" si="8"/>
        <v>1</v>
      </c>
    </row>
    <row r="206" spans="10:14" ht="11.25" customHeight="1">
      <c r="J206" s="101" t="s">
        <v>354</v>
      </c>
      <c r="K206" s="101" t="s">
        <v>355</v>
      </c>
      <c r="L206" s="39">
        <v>47</v>
      </c>
      <c r="N206" s="17">
        <f t="shared" si="8"/>
        <v>1</v>
      </c>
    </row>
    <row r="207" spans="10:14" ht="11.25" customHeight="1">
      <c r="J207" s="101" t="s">
        <v>356</v>
      </c>
      <c r="K207" s="101" t="s">
        <v>357</v>
      </c>
      <c r="L207" s="39">
        <v>37</v>
      </c>
      <c r="N207" s="17">
        <f t="shared" si="8"/>
        <v>1</v>
      </c>
    </row>
    <row r="208" spans="10:14" ht="11.25" customHeight="1">
      <c r="J208" s="101" t="s">
        <v>358</v>
      </c>
      <c r="K208" s="101" t="s">
        <v>359</v>
      </c>
      <c r="L208" s="39">
        <v>30</v>
      </c>
      <c r="N208" s="17">
        <f t="shared" si="8"/>
        <v>1</v>
      </c>
    </row>
    <row r="209" spans="10:14" ht="11.25" customHeight="1">
      <c r="J209" s="101" t="s">
        <v>360</v>
      </c>
      <c r="K209" s="101" t="s">
        <v>361</v>
      </c>
      <c r="L209" s="39">
        <v>44</v>
      </c>
      <c r="N209" s="17">
        <f t="shared" si="8"/>
        <v>1</v>
      </c>
    </row>
    <row r="210" spans="10:14" ht="11.25" customHeight="1">
      <c r="J210" s="101" t="s">
        <v>362</v>
      </c>
      <c r="K210" s="101" t="s">
        <v>363</v>
      </c>
      <c r="L210" s="39">
        <v>47</v>
      </c>
      <c r="N210" s="17">
        <f t="shared" si="8"/>
        <v>1</v>
      </c>
    </row>
    <row r="211" spans="10:14" ht="11.25" customHeight="1">
      <c r="J211" s="101" t="s">
        <v>364</v>
      </c>
      <c r="K211" s="101" t="s">
        <v>365</v>
      </c>
      <c r="L211" s="39">
        <v>55</v>
      </c>
      <c r="N211" s="17">
        <f>IF(L211&lt;65,2)</f>
        <v>2</v>
      </c>
    </row>
    <row r="212" spans="10:14" ht="11.25" customHeight="1">
      <c r="J212" s="101" t="s">
        <v>366</v>
      </c>
      <c r="K212" s="101" t="s">
        <v>367</v>
      </c>
      <c r="L212" s="39">
        <v>38</v>
      </c>
      <c r="N212" s="17">
        <f t="shared" si="8"/>
        <v>1</v>
      </c>
    </row>
    <row r="213" spans="10:14" ht="11.25" customHeight="1">
      <c r="J213" s="101" t="s">
        <v>368</v>
      </c>
      <c r="K213" s="101" t="s">
        <v>369</v>
      </c>
      <c r="L213" s="39">
        <v>39</v>
      </c>
      <c r="N213" s="17">
        <f t="shared" si="8"/>
        <v>1</v>
      </c>
    </row>
    <row r="214" spans="10:14" ht="11.25" customHeight="1">
      <c r="J214" s="101" t="s">
        <v>370</v>
      </c>
      <c r="K214" s="101" t="s">
        <v>371</v>
      </c>
      <c r="L214" s="39">
        <v>31</v>
      </c>
      <c r="N214" s="17">
        <f t="shared" si="8"/>
        <v>1</v>
      </c>
    </row>
    <row r="215" spans="10:14" ht="11.25" customHeight="1">
      <c r="J215" s="101" t="s">
        <v>372</v>
      </c>
      <c r="K215" s="101" t="s">
        <v>373</v>
      </c>
      <c r="L215" s="39">
        <v>33</v>
      </c>
      <c r="N215" s="17">
        <f t="shared" si="8"/>
        <v>1</v>
      </c>
    </row>
    <row r="216" spans="10:14" ht="11.25" customHeight="1">
      <c r="J216" s="101" t="s">
        <v>374</v>
      </c>
      <c r="K216" s="101" t="s">
        <v>375</v>
      </c>
      <c r="L216" s="39">
        <v>39</v>
      </c>
      <c r="N216" s="17">
        <f t="shared" si="8"/>
        <v>1</v>
      </c>
    </row>
    <row r="217" spans="10:14" ht="11.25" customHeight="1">
      <c r="J217" s="101" t="s">
        <v>376</v>
      </c>
      <c r="K217" s="101" t="s">
        <v>377</v>
      </c>
      <c r="L217" s="39">
        <v>33</v>
      </c>
      <c r="N217" s="17">
        <f t="shared" si="8"/>
        <v>1</v>
      </c>
    </row>
    <row r="218" spans="10:14" ht="11.25" customHeight="1">
      <c r="J218" s="101" t="s">
        <v>378</v>
      </c>
      <c r="K218" s="101" t="s">
        <v>379</v>
      </c>
      <c r="L218" s="39">
        <v>38</v>
      </c>
      <c r="N218" s="17">
        <f t="shared" si="8"/>
        <v>1</v>
      </c>
    </row>
    <row r="219" spans="10:14" ht="11.25" customHeight="1">
      <c r="J219" s="101" t="s">
        <v>380</v>
      </c>
      <c r="K219" s="101" t="s">
        <v>381</v>
      </c>
      <c r="L219" s="39">
        <v>33</v>
      </c>
      <c r="N219" s="17">
        <f t="shared" si="8"/>
        <v>1</v>
      </c>
    </row>
    <row r="220" spans="10:14" ht="11.25" customHeight="1">
      <c r="J220" s="101" t="s">
        <v>382</v>
      </c>
      <c r="K220" s="101" t="s">
        <v>383</v>
      </c>
      <c r="L220" s="39">
        <v>28</v>
      </c>
      <c r="N220" s="17">
        <f t="shared" si="8"/>
        <v>1</v>
      </c>
    </row>
    <row r="221" spans="10:14" ht="11.25" customHeight="1">
      <c r="J221" s="101" t="s">
        <v>384</v>
      </c>
      <c r="K221" s="101" t="s">
        <v>385</v>
      </c>
      <c r="L221" s="39">
        <v>32</v>
      </c>
      <c r="N221" s="17">
        <f t="shared" si="8"/>
        <v>1</v>
      </c>
    </row>
    <row r="222" spans="10:14" ht="11.25" customHeight="1">
      <c r="J222" s="101" t="s">
        <v>386</v>
      </c>
      <c r="K222" s="101" t="s">
        <v>387</v>
      </c>
      <c r="L222" s="39">
        <v>27</v>
      </c>
      <c r="N222" s="17">
        <f t="shared" si="8"/>
        <v>1</v>
      </c>
    </row>
    <row r="223" spans="10:14" ht="11.25" customHeight="1">
      <c r="J223" s="101" t="s">
        <v>388</v>
      </c>
      <c r="K223" s="101" t="s">
        <v>389</v>
      </c>
      <c r="L223" s="39">
        <v>22</v>
      </c>
      <c r="N223" s="17">
        <f t="shared" si="8"/>
        <v>1</v>
      </c>
    </row>
    <row r="224" spans="10:14" ht="11.25" customHeight="1">
      <c r="J224" s="101" t="s">
        <v>390</v>
      </c>
      <c r="K224" s="101" t="s">
        <v>391</v>
      </c>
      <c r="L224" s="39">
        <v>29</v>
      </c>
      <c r="N224" s="17">
        <f t="shared" si="8"/>
        <v>1</v>
      </c>
    </row>
    <row r="225" spans="10:14" ht="11.25" customHeight="1">
      <c r="J225" s="101" t="s">
        <v>392</v>
      </c>
      <c r="K225" s="101" t="s">
        <v>393</v>
      </c>
      <c r="L225" s="39">
        <v>16</v>
      </c>
      <c r="N225" s="17">
        <f t="shared" si="8"/>
        <v>1</v>
      </c>
    </row>
    <row r="226" spans="10:14" ht="11.25" customHeight="1">
      <c r="J226" s="101" t="s">
        <v>394</v>
      </c>
      <c r="K226" s="101" t="s">
        <v>395</v>
      </c>
      <c r="L226" s="39">
        <v>31</v>
      </c>
      <c r="N226" s="17">
        <f t="shared" si="8"/>
        <v>1</v>
      </c>
    </row>
    <row r="227" spans="10:14" ht="11.25" customHeight="1">
      <c r="J227" s="101" t="s">
        <v>396</v>
      </c>
      <c r="K227" s="101" t="s">
        <v>397</v>
      </c>
      <c r="L227" s="39">
        <v>20</v>
      </c>
      <c r="N227" s="17">
        <f t="shared" si="8"/>
        <v>1</v>
      </c>
    </row>
    <row r="228" spans="10:14" ht="11.25" customHeight="1">
      <c r="J228" s="101" t="s">
        <v>398</v>
      </c>
      <c r="K228" s="101" t="s">
        <v>399</v>
      </c>
      <c r="L228" s="39">
        <v>26</v>
      </c>
      <c r="N228" s="17">
        <f t="shared" si="8"/>
        <v>1</v>
      </c>
    </row>
    <row r="229" spans="12:14" ht="11.25" customHeight="1">
      <c r="L229" s="96"/>
      <c r="M229" s="39"/>
      <c r="N229" s="25"/>
    </row>
    <row r="230" spans="12:14" ht="11.25" customHeight="1">
      <c r="L230" s="96"/>
      <c r="M230" s="39"/>
      <c r="N230" s="25"/>
    </row>
    <row r="231" spans="12:14" ht="11.25" customHeight="1">
      <c r="L231" s="96"/>
      <c r="M231" s="39"/>
      <c r="N231" s="25"/>
    </row>
    <row r="232" spans="12:14" ht="11.25" customHeight="1">
      <c r="L232" s="96"/>
      <c r="M232" s="39"/>
      <c r="N232" s="25"/>
    </row>
    <row r="233" spans="12:14" ht="11.25" customHeight="1">
      <c r="L233" s="96"/>
      <c r="M233" s="39"/>
      <c r="N233" s="17"/>
    </row>
    <row r="234" spans="12:14" ht="11.25" customHeight="1">
      <c r="L234" s="96"/>
      <c r="M234" s="39"/>
      <c r="N234" s="17"/>
    </row>
    <row r="235" spans="12:15" ht="11.25" customHeight="1">
      <c r="L235" s="96"/>
      <c r="M235" s="39"/>
      <c r="N235" s="25"/>
      <c r="O235" s="27"/>
    </row>
    <row r="236" spans="12:15" ht="11.25" customHeight="1">
      <c r="L236" s="96"/>
      <c r="M236" s="39"/>
      <c r="N236" s="25"/>
      <c r="O236" s="27"/>
    </row>
    <row r="237" spans="12:15" ht="11.25" customHeight="1">
      <c r="L237" s="96"/>
      <c r="M237" s="39"/>
      <c r="N237" s="25"/>
      <c r="O237" s="27"/>
    </row>
    <row r="238" spans="12:15" ht="11.25" customHeight="1">
      <c r="L238" s="96"/>
      <c r="M238" s="39"/>
      <c r="N238" s="25"/>
      <c r="O238" s="27"/>
    </row>
    <row r="239" spans="12:15" ht="11.25" customHeight="1">
      <c r="L239" s="96"/>
      <c r="M239" s="39"/>
      <c r="N239" s="25"/>
      <c r="O239" s="27"/>
    </row>
    <row r="240" spans="12:15" ht="11.25" customHeight="1">
      <c r="L240" s="96"/>
      <c r="M240" s="39"/>
      <c r="N240" s="25"/>
      <c r="O240" s="27"/>
    </row>
    <row r="241" spans="12:15" ht="11.25" customHeight="1">
      <c r="L241" s="96"/>
      <c r="M241" s="39"/>
      <c r="N241" s="25"/>
      <c r="O241" s="27"/>
    </row>
    <row r="242" spans="12:15" ht="11.25" customHeight="1">
      <c r="L242" s="96"/>
      <c r="M242" s="39"/>
      <c r="N242" s="25"/>
      <c r="O242" s="27"/>
    </row>
    <row r="243" spans="12:15" ht="11.25" customHeight="1">
      <c r="L243" s="96"/>
      <c r="M243" s="39"/>
      <c r="N243" s="17"/>
      <c r="O243" s="27"/>
    </row>
    <row r="244" spans="12:15" ht="11.25" customHeight="1">
      <c r="L244" s="96"/>
      <c r="M244" s="39"/>
      <c r="N244" s="17"/>
      <c r="O244" s="27"/>
    </row>
    <row r="245" spans="12:15" ht="11.25" customHeight="1">
      <c r="L245" s="96"/>
      <c r="M245" s="39"/>
      <c r="N245" s="17"/>
      <c r="O245" s="27"/>
    </row>
    <row r="246" spans="12:15" ht="11.25" customHeight="1">
      <c r="L246" s="96"/>
      <c r="M246" s="39"/>
      <c r="N246" s="17"/>
      <c r="O246" s="27"/>
    </row>
    <row r="247" spans="12:15" ht="11.25" customHeight="1">
      <c r="L247" s="96"/>
      <c r="M247" s="39"/>
      <c r="N247" s="17"/>
      <c r="O247" s="27"/>
    </row>
    <row r="248" spans="12:16" ht="11.25" customHeight="1">
      <c r="L248" s="96"/>
      <c r="M248" s="39"/>
      <c r="N248" s="26"/>
      <c r="O248" s="27"/>
      <c r="P248" s="41"/>
    </row>
    <row r="249" spans="12:16" ht="11.25" customHeight="1">
      <c r="L249" s="96"/>
      <c r="M249" s="39"/>
      <c r="N249" s="26"/>
      <c r="O249" s="27"/>
      <c r="P249" s="41"/>
    </row>
    <row r="250" spans="12:16" ht="11.25" customHeight="1">
      <c r="L250" s="96"/>
      <c r="M250" s="39"/>
      <c r="N250" s="26"/>
      <c r="O250" s="27"/>
      <c r="P250" s="27"/>
    </row>
    <row r="251" spans="12:16" ht="11.25" customHeight="1">
      <c r="L251" s="96"/>
      <c r="M251" s="39"/>
      <c r="N251" s="26"/>
      <c r="O251" s="27"/>
      <c r="P251" s="27"/>
    </row>
    <row r="252" spans="12:16" ht="11.25" customHeight="1">
      <c r="L252" s="96"/>
      <c r="M252" s="39"/>
      <c r="N252" s="26"/>
      <c r="O252" s="27"/>
      <c r="P252" s="27"/>
    </row>
    <row r="253" spans="12:16" ht="11.25" customHeight="1">
      <c r="L253" s="96"/>
      <c r="M253" s="39"/>
      <c r="N253" s="26"/>
      <c r="O253" s="27"/>
      <c r="P253" s="27"/>
    </row>
    <row r="254" spans="12:16" ht="11.25" customHeight="1">
      <c r="L254" s="96"/>
      <c r="M254" s="39"/>
      <c r="N254" s="26"/>
      <c r="O254" s="27"/>
      <c r="P254" s="27"/>
    </row>
    <row r="255" spans="12:16" ht="11.25" customHeight="1">
      <c r="L255" s="96"/>
      <c r="M255" s="39"/>
      <c r="N255" s="26"/>
      <c r="O255" s="27"/>
      <c r="P255" s="27"/>
    </row>
    <row r="256" spans="12:16" ht="11.25" customHeight="1">
      <c r="L256" s="96"/>
      <c r="M256" s="39"/>
      <c r="N256" s="26"/>
      <c r="O256" s="27"/>
      <c r="P256" s="27"/>
    </row>
    <row r="257" spans="12:16" ht="11.25" customHeight="1">
      <c r="L257" s="96"/>
      <c r="M257" s="39"/>
      <c r="N257" s="26"/>
      <c r="O257" s="27"/>
      <c r="P257" s="27"/>
    </row>
    <row r="258" spans="12:16" ht="11.25" customHeight="1">
      <c r="L258" s="96"/>
      <c r="M258" s="39"/>
      <c r="N258" s="26"/>
      <c r="O258" s="27"/>
      <c r="P258" s="27"/>
    </row>
    <row r="259" spans="12:16" ht="11.25" customHeight="1">
      <c r="L259" s="96"/>
      <c r="M259" s="39"/>
      <c r="N259" s="26"/>
      <c r="P259" s="27"/>
    </row>
    <row r="260" spans="12:16" ht="11.25" customHeight="1">
      <c r="L260" s="96"/>
      <c r="M260" s="39"/>
      <c r="N260" s="26"/>
      <c r="P260" s="27"/>
    </row>
    <row r="261" spans="12:16" ht="11.25" customHeight="1">
      <c r="L261" s="96"/>
      <c r="M261" s="39"/>
      <c r="N261" s="26"/>
      <c r="P261" s="27"/>
    </row>
    <row r="262" spans="12:16" ht="11.25" customHeight="1">
      <c r="L262" s="96"/>
      <c r="M262" s="39"/>
      <c r="N262" s="26"/>
      <c r="P262" s="27"/>
    </row>
    <row r="263" spans="12:16" ht="11.25" customHeight="1">
      <c r="L263" s="96"/>
      <c r="M263" s="39"/>
      <c r="N263" s="26"/>
      <c r="P263" s="27"/>
    </row>
    <row r="264" spans="12:16" ht="11.25" customHeight="1">
      <c r="L264" s="96"/>
      <c r="M264" s="39"/>
      <c r="N264" s="26"/>
      <c r="P264" s="27"/>
    </row>
    <row r="265" spans="12:16" ht="11.25" customHeight="1">
      <c r="L265" s="96"/>
      <c r="M265" s="39"/>
      <c r="N265" s="26"/>
      <c r="P265" s="27"/>
    </row>
    <row r="266" spans="12:16" ht="11.25" customHeight="1">
      <c r="L266" s="96"/>
      <c r="M266" s="39"/>
      <c r="N266" s="26"/>
      <c r="P266" s="27"/>
    </row>
    <row r="267" spans="12:16" ht="11.25" customHeight="1">
      <c r="L267" s="96"/>
      <c r="M267" s="39"/>
      <c r="N267" s="26"/>
      <c r="P267" s="27"/>
    </row>
    <row r="268" spans="12:16" ht="11.25" customHeight="1">
      <c r="L268" s="96"/>
      <c r="M268" s="39"/>
      <c r="N268" s="26"/>
      <c r="P268" s="27"/>
    </row>
    <row r="269" spans="12:16" ht="11.25" customHeight="1">
      <c r="L269" s="96"/>
      <c r="M269" s="39"/>
      <c r="N269" s="26"/>
      <c r="P269" s="27"/>
    </row>
    <row r="270" spans="12:16" ht="11.25" customHeight="1">
      <c r="L270" s="96"/>
      <c r="M270" s="39"/>
      <c r="N270" s="26"/>
      <c r="P270" s="27"/>
    </row>
    <row r="271" spans="12:16" ht="11.25" customHeight="1">
      <c r="L271" s="96"/>
      <c r="M271" s="39"/>
      <c r="N271" s="26"/>
      <c r="P271" s="27"/>
    </row>
    <row r="272" spans="12:16" ht="11.25" customHeight="1">
      <c r="L272" s="96"/>
      <c r="M272" s="39"/>
      <c r="N272" s="26"/>
      <c r="P272" s="27"/>
    </row>
    <row r="273" spans="12:16" ht="11.25" customHeight="1">
      <c r="L273" s="96"/>
      <c r="M273" s="39"/>
      <c r="N273" s="26"/>
      <c r="P273" s="27"/>
    </row>
    <row r="274" spans="12:14" ht="11.25" customHeight="1">
      <c r="L274" s="96"/>
      <c r="M274" s="39"/>
      <c r="N274" s="26"/>
    </row>
    <row r="275" spans="12:14" ht="11.25" customHeight="1">
      <c r="L275" s="96"/>
      <c r="M275" s="39"/>
      <c r="N275" s="26"/>
    </row>
    <row r="276" spans="12:14" ht="11.25" customHeight="1">
      <c r="L276" s="96"/>
      <c r="M276" s="39"/>
      <c r="N276" s="26"/>
    </row>
    <row r="277" spans="12:14" ht="11.25" customHeight="1">
      <c r="L277" s="96"/>
      <c r="M277" s="39"/>
      <c r="N277" s="26"/>
    </row>
    <row r="278" spans="12:14" ht="11.25" customHeight="1">
      <c r="L278" s="96"/>
      <c r="M278" s="39"/>
      <c r="N278" s="26"/>
    </row>
    <row r="279" spans="12:14" ht="11.25" customHeight="1">
      <c r="L279" s="96"/>
      <c r="M279" s="39"/>
      <c r="N279" s="26"/>
    </row>
    <row r="280" spans="12:14" ht="11.25" customHeight="1">
      <c r="L280" s="96"/>
      <c r="M280" s="39"/>
      <c r="N280" s="26"/>
    </row>
    <row r="281" spans="12:14" ht="11.25" customHeight="1">
      <c r="L281" s="96"/>
      <c r="M281" s="39"/>
      <c r="N281" s="26"/>
    </row>
    <row r="282" spans="12:14" ht="11.25" customHeight="1">
      <c r="L282" s="96"/>
      <c r="M282" s="39"/>
      <c r="N282" s="26"/>
    </row>
    <row r="283" spans="12:14" ht="11.25" customHeight="1">
      <c r="L283" s="96"/>
      <c r="M283" s="39"/>
      <c r="N283" s="26"/>
    </row>
    <row r="284" spans="12:14" ht="11.25" customHeight="1">
      <c r="L284" s="96"/>
      <c r="M284" s="39"/>
      <c r="N284" s="26"/>
    </row>
    <row r="285" spans="12:14" ht="11.25" customHeight="1">
      <c r="L285" s="96"/>
      <c r="M285" s="39"/>
      <c r="N285" s="17"/>
    </row>
    <row r="286" spans="12:14" ht="11.25" customHeight="1">
      <c r="L286" s="96"/>
      <c r="M286" s="39"/>
      <c r="N286" s="17"/>
    </row>
    <row r="287" spans="12:14" ht="11.25" customHeight="1">
      <c r="L287" s="96"/>
      <c r="M287" s="39"/>
      <c r="N287" s="54"/>
    </row>
    <row r="288" spans="12:14" ht="11.25" customHeight="1">
      <c r="L288" s="96"/>
      <c r="M288" s="39"/>
      <c r="N288" s="38"/>
    </row>
    <row r="289" spans="12:14" ht="11.25" customHeight="1">
      <c r="L289" s="96"/>
      <c r="M289" s="39"/>
      <c r="N289" s="26"/>
    </row>
    <row r="290" spans="12:14" ht="11.25" customHeight="1">
      <c r="L290" s="96"/>
      <c r="M290" s="39"/>
      <c r="N290" s="26"/>
    </row>
    <row r="291" spans="12:14" ht="11.25" customHeight="1">
      <c r="L291" s="101"/>
      <c r="M291" s="39"/>
      <c r="N291" s="17"/>
    </row>
    <row r="292" spans="12:14" ht="11.25" customHeight="1">
      <c r="L292" s="101"/>
      <c r="M292" s="39"/>
      <c r="N292" s="17"/>
    </row>
    <row r="293" spans="12:14" ht="11.25" customHeight="1">
      <c r="L293" s="101"/>
      <c r="M293" s="39"/>
      <c r="N293" s="17"/>
    </row>
    <row r="294" spans="12:14" ht="11.25" customHeight="1">
      <c r="L294" s="101"/>
      <c r="M294" s="39"/>
      <c r="N294" s="17"/>
    </row>
    <row r="295" spans="12:14" ht="11.25" customHeight="1">
      <c r="L295" s="101"/>
      <c r="M295" s="39"/>
      <c r="N295" s="17"/>
    </row>
    <row r="296" spans="12:14" ht="11.25" customHeight="1">
      <c r="L296" s="101"/>
      <c r="M296" s="39"/>
      <c r="N296" s="17"/>
    </row>
    <row r="297" spans="12:14" ht="11.25" customHeight="1">
      <c r="L297" s="101"/>
      <c r="M297" s="39"/>
      <c r="N297" s="17"/>
    </row>
    <row r="298" spans="12:14" ht="11.25" customHeight="1">
      <c r="L298" s="101"/>
      <c r="M298" s="39"/>
      <c r="N298" s="17"/>
    </row>
    <row r="299" spans="12:14" ht="11.25" customHeight="1">
      <c r="L299" s="101"/>
      <c r="M299" s="39"/>
      <c r="N299" s="17"/>
    </row>
    <row r="300" spans="12:14" ht="11.25" customHeight="1">
      <c r="L300" s="101"/>
      <c r="M300" s="39"/>
      <c r="N300" s="17"/>
    </row>
    <row r="301" spans="12:14" ht="11.25" customHeight="1">
      <c r="L301" s="101"/>
      <c r="M301" s="39"/>
      <c r="N301" s="17"/>
    </row>
    <row r="302" spans="12:14" ht="11.25" customHeight="1">
      <c r="L302" s="101"/>
      <c r="M302" s="39"/>
      <c r="N302" s="17"/>
    </row>
    <row r="303" spans="12:14" ht="11.25" customHeight="1">
      <c r="L303" s="101"/>
      <c r="M303" s="39"/>
      <c r="N303" s="17"/>
    </row>
    <row r="304" spans="12:14" ht="11.25" customHeight="1">
      <c r="L304" s="101"/>
      <c r="M304" s="39"/>
      <c r="N304" s="17"/>
    </row>
    <row r="305" spans="12:14" ht="11.25" customHeight="1">
      <c r="L305" s="101"/>
      <c r="M305" s="39"/>
      <c r="N305" s="17"/>
    </row>
    <row r="306" spans="12:14" ht="11.25" customHeight="1">
      <c r="L306" s="101"/>
      <c r="M306" s="39"/>
      <c r="N306" s="17"/>
    </row>
    <row r="307" spans="12:14" ht="11.25" customHeight="1">
      <c r="L307" s="101"/>
      <c r="M307" s="39"/>
      <c r="N307" s="17"/>
    </row>
    <row r="308" spans="12:14" ht="11.25" customHeight="1">
      <c r="L308" s="101"/>
      <c r="M308" s="39"/>
      <c r="N308" s="17"/>
    </row>
    <row r="309" spans="12:14" ht="11.25" customHeight="1">
      <c r="L309" s="101"/>
      <c r="M309" s="39"/>
      <c r="N309" s="17"/>
    </row>
    <row r="310" spans="12:14" ht="11.25" customHeight="1">
      <c r="L310" s="101"/>
      <c r="M310" s="39"/>
      <c r="N310" s="17"/>
    </row>
    <row r="311" spans="12:14" ht="11.25" customHeight="1">
      <c r="L311" s="101"/>
      <c r="M311" s="39"/>
      <c r="N311" s="17"/>
    </row>
    <row r="312" spans="12:14" ht="11.25" customHeight="1">
      <c r="L312" s="101"/>
      <c r="M312" s="39"/>
      <c r="N312" s="17"/>
    </row>
    <row r="313" spans="12:14" ht="11.25" customHeight="1">
      <c r="L313" s="101"/>
      <c r="M313" s="39"/>
      <c r="N313" s="17"/>
    </row>
    <row r="314" spans="12:14" ht="11.25" customHeight="1">
      <c r="L314" s="102"/>
      <c r="M314" s="39"/>
      <c r="N314" s="16"/>
    </row>
  </sheetData>
  <sheetProtection/>
  <mergeCells count="1">
    <mergeCell ref="H28:H2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CH394"/>
  <sheetViews>
    <sheetView showGridLines="0" zoomScalePageLayoutView="0" workbookViewId="0" topLeftCell="A1">
      <selection activeCell="A1" sqref="A1"/>
    </sheetView>
  </sheetViews>
  <sheetFormatPr defaultColWidth="9.140625" defaultRowHeight="11.25" customHeight="1"/>
  <cols>
    <col min="1" max="2" width="2.7109375" style="127" customWidth="1"/>
    <col min="3" max="3" width="17.421875" style="127" customWidth="1"/>
    <col min="4" max="4" width="12.00390625" style="127" customWidth="1"/>
    <col min="5" max="5" width="10.57421875" style="127" customWidth="1"/>
    <col min="6" max="16" width="8.7109375" style="127" customWidth="1"/>
    <col min="17" max="18" width="8.7109375" style="128" customWidth="1"/>
    <col min="19" max="19" width="11.57421875" style="127" customWidth="1"/>
    <col min="20" max="29" width="8.7109375" style="127" customWidth="1"/>
    <col min="30" max="31" width="11.421875" style="127" customWidth="1"/>
    <col min="32" max="33" width="9.140625" style="127" customWidth="1"/>
    <col min="34" max="35" width="16.00390625" style="127" customWidth="1"/>
    <col min="36" max="249" width="9.140625" style="127" customWidth="1"/>
    <col min="250" max="251" width="5.57421875" style="127" customWidth="1"/>
    <col min="252" max="252" width="1.421875" style="127" customWidth="1"/>
    <col min="253" max="253" width="6.57421875" style="127" customWidth="1"/>
    <col min="254" max="254" width="21.57421875" style="127" customWidth="1"/>
    <col min="255" max="255" width="9.140625" style="127" customWidth="1"/>
    <col min="256" max="16384" width="6.140625" style="127" customWidth="1"/>
  </cols>
  <sheetData>
    <row r="1" ht="11.25" customHeight="1">
      <c r="A1" s="126"/>
    </row>
    <row r="2" spans="1:18" ht="11.25" customHeight="1">
      <c r="A2" s="126"/>
      <c r="E2" s="130"/>
      <c r="F2" s="130"/>
      <c r="G2" s="130"/>
      <c r="Q2" s="127"/>
      <c r="R2" s="127"/>
    </row>
    <row r="3" spans="1:18" ht="11.25" customHeight="1">
      <c r="A3" s="126"/>
      <c r="C3" s="73" t="s">
        <v>341</v>
      </c>
      <c r="E3" s="130"/>
      <c r="F3" s="130"/>
      <c r="G3" s="130"/>
      <c r="Q3" s="127"/>
      <c r="R3" s="127"/>
    </row>
    <row r="4" spans="1:3" ht="11.25" customHeight="1">
      <c r="A4" s="126"/>
      <c r="C4" s="73" t="s">
        <v>422</v>
      </c>
    </row>
    <row r="5" spans="1:3" ht="11.25" customHeight="1">
      <c r="A5" s="126"/>
      <c r="C5" s="72"/>
    </row>
    <row r="6" ht="16.5">
      <c r="C6" s="124" t="s">
        <v>614</v>
      </c>
    </row>
    <row r="7" spans="3:20" ht="12">
      <c r="C7" s="22" t="s">
        <v>22</v>
      </c>
      <c r="T7" s="129"/>
    </row>
    <row r="8" spans="1:47" ht="12" customHeight="1">
      <c r="A8" s="204"/>
      <c r="C8" s="205"/>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3"/>
      <c r="AL8" s="203"/>
      <c r="AM8" s="203"/>
      <c r="AN8" s="203"/>
      <c r="AO8" s="203"/>
      <c r="AP8" s="203"/>
      <c r="AQ8" s="203"/>
      <c r="AR8" s="203"/>
      <c r="AS8" s="203"/>
      <c r="AT8" s="203"/>
      <c r="AU8" s="203"/>
    </row>
    <row r="9" spans="3:47" ht="12" customHeight="1">
      <c r="C9" s="203"/>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3"/>
      <c r="AL9" s="203"/>
      <c r="AM9" s="203"/>
      <c r="AN9" s="203"/>
      <c r="AO9" s="203"/>
      <c r="AP9" s="203"/>
      <c r="AQ9" s="203"/>
      <c r="AR9" s="203"/>
      <c r="AS9" s="203"/>
      <c r="AT9" s="203"/>
      <c r="AU9" s="203"/>
    </row>
    <row r="10" spans="1:36" ht="24" customHeight="1">
      <c r="A10" s="204"/>
      <c r="C10" s="207"/>
      <c r="D10" s="209" t="s">
        <v>154</v>
      </c>
      <c r="E10" s="210" t="s">
        <v>11</v>
      </c>
      <c r="F10" s="210" t="s">
        <v>18</v>
      </c>
      <c r="G10" s="208" t="s">
        <v>2</v>
      </c>
      <c r="H10" s="210" t="s">
        <v>17</v>
      </c>
      <c r="I10" s="210" t="s">
        <v>432</v>
      </c>
      <c r="J10" s="208" t="s">
        <v>0</v>
      </c>
      <c r="K10" s="208" t="s">
        <v>3</v>
      </c>
      <c r="L10" s="208" t="s">
        <v>8</v>
      </c>
      <c r="M10" s="208" t="s">
        <v>4</v>
      </c>
      <c r="N10" s="210" t="s">
        <v>12</v>
      </c>
      <c r="O10" s="208" t="s">
        <v>5</v>
      </c>
      <c r="P10" s="210" t="s">
        <v>428</v>
      </c>
      <c r="Q10" s="208" t="s">
        <v>151</v>
      </c>
      <c r="R10" s="209" t="s">
        <v>10</v>
      </c>
      <c r="S10" s="208" t="s">
        <v>426</v>
      </c>
      <c r="T10" s="210" t="s">
        <v>16</v>
      </c>
      <c r="U10" s="208" t="s">
        <v>7</v>
      </c>
      <c r="V10" s="210" t="s">
        <v>170</v>
      </c>
      <c r="W10" s="208" t="s">
        <v>427</v>
      </c>
      <c r="X10" s="208" t="s">
        <v>19</v>
      </c>
      <c r="Y10" s="208" t="s">
        <v>149</v>
      </c>
      <c r="Z10" s="210" t="s">
        <v>13</v>
      </c>
      <c r="AA10" s="210" t="s">
        <v>14</v>
      </c>
      <c r="AB10" s="208" t="s">
        <v>6</v>
      </c>
      <c r="AC10" s="208" t="s">
        <v>9</v>
      </c>
      <c r="AD10" s="208" t="s">
        <v>1</v>
      </c>
      <c r="AE10" s="210" t="s">
        <v>15</v>
      </c>
      <c r="AF10" s="211" t="s">
        <v>345</v>
      </c>
      <c r="AG10" s="212" t="s">
        <v>58</v>
      </c>
      <c r="AH10" s="211" t="s">
        <v>430</v>
      </c>
      <c r="AI10" s="211" t="s">
        <v>99</v>
      </c>
      <c r="AJ10" s="213" t="s">
        <v>431</v>
      </c>
    </row>
    <row r="11" spans="1:86" s="130" customFormat="1" ht="12" customHeight="1">
      <c r="A11" s="204"/>
      <c r="C11" s="214" t="s">
        <v>433</v>
      </c>
      <c r="D11" s="238"/>
      <c r="E11" s="239">
        <v>0</v>
      </c>
      <c r="F11" s="239">
        <v>0</v>
      </c>
      <c r="G11" s="239">
        <v>0</v>
      </c>
      <c r="H11" s="239">
        <v>0</v>
      </c>
      <c r="I11" s="239">
        <v>0</v>
      </c>
      <c r="J11" s="239">
        <v>0</v>
      </c>
      <c r="K11" s="239">
        <v>0</v>
      </c>
      <c r="L11" s="239">
        <v>0</v>
      </c>
      <c r="M11" s="239"/>
      <c r="N11" s="239">
        <v>0</v>
      </c>
      <c r="O11" s="239">
        <v>0</v>
      </c>
      <c r="P11" s="239">
        <v>0</v>
      </c>
      <c r="Q11" s="239"/>
      <c r="R11" s="239">
        <v>0</v>
      </c>
      <c r="S11" s="239">
        <v>0</v>
      </c>
      <c r="T11" s="239">
        <v>0</v>
      </c>
      <c r="U11" s="239">
        <v>0</v>
      </c>
      <c r="V11" s="239"/>
      <c r="W11" s="239"/>
      <c r="X11" s="239">
        <v>0</v>
      </c>
      <c r="Y11" s="239"/>
      <c r="Z11" s="239">
        <v>0</v>
      </c>
      <c r="AA11" s="239">
        <v>0</v>
      </c>
      <c r="AB11" s="239">
        <v>0</v>
      </c>
      <c r="AC11" s="239">
        <v>0</v>
      </c>
      <c r="AD11" s="239">
        <v>0</v>
      </c>
      <c r="AE11" s="239">
        <v>0</v>
      </c>
      <c r="AF11" s="239">
        <v>0</v>
      </c>
      <c r="AG11" s="239">
        <v>0</v>
      </c>
      <c r="AH11" s="239">
        <v>0</v>
      </c>
      <c r="AI11" s="239">
        <v>0</v>
      </c>
      <c r="AJ11" s="239">
        <v>0</v>
      </c>
      <c r="AK11" s="240"/>
      <c r="AL11" s="240"/>
      <c r="AM11" s="240"/>
      <c r="AN11" s="240"/>
      <c r="AO11" s="240"/>
      <c r="AP11" s="240"/>
      <c r="BS11" s="127"/>
      <c r="BU11" s="127"/>
      <c r="BV11" s="127"/>
      <c r="BW11" s="127"/>
      <c r="BX11" s="127"/>
      <c r="BY11" s="127"/>
      <c r="BZ11" s="127"/>
      <c r="CA11" s="127"/>
      <c r="CB11" s="127"/>
      <c r="CC11" s="127"/>
      <c r="CD11" s="127"/>
      <c r="CE11" s="127"/>
      <c r="CF11" s="127"/>
      <c r="CG11" s="127"/>
      <c r="CH11" s="127"/>
    </row>
    <row r="12" spans="1:86" s="130" customFormat="1" ht="12" customHeight="1">
      <c r="A12" s="215"/>
      <c r="C12" s="214" t="s">
        <v>434</v>
      </c>
      <c r="D12" s="238"/>
      <c r="E12" s="239">
        <v>89</v>
      </c>
      <c r="F12" s="239">
        <v>87</v>
      </c>
      <c r="G12" s="239">
        <v>88</v>
      </c>
      <c r="H12" s="239">
        <v>86</v>
      </c>
      <c r="I12" s="239">
        <v>79</v>
      </c>
      <c r="J12" s="239">
        <v>73</v>
      </c>
      <c r="K12" s="239">
        <v>68</v>
      </c>
      <c r="L12" s="239">
        <v>61</v>
      </c>
      <c r="M12" s="239"/>
      <c r="N12" s="239">
        <v>71</v>
      </c>
      <c r="O12" s="239">
        <v>69</v>
      </c>
      <c r="P12" s="239">
        <v>70</v>
      </c>
      <c r="Q12" s="239"/>
      <c r="R12" s="239">
        <v>64</v>
      </c>
      <c r="S12" s="239">
        <v>62</v>
      </c>
      <c r="T12" s="239">
        <v>69</v>
      </c>
      <c r="U12" s="239">
        <v>53</v>
      </c>
      <c r="V12" s="239"/>
      <c r="W12" s="239"/>
      <c r="X12" s="239">
        <v>63</v>
      </c>
      <c r="Y12" s="239"/>
      <c r="Z12" s="239">
        <v>56</v>
      </c>
      <c r="AA12" s="239">
        <v>52</v>
      </c>
      <c r="AB12" s="239">
        <v>42</v>
      </c>
      <c r="AC12" s="239">
        <v>44</v>
      </c>
      <c r="AD12" s="239">
        <v>43</v>
      </c>
      <c r="AE12" s="239">
        <v>39</v>
      </c>
      <c r="AF12" s="239">
        <v>95</v>
      </c>
      <c r="AG12" s="239">
        <v>89</v>
      </c>
      <c r="AH12" s="239">
        <v>54</v>
      </c>
      <c r="AI12" s="239">
        <v>31</v>
      </c>
      <c r="AJ12" s="239">
        <v>16</v>
      </c>
      <c r="AK12" s="240"/>
      <c r="AL12" s="240"/>
      <c r="AM12" s="240"/>
      <c r="AN12" s="241"/>
      <c r="AO12" s="39"/>
      <c r="AP12" s="242"/>
      <c r="AQ12" s="39"/>
      <c r="AR12" s="39"/>
      <c r="AS12" s="27"/>
      <c r="AT12" s="127"/>
      <c r="AU12" s="39"/>
      <c r="AV12" s="16"/>
      <c r="AW12" s="39"/>
      <c r="AX12" s="16"/>
      <c r="AY12" s="39"/>
      <c r="AZ12" s="39"/>
      <c r="BA12" s="127"/>
      <c r="BB12" s="10"/>
      <c r="BC12" s="10"/>
      <c r="BD12" s="127"/>
      <c r="BE12" s="39"/>
      <c r="BF12" s="127"/>
      <c r="BG12" s="39"/>
      <c r="BH12" s="39"/>
      <c r="BI12" s="16"/>
      <c r="BJ12" s="39"/>
      <c r="BK12" s="39"/>
      <c r="BL12" s="127"/>
      <c r="BM12" s="39"/>
      <c r="BN12" s="39"/>
      <c r="BO12" s="39"/>
      <c r="BP12" s="16"/>
      <c r="BQ12" s="127"/>
      <c r="BR12" s="39"/>
      <c r="BS12" s="127"/>
      <c r="BT12" s="39"/>
      <c r="BU12" s="127"/>
      <c r="BV12" s="127"/>
      <c r="BW12" s="127"/>
      <c r="BX12" s="127"/>
      <c r="BY12" s="127"/>
      <c r="BZ12" s="127"/>
      <c r="CA12" s="127"/>
      <c r="CB12" s="127"/>
      <c r="CC12" s="127"/>
      <c r="CD12" s="127"/>
      <c r="CE12" s="127"/>
      <c r="CF12" s="127"/>
      <c r="CG12" s="127"/>
      <c r="CH12" s="127"/>
    </row>
    <row r="13" spans="1:86" s="130" customFormat="1" ht="12" customHeight="1">
      <c r="A13" s="215"/>
      <c r="C13" s="214" t="s">
        <v>435</v>
      </c>
      <c r="D13" s="238"/>
      <c r="E13" s="239">
        <v>8</v>
      </c>
      <c r="F13" s="239">
        <v>8</v>
      </c>
      <c r="G13" s="239">
        <v>6</v>
      </c>
      <c r="H13" s="239">
        <v>7</v>
      </c>
      <c r="I13" s="239">
        <v>14</v>
      </c>
      <c r="J13" s="239">
        <v>12</v>
      </c>
      <c r="K13" s="239">
        <v>16</v>
      </c>
      <c r="L13" s="239">
        <v>25</v>
      </c>
      <c r="M13" s="239"/>
      <c r="N13" s="239">
        <v>10</v>
      </c>
      <c r="O13" s="239">
        <v>8</v>
      </c>
      <c r="P13" s="239">
        <v>13</v>
      </c>
      <c r="Q13" s="239"/>
      <c r="R13" s="239">
        <v>16</v>
      </c>
      <c r="S13" s="239">
        <v>15</v>
      </c>
      <c r="T13" s="239">
        <v>0</v>
      </c>
      <c r="U13" s="239">
        <v>22</v>
      </c>
      <c r="V13" s="239"/>
      <c r="W13" s="239"/>
      <c r="X13" s="239">
        <v>0</v>
      </c>
      <c r="Y13" s="239"/>
      <c r="Z13" s="239">
        <v>8</v>
      </c>
      <c r="AA13" s="239">
        <v>19</v>
      </c>
      <c r="AB13" s="239">
        <v>23</v>
      </c>
      <c r="AC13" s="239">
        <v>20</v>
      </c>
      <c r="AD13" s="239">
        <v>20</v>
      </c>
      <c r="AE13" s="239">
        <v>28</v>
      </c>
      <c r="AF13" s="239">
        <v>0</v>
      </c>
      <c r="AG13" s="239">
        <v>7</v>
      </c>
      <c r="AH13" s="239">
        <v>0</v>
      </c>
      <c r="AI13" s="239">
        <v>0</v>
      </c>
      <c r="AJ13" s="239">
        <v>39</v>
      </c>
      <c r="AK13" s="240"/>
      <c r="AL13" s="240"/>
      <c r="AM13" s="240"/>
      <c r="AN13" s="241"/>
      <c r="AO13" s="39"/>
      <c r="AP13" s="242"/>
      <c r="AQ13" s="39"/>
      <c r="AR13" s="39"/>
      <c r="AS13" s="27"/>
      <c r="AT13" s="127"/>
      <c r="AU13" s="39"/>
      <c r="AV13" s="16"/>
      <c r="AW13" s="39"/>
      <c r="AX13" s="16"/>
      <c r="AY13" s="39"/>
      <c r="AZ13" s="39"/>
      <c r="BA13" s="127"/>
      <c r="BB13" s="10"/>
      <c r="BC13" s="10"/>
      <c r="BD13" s="127"/>
      <c r="BE13" s="39"/>
      <c r="BF13" s="127"/>
      <c r="BG13" s="39"/>
      <c r="BH13" s="39"/>
      <c r="BI13" s="16"/>
      <c r="BJ13" s="39"/>
      <c r="BK13" s="39"/>
      <c r="BL13" s="127"/>
      <c r="BM13" s="39"/>
      <c r="BN13" s="39"/>
      <c r="BO13" s="39"/>
      <c r="BP13" s="16"/>
      <c r="BQ13" s="127"/>
      <c r="BR13" s="39"/>
      <c r="BS13" s="127"/>
      <c r="BT13" s="39"/>
      <c r="BU13" s="127"/>
      <c r="BV13" s="127"/>
      <c r="BW13" s="127"/>
      <c r="BX13" s="127"/>
      <c r="BY13" s="127"/>
      <c r="BZ13" s="127"/>
      <c r="CA13" s="127"/>
      <c r="CB13" s="127"/>
      <c r="CC13" s="127"/>
      <c r="CD13" s="127"/>
      <c r="CE13" s="127"/>
      <c r="CF13" s="127"/>
      <c r="CG13" s="127"/>
      <c r="CH13" s="127"/>
    </row>
    <row r="14" spans="3:72" ht="12" customHeight="1">
      <c r="C14" s="131" t="s">
        <v>425</v>
      </c>
      <c r="D14" s="127">
        <v>93</v>
      </c>
      <c r="E14" s="127">
        <v>92</v>
      </c>
      <c r="F14" s="127">
        <v>92</v>
      </c>
      <c r="G14" s="130">
        <v>91</v>
      </c>
      <c r="H14" s="127">
        <v>89</v>
      </c>
      <c r="I14" s="127">
        <v>87</v>
      </c>
      <c r="J14" s="127">
        <v>80</v>
      </c>
      <c r="K14" s="226">
        <v>80</v>
      </c>
      <c r="L14" s="127">
        <v>78</v>
      </c>
      <c r="M14" s="127">
        <v>77</v>
      </c>
      <c r="N14" s="127">
        <v>77</v>
      </c>
      <c r="O14" s="127">
        <v>75</v>
      </c>
      <c r="P14" s="127">
        <v>74</v>
      </c>
      <c r="Q14" s="127">
        <v>71</v>
      </c>
      <c r="R14" s="127">
        <v>71</v>
      </c>
      <c r="S14" s="130">
        <v>70</v>
      </c>
      <c r="T14" s="127">
        <v>69</v>
      </c>
      <c r="U14" s="127">
        <v>66</v>
      </c>
      <c r="V14" s="127">
        <v>66</v>
      </c>
      <c r="W14" s="127">
        <v>65</v>
      </c>
      <c r="X14" s="127">
        <v>63</v>
      </c>
      <c r="Y14" s="127">
        <v>62</v>
      </c>
      <c r="Z14" s="127">
        <v>60</v>
      </c>
      <c r="AA14" s="127">
        <v>58</v>
      </c>
      <c r="AB14" s="127">
        <v>56</v>
      </c>
      <c r="AC14" s="127">
        <v>56</v>
      </c>
      <c r="AD14" s="130">
        <v>51</v>
      </c>
      <c r="AE14" s="127">
        <v>45</v>
      </c>
      <c r="AF14" s="127">
        <v>95</v>
      </c>
      <c r="AG14" s="127">
        <v>93</v>
      </c>
      <c r="AH14" s="39">
        <v>54</v>
      </c>
      <c r="AI14" s="39">
        <v>31</v>
      </c>
      <c r="AJ14" s="127">
        <v>40</v>
      </c>
      <c r="AQ14" s="39"/>
      <c r="AR14" s="39"/>
      <c r="AS14" s="27"/>
      <c r="AV14" s="16"/>
      <c r="AW14" s="39"/>
      <c r="AX14" s="16"/>
      <c r="AY14" s="143"/>
      <c r="AZ14" s="39"/>
      <c r="BB14" s="10"/>
      <c r="BC14" s="10"/>
      <c r="BE14" s="39"/>
      <c r="BG14" s="39"/>
      <c r="BH14" s="39"/>
      <c r="BI14" s="16"/>
      <c r="BJ14" s="39"/>
      <c r="BK14" s="39"/>
      <c r="BM14" s="39"/>
      <c r="BN14" s="39"/>
      <c r="BO14" s="39"/>
      <c r="BP14" s="16"/>
      <c r="BR14" s="39"/>
      <c r="BT14" s="39"/>
    </row>
    <row r="15" spans="3:72" ht="12" customHeight="1">
      <c r="C15" s="237" t="s">
        <v>577</v>
      </c>
      <c r="E15" s="39">
        <v>94</v>
      </c>
      <c r="F15" s="39">
        <v>95</v>
      </c>
      <c r="G15" s="39">
        <v>94</v>
      </c>
      <c r="H15" s="39">
        <v>93</v>
      </c>
      <c r="I15" s="16">
        <v>93</v>
      </c>
      <c r="J15" s="39">
        <v>78</v>
      </c>
      <c r="K15" s="225">
        <v>81</v>
      </c>
      <c r="L15" s="16">
        <v>86</v>
      </c>
      <c r="N15" s="39">
        <v>80</v>
      </c>
      <c r="O15" s="39">
        <v>77</v>
      </c>
      <c r="P15" s="39">
        <v>83</v>
      </c>
      <c r="R15" s="39">
        <v>80</v>
      </c>
      <c r="S15" s="39">
        <v>77</v>
      </c>
      <c r="U15" s="39">
        <v>75</v>
      </c>
      <c r="W15" s="128"/>
      <c r="X15" s="39">
        <v>63</v>
      </c>
      <c r="Z15" s="16">
        <v>62</v>
      </c>
      <c r="AA15" s="39">
        <v>71</v>
      </c>
      <c r="AB15" s="16">
        <v>65</v>
      </c>
      <c r="AC15" s="39">
        <v>60</v>
      </c>
      <c r="AD15" s="127">
        <v>63</v>
      </c>
      <c r="AE15" s="39">
        <v>67</v>
      </c>
      <c r="AG15" s="39">
        <v>96</v>
      </c>
      <c r="AJ15" s="39">
        <v>55</v>
      </c>
      <c r="AQ15" s="39"/>
      <c r="AR15" s="39"/>
      <c r="AS15" s="27"/>
      <c r="AV15" s="16"/>
      <c r="AW15" s="39"/>
      <c r="AX15" s="16"/>
      <c r="AY15" s="143"/>
      <c r="AZ15" s="39"/>
      <c r="BB15" s="10"/>
      <c r="BC15" s="10"/>
      <c r="BE15" s="39"/>
      <c r="BG15" s="39"/>
      <c r="BH15" s="39"/>
      <c r="BI15" s="16"/>
      <c r="BJ15" s="39"/>
      <c r="BK15" s="39"/>
      <c r="BM15" s="39"/>
      <c r="BN15" s="39"/>
      <c r="BO15" s="39"/>
      <c r="BP15" s="16"/>
      <c r="BR15" s="39"/>
      <c r="BT15" s="39"/>
    </row>
    <row r="16" spans="3:72" ht="12" customHeight="1">
      <c r="C16" s="131" t="s">
        <v>436</v>
      </c>
      <c r="E16" s="39">
        <v>93</v>
      </c>
      <c r="F16" s="39">
        <v>94</v>
      </c>
      <c r="G16" s="39">
        <v>89</v>
      </c>
      <c r="H16" s="39">
        <v>86</v>
      </c>
      <c r="I16" s="16">
        <v>84</v>
      </c>
      <c r="J16" s="39">
        <v>84</v>
      </c>
      <c r="K16" s="225">
        <v>79</v>
      </c>
      <c r="L16" s="16">
        <v>77</v>
      </c>
      <c r="N16" s="39">
        <v>71</v>
      </c>
      <c r="O16" s="39">
        <v>69</v>
      </c>
      <c r="P16" s="39">
        <v>73</v>
      </c>
      <c r="R16" s="39">
        <v>73</v>
      </c>
      <c r="S16" s="39">
        <v>77</v>
      </c>
      <c r="U16" s="39">
        <v>60</v>
      </c>
      <c r="W16" s="128"/>
      <c r="X16" s="39">
        <v>63</v>
      </c>
      <c r="Z16" s="16">
        <v>60</v>
      </c>
      <c r="AA16" s="39">
        <v>52</v>
      </c>
      <c r="AB16" s="16">
        <v>54</v>
      </c>
      <c r="AC16" s="39">
        <v>57</v>
      </c>
      <c r="AD16" s="16">
        <v>43</v>
      </c>
      <c r="AE16" s="39">
        <v>45</v>
      </c>
      <c r="AG16" s="39">
        <v>89</v>
      </c>
      <c r="AJ16" s="39">
        <v>52</v>
      </c>
      <c r="AQ16" s="39"/>
      <c r="AR16" s="39"/>
      <c r="AS16" s="16"/>
      <c r="AW16" s="39"/>
      <c r="AX16" s="16"/>
      <c r="AY16" s="143"/>
      <c r="AZ16" s="39"/>
      <c r="BB16" s="10"/>
      <c r="BC16" s="10"/>
      <c r="BE16" s="39"/>
      <c r="BG16" s="39"/>
      <c r="BH16" s="39"/>
      <c r="BI16" s="16"/>
      <c r="BJ16" s="39"/>
      <c r="BK16" s="39"/>
      <c r="BO16" s="39"/>
      <c r="BP16" s="16"/>
      <c r="BR16" s="39"/>
      <c r="BT16" s="39"/>
    </row>
    <row r="17" spans="1:72" ht="12" customHeight="1">
      <c r="A17" s="134"/>
      <c r="B17" s="134"/>
      <c r="C17" s="135"/>
      <c r="E17" s="39">
        <v>89</v>
      </c>
      <c r="F17" s="39">
        <v>90</v>
      </c>
      <c r="G17" s="39">
        <v>88</v>
      </c>
      <c r="H17" s="39">
        <v>88</v>
      </c>
      <c r="I17" s="16">
        <v>81</v>
      </c>
      <c r="J17" s="39">
        <v>81</v>
      </c>
      <c r="K17" s="225">
        <v>82</v>
      </c>
      <c r="L17" s="16">
        <v>75</v>
      </c>
      <c r="N17" s="39">
        <v>74</v>
      </c>
      <c r="P17" s="39">
        <v>70</v>
      </c>
      <c r="R17" s="39">
        <v>70</v>
      </c>
      <c r="S17" s="39">
        <v>67</v>
      </c>
      <c r="U17" s="39">
        <v>67</v>
      </c>
      <c r="W17" s="128"/>
      <c r="X17" s="143"/>
      <c r="Z17" s="16">
        <v>56</v>
      </c>
      <c r="AA17" s="39">
        <v>59</v>
      </c>
      <c r="AB17" s="16">
        <v>42</v>
      </c>
      <c r="AC17" s="39">
        <v>61</v>
      </c>
      <c r="AD17" s="16">
        <v>48</v>
      </c>
      <c r="AE17" s="39">
        <v>40</v>
      </c>
      <c r="AG17" s="39">
        <v>91</v>
      </c>
      <c r="AJ17" s="39">
        <v>48</v>
      </c>
      <c r="AQ17" s="39"/>
      <c r="AR17" s="17"/>
      <c r="AS17" s="16"/>
      <c r="AW17" s="39"/>
      <c r="AX17" s="16"/>
      <c r="AY17" s="143"/>
      <c r="AZ17" s="39"/>
      <c r="BB17" s="10"/>
      <c r="BC17" s="10"/>
      <c r="BE17" s="39"/>
      <c r="BG17" s="39"/>
      <c r="BH17" s="39"/>
      <c r="BI17" s="16"/>
      <c r="BJ17" s="39"/>
      <c r="BK17" s="39"/>
      <c r="BN17" s="57"/>
      <c r="BO17" s="39"/>
      <c r="BP17" s="16"/>
      <c r="BR17" s="39"/>
      <c r="BT17" s="39"/>
    </row>
    <row r="18" spans="1:72" ht="12" customHeight="1">
      <c r="A18" s="134"/>
      <c r="B18" s="134"/>
      <c r="C18" s="135"/>
      <c r="E18" s="39">
        <v>96</v>
      </c>
      <c r="F18" s="39">
        <v>92</v>
      </c>
      <c r="G18" s="39">
        <v>91</v>
      </c>
      <c r="H18" s="39">
        <v>87</v>
      </c>
      <c r="I18" s="16">
        <v>83</v>
      </c>
      <c r="J18" s="39">
        <v>83</v>
      </c>
      <c r="K18" s="225">
        <v>68</v>
      </c>
      <c r="L18" s="16">
        <v>74</v>
      </c>
      <c r="N18" s="39">
        <v>71</v>
      </c>
      <c r="P18" s="39">
        <v>77</v>
      </c>
      <c r="R18" s="39">
        <v>66</v>
      </c>
      <c r="S18" s="39">
        <v>62</v>
      </c>
      <c r="U18" s="39">
        <v>70</v>
      </c>
      <c r="W18" s="128"/>
      <c r="X18" s="143"/>
      <c r="Z18" s="16">
        <v>58</v>
      </c>
      <c r="AA18" s="39">
        <v>53</v>
      </c>
      <c r="AB18" s="16">
        <v>50</v>
      </c>
      <c r="AC18" s="39">
        <v>60</v>
      </c>
      <c r="AD18" s="16">
        <v>48</v>
      </c>
      <c r="AE18" s="39">
        <v>43</v>
      </c>
      <c r="AG18" s="39">
        <v>92</v>
      </c>
      <c r="AJ18" s="39">
        <v>39</v>
      </c>
      <c r="AQ18" s="39"/>
      <c r="AR18" s="17"/>
      <c r="AS18" s="16"/>
      <c r="AW18" s="39"/>
      <c r="AX18" s="16"/>
      <c r="AY18" s="143"/>
      <c r="AZ18" s="39"/>
      <c r="BB18" s="10"/>
      <c r="BC18" s="10"/>
      <c r="BE18" s="39"/>
      <c r="BG18" s="39"/>
      <c r="BH18" s="39"/>
      <c r="BJ18" s="39"/>
      <c r="BK18" s="39"/>
      <c r="BO18" s="39"/>
      <c r="BP18" s="16"/>
      <c r="BR18" s="39"/>
      <c r="BT18" s="39"/>
    </row>
    <row r="19" spans="1:72" ht="12" customHeight="1">
      <c r="A19" s="134"/>
      <c r="B19" s="134"/>
      <c r="C19" s="135"/>
      <c r="E19" s="39">
        <v>92</v>
      </c>
      <c r="F19" s="39">
        <v>91</v>
      </c>
      <c r="G19" s="39">
        <v>90</v>
      </c>
      <c r="I19" s="16">
        <v>87</v>
      </c>
      <c r="J19" s="39">
        <v>85</v>
      </c>
      <c r="K19" s="225">
        <v>79</v>
      </c>
      <c r="L19" s="16">
        <v>76</v>
      </c>
      <c r="N19" s="39">
        <v>75</v>
      </c>
      <c r="R19" s="39">
        <v>64</v>
      </c>
      <c r="S19" s="39">
        <v>72</v>
      </c>
      <c r="U19" s="39">
        <v>72</v>
      </c>
      <c r="W19" s="128"/>
      <c r="X19" s="143"/>
      <c r="Z19" s="16">
        <v>59</v>
      </c>
      <c r="AA19" s="39">
        <v>52</v>
      </c>
      <c r="AC19" s="39">
        <v>61</v>
      </c>
      <c r="AD19" s="16">
        <v>46</v>
      </c>
      <c r="AE19" s="39">
        <v>45</v>
      </c>
      <c r="AG19" s="39">
        <v>96</v>
      </c>
      <c r="AJ19" s="39">
        <v>47</v>
      </c>
      <c r="AQ19" s="39"/>
      <c r="AR19" s="17"/>
      <c r="AS19" s="16"/>
      <c r="AW19" s="39"/>
      <c r="AX19" s="16"/>
      <c r="AY19" s="134"/>
      <c r="AZ19" s="39"/>
      <c r="BB19" s="10"/>
      <c r="BC19" s="10"/>
      <c r="BG19" s="39"/>
      <c r="BH19" s="39"/>
      <c r="BK19" s="39"/>
      <c r="BO19" s="39"/>
      <c r="BP19" s="16"/>
      <c r="BT19" s="39"/>
    </row>
    <row r="20" spans="1:72" ht="12" customHeight="1">
      <c r="A20" s="134"/>
      <c r="B20" s="134"/>
      <c r="C20" s="135"/>
      <c r="E20" s="39">
        <v>90</v>
      </c>
      <c r="F20" s="39">
        <v>87</v>
      </c>
      <c r="G20" s="17"/>
      <c r="H20" s="57"/>
      <c r="I20" s="16">
        <v>85</v>
      </c>
      <c r="J20" s="39">
        <v>81</v>
      </c>
      <c r="K20" s="225">
        <v>84</v>
      </c>
      <c r="L20" s="16">
        <v>80</v>
      </c>
      <c r="N20" s="39">
        <v>79</v>
      </c>
      <c r="R20" s="39">
        <v>64</v>
      </c>
      <c r="S20" s="39">
        <v>72</v>
      </c>
      <c r="U20" s="39">
        <v>66</v>
      </c>
      <c r="W20" s="128"/>
      <c r="X20" s="143"/>
      <c r="Z20" s="16">
        <v>64</v>
      </c>
      <c r="AA20" s="39">
        <v>58</v>
      </c>
      <c r="AC20" s="39">
        <v>54</v>
      </c>
      <c r="AD20" s="16">
        <v>45</v>
      </c>
      <c r="AE20" s="39">
        <v>39</v>
      </c>
      <c r="AG20" s="39">
        <v>94</v>
      </c>
      <c r="AJ20" s="39">
        <v>37</v>
      </c>
      <c r="AQ20" s="42"/>
      <c r="AR20" s="25"/>
      <c r="AS20" s="16"/>
      <c r="AW20" s="39"/>
      <c r="AX20" s="16"/>
      <c r="AY20" s="134"/>
      <c r="AZ20" s="39"/>
      <c r="BB20" s="10"/>
      <c r="BC20" s="10"/>
      <c r="BG20" s="39"/>
      <c r="BH20" s="39"/>
      <c r="BP20" s="16"/>
      <c r="BT20" s="39"/>
    </row>
    <row r="21" spans="1:72" ht="12" customHeight="1">
      <c r="A21" s="136"/>
      <c r="B21" s="134"/>
      <c r="C21" s="135"/>
      <c r="E21" s="39">
        <v>93</v>
      </c>
      <c r="F21" s="39">
        <v>93</v>
      </c>
      <c r="G21" s="17"/>
      <c r="I21" s="16">
        <v>88</v>
      </c>
      <c r="J21" s="39">
        <v>85</v>
      </c>
      <c r="K21" s="225">
        <v>81</v>
      </c>
      <c r="L21" s="16">
        <v>78</v>
      </c>
      <c r="N21" s="39">
        <v>77</v>
      </c>
      <c r="R21" s="39">
        <v>66</v>
      </c>
      <c r="S21" s="39">
        <v>69</v>
      </c>
      <c r="U21" s="39">
        <v>63</v>
      </c>
      <c r="W21" s="128"/>
      <c r="X21" s="143"/>
      <c r="AA21" s="39">
        <v>57</v>
      </c>
      <c r="AC21" s="39">
        <v>48</v>
      </c>
      <c r="AE21" s="39">
        <v>41</v>
      </c>
      <c r="AG21" s="39">
        <v>91</v>
      </c>
      <c r="AJ21" s="39">
        <v>30</v>
      </c>
      <c r="AQ21" s="42"/>
      <c r="AR21" s="25"/>
      <c r="AS21" s="16"/>
      <c r="AW21" s="39"/>
      <c r="AY21" s="134"/>
      <c r="AZ21" s="39"/>
      <c r="BB21" s="10"/>
      <c r="BC21" s="10"/>
      <c r="BG21" s="39"/>
      <c r="BP21" s="16"/>
      <c r="BT21" s="39"/>
    </row>
    <row r="22" spans="1:72" ht="12" customHeight="1">
      <c r="A22" s="136"/>
      <c r="B22" s="134"/>
      <c r="C22" s="135"/>
      <c r="E22" s="39">
        <v>97</v>
      </c>
      <c r="F22" s="39">
        <v>93</v>
      </c>
      <c r="G22" s="17"/>
      <c r="I22" s="16">
        <v>90</v>
      </c>
      <c r="J22" s="39">
        <v>73</v>
      </c>
      <c r="K22" s="225">
        <v>67</v>
      </c>
      <c r="L22" s="16">
        <v>76</v>
      </c>
      <c r="N22" s="39">
        <v>77</v>
      </c>
      <c r="R22" s="127"/>
      <c r="S22" s="39">
        <v>65</v>
      </c>
      <c r="U22" s="39">
        <v>70</v>
      </c>
      <c r="W22" s="128"/>
      <c r="X22" s="134"/>
      <c r="AC22" s="39">
        <v>44</v>
      </c>
      <c r="AE22" s="39">
        <v>48</v>
      </c>
      <c r="AJ22" s="39">
        <v>44</v>
      </c>
      <c r="AQ22" s="42"/>
      <c r="AR22" s="25"/>
      <c r="AS22" s="16"/>
      <c r="AW22" s="39"/>
      <c r="AY22" s="134"/>
      <c r="AZ22" s="39"/>
      <c r="BB22" s="10"/>
      <c r="BC22" s="10"/>
      <c r="BG22" s="39"/>
      <c r="BP22" s="16"/>
      <c r="BT22" s="39"/>
    </row>
    <row r="23" spans="1:72" ht="12" customHeight="1">
      <c r="A23" s="136"/>
      <c r="B23" s="134"/>
      <c r="C23" s="135"/>
      <c r="E23" s="39">
        <v>91</v>
      </c>
      <c r="G23" s="25"/>
      <c r="I23" s="16">
        <v>91</v>
      </c>
      <c r="J23" s="39">
        <v>76</v>
      </c>
      <c r="K23" s="225">
        <v>81</v>
      </c>
      <c r="L23" s="16">
        <v>61</v>
      </c>
      <c r="N23" s="39">
        <v>81</v>
      </c>
      <c r="R23" s="127"/>
      <c r="S23" s="42"/>
      <c r="U23" s="39">
        <v>65</v>
      </c>
      <c r="W23" s="128"/>
      <c r="X23" s="134"/>
      <c r="AC23" s="39">
        <v>48</v>
      </c>
      <c r="AJ23" s="39">
        <v>47</v>
      </c>
      <c r="AQ23" s="39"/>
      <c r="AR23" s="25"/>
      <c r="AS23" s="16"/>
      <c r="AW23" s="39"/>
      <c r="AZ23" s="39"/>
      <c r="BB23" s="10"/>
      <c r="BC23" s="10"/>
      <c r="BG23" s="39"/>
      <c r="BP23" s="16"/>
      <c r="BT23" s="39"/>
    </row>
    <row r="24" spans="1:72" ht="12" customHeight="1">
      <c r="A24" s="136"/>
      <c r="B24" s="134"/>
      <c r="C24" s="135"/>
      <c r="E24" s="39">
        <v>93</v>
      </c>
      <c r="G24" s="25"/>
      <c r="I24" s="16">
        <v>79</v>
      </c>
      <c r="J24" s="39">
        <v>73</v>
      </c>
      <c r="K24" s="225">
        <v>81</v>
      </c>
      <c r="R24" s="127"/>
      <c r="S24" s="42"/>
      <c r="U24" s="39">
        <v>60</v>
      </c>
      <c r="W24" s="128"/>
      <c r="X24" s="134"/>
      <c r="AC24" s="39">
        <v>51</v>
      </c>
      <c r="AJ24" s="39">
        <v>38</v>
      </c>
      <c r="AQ24" s="42"/>
      <c r="AR24" s="25"/>
      <c r="AS24" s="16"/>
      <c r="AW24" s="39"/>
      <c r="AZ24" s="39"/>
      <c r="BB24" s="10"/>
      <c r="BC24" s="10"/>
      <c r="BT24" s="39"/>
    </row>
    <row r="25" spans="1:72" ht="12" customHeight="1">
      <c r="A25" s="136"/>
      <c r="B25" s="137"/>
      <c r="C25" s="135"/>
      <c r="E25" s="39">
        <v>91</v>
      </c>
      <c r="G25" s="25"/>
      <c r="I25" s="16">
        <v>82</v>
      </c>
      <c r="J25" s="39">
        <v>78</v>
      </c>
      <c r="K25" s="225">
        <v>84</v>
      </c>
      <c r="R25" s="127"/>
      <c r="S25" s="42"/>
      <c r="U25" s="39">
        <v>59</v>
      </c>
      <c r="W25" s="128"/>
      <c r="X25" s="134"/>
      <c r="AC25" s="39">
        <v>46</v>
      </c>
      <c r="AJ25" s="39">
        <v>39</v>
      </c>
      <c r="AQ25" s="42"/>
      <c r="AR25" s="25"/>
      <c r="AS25" s="16"/>
      <c r="AW25" s="39"/>
      <c r="AZ25" s="39"/>
      <c r="BB25" s="10"/>
      <c r="BC25" s="10"/>
      <c r="BT25" s="39"/>
    </row>
    <row r="26" spans="1:72" ht="12" customHeight="1">
      <c r="A26" s="136"/>
      <c r="B26" s="134"/>
      <c r="C26" s="135"/>
      <c r="E26" s="39">
        <v>93</v>
      </c>
      <c r="G26" s="25"/>
      <c r="I26" s="16">
        <v>81</v>
      </c>
      <c r="J26" s="25"/>
      <c r="K26" s="225">
        <v>82</v>
      </c>
      <c r="R26" s="127"/>
      <c r="S26" s="39"/>
      <c r="U26" s="39">
        <v>69</v>
      </c>
      <c r="W26" s="128"/>
      <c r="AC26" s="39">
        <v>46</v>
      </c>
      <c r="AJ26" s="39">
        <v>31</v>
      </c>
      <c r="AQ26" s="42"/>
      <c r="AR26" s="25"/>
      <c r="AS26" s="16"/>
      <c r="AW26" s="39"/>
      <c r="AZ26" s="39"/>
      <c r="BB26" s="10"/>
      <c r="BC26" s="10"/>
      <c r="BT26" s="39"/>
    </row>
    <row r="27" spans="1:72" ht="12" customHeight="1">
      <c r="A27" s="136"/>
      <c r="B27" s="134"/>
      <c r="C27" s="135"/>
      <c r="G27" s="25"/>
      <c r="J27" s="25"/>
      <c r="K27" s="225">
        <v>74</v>
      </c>
      <c r="R27" s="127"/>
      <c r="S27" s="42"/>
      <c r="U27" s="39">
        <v>64</v>
      </c>
      <c r="W27" s="128"/>
      <c r="AC27" s="39">
        <v>57</v>
      </c>
      <c r="AJ27" s="39">
        <v>33</v>
      </c>
      <c r="AQ27" s="42"/>
      <c r="AR27" s="108"/>
      <c r="AS27" s="16"/>
      <c r="AW27" s="39"/>
      <c r="AZ27" s="39"/>
      <c r="BB27" s="10"/>
      <c r="BC27" s="10"/>
      <c r="BT27" s="39"/>
    </row>
    <row r="28" spans="1:72" ht="12" customHeight="1">
      <c r="A28" s="136"/>
      <c r="B28" s="134"/>
      <c r="C28" s="135"/>
      <c r="G28" s="25"/>
      <c r="J28" s="25"/>
      <c r="K28" s="225">
        <v>75</v>
      </c>
      <c r="R28" s="127"/>
      <c r="S28" s="42"/>
      <c r="U28" s="39">
        <v>70</v>
      </c>
      <c r="W28" s="128"/>
      <c r="AC28" s="39">
        <v>64</v>
      </c>
      <c r="AJ28" s="39">
        <v>39</v>
      </c>
      <c r="AQ28" s="42"/>
      <c r="AR28" s="109"/>
      <c r="AS28" s="113"/>
      <c r="AW28" s="39"/>
      <c r="AZ28" s="39"/>
      <c r="BB28" s="10"/>
      <c r="BC28" s="10"/>
      <c r="BT28" s="39"/>
    </row>
    <row r="29" spans="1:72" ht="12" customHeight="1">
      <c r="A29" s="136"/>
      <c r="B29" s="134"/>
      <c r="C29" s="135"/>
      <c r="G29" s="25"/>
      <c r="J29" s="25"/>
      <c r="K29" s="225">
        <v>79</v>
      </c>
      <c r="R29" s="127"/>
      <c r="S29" s="42"/>
      <c r="U29" s="39">
        <v>60</v>
      </c>
      <c r="W29" s="128"/>
      <c r="AC29" s="39">
        <v>59</v>
      </c>
      <c r="AJ29" s="39">
        <v>33</v>
      </c>
      <c r="AQ29" s="42"/>
      <c r="AR29" s="109"/>
      <c r="AS29" s="114"/>
      <c r="AW29" s="39"/>
      <c r="AZ29" s="39"/>
      <c r="BB29" s="10"/>
      <c r="BC29" s="10"/>
      <c r="BT29" s="39"/>
    </row>
    <row r="30" spans="1:72" ht="12" customHeight="1">
      <c r="A30" s="136"/>
      <c r="B30" s="134"/>
      <c r="C30" s="135"/>
      <c r="G30" s="108"/>
      <c r="J30" s="25"/>
      <c r="K30" s="225">
        <v>79</v>
      </c>
      <c r="R30" s="127"/>
      <c r="S30" s="42"/>
      <c r="U30" s="39">
        <v>61</v>
      </c>
      <c r="W30" s="128"/>
      <c r="AC30" s="39">
        <v>61</v>
      </c>
      <c r="AJ30" s="39">
        <v>38</v>
      </c>
      <c r="AQ30" s="42"/>
      <c r="AR30" s="109"/>
      <c r="AS30" s="114"/>
      <c r="AT30" s="17"/>
      <c r="AU30" s="17"/>
      <c r="AW30" s="39"/>
      <c r="AX30" s="37"/>
      <c r="AY30" s="16"/>
      <c r="AZ30" s="39"/>
      <c r="BB30" s="10"/>
      <c r="BC30" s="10"/>
      <c r="BT30" s="39"/>
    </row>
    <row r="31" spans="1:72" ht="12" customHeight="1">
      <c r="A31" s="136"/>
      <c r="B31" s="134"/>
      <c r="C31" s="135"/>
      <c r="G31" s="109"/>
      <c r="J31" s="25"/>
      <c r="K31" s="225"/>
      <c r="R31" s="127"/>
      <c r="S31" s="42"/>
      <c r="U31" s="39">
        <v>75</v>
      </c>
      <c r="W31" s="128"/>
      <c r="AC31" s="39">
        <v>61</v>
      </c>
      <c r="AJ31" s="39">
        <v>33</v>
      </c>
      <c r="AQ31" s="42"/>
      <c r="AR31" s="108"/>
      <c r="AS31" s="114"/>
      <c r="AT31" s="17"/>
      <c r="AU31" s="17"/>
      <c r="AW31" s="42"/>
      <c r="AX31" s="37"/>
      <c r="AY31" s="16"/>
      <c r="AZ31" s="39"/>
      <c r="BB31" s="10"/>
      <c r="BC31" s="10"/>
      <c r="BT31" s="39"/>
    </row>
    <row r="32" spans="1:72" ht="12" customHeight="1">
      <c r="A32" s="136"/>
      <c r="B32" s="134"/>
      <c r="C32" s="135"/>
      <c r="G32" s="109"/>
      <c r="J32" s="25"/>
      <c r="K32" s="114"/>
      <c r="R32" s="127"/>
      <c r="S32" s="42"/>
      <c r="U32" s="39">
        <v>53</v>
      </c>
      <c r="W32" s="128"/>
      <c r="AC32" s="39">
        <v>63</v>
      </c>
      <c r="AJ32" s="39">
        <v>28</v>
      </c>
      <c r="AQ32" s="42"/>
      <c r="AR32" s="98"/>
      <c r="AS32" s="113"/>
      <c r="AT32" s="16"/>
      <c r="AU32" s="16"/>
      <c r="AW32" s="42"/>
      <c r="AX32" s="37"/>
      <c r="AY32" s="16"/>
      <c r="AZ32" s="39"/>
      <c r="BB32" s="10"/>
      <c r="BC32" s="10"/>
      <c r="BT32" s="39"/>
    </row>
    <row r="33" spans="1:72" ht="12" customHeight="1">
      <c r="A33" s="136"/>
      <c r="B33" s="134"/>
      <c r="C33" s="135"/>
      <c r="G33" s="109"/>
      <c r="J33" s="17"/>
      <c r="K33" s="114"/>
      <c r="L33" s="37"/>
      <c r="M33" s="17"/>
      <c r="O33" s="17"/>
      <c r="R33" s="127"/>
      <c r="S33" s="42"/>
      <c r="U33" s="39">
        <v>61</v>
      </c>
      <c r="W33" s="128"/>
      <c r="X33" s="16"/>
      <c r="AC33" s="39">
        <v>63</v>
      </c>
      <c r="AJ33" s="39">
        <v>32</v>
      </c>
      <c r="AQ33" s="42"/>
      <c r="AR33" s="17"/>
      <c r="AS33" s="16"/>
      <c r="AY33" s="150"/>
      <c r="AZ33" s="150"/>
      <c r="BB33" s="42"/>
      <c r="BC33" s="37"/>
      <c r="BD33" s="16"/>
      <c r="BE33" s="25"/>
      <c r="BF33" s="25"/>
      <c r="BH33" s="42"/>
      <c r="BI33" s="37"/>
      <c r="BJ33" s="16"/>
      <c r="BT33" s="39"/>
    </row>
    <row r="34" spans="1:72" ht="12" customHeight="1">
      <c r="A34" s="136"/>
      <c r="B34" s="134"/>
      <c r="C34" s="135"/>
      <c r="G34" s="108"/>
      <c r="J34" s="17"/>
      <c r="K34" s="114"/>
      <c r="L34" s="37"/>
      <c r="M34" s="17"/>
      <c r="O34" s="17"/>
      <c r="R34" s="127"/>
      <c r="S34" s="42"/>
      <c r="U34" s="42"/>
      <c r="W34" s="128"/>
      <c r="X34" s="16"/>
      <c r="AC34" s="39">
        <v>56</v>
      </c>
      <c r="AJ34" s="39">
        <v>27</v>
      </c>
      <c r="AQ34" s="42"/>
      <c r="AR34" s="17"/>
      <c r="AS34" s="16"/>
      <c r="AY34" s="150"/>
      <c r="AZ34" s="150"/>
      <c r="BB34" s="42"/>
      <c r="BC34" s="37"/>
      <c r="BD34" s="16"/>
      <c r="BE34" s="25"/>
      <c r="BF34" s="25"/>
      <c r="BH34" s="42"/>
      <c r="BI34" s="37"/>
      <c r="BJ34" s="16"/>
      <c r="BT34" s="39"/>
    </row>
    <row r="35" spans="1:72" ht="12" customHeight="1">
      <c r="A35" s="136"/>
      <c r="B35" s="134"/>
      <c r="C35" s="135"/>
      <c r="G35" s="98"/>
      <c r="J35" s="17"/>
      <c r="K35" s="113"/>
      <c r="L35" s="37"/>
      <c r="M35" s="16"/>
      <c r="O35" s="16"/>
      <c r="R35" s="127"/>
      <c r="S35" s="42"/>
      <c r="U35" s="42"/>
      <c r="W35" s="128"/>
      <c r="X35" s="16"/>
      <c r="AC35" s="39">
        <v>60</v>
      </c>
      <c r="AJ35" s="39">
        <v>22</v>
      </c>
      <c r="AQ35" s="42"/>
      <c r="AR35" s="17"/>
      <c r="AS35" s="16"/>
      <c r="BB35" s="10"/>
      <c r="BC35" s="10"/>
      <c r="BE35" s="17"/>
      <c r="BF35" s="17"/>
      <c r="BH35" s="42"/>
      <c r="BI35" s="37"/>
      <c r="BJ35" s="16"/>
      <c r="BT35" s="39"/>
    </row>
    <row r="36" spans="1:72" ht="12" customHeight="1">
      <c r="A36" s="136"/>
      <c r="B36" s="134"/>
      <c r="C36" s="135"/>
      <c r="D36" s="16"/>
      <c r="G36" s="17"/>
      <c r="J36" s="17"/>
      <c r="K36" s="16"/>
      <c r="N36" s="42"/>
      <c r="Q36" s="42"/>
      <c r="R36" s="25"/>
      <c r="S36" s="42"/>
      <c r="V36" s="25"/>
      <c r="W36" s="37"/>
      <c r="X36" s="150"/>
      <c r="Z36" s="37"/>
      <c r="AA36" s="16"/>
      <c r="AC36" s="100"/>
      <c r="AJ36" s="39">
        <v>29</v>
      </c>
      <c r="AQ36" s="42"/>
      <c r="AR36" s="17"/>
      <c r="AS36" s="16"/>
      <c r="BB36" s="10"/>
      <c r="BC36" s="10"/>
      <c r="BE36" s="25"/>
      <c r="BF36" s="25"/>
      <c r="BH36" s="42"/>
      <c r="BI36" s="37"/>
      <c r="BJ36" s="16"/>
      <c r="BT36" s="39"/>
    </row>
    <row r="37" spans="1:72" ht="12" customHeight="1">
      <c r="A37" s="136"/>
      <c r="B37" s="134"/>
      <c r="C37" s="135"/>
      <c r="D37" s="16"/>
      <c r="G37" s="17"/>
      <c r="J37" s="17"/>
      <c r="K37" s="16"/>
      <c r="N37" s="42"/>
      <c r="Q37" s="42"/>
      <c r="R37" s="25"/>
      <c r="S37" s="42"/>
      <c r="V37" s="25"/>
      <c r="W37" s="37"/>
      <c r="X37" s="150"/>
      <c r="Z37" s="37"/>
      <c r="AA37" s="16"/>
      <c r="AC37" s="100"/>
      <c r="AJ37" s="39">
        <v>16</v>
      </c>
      <c r="AQ37" s="42"/>
      <c r="AR37" s="37"/>
      <c r="AS37" s="16"/>
      <c r="BB37" s="10"/>
      <c r="BC37" s="10"/>
      <c r="BJ37" s="16"/>
      <c r="BM37" s="25"/>
      <c r="BN37" s="25"/>
      <c r="BP37" s="42"/>
      <c r="BQ37" s="37"/>
      <c r="BT37" s="39"/>
    </row>
    <row r="38" spans="1:69" ht="12" customHeight="1">
      <c r="A38" s="136"/>
      <c r="B38" s="134"/>
      <c r="C38" s="135"/>
      <c r="G38" s="17"/>
      <c r="J38" s="17"/>
      <c r="K38" s="16"/>
      <c r="N38" s="42"/>
      <c r="R38" s="17"/>
      <c r="S38" s="42"/>
      <c r="V38" s="17"/>
      <c r="W38" s="128"/>
      <c r="Z38" s="37"/>
      <c r="AA38" s="16"/>
      <c r="AJ38" s="39">
        <v>31</v>
      </c>
      <c r="AQ38" s="42"/>
      <c r="AR38" s="37"/>
      <c r="AS38" s="16"/>
      <c r="BB38" s="10"/>
      <c r="BC38" s="10"/>
      <c r="BJ38" s="16"/>
      <c r="BM38" s="25"/>
      <c r="BN38" s="25"/>
      <c r="BP38" s="42"/>
      <c r="BQ38" s="37"/>
    </row>
    <row r="39" spans="1:69" ht="12" customHeight="1">
      <c r="A39" s="136"/>
      <c r="B39" s="134"/>
      <c r="C39" s="135"/>
      <c r="G39" s="17"/>
      <c r="J39" s="17"/>
      <c r="K39" s="16"/>
      <c r="N39" s="42"/>
      <c r="R39" s="25"/>
      <c r="S39" s="42"/>
      <c r="V39" s="25"/>
      <c r="W39" s="128"/>
      <c r="Z39" s="37"/>
      <c r="AA39" s="16"/>
      <c r="AJ39" s="39">
        <v>20</v>
      </c>
      <c r="AQ39" s="42"/>
      <c r="AR39" s="37"/>
      <c r="AS39" s="16"/>
      <c r="BB39" s="10"/>
      <c r="BC39" s="10"/>
      <c r="BJ39" s="16"/>
      <c r="BM39" s="25"/>
      <c r="BN39" s="25"/>
      <c r="BP39" s="42"/>
      <c r="BQ39" s="37"/>
    </row>
    <row r="40" spans="1:69" ht="12" customHeight="1">
      <c r="A40" s="136"/>
      <c r="B40" s="134"/>
      <c r="C40" s="135"/>
      <c r="G40" s="37"/>
      <c r="H40" s="25"/>
      <c r="I40" s="42"/>
      <c r="J40" s="27"/>
      <c r="K40" s="16"/>
      <c r="P40" s="25"/>
      <c r="R40" s="127"/>
      <c r="S40" s="42"/>
      <c r="W40" s="128"/>
      <c r="AA40" s="16"/>
      <c r="AF40" s="37"/>
      <c r="AJ40" s="39">
        <v>26</v>
      </c>
      <c r="AQ40" s="42"/>
      <c r="AR40" s="37"/>
      <c r="AS40" s="16"/>
      <c r="BB40" s="10"/>
      <c r="BC40" s="10"/>
      <c r="BJ40" s="16"/>
      <c r="BM40" s="17"/>
      <c r="BN40" s="17"/>
      <c r="BP40" s="42"/>
      <c r="BQ40" s="37"/>
    </row>
    <row r="41" spans="1:69" ht="12" customHeight="1">
      <c r="A41" s="136"/>
      <c r="B41" s="134"/>
      <c r="C41" s="135"/>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N41" s="16"/>
      <c r="AO41" s="16"/>
      <c r="AQ41" s="42"/>
      <c r="AR41" s="37"/>
      <c r="AS41" s="16"/>
      <c r="BB41" s="10"/>
      <c r="BC41" s="10"/>
      <c r="BJ41" s="16"/>
      <c r="BM41" s="17"/>
      <c r="BN41" s="17"/>
      <c r="BP41" s="42"/>
      <c r="BQ41" s="37"/>
    </row>
    <row r="42" spans="1:69" ht="12" customHeight="1">
      <c r="A42" s="136"/>
      <c r="B42" s="134"/>
      <c r="C42" s="135"/>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N42" s="16"/>
      <c r="AO42" s="16"/>
      <c r="AQ42" s="42"/>
      <c r="AR42" s="37"/>
      <c r="AS42" s="16"/>
      <c r="BB42" s="10"/>
      <c r="BC42" s="10"/>
      <c r="BJ42" s="16"/>
      <c r="BM42" s="17"/>
      <c r="BN42" s="17"/>
      <c r="BP42" s="42"/>
      <c r="BQ42" s="37"/>
    </row>
    <row r="43" spans="1:69" ht="12" customHeight="1">
      <c r="A43" s="136"/>
      <c r="B43" s="137"/>
      <c r="C43" s="135"/>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N43" s="16"/>
      <c r="AO43" s="16"/>
      <c r="AQ43" s="42"/>
      <c r="AR43" s="37"/>
      <c r="AS43" s="16"/>
      <c r="BB43" s="10"/>
      <c r="BC43" s="10"/>
      <c r="BJ43" s="16"/>
      <c r="BM43" s="17"/>
      <c r="BN43" s="17"/>
      <c r="BP43" s="42"/>
      <c r="BQ43" s="37"/>
    </row>
    <row r="44" spans="1:69" ht="12" customHeight="1">
      <c r="A44" s="136"/>
      <c r="B44" s="137"/>
      <c r="C44" s="135"/>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N44" s="16"/>
      <c r="AO44" s="16"/>
      <c r="AQ44" s="42"/>
      <c r="AR44" s="37"/>
      <c r="AS44" s="16"/>
      <c r="BB44" s="10"/>
      <c r="BC44" s="10"/>
      <c r="BJ44" s="16"/>
      <c r="BM44" s="17"/>
      <c r="BN44" s="17"/>
      <c r="BP44" s="42"/>
      <c r="BQ44" s="37"/>
    </row>
    <row r="45" spans="1:69" ht="12" customHeight="1">
      <c r="A45" s="136"/>
      <c r="B45" s="137"/>
      <c r="C45" s="135"/>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N45" s="16"/>
      <c r="AO45" s="16"/>
      <c r="AQ45" s="42"/>
      <c r="AR45" s="37"/>
      <c r="AS45" s="16"/>
      <c r="BB45" s="10"/>
      <c r="BC45" s="10"/>
      <c r="BJ45" s="16"/>
      <c r="BM45" s="17"/>
      <c r="BN45" s="17"/>
      <c r="BP45" s="42"/>
      <c r="BQ45" s="37"/>
    </row>
    <row r="46" spans="1:69" ht="12" customHeight="1">
      <c r="A46" s="136"/>
      <c r="B46" s="137"/>
      <c r="C46" s="135"/>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N46" s="16"/>
      <c r="AO46" s="16"/>
      <c r="AQ46" s="42"/>
      <c r="AR46" s="37"/>
      <c r="AS46" s="16"/>
      <c r="BB46" s="10"/>
      <c r="BC46" s="10"/>
      <c r="BJ46" s="16"/>
      <c r="BM46" s="17"/>
      <c r="BN46" s="17"/>
      <c r="BP46" s="42"/>
      <c r="BQ46" s="37"/>
    </row>
    <row r="47" spans="1:69" ht="12" customHeight="1">
      <c r="A47" s="136"/>
      <c r="B47" s="137"/>
      <c r="C47" s="135"/>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N47" s="16"/>
      <c r="AO47" s="16"/>
      <c r="AQ47" s="42"/>
      <c r="AR47" s="37"/>
      <c r="AS47" s="16"/>
      <c r="BB47" s="10"/>
      <c r="BC47" s="10"/>
      <c r="BJ47" s="16"/>
      <c r="BM47" s="25"/>
      <c r="BN47" s="25"/>
      <c r="BP47" s="42"/>
      <c r="BQ47" s="37"/>
    </row>
    <row r="48" spans="1:69" ht="12" customHeight="1">
      <c r="A48" s="136"/>
      <c r="B48" s="137"/>
      <c r="C48" s="135"/>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N48" s="16"/>
      <c r="AO48" s="16"/>
      <c r="AQ48" s="42"/>
      <c r="AR48" s="37"/>
      <c r="AS48" s="16"/>
      <c r="BB48" s="10"/>
      <c r="BC48" s="10"/>
      <c r="BJ48" s="16"/>
      <c r="BM48" s="101"/>
      <c r="BN48" s="101"/>
      <c r="BP48" s="39"/>
      <c r="BQ48" s="37"/>
    </row>
    <row r="49" spans="1:69" ht="12" customHeight="1">
      <c r="A49" s="134"/>
      <c r="B49" s="134"/>
      <c r="C49" s="135"/>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N49" s="16"/>
      <c r="AO49" s="16"/>
      <c r="AQ49" s="42"/>
      <c r="AR49" s="37"/>
      <c r="AS49" s="16"/>
      <c r="BB49" s="10"/>
      <c r="BC49" s="10"/>
      <c r="BJ49" s="16"/>
      <c r="BM49" s="101"/>
      <c r="BN49" s="101"/>
      <c r="BO49" s="57"/>
      <c r="BP49" s="42"/>
      <c r="BQ49" s="37"/>
    </row>
    <row r="50" spans="1:69" ht="12" customHeight="1">
      <c r="A50" s="134"/>
      <c r="B50" s="134"/>
      <c r="C50" s="135"/>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N50" s="16"/>
      <c r="AO50" s="16"/>
      <c r="AQ50" s="42"/>
      <c r="AR50" s="37"/>
      <c r="AS50" s="16"/>
      <c r="BB50" s="10"/>
      <c r="BC50" s="10"/>
      <c r="BJ50" s="16"/>
      <c r="BM50" s="101"/>
      <c r="BN50" s="101"/>
      <c r="BP50" s="42"/>
      <c r="BQ50" s="37"/>
    </row>
    <row r="51" spans="1:69" ht="12" customHeight="1">
      <c r="A51" s="134"/>
      <c r="B51" s="134"/>
      <c r="C51" s="135"/>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N51" s="16"/>
      <c r="AO51" s="16"/>
      <c r="AQ51" s="42"/>
      <c r="AR51" s="37"/>
      <c r="AS51" s="16"/>
      <c r="BB51" s="10"/>
      <c r="BC51" s="10"/>
      <c r="BJ51" s="16"/>
      <c r="BM51" s="101"/>
      <c r="BN51" s="101"/>
      <c r="BP51" s="42"/>
      <c r="BQ51" s="37"/>
    </row>
    <row r="52" spans="1:69" ht="12" customHeight="1">
      <c r="A52" s="134"/>
      <c r="B52" s="134"/>
      <c r="C52" s="217"/>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N52" s="16"/>
      <c r="AO52" s="16"/>
      <c r="AQ52" s="42"/>
      <c r="AR52" s="37"/>
      <c r="AS52" s="16"/>
      <c r="BB52" s="10"/>
      <c r="BC52" s="10"/>
      <c r="BJ52" s="16"/>
      <c r="BM52" s="101"/>
      <c r="BN52" s="101"/>
      <c r="BP52" s="42"/>
      <c r="BQ52" s="37"/>
    </row>
    <row r="53" spans="3:69" ht="12" customHeight="1">
      <c r="C53" s="81"/>
      <c r="D53" s="138"/>
      <c r="E53" s="138"/>
      <c r="F53" s="138"/>
      <c r="G53" s="138"/>
      <c r="H53" s="138"/>
      <c r="I53" s="138"/>
      <c r="J53" s="138"/>
      <c r="K53" s="138"/>
      <c r="L53" s="138"/>
      <c r="M53" s="138"/>
      <c r="N53" s="138"/>
      <c r="O53" s="138"/>
      <c r="P53" s="138"/>
      <c r="Q53" s="139"/>
      <c r="R53" s="139"/>
      <c r="S53" s="138"/>
      <c r="T53" s="138"/>
      <c r="U53" s="138"/>
      <c r="V53" s="138"/>
      <c r="W53" s="138"/>
      <c r="X53" s="138"/>
      <c r="Y53" s="138"/>
      <c r="Z53" s="138"/>
      <c r="AA53" s="138"/>
      <c r="AB53" s="138"/>
      <c r="AC53" s="138"/>
      <c r="AD53" s="138"/>
      <c r="AE53" s="138"/>
      <c r="AF53" s="133"/>
      <c r="AG53" s="133"/>
      <c r="AH53" s="133"/>
      <c r="AI53" s="133"/>
      <c r="AN53" s="17"/>
      <c r="AO53" s="17"/>
      <c r="AQ53" s="42"/>
      <c r="AR53" s="17"/>
      <c r="AS53" s="16"/>
      <c r="BB53" s="10"/>
      <c r="BC53" s="10"/>
      <c r="BJ53" s="16"/>
      <c r="BM53" s="101"/>
      <c r="BN53" s="101"/>
      <c r="BP53" s="42"/>
      <c r="BQ53" s="37"/>
    </row>
    <row r="54" spans="1:69" ht="36" customHeight="1">
      <c r="A54" s="125"/>
      <c r="B54" s="125"/>
      <c r="C54" s="307" t="s">
        <v>592</v>
      </c>
      <c r="D54" s="307"/>
      <c r="E54" s="307"/>
      <c r="F54" s="307"/>
      <c r="G54" s="307"/>
      <c r="H54" s="307"/>
      <c r="I54" s="307"/>
      <c r="J54" s="307"/>
      <c r="K54" s="307"/>
      <c r="L54" s="307"/>
      <c r="M54" s="307"/>
      <c r="N54" s="307"/>
      <c r="O54" s="307"/>
      <c r="P54" s="307"/>
      <c r="Q54" s="139"/>
      <c r="R54" s="139"/>
      <c r="S54" s="138"/>
      <c r="T54" s="138"/>
      <c r="U54" s="138"/>
      <c r="V54" s="138"/>
      <c r="W54" s="138"/>
      <c r="X54" s="138"/>
      <c r="Y54" s="138"/>
      <c r="Z54" s="138"/>
      <c r="AA54" s="138"/>
      <c r="AB54" s="138"/>
      <c r="AC54" s="138"/>
      <c r="AD54" s="138"/>
      <c r="AE54" s="138"/>
      <c r="AF54" s="133"/>
      <c r="AG54" s="133"/>
      <c r="AH54" s="133"/>
      <c r="AI54" s="133"/>
      <c r="BB54" s="10"/>
      <c r="BC54" s="10"/>
      <c r="BJ54" s="16"/>
      <c r="BM54" s="101"/>
      <c r="BN54" s="101"/>
      <c r="BP54" s="42"/>
      <c r="BQ54" s="37"/>
    </row>
    <row r="55" spans="1:69" ht="12" customHeight="1">
      <c r="A55" s="125"/>
      <c r="B55" s="125"/>
      <c r="C55" s="30" t="s">
        <v>412</v>
      </c>
      <c r="D55" s="138"/>
      <c r="E55" s="138"/>
      <c r="F55" s="138"/>
      <c r="G55" s="138"/>
      <c r="H55" s="138"/>
      <c r="I55" s="138"/>
      <c r="J55" s="138"/>
      <c r="K55" s="138"/>
      <c r="L55" s="138"/>
      <c r="M55" s="138"/>
      <c r="N55" s="138"/>
      <c r="O55" s="138"/>
      <c r="P55" s="138"/>
      <c r="Q55" s="139"/>
      <c r="R55" s="139"/>
      <c r="S55" s="138"/>
      <c r="T55" s="138"/>
      <c r="U55" s="138"/>
      <c r="V55" s="138"/>
      <c r="W55" s="138"/>
      <c r="X55" s="138"/>
      <c r="Y55" s="138"/>
      <c r="Z55" s="138"/>
      <c r="AA55" s="138"/>
      <c r="AB55" s="138"/>
      <c r="AC55" s="138"/>
      <c r="AD55" s="138"/>
      <c r="AE55" s="138"/>
      <c r="AF55" s="133"/>
      <c r="AG55" s="133"/>
      <c r="AH55" s="133"/>
      <c r="AI55" s="133"/>
      <c r="BB55" s="10"/>
      <c r="BC55" s="10"/>
      <c r="BJ55" s="16"/>
      <c r="BM55" s="101"/>
      <c r="BN55" s="101"/>
      <c r="BP55" s="42"/>
      <c r="BQ55" s="17"/>
    </row>
    <row r="56" spans="1:69" ht="11.25" customHeight="1">
      <c r="A56" s="125"/>
      <c r="B56" s="125"/>
      <c r="C56" s="72"/>
      <c r="D56" s="138"/>
      <c r="E56" s="138"/>
      <c r="F56" s="138"/>
      <c r="G56" s="138"/>
      <c r="H56" s="138"/>
      <c r="I56" s="138"/>
      <c r="J56" s="138"/>
      <c r="K56" s="138"/>
      <c r="L56" s="138"/>
      <c r="M56" s="138"/>
      <c r="N56" s="138"/>
      <c r="O56" s="138"/>
      <c r="P56" s="138"/>
      <c r="Q56" s="139"/>
      <c r="R56" s="139"/>
      <c r="S56" s="138"/>
      <c r="T56" s="138"/>
      <c r="U56" s="138"/>
      <c r="V56" s="138"/>
      <c r="W56" s="138"/>
      <c r="X56" s="138"/>
      <c r="Y56" s="138"/>
      <c r="Z56" s="138"/>
      <c r="AA56" s="138"/>
      <c r="AB56" s="138"/>
      <c r="AC56" s="138"/>
      <c r="AD56" s="138"/>
      <c r="AE56" s="138"/>
      <c r="AF56" s="133"/>
      <c r="AG56" s="133"/>
      <c r="AH56" s="133"/>
      <c r="AI56" s="133"/>
      <c r="BB56" s="10"/>
      <c r="BC56" s="10"/>
      <c r="BJ56" s="16"/>
      <c r="BM56" s="101"/>
      <c r="BN56" s="101"/>
      <c r="BP56" s="42"/>
      <c r="BQ56" s="17"/>
    </row>
    <row r="57" spans="1:69" ht="11.25" customHeight="1">
      <c r="A57" s="125"/>
      <c r="B57" s="125"/>
      <c r="C57" s="125"/>
      <c r="D57" s="138"/>
      <c r="E57" s="138"/>
      <c r="F57" s="138"/>
      <c r="G57" s="138"/>
      <c r="H57" s="138"/>
      <c r="I57" s="138"/>
      <c r="J57" s="138"/>
      <c r="K57" s="140"/>
      <c r="L57" s="138"/>
      <c r="M57" s="138"/>
      <c r="N57" s="138"/>
      <c r="O57" s="138"/>
      <c r="P57" s="138"/>
      <c r="Q57" s="139"/>
      <c r="R57" s="139"/>
      <c r="S57" s="138"/>
      <c r="T57" s="138"/>
      <c r="U57" s="138"/>
      <c r="V57" s="138"/>
      <c r="W57" s="138"/>
      <c r="X57" s="138"/>
      <c r="Y57" s="138"/>
      <c r="Z57" s="138"/>
      <c r="AA57" s="138"/>
      <c r="AB57" s="138"/>
      <c r="AC57" s="138"/>
      <c r="AD57" s="138"/>
      <c r="AE57" s="138"/>
      <c r="AF57" s="133"/>
      <c r="AG57" s="133"/>
      <c r="AH57" s="133"/>
      <c r="AI57" s="133"/>
      <c r="BB57" s="10"/>
      <c r="BC57" s="10"/>
      <c r="BJ57" s="16"/>
      <c r="BM57" s="101"/>
      <c r="BN57" s="101"/>
      <c r="BO57" s="57"/>
      <c r="BP57" s="42"/>
      <c r="BQ57" s="17"/>
    </row>
    <row r="58" spans="1:69" ht="11.25" customHeight="1">
      <c r="A58" s="29"/>
      <c r="B58" s="81"/>
      <c r="C58" s="81"/>
      <c r="D58" s="138"/>
      <c r="E58" s="138"/>
      <c r="F58" s="138"/>
      <c r="G58" s="138"/>
      <c r="H58" s="138"/>
      <c r="I58" s="138"/>
      <c r="J58" s="138"/>
      <c r="K58" s="140"/>
      <c r="L58" s="138"/>
      <c r="M58" s="138"/>
      <c r="N58" s="138"/>
      <c r="O58" s="138"/>
      <c r="P58" s="138"/>
      <c r="Q58" s="139"/>
      <c r="R58" s="139"/>
      <c r="S58" s="138"/>
      <c r="T58" s="138"/>
      <c r="U58" s="138"/>
      <c r="V58" s="138"/>
      <c r="W58" s="138"/>
      <c r="X58" s="138"/>
      <c r="Y58" s="138"/>
      <c r="Z58" s="138"/>
      <c r="AA58" s="138"/>
      <c r="AB58" s="138"/>
      <c r="AC58" s="138"/>
      <c r="AD58" s="138"/>
      <c r="AE58" s="138"/>
      <c r="AF58" s="133"/>
      <c r="AG58" s="133"/>
      <c r="AH58" s="133"/>
      <c r="AI58" s="133"/>
      <c r="BB58" s="10"/>
      <c r="BC58" s="10"/>
      <c r="BJ58" s="16"/>
      <c r="BM58" s="101"/>
      <c r="BN58" s="101"/>
      <c r="BO58" s="57"/>
      <c r="BP58" s="42"/>
      <c r="BQ58" s="17"/>
    </row>
    <row r="59" spans="1:69" ht="11.25" customHeight="1">
      <c r="A59" s="111"/>
      <c r="B59" s="112"/>
      <c r="C59" s="81"/>
      <c r="D59" s="138"/>
      <c r="E59" s="138"/>
      <c r="F59" s="138"/>
      <c r="G59" s="138"/>
      <c r="H59" s="138"/>
      <c r="I59" s="138"/>
      <c r="J59" s="138"/>
      <c r="K59" s="140"/>
      <c r="L59" s="138"/>
      <c r="M59" s="138"/>
      <c r="N59" s="138"/>
      <c r="O59" s="138"/>
      <c r="P59" s="138"/>
      <c r="Q59" s="139"/>
      <c r="R59" s="139"/>
      <c r="S59" s="138"/>
      <c r="T59" s="138"/>
      <c r="U59" s="138"/>
      <c r="V59" s="138"/>
      <c r="W59" s="138"/>
      <c r="X59" s="138"/>
      <c r="Y59" s="138"/>
      <c r="Z59" s="138"/>
      <c r="AA59" s="138"/>
      <c r="AB59" s="138"/>
      <c r="AC59" s="138"/>
      <c r="AD59" s="138"/>
      <c r="AE59" s="138"/>
      <c r="AF59" s="133"/>
      <c r="AG59" s="133"/>
      <c r="AH59" s="133"/>
      <c r="AI59" s="133"/>
      <c r="BB59" s="10"/>
      <c r="BC59" s="10"/>
      <c r="BJ59" s="16"/>
      <c r="BM59" s="101"/>
      <c r="BN59" s="101"/>
      <c r="BP59" s="42"/>
      <c r="BQ59" s="17"/>
    </row>
    <row r="60" spans="1:69" ht="11.25" customHeight="1">
      <c r="A60" s="81"/>
      <c r="B60" s="112"/>
      <c r="C60" s="81"/>
      <c r="D60" s="138"/>
      <c r="E60" s="138"/>
      <c r="F60" s="138"/>
      <c r="G60" s="138"/>
      <c r="H60" s="141"/>
      <c r="I60" s="138"/>
      <c r="J60" s="138"/>
      <c r="K60" s="140"/>
      <c r="L60" s="138"/>
      <c r="M60" s="138"/>
      <c r="N60" s="138"/>
      <c r="O60" s="138"/>
      <c r="P60" s="138"/>
      <c r="Q60" s="139"/>
      <c r="R60" s="139"/>
      <c r="S60" s="138"/>
      <c r="T60" s="138"/>
      <c r="U60" s="138"/>
      <c r="V60" s="138"/>
      <c r="W60" s="138"/>
      <c r="X60" s="138"/>
      <c r="Y60" s="138"/>
      <c r="Z60" s="138"/>
      <c r="AA60" s="138"/>
      <c r="AB60" s="138"/>
      <c r="AC60" s="138"/>
      <c r="AD60" s="138"/>
      <c r="AE60" s="138"/>
      <c r="AF60" s="133"/>
      <c r="AG60" s="133"/>
      <c r="AH60" s="133"/>
      <c r="AI60" s="133"/>
      <c r="BB60" s="10"/>
      <c r="BC60" s="10"/>
      <c r="BJ60" s="16"/>
      <c r="BM60" s="101"/>
      <c r="BN60" s="101"/>
      <c r="BO60" s="57"/>
      <c r="BP60" s="42"/>
      <c r="BQ60" s="17"/>
    </row>
    <row r="61" spans="1:69" ht="11.25" customHeight="1">
      <c r="A61" s="81"/>
      <c r="B61" s="81"/>
      <c r="C61" s="81"/>
      <c r="D61" s="138"/>
      <c r="E61" s="138"/>
      <c r="F61" s="138"/>
      <c r="G61" s="138"/>
      <c r="H61" s="138"/>
      <c r="I61" s="138"/>
      <c r="J61" s="138"/>
      <c r="K61" s="140"/>
      <c r="L61" s="138"/>
      <c r="M61" s="138"/>
      <c r="N61" s="138"/>
      <c r="O61" s="138"/>
      <c r="P61" s="138"/>
      <c r="Q61" s="139"/>
      <c r="R61" s="139"/>
      <c r="S61" s="138"/>
      <c r="T61" s="138"/>
      <c r="U61" s="138"/>
      <c r="V61" s="138"/>
      <c r="W61" s="138"/>
      <c r="X61" s="138"/>
      <c r="Y61" s="138"/>
      <c r="Z61" s="138"/>
      <c r="AA61" s="138"/>
      <c r="AB61" s="138"/>
      <c r="AC61" s="138"/>
      <c r="AD61" s="138"/>
      <c r="AE61" s="138"/>
      <c r="AF61" s="133"/>
      <c r="AG61" s="133"/>
      <c r="AH61" s="133"/>
      <c r="AI61" s="133"/>
      <c r="BB61" s="10"/>
      <c r="BC61" s="10"/>
      <c r="BJ61" s="16"/>
      <c r="BM61" s="97"/>
      <c r="BN61" s="97"/>
      <c r="BP61" s="42"/>
      <c r="BQ61" s="17"/>
    </row>
    <row r="62" spans="1:69" ht="11.25" customHeight="1">
      <c r="A62" s="81"/>
      <c r="B62" s="112"/>
      <c r="C62" s="81"/>
      <c r="D62" s="138"/>
      <c r="E62" s="138"/>
      <c r="F62" s="138"/>
      <c r="G62" s="138"/>
      <c r="H62" s="138"/>
      <c r="I62" s="138"/>
      <c r="J62" s="138"/>
      <c r="K62" s="138"/>
      <c r="L62" s="138"/>
      <c r="M62" s="138"/>
      <c r="N62" s="138"/>
      <c r="O62" s="138"/>
      <c r="P62" s="138"/>
      <c r="Q62" s="139"/>
      <c r="R62" s="139"/>
      <c r="S62" s="138"/>
      <c r="T62" s="138"/>
      <c r="U62" s="138"/>
      <c r="V62" s="138"/>
      <c r="W62" s="138"/>
      <c r="X62" s="138"/>
      <c r="Y62" s="138"/>
      <c r="Z62" s="138"/>
      <c r="AA62" s="138"/>
      <c r="AB62" s="138"/>
      <c r="AC62" s="138"/>
      <c r="AD62" s="138"/>
      <c r="AE62" s="138"/>
      <c r="AF62" s="133"/>
      <c r="AG62" s="133"/>
      <c r="AH62" s="133"/>
      <c r="AI62" s="133"/>
      <c r="BB62" s="10"/>
      <c r="BC62" s="10"/>
      <c r="BJ62" s="16"/>
      <c r="BM62" s="101"/>
      <c r="BN62" s="101"/>
      <c r="BP62" s="42"/>
      <c r="BQ62" s="17"/>
    </row>
    <row r="63" spans="1:69" ht="11.25" customHeight="1">
      <c r="A63" s="81"/>
      <c r="B63" s="112"/>
      <c r="C63" s="81"/>
      <c r="D63" s="138"/>
      <c r="E63" s="138"/>
      <c r="F63" s="138"/>
      <c r="G63" s="138"/>
      <c r="H63" s="142"/>
      <c r="I63" s="138"/>
      <c r="J63" s="138"/>
      <c r="K63" s="138"/>
      <c r="L63" s="138"/>
      <c r="M63" s="138"/>
      <c r="N63" s="138"/>
      <c r="O63" s="138"/>
      <c r="P63" s="138"/>
      <c r="Q63" s="139"/>
      <c r="R63" s="139"/>
      <c r="S63" s="138"/>
      <c r="T63" s="138"/>
      <c r="U63" s="138"/>
      <c r="V63" s="138"/>
      <c r="W63" s="138"/>
      <c r="X63" s="138"/>
      <c r="Y63" s="138"/>
      <c r="Z63" s="138"/>
      <c r="AA63" s="138"/>
      <c r="AB63" s="138"/>
      <c r="AC63" s="138"/>
      <c r="AD63" s="138"/>
      <c r="AE63" s="138"/>
      <c r="AF63" s="133"/>
      <c r="AG63" s="133"/>
      <c r="AH63" s="133"/>
      <c r="AI63" s="133"/>
      <c r="BB63" s="10"/>
      <c r="BC63" s="10"/>
      <c r="BJ63" s="16"/>
      <c r="BM63" s="101"/>
      <c r="BN63" s="101"/>
      <c r="BP63" s="42"/>
      <c r="BQ63" s="17"/>
    </row>
    <row r="64" spans="1:69" ht="11.25" customHeight="1">
      <c r="A64" s="81"/>
      <c r="B64" s="112"/>
      <c r="C64" s="81"/>
      <c r="D64" s="138"/>
      <c r="E64" s="138"/>
      <c r="F64" s="138"/>
      <c r="G64" s="138"/>
      <c r="H64" s="138"/>
      <c r="I64" s="138"/>
      <c r="J64" s="138"/>
      <c r="K64" s="138"/>
      <c r="L64" s="138"/>
      <c r="M64" s="138"/>
      <c r="N64" s="138"/>
      <c r="O64" s="138"/>
      <c r="P64" s="138"/>
      <c r="Q64" s="139"/>
      <c r="R64" s="139"/>
      <c r="S64" s="138"/>
      <c r="T64" s="138"/>
      <c r="U64" s="138"/>
      <c r="V64" s="138"/>
      <c r="W64" s="138"/>
      <c r="X64" s="138"/>
      <c r="Y64" s="138"/>
      <c r="Z64" s="138"/>
      <c r="AA64" s="138"/>
      <c r="AB64" s="138"/>
      <c r="AC64" s="138"/>
      <c r="AD64" s="138"/>
      <c r="AE64" s="138"/>
      <c r="AF64" s="133"/>
      <c r="AG64" s="133"/>
      <c r="AH64" s="133"/>
      <c r="AI64" s="133"/>
      <c r="BB64" s="10"/>
      <c r="BC64" s="10"/>
      <c r="BJ64" s="16"/>
      <c r="BM64" s="101"/>
      <c r="BN64" s="101"/>
      <c r="BP64" s="42"/>
      <c r="BQ64" s="17"/>
    </row>
    <row r="65" spans="4:69" ht="11.25" customHeight="1">
      <c r="D65" s="138"/>
      <c r="E65" s="138"/>
      <c r="F65" s="138"/>
      <c r="G65" s="138"/>
      <c r="H65" s="138"/>
      <c r="I65" s="138"/>
      <c r="J65" s="138"/>
      <c r="K65" s="138"/>
      <c r="L65" s="138"/>
      <c r="M65" s="138"/>
      <c r="N65" s="138"/>
      <c r="O65" s="138"/>
      <c r="P65" s="138"/>
      <c r="Q65" s="139"/>
      <c r="R65" s="139"/>
      <c r="S65" s="138"/>
      <c r="T65" s="138"/>
      <c r="U65" s="138"/>
      <c r="V65" s="138"/>
      <c r="W65" s="138"/>
      <c r="X65" s="138"/>
      <c r="Y65" s="138"/>
      <c r="Z65" s="138"/>
      <c r="AA65" s="138"/>
      <c r="AB65" s="138"/>
      <c r="AC65" s="138"/>
      <c r="AD65" s="138"/>
      <c r="AE65" s="138"/>
      <c r="AF65" s="133"/>
      <c r="AG65" s="133"/>
      <c r="AH65" s="133"/>
      <c r="AI65" s="133"/>
      <c r="BB65" s="10"/>
      <c r="BC65" s="10"/>
      <c r="BJ65" s="16"/>
      <c r="BM65" s="101"/>
      <c r="BN65" s="101"/>
      <c r="BP65" s="42"/>
      <c r="BQ65" s="17"/>
    </row>
    <row r="66" spans="54:69" ht="11.25" customHeight="1">
      <c r="BB66" s="10"/>
      <c r="BC66" s="10"/>
      <c r="BJ66" s="16"/>
      <c r="BM66" s="101"/>
      <c r="BN66" s="101"/>
      <c r="BP66" s="42"/>
      <c r="BQ66" s="99"/>
    </row>
    <row r="90" spans="5:14" ht="11.25" customHeight="1">
      <c r="E90" s="134"/>
      <c r="F90" s="134"/>
      <c r="G90" s="134"/>
      <c r="N90" s="134"/>
    </row>
    <row r="91" spans="5:14" ht="11.25" customHeight="1">
      <c r="E91" s="134"/>
      <c r="F91" s="143"/>
      <c r="G91" s="134"/>
      <c r="N91" s="143"/>
    </row>
    <row r="92" spans="5:14" ht="11.25" customHeight="1">
      <c r="E92" s="134"/>
      <c r="F92" s="143"/>
      <c r="G92" s="134"/>
      <c r="N92" s="143"/>
    </row>
    <row r="93" spans="5:14" ht="11.25" customHeight="1">
      <c r="E93" s="134"/>
      <c r="F93" s="143"/>
      <c r="G93" s="134"/>
      <c r="N93" s="143"/>
    </row>
    <row r="94" spans="5:14" ht="11.25" customHeight="1">
      <c r="E94" s="134"/>
      <c r="F94" s="143"/>
      <c r="G94" s="134"/>
      <c r="N94" s="143"/>
    </row>
    <row r="95" spans="5:14" ht="11.25" customHeight="1">
      <c r="E95" s="134"/>
      <c r="F95" s="143"/>
      <c r="G95" s="134"/>
      <c r="N95" s="143"/>
    </row>
    <row r="96" spans="5:14" ht="11.25" customHeight="1">
      <c r="E96" s="134"/>
      <c r="F96" s="143"/>
      <c r="G96" s="134"/>
      <c r="N96" s="143"/>
    </row>
    <row r="97" spans="5:14" ht="11.25" customHeight="1">
      <c r="E97" s="134"/>
      <c r="F97" s="143"/>
      <c r="G97" s="134"/>
      <c r="N97" s="143"/>
    </row>
    <row r="98" spans="5:14" ht="11.25" customHeight="1">
      <c r="E98" s="134"/>
      <c r="F98" s="143"/>
      <c r="G98" s="134"/>
      <c r="N98" s="143"/>
    </row>
    <row r="99" spans="5:14" ht="11.25" customHeight="1">
      <c r="E99" s="134"/>
      <c r="F99" s="143"/>
      <c r="G99" s="134"/>
      <c r="N99" s="143"/>
    </row>
    <row r="100" spans="5:14" ht="11.25" customHeight="1">
      <c r="E100" s="134"/>
      <c r="F100" s="143"/>
      <c r="G100" s="134"/>
      <c r="N100" s="143"/>
    </row>
    <row r="101" spans="5:14" ht="11.25" customHeight="1">
      <c r="E101" s="134"/>
      <c r="F101" s="143"/>
      <c r="G101" s="134"/>
      <c r="N101" s="143"/>
    </row>
    <row r="102" spans="5:14" ht="11.25" customHeight="1">
      <c r="E102" s="134"/>
      <c r="F102" s="143"/>
      <c r="G102" s="134"/>
      <c r="N102" s="143"/>
    </row>
    <row r="103" spans="5:14" ht="11.25" customHeight="1">
      <c r="E103" s="134"/>
      <c r="F103" s="143"/>
      <c r="G103" s="134"/>
      <c r="N103" s="143"/>
    </row>
    <row r="104" spans="5:14" ht="11.25" customHeight="1">
      <c r="E104" s="134"/>
      <c r="F104" s="143"/>
      <c r="G104" s="134"/>
      <c r="N104" s="143"/>
    </row>
    <row r="163" spans="25:32" ht="11.25" customHeight="1">
      <c r="Y163" s="16"/>
      <c r="AB163" s="101"/>
      <c r="AC163" s="101"/>
      <c r="AE163" s="42"/>
      <c r="AF163" s="17"/>
    </row>
    <row r="164" spans="25:32" ht="11.25" customHeight="1">
      <c r="Y164" s="16"/>
      <c r="AB164" s="101"/>
      <c r="AC164" s="101"/>
      <c r="AE164" s="42"/>
      <c r="AF164" s="17"/>
    </row>
    <row r="165" spans="25:32" ht="11.25" customHeight="1">
      <c r="Y165" s="16"/>
      <c r="AB165" s="101"/>
      <c r="AC165" s="101"/>
      <c r="AE165" s="42"/>
      <c r="AF165" s="17"/>
    </row>
    <row r="166" spans="25:32" ht="11.25" customHeight="1">
      <c r="Y166" s="16"/>
      <c r="AB166" s="101"/>
      <c r="AC166" s="101"/>
      <c r="AE166" s="42"/>
      <c r="AF166" s="17"/>
    </row>
    <row r="167" spans="25:32" ht="11.25" customHeight="1">
      <c r="Y167" s="16"/>
      <c r="AB167" s="101"/>
      <c r="AC167" s="101"/>
      <c r="AE167" s="42"/>
      <c r="AF167" s="17"/>
    </row>
    <row r="168" spans="25:32" ht="11.25" customHeight="1">
      <c r="Y168" s="16"/>
      <c r="AB168" s="101"/>
      <c r="AC168" s="101"/>
      <c r="AE168" s="42"/>
      <c r="AF168" s="17"/>
    </row>
    <row r="169" spans="25:32" ht="11.25" customHeight="1">
      <c r="Y169" s="16"/>
      <c r="AB169" s="101"/>
      <c r="AC169" s="101"/>
      <c r="AE169" s="42"/>
      <c r="AF169" s="25"/>
    </row>
    <row r="170" spans="25:32" ht="11.25" customHeight="1">
      <c r="Y170" s="16"/>
      <c r="AB170" s="101"/>
      <c r="AC170" s="101"/>
      <c r="AE170" s="42"/>
      <c r="AF170" s="17"/>
    </row>
    <row r="171" spans="25:32" ht="11.25" customHeight="1">
      <c r="Y171" s="16"/>
      <c r="AB171" s="101"/>
      <c r="AC171" s="101"/>
      <c r="AE171" s="42"/>
      <c r="AF171" s="17"/>
    </row>
    <row r="172" spans="25:32" ht="11.25" customHeight="1">
      <c r="Y172" s="16"/>
      <c r="AB172" s="101"/>
      <c r="AC172" s="101"/>
      <c r="AE172" s="42"/>
      <c r="AF172" s="17"/>
    </row>
    <row r="173" spans="25:32" ht="11.25" customHeight="1">
      <c r="Y173" s="16"/>
      <c r="AB173" s="101"/>
      <c r="AC173" s="101"/>
      <c r="AE173" s="42"/>
      <c r="AF173" s="17"/>
    </row>
    <row r="174" spans="25:32" ht="11.25" customHeight="1">
      <c r="Y174" s="16"/>
      <c r="AB174" s="101"/>
      <c r="AC174" s="101"/>
      <c r="AE174" s="42"/>
      <c r="AF174" s="17"/>
    </row>
    <row r="175" spans="25:32" ht="11.25" customHeight="1">
      <c r="Y175" s="16"/>
      <c r="AB175" s="101"/>
      <c r="AC175" s="101"/>
      <c r="AE175" s="42"/>
      <c r="AF175" s="17"/>
    </row>
    <row r="176" spans="25:32" ht="11.25" customHeight="1">
      <c r="Y176" s="16"/>
      <c r="AB176" s="101"/>
      <c r="AC176" s="101"/>
      <c r="AE176" s="42"/>
      <c r="AF176" s="17"/>
    </row>
    <row r="177" spans="25:32" ht="11.25" customHeight="1">
      <c r="Y177" s="16"/>
      <c r="AB177" s="101"/>
      <c r="AC177" s="101"/>
      <c r="AE177" s="42"/>
      <c r="AF177" s="17"/>
    </row>
    <row r="178" spans="25:31" ht="11.25" customHeight="1">
      <c r="Y178" s="16"/>
      <c r="AB178" s="101"/>
      <c r="AC178" s="101"/>
      <c r="AE178" s="42"/>
    </row>
    <row r="179" spans="25:31" ht="11.25" customHeight="1">
      <c r="Y179" s="16"/>
      <c r="AB179" s="101"/>
      <c r="AC179" s="101"/>
      <c r="AE179" s="42"/>
    </row>
    <row r="180" spans="25:31" ht="11.25" customHeight="1">
      <c r="Y180" s="16"/>
      <c r="AB180" s="101"/>
      <c r="AC180" s="101"/>
      <c r="AE180" s="42"/>
    </row>
    <row r="181" spans="25:31" ht="11.25" customHeight="1">
      <c r="Y181" s="16"/>
      <c r="AB181" s="101"/>
      <c r="AC181" s="101"/>
      <c r="AE181" s="42"/>
    </row>
    <row r="182" spans="25:31" ht="11.25" customHeight="1">
      <c r="Y182" s="16"/>
      <c r="AB182" s="101"/>
      <c r="AC182" s="101"/>
      <c r="AE182" s="42"/>
    </row>
    <row r="183" ht="11.25" customHeight="1">
      <c r="Y183" s="16"/>
    </row>
    <row r="184" spans="25:32" ht="11.25" customHeight="1">
      <c r="Y184" s="16"/>
      <c r="AF184" s="17"/>
    </row>
    <row r="185" spans="25:32" ht="11.25" customHeight="1">
      <c r="Y185" s="16"/>
      <c r="AF185" s="17"/>
    </row>
    <row r="186" spans="25:32" ht="11.25" customHeight="1">
      <c r="Y186" s="16"/>
      <c r="AF186" s="17"/>
    </row>
    <row r="187" spans="25:32" ht="11.25" customHeight="1">
      <c r="Y187" s="16"/>
      <c r="AF187" s="17"/>
    </row>
    <row r="188" spans="25:32" ht="11.25" customHeight="1">
      <c r="Y188" s="16"/>
      <c r="AF188" s="17"/>
    </row>
    <row r="189" spans="25:32" ht="11.25" customHeight="1">
      <c r="Y189" s="16"/>
      <c r="AF189" s="17"/>
    </row>
    <row r="190" spans="25:32" ht="11.25" customHeight="1">
      <c r="Y190" s="16"/>
      <c r="AF190" s="17"/>
    </row>
    <row r="191" spans="25:32" ht="11.25" customHeight="1">
      <c r="Y191" s="16"/>
      <c r="AF191" s="17"/>
    </row>
    <row r="192" spans="25:32" ht="11.25" customHeight="1">
      <c r="Y192" s="16"/>
      <c r="AF192" s="17"/>
    </row>
    <row r="193" spans="25:32" ht="11.25" customHeight="1">
      <c r="Y193" s="16"/>
      <c r="AF193" s="17"/>
    </row>
    <row r="194" spans="25:32" ht="11.25" customHeight="1">
      <c r="Y194" s="16"/>
      <c r="AF194" s="17"/>
    </row>
    <row r="195" spans="25:32" ht="11.25" customHeight="1">
      <c r="Y195" s="16"/>
      <c r="AF195" s="17"/>
    </row>
    <row r="196" spans="25:32" ht="11.25" customHeight="1">
      <c r="Y196" s="16"/>
      <c r="AF196" s="17"/>
    </row>
    <row r="197" spans="25:32" ht="11.25" customHeight="1">
      <c r="Y197" s="16"/>
      <c r="AF197" s="17"/>
    </row>
    <row r="198" spans="25:32" ht="11.25" customHeight="1">
      <c r="Y198" s="16"/>
      <c r="AF198" s="17"/>
    </row>
    <row r="199" spans="25:32" ht="11.25" customHeight="1">
      <c r="Y199" s="16"/>
      <c r="AF199" s="17"/>
    </row>
    <row r="200" spans="25:32" ht="11.25" customHeight="1">
      <c r="Y200" s="16"/>
      <c r="AF200" s="17"/>
    </row>
    <row r="201" spans="25:32" ht="11.25" customHeight="1">
      <c r="Y201" s="16"/>
      <c r="AF201" s="17" t="s">
        <v>437</v>
      </c>
    </row>
    <row r="202" spans="25:32" ht="11.25" customHeight="1">
      <c r="Y202" s="16"/>
      <c r="AF202" s="17" t="s">
        <v>437</v>
      </c>
    </row>
    <row r="203" spans="25:32" ht="11.25" customHeight="1">
      <c r="Y203" s="16"/>
      <c r="AF203" s="17" t="s">
        <v>437</v>
      </c>
    </row>
    <row r="204" spans="25:32" ht="11.25" customHeight="1">
      <c r="Y204" s="16"/>
      <c r="AF204" s="17" t="s">
        <v>437</v>
      </c>
    </row>
    <row r="205" spans="25:32" ht="11.25" customHeight="1">
      <c r="Y205" s="16"/>
      <c r="AF205" s="17" t="s">
        <v>437</v>
      </c>
    </row>
    <row r="206" spans="25:32" ht="11.25" customHeight="1">
      <c r="Y206" s="16"/>
      <c r="AF206" s="17" t="s">
        <v>437</v>
      </c>
    </row>
    <row r="207" spans="25:32" ht="11.25" customHeight="1">
      <c r="Y207" s="16"/>
      <c r="AF207" s="17" t="s">
        <v>437</v>
      </c>
    </row>
    <row r="208" spans="25:32" ht="11.25" customHeight="1">
      <c r="Y208" s="16"/>
      <c r="AF208" s="17" t="s">
        <v>437</v>
      </c>
    </row>
    <row r="209" spans="25:32" ht="11.25" customHeight="1">
      <c r="Y209" s="16"/>
      <c r="AF209" s="17" t="s">
        <v>437</v>
      </c>
    </row>
    <row r="210" spans="25:32" ht="11.25" customHeight="1">
      <c r="Y210" s="16"/>
      <c r="AF210" s="17" t="s">
        <v>437</v>
      </c>
    </row>
    <row r="211" spans="25:32" ht="11.25" customHeight="1">
      <c r="Y211" s="16"/>
      <c r="AF211" s="17" t="s">
        <v>437</v>
      </c>
    </row>
    <row r="212" spans="25:32" ht="11.25" customHeight="1">
      <c r="Y212" s="16"/>
      <c r="AF212" s="17" t="s">
        <v>437</v>
      </c>
    </row>
    <row r="213" ht="11.25" customHeight="1">
      <c r="Y213" s="16"/>
    </row>
    <row r="214" spans="25:32" ht="11.25" customHeight="1">
      <c r="Y214" s="16"/>
      <c r="AF214" s="37"/>
    </row>
    <row r="215" spans="25:32" ht="11.25" customHeight="1">
      <c r="Y215" s="16"/>
      <c r="AF215" s="37"/>
    </row>
    <row r="216" spans="25:32" ht="11.25" customHeight="1">
      <c r="Y216" s="16"/>
      <c r="AF216" s="37"/>
    </row>
    <row r="217" spans="25:32" ht="11.25" customHeight="1">
      <c r="Y217" s="16"/>
      <c r="AF217" s="37"/>
    </row>
    <row r="218" spans="25:32" ht="11.25" customHeight="1">
      <c r="Y218" s="16"/>
      <c r="AF218" s="37"/>
    </row>
    <row r="219" spans="25:32" ht="11.25" customHeight="1">
      <c r="Y219" s="16"/>
      <c r="AF219" s="37"/>
    </row>
    <row r="220" spans="25:32" ht="11.25" customHeight="1">
      <c r="Y220" s="16"/>
      <c r="AF220" s="17" t="s">
        <v>437</v>
      </c>
    </row>
    <row r="221" spans="25:32" ht="11.25" customHeight="1">
      <c r="Y221" s="16"/>
      <c r="AF221" s="17" t="s">
        <v>437</v>
      </c>
    </row>
    <row r="222" spans="25:32" ht="11.25" customHeight="1">
      <c r="Y222" s="16"/>
      <c r="AF222" s="17" t="s">
        <v>437</v>
      </c>
    </row>
    <row r="223" spans="25:32" ht="11.25" customHeight="1">
      <c r="Y223" s="16"/>
      <c r="AF223" s="17" t="s">
        <v>437</v>
      </c>
    </row>
    <row r="224" spans="25:32" ht="11.25" customHeight="1">
      <c r="Y224" s="16"/>
      <c r="AF224" s="17" t="s">
        <v>437</v>
      </c>
    </row>
    <row r="225" spans="25:32" ht="11.25" customHeight="1">
      <c r="Y225" s="16"/>
      <c r="AF225" s="17" t="s">
        <v>437</v>
      </c>
    </row>
    <row r="226" spans="25:32" ht="11.25" customHeight="1">
      <c r="Y226" s="16"/>
      <c r="AF226" s="17" t="s">
        <v>437</v>
      </c>
    </row>
    <row r="227" spans="25:32" ht="11.25" customHeight="1">
      <c r="Y227" s="16"/>
      <c r="AF227" s="17" t="s">
        <v>437</v>
      </c>
    </row>
    <row r="228" spans="25:32" ht="11.25" customHeight="1">
      <c r="Y228" s="16"/>
      <c r="AF228" s="17" t="s">
        <v>437</v>
      </c>
    </row>
    <row r="229" spans="25:32" ht="11.25" customHeight="1">
      <c r="Y229" s="16"/>
      <c r="AF229" s="17" t="s">
        <v>437</v>
      </c>
    </row>
    <row r="230" spans="25:32" ht="11.25" customHeight="1">
      <c r="Y230" s="16"/>
      <c r="AF230" s="17" t="s">
        <v>437</v>
      </c>
    </row>
    <row r="231" spans="25:32" ht="11.25" customHeight="1">
      <c r="Y231" s="16"/>
      <c r="AF231" s="17" t="s">
        <v>437</v>
      </c>
    </row>
    <row r="232" spans="25:32" ht="11.25" customHeight="1">
      <c r="Y232" s="16"/>
      <c r="AF232" s="17" t="s">
        <v>437</v>
      </c>
    </row>
    <row r="233" spans="25:32" ht="11.25" customHeight="1">
      <c r="Y233" s="16"/>
      <c r="AF233" s="17" t="s">
        <v>437</v>
      </c>
    </row>
    <row r="234" spans="25:32" ht="11.25" customHeight="1">
      <c r="Y234" s="16"/>
      <c r="AF234" s="17" t="s">
        <v>437</v>
      </c>
    </row>
    <row r="235" spans="25:32" ht="11.25" customHeight="1">
      <c r="Y235" s="16"/>
      <c r="AF235" s="37"/>
    </row>
    <row r="236" spans="25:32" ht="11.25" customHeight="1">
      <c r="Y236" s="16"/>
      <c r="AF236" s="17" t="s">
        <v>437</v>
      </c>
    </row>
    <row r="237" spans="25:32" ht="11.25" customHeight="1">
      <c r="Y237" s="16"/>
      <c r="AF237" s="17" t="s">
        <v>437</v>
      </c>
    </row>
    <row r="238" spans="25:32" ht="11.25" customHeight="1">
      <c r="Y238" s="16"/>
      <c r="AF238" s="17"/>
    </row>
    <row r="239" spans="25:32" ht="11.25" customHeight="1">
      <c r="Y239" s="16"/>
      <c r="AF239" s="17"/>
    </row>
    <row r="240" spans="25:32" ht="11.25" customHeight="1">
      <c r="Y240" s="16"/>
      <c r="AF240" s="17"/>
    </row>
    <row r="241" spans="25:32" ht="11.25" customHeight="1">
      <c r="Y241" s="16"/>
      <c r="AF241" s="100"/>
    </row>
    <row r="242" spans="25:32" ht="11.25" customHeight="1">
      <c r="Y242" s="16"/>
      <c r="AF242" s="100"/>
    </row>
    <row r="243" spans="25:32" ht="11.25" customHeight="1">
      <c r="Y243" s="16"/>
      <c r="AF243" s="17"/>
    </row>
    <row r="244" spans="25:32" ht="11.25" customHeight="1">
      <c r="Y244" s="16"/>
      <c r="AF244" s="17"/>
    </row>
    <row r="245" spans="25:32" ht="11.25" customHeight="1">
      <c r="Y245" s="16"/>
      <c r="AF245" s="37"/>
    </row>
    <row r="246" spans="25:32" ht="11.25" customHeight="1">
      <c r="Y246" s="16"/>
      <c r="AF246" s="37"/>
    </row>
    <row r="247" spans="25:32" ht="11.25" customHeight="1">
      <c r="Y247" s="16"/>
      <c r="AF247" s="37"/>
    </row>
    <row r="248" spans="25:32" ht="11.25" customHeight="1">
      <c r="Y248" s="16"/>
      <c r="AF248" s="37"/>
    </row>
    <row r="249" spans="25:32" ht="11.25" customHeight="1">
      <c r="Y249" s="16"/>
      <c r="AF249" s="37"/>
    </row>
    <row r="250" spans="25:32" ht="11.25" customHeight="1">
      <c r="Y250" s="16"/>
      <c r="AF250" s="37"/>
    </row>
    <row r="251" spans="25:32" ht="11.25" customHeight="1">
      <c r="Y251" s="16"/>
      <c r="AF251" s="37"/>
    </row>
    <row r="252" spans="25:32" ht="11.25" customHeight="1">
      <c r="Y252" s="16"/>
      <c r="AF252" s="37"/>
    </row>
    <row r="253" spans="25:32" ht="11.25" customHeight="1">
      <c r="Y253" s="16"/>
      <c r="AF253" s="17"/>
    </row>
    <row r="254" spans="25:32" ht="11.25" customHeight="1">
      <c r="Y254" s="16"/>
      <c r="AF254" s="17"/>
    </row>
    <row r="255" spans="25:32" ht="11.25" customHeight="1">
      <c r="Y255" s="16"/>
      <c r="AF255" s="17"/>
    </row>
    <row r="256" spans="25:32" ht="11.25" customHeight="1">
      <c r="Y256" s="16"/>
      <c r="AF256" s="17"/>
    </row>
    <row r="257" spans="25:32" ht="11.25" customHeight="1">
      <c r="Y257" s="16"/>
      <c r="AF257" s="17"/>
    </row>
    <row r="258" spans="25:32" ht="11.25" customHeight="1">
      <c r="Y258" s="16"/>
      <c r="AF258" s="17"/>
    </row>
    <row r="259" spans="25:32" ht="11.25" customHeight="1">
      <c r="Y259" s="16"/>
      <c r="AF259" s="17"/>
    </row>
    <row r="260" spans="25:32" ht="11.25" customHeight="1">
      <c r="Y260" s="16"/>
      <c r="AF260" s="17"/>
    </row>
    <row r="261" spans="25:32" ht="11.25" customHeight="1">
      <c r="Y261" s="16"/>
      <c r="AF261" s="17"/>
    </row>
    <row r="262" spans="25:32" ht="11.25" customHeight="1">
      <c r="Y262" s="16"/>
      <c r="AF262" s="17"/>
    </row>
    <row r="263" spans="25:32" ht="11.25" customHeight="1">
      <c r="Y263" s="16"/>
      <c r="AF263" s="17"/>
    </row>
    <row r="264" spans="25:32" ht="11.25" customHeight="1">
      <c r="Y264" s="16"/>
      <c r="AF264" s="17"/>
    </row>
    <row r="265" spans="25:32" ht="11.25" customHeight="1">
      <c r="Y265" s="16"/>
      <c r="AF265" s="17"/>
    </row>
    <row r="266" spans="25:32" ht="11.25" customHeight="1">
      <c r="Y266" s="16"/>
      <c r="AF266" s="37"/>
    </row>
    <row r="267" spans="25:32" ht="11.25" customHeight="1">
      <c r="Y267" s="16"/>
      <c r="AF267" s="17"/>
    </row>
    <row r="268" spans="25:32" ht="11.25" customHeight="1">
      <c r="Y268" s="16"/>
      <c r="AF268" s="17"/>
    </row>
    <row r="269" spans="25:32" ht="11.25" customHeight="1">
      <c r="Y269" s="16"/>
      <c r="AF269" s="17"/>
    </row>
    <row r="270" spans="25:32" ht="11.25" customHeight="1">
      <c r="Y270" s="16"/>
      <c r="AF270" s="17"/>
    </row>
    <row r="271" spans="25:32" ht="11.25" customHeight="1">
      <c r="Y271" s="16"/>
      <c r="AF271" s="17"/>
    </row>
    <row r="272" spans="25:32" ht="11.25" customHeight="1">
      <c r="Y272" s="16"/>
      <c r="AF272" s="17"/>
    </row>
    <row r="273" spans="25:32" ht="11.25" customHeight="1">
      <c r="Y273" s="16"/>
      <c r="AF273" s="17"/>
    </row>
    <row r="274" spans="25:32" ht="11.25" customHeight="1">
      <c r="Y274" s="16"/>
      <c r="AF274" s="37"/>
    </row>
    <row r="275" spans="25:32" ht="11.25" customHeight="1">
      <c r="Y275" s="16"/>
      <c r="AF275" s="37"/>
    </row>
    <row r="276" spans="25:32" ht="11.25" customHeight="1">
      <c r="Y276" s="17"/>
      <c r="AF276" s="37"/>
    </row>
    <row r="277" spans="25:32" ht="11.25" customHeight="1">
      <c r="Y277" s="16"/>
      <c r="AF277" s="37"/>
    </row>
    <row r="278" spans="25:32" ht="11.25" customHeight="1">
      <c r="Y278" s="16"/>
      <c r="AF278" s="17"/>
    </row>
    <row r="279" spans="25:32" ht="11.25" customHeight="1">
      <c r="Y279" s="16"/>
      <c r="AF279" s="17"/>
    </row>
    <row r="280" spans="25:32" ht="11.25" customHeight="1">
      <c r="Y280" s="16"/>
      <c r="AF280" s="17"/>
    </row>
    <row r="281" spans="25:32" ht="11.25" customHeight="1">
      <c r="Y281" s="16"/>
      <c r="AF281" s="25"/>
    </row>
    <row r="282" spans="25:32" ht="11.25" customHeight="1">
      <c r="Y282" s="16"/>
      <c r="AF282" s="25"/>
    </row>
    <row r="283" spans="25:32" ht="11.25" customHeight="1">
      <c r="Y283" s="16"/>
      <c r="AF283" s="25"/>
    </row>
    <row r="284" spans="25:32" ht="11.25" customHeight="1">
      <c r="Y284" s="16"/>
      <c r="AF284" s="25"/>
    </row>
    <row r="285" spans="25:32" ht="11.25" customHeight="1">
      <c r="Y285" s="16"/>
      <c r="AF285" s="25"/>
    </row>
    <row r="286" spans="25:32" ht="11.25" customHeight="1">
      <c r="Y286" s="16"/>
      <c r="AF286" s="25"/>
    </row>
    <row r="287" spans="25:32" ht="11.25" customHeight="1">
      <c r="Y287" s="16"/>
      <c r="AF287" s="25"/>
    </row>
    <row r="288" spans="25:32" ht="11.25" customHeight="1">
      <c r="Y288" s="16"/>
      <c r="AF288" s="25"/>
    </row>
    <row r="289" spans="25:32" ht="11.25" customHeight="1">
      <c r="Y289" s="16"/>
      <c r="AF289" s="25"/>
    </row>
    <row r="290" spans="25:32" ht="11.25" customHeight="1">
      <c r="Y290" s="16"/>
      <c r="AF290" s="25"/>
    </row>
    <row r="291" spans="25:32" ht="11.25" customHeight="1">
      <c r="Y291" s="16"/>
      <c r="AF291" s="25"/>
    </row>
    <row r="292" spans="25:32" ht="11.25" customHeight="1">
      <c r="Y292" s="16"/>
      <c r="AF292" s="25"/>
    </row>
    <row r="293" spans="24:25" ht="11.25" customHeight="1">
      <c r="X293" s="25"/>
      <c r="Y293" s="16"/>
    </row>
    <row r="294" spans="24:25" ht="11.25" customHeight="1">
      <c r="X294" s="25"/>
      <c r="Y294" s="16"/>
    </row>
    <row r="295" spans="24:25" ht="11.25" customHeight="1">
      <c r="X295" s="25"/>
      <c r="Y295" s="16"/>
    </row>
    <row r="296" spans="24:25" ht="11.25" customHeight="1">
      <c r="X296" s="25"/>
      <c r="Y296" s="16"/>
    </row>
    <row r="297" spans="24:25" ht="11.25" customHeight="1">
      <c r="X297" s="17"/>
      <c r="Y297" s="16"/>
    </row>
    <row r="298" spans="24:25" ht="11.25" customHeight="1">
      <c r="X298" s="17"/>
      <c r="Y298" s="16"/>
    </row>
    <row r="299" spans="24:25" ht="11.25" customHeight="1">
      <c r="X299" s="17"/>
      <c r="Y299" s="16"/>
    </row>
    <row r="300" spans="24:25" ht="11.25" customHeight="1">
      <c r="X300" s="17"/>
      <c r="Y300" s="16"/>
    </row>
    <row r="301" spans="24:25" ht="11.25" customHeight="1">
      <c r="X301" s="17"/>
      <c r="Y301" s="16"/>
    </row>
    <row r="302" spans="24:25" ht="11.25" customHeight="1">
      <c r="X302" s="17"/>
      <c r="Y302" s="16"/>
    </row>
    <row r="303" spans="24:25" ht="11.25" customHeight="1">
      <c r="X303" s="17"/>
      <c r="Y303" s="16"/>
    </row>
    <row r="344" ht="11.25" customHeight="1">
      <c r="R344" s="127"/>
    </row>
    <row r="345" ht="11.25" customHeight="1">
      <c r="R345" s="127"/>
    </row>
    <row r="346" ht="11.25" customHeight="1">
      <c r="R346" s="127"/>
    </row>
    <row r="347" ht="11.25" customHeight="1">
      <c r="R347" s="127"/>
    </row>
    <row r="348" ht="11.25" customHeight="1">
      <c r="R348" s="127"/>
    </row>
    <row r="349" ht="11.25" customHeight="1">
      <c r="R349" s="127"/>
    </row>
    <row r="350" ht="11.25" customHeight="1">
      <c r="R350" s="127"/>
    </row>
    <row r="351" ht="11.25" customHeight="1">
      <c r="R351" s="127"/>
    </row>
    <row r="352" ht="11.25" customHeight="1">
      <c r="R352" s="127"/>
    </row>
    <row r="353" ht="11.25" customHeight="1">
      <c r="R353" s="127"/>
    </row>
    <row r="354" ht="11.25" customHeight="1">
      <c r="R354" s="127"/>
    </row>
    <row r="355" ht="11.25" customHeight="1">
      <c r="R355" s="127"/>
    </row>
    <row r="356" ht="11.25" customHeight="1">
      <c r="R356" s="127"/>
    </row>
    <row r="357" ht="11.25" customHeight="1">
      <c r="R357" s="127"/>
    </row>
    <row r="358" ht="11.25" customHeight="1">
      <c r="R358" s="127"/>
    </row>
    <row r="359" ht="11.25" customHeight="1">
      <c r="R359" s="127"/>
    </row>
    <row r="360" ht="11.25" customHeight="1">
      <c r="R360" s="127"/>
    </row>
    <row r="361" ht="11.25" customHeight="1">
      <c r="R361" s="127"/>
    </row>
    <row r="362" ht="11.25" customHeight="1">
      <c r="R362" s="127"/>
    </row>
    <row r="363" ht="11.25" customHeight="1">
      <c r="R363" s="127"/>
    </row>
    <row r="364" ht="11.25" customHeight="1">
      <c r="R364" s="127"/>
    </row>
    <row r="365" ht="11.25" customHeight="1">
      <c r="R365" s="127"/>
    </row>
    <row r="366" ht="11.25" customHeight="1">
      <c r="R366" s="127"/>
    </row>
    <row r="367" ht="11.25" customHeight="1">
      <c r="R367" s="127"/>
    </row>
    <row r="368" ht="11.25" customHeight="1">
      <c r="R368" s="127"/>
    </row>
    <row r="369" spans="17:18" ht="11.25" customHeight="1">
      <c r="Q369" s="127"/>
      <c r="R369" s="127"/>
    </row>
    <row r="370" spans="17:18" ht="11.25" customHeight="1">
      <c r="Q370" s="127"/>
      <c r="R370" s="127"/>
    </row>
    <row r="371" spans="17:18" ht="11.25" customHeight="1">
      <c r="Q371" s="127"/>
      <c r="R371" s="127"/>
    </row>
    <row r="372" spans="17:18" ht="11.25" customHeight="1">
      <c r="Q372" s="127"/>
      <c r="R372" s="127"/>
    </row>
    <row r="373" spans="17:18" ht="11.25" customHeight="1">
      <c r="Q373" s="127"/>
      <c r="R373" s="127"/>
    </row>
    <row r="374" spans="17:18" ht="11.25" customHeight="1">
      <c r="Q374" s="127"/>
      <c r="R374" s="127"/>
    </row>
    <row r="375" spans="17:18" ht="11.25" customHeight="1">
      <c r="Q375" s="127"/>
      <c r="R375" s="127"/>
    </row>
    <row r="376" spans="17:18" ht="11.25" customHeight="1">
      <c r="Q376" s="127"/>
      <c r="R376" s="127"/>
    </row>
    <row r="377" spans="17:18" ht="11.25" customHeight="1">
      <c r="Q377" s="127"/>
      <c r="R377" s="127"/>
    </row>
    <row r="378" spans="17:18" ht="11.25" customHeight="1">
      <c r="Q378" s="127"/>
      <c r="R378" s="127"/>
    </row>
    <row r="379" spans="17:18" ht="11.25" customHeight="1">
      <c r="Q379" s="127"/>
      <c r="R379" s="127"/>
    </row>
    <row r="380" spans="17:18" ht="11.25" customHeight="1">
      <c r="Q380" s="127"/>
      <c r="R380" s="127"/>
    </row>
    <row r="381" spans="17:18" ht="11.25" customHeight="1">
      <c r="Q381" s="127"/>
      <c r="R381" s="127"/>
    </row>
    <row r="382" spans="17:18" ht="11.25" customHeight="1">
      <c r="Q382" s="127"/>
      <c r="R382" s="127"/>
    </row>
    <row r="383" spans="17:18" ht="11.25" customHeight="1">
      <c r="Q383" s="127"/>
      <c r="R383" s="127"/>
    </row>
    <row r="384" spans="17:18" ht="11.25" customHeight="1">
      <c r="Q384" s="127"/>
      <c r="R384" s="127"/>
    </row>
    <row r="385" spans="17:18" ht="11.25" customHeight="1">
      <c r="Q385" s="127"/>
      <c r="R385" s="127"/>
    </row>
    <row r="386" spans="17:18" ht="11.25" customHeight="1">
      <c r="Q386" s="127"/>
      <c r="R386" s="127"/>
    </row>
    <row r="387" spans="17:18" ht="11.25" customHeight="1">
      <c r="Q387" s="127"/>
      <c r="R387" s="127"/>
    </row>
    <row r="388" spans="17:18" ht="11.25" customHeight="1">
      <c r="Q388" s="127"/>
      <c r="R388" s="127"/>
    </row>
    <row r="389" spans="17:18" ht="11.25" customHeight="1">
      <c r="Q389" s="127"/>
      <c r="R389" s="127"/>
    </row>
    <row r="390" spans="17:18" ht="11.25" customHeight="1">
      <c r="Q390" s="127"/>
      <c r="R390" s="127"/>
    </row>
    <row r="391" spans="17:18" ht="11.25" customHeight="1">
      <c r="Q391" s="127"/>
      <c r="R391" s="127"/>
    </row>
    <row r="392" spans="17:18" ht="11.25" customHeight="1">
      <c r="Q392" s="127"/>
      <c r="R392" s="127"/>
    </row>
    <row r="393" spans="17:18" ht="11.25" customHeight="1">
      <c r="Q393" s="127"/>
      <c r="R393" s="127"/>
    </row>
    <row r="394" spans="17:18" ht="11.25" customHeight="1">
      <c r="Q394" s="127"/>
      <c r="R394" s="127"/>
    </row>
  </sheetData>
  <sheetProtection/>
  <mergeCells count="1">
    <mergeCell ref="C54:P54"/>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W48"/>
  <sheetViews>
    <sheetView showGridLines="0" zoomScalePageLayoutView="0" workbookViewId="0" topLeftCell="A1">
      <selection activeCell="A1" sqref="A1"/>
    </sheetView>
  </sheetViews>
  <sheetFormatPr defaultColWidth="8.00390625" defaultRowHeight="12"/>
  <cols>
    <col min="1" max="2" width="2.7109375" style="78" customWidth="1"/>
    <col min="3" max="3" width="21.00390625" style="78" customWidth="1"/>
    <col min="4" max="7" width="17.421875" style="78" customWidth="1"/>
    <col min="8" max="12" width="8.7109375" style="78" customWidth="1"/>
    <col min="13" max="13" width="16.00390625" style="84" customWidth="1"/>
    <col min="14" max="15" width="35.28125" style="84" customWidth="1"/>
    <col min="16" max="16" width="35.28125" style="78" customWidth="1"/>
    <col min="17" max="16384" width="8.00390625" style="78" customWidth="1"/>
  </cols>
  <sheetData>
    <row r="1" ht="12">
      <c r="A1" s="43"/>
    </row>
    <row r="2" ht="12">
      <c r="N2" s="20"/>
    </row>
    <row r="3" ht="12">
      <c r="C3" s="73" t="s">
        <v>341</v>
      </c>
    </row>
    <row r="4" ht="12">
      <c r="C4" s="73" t="s">
        <v>422</v>
      </c>
    </row>
    <row r="5" ht="12"/>
    <row r="6" spans="3:16" ht="16.5">
      <c r="C6" s="75" t="s">
        <v>572</v>
      </c>
      <c r="M6" s="45"/>
      <c r="P6" s="22"/>
    </row>
    <row r="7" spans="3:16" ht="12">
      <c r="C7" s="22" t="s">
        <v>22</v>
      </c>
      <c r="P7" s="46"/>
    </row>
    <row r="8" ht="12"/>
    <row r="9" spans="4:16" ht="11.25" customHeight="1">
      <c r="D9" s="86"/>
      <c r="E9" s="86"/>
      <c r="F9" s="86"/>
      <c r="G9" s="86"/>
      <c r="H9" s="306"/>
      <c r="I9" s="306"/>
      <c r="J9" s="306"/>
      <c r="K9" s="306"/>
      <c r="L9" s="47"/>
      <c r="P9" s="22"/>
    </row>
    <row r="10" spans="4:23" ht="48">
      <c r="D10" s="218" t="s">
        <v>414</v>
      </c>
      <c r="E10" s="117" t="s">
        <v>417</v>
      </c>
      <c r="F10" s="117" t="s">
        <v>416</v>
      </c>
      <c r="G10" s="117" t="s">
        <v>415</v>
      </c>
      <c r="H10" s="49"/>
      <c r="I10" s="49"/>
      <c r="J10" s="21"/>
      <c r="K10" s="49"/>
      <c r="L10" s="49"/>
      <c r="M10" s="20"/>
      <c r="N10" s="50"/>
      <c r="P10" s="46"/>
      <c r="W10" s="46"/>
    </row>
    <row r="11" spans="3:23" ht="12" customHeight="1">
      <c r="C11" s="78" t="s">
        <v>342</v>
      </c>
      <c r="D11" s="153">
        <v>49</v>
      </c>
      <c r="E11" s="153">
        <v>60</v>
      </c>
      <c r="F11" s="153">
        <v>73</v>
      </c>
      <c r="G11" s="153">
        <v>85</v>
      </c>
      <c r="H11" s="115"/>
      <c r="I11" s="89"/>
      <c r="K11" s="89"/>
      <c r="L11" s="88"/>
      <c r="M11" s="20"/>
      <c r="N11" s="22"/>
      <c r="W11" s="22"/>
    </row>
    <row r="12" spans="3:23" ht="12" customHeight="1">
      <c r="C12" s="78" t="s">
        <v>11</v>
      </c>
      <c r="D12" s="153">
        <v>84</v>
      </c>
      <c r="E12" s="153">
        <v>85</v>
      </c>
      <c r="F12" s="153">
        <v>93</v>
      </c>
      <c r="G12" s="153">
        <v>97</v>
      </c>
      <c r="H12" s="115"/>
      <c r="I12" s="89"/>
      <c r="J12" s="24"/>
      <c r="K12" s="89"/>
      <c r="L12" s="88"/>
      <c r="W12" s="22"/>
    </row>
    <row r="13" spans="3:23" ht="12" customHeight="1">
      <c r="C13" s="78" t="s">
        <v>154</v>
      </c>
      <c r="D13" s="153">
        <v>81</v>
      </c>
      <c r="E13" s="153">
        <v>91</v>
      </c>
      <c r="F13" s="153">
        <v>97</v>
      </c>
      <c r="G13" s="153">
        <v>98</v>
      </c>
      <c r="H13" s="115"/>
      <c r="I13" s="89"/>
      <c r="J13" s="21"/>
      <c r="K13" s="89"/>
      <c r="L13" s="88"/>
      <c r="M13" s="20"/>
      <c r="N13" s="45"/>
      <c r="W13" s="46"/>
    </row>
    <row r="14" spans="3:23" ht="12" customHeight="1">
      <c r="C14" s="78" t="s">
        <v>2</v>
      </c>
      <c r="D14" s="153">
        <v>78</v>
      </c>
      <c r="E14" s="153">
        <v>85</v>
      </c>
      <c r="F14" s="153">
        <v>94</v>
      </c>
      <c r="G14" s="153">
        <v>98</v>
      </c>
      <c r="H14" s="115"/>
      <c r="I14" s="89"/>
      <c r="K14" s="89"/>
      <c r="L14" s="88"/>
      <c r="M14" s="20"/>
      <c r="N14" s="24"/>
      <c r="W14" s="22"/>
    </row>
    <row r="15" spans="3:23" ht="12" customHeight="1">
      <c r="C15" s="78" t="s">
        <v>18</v>
      </c>
      <c r="D15" s="153">
        <v>78</v>
      </c>
      <c r="E15" s="153">
        <v>88</v>
      </c>
      <c r="F15" s="153">
        <v>92</v>
      </c>
      <c r="G15" s="153">
        <v>98</v>
      </c>
      <c r="H15" s="115"/>
      <c r="I15" s="89"/>
      <c r="J15" s="24"/>
      <c r="K15" s="89"/>
      <c r="L15" s="88"/>
      <c r="W15" s="22"/>
    </row>
    <row r="16" spans="3:23" ht="12" customHeight="1">
      <c r="C16" s="78" t="s">
        <v>17</v>
      </c>
      <c r="D16" s="153">
        <v>75</v>
      </c>
      <c r="E16" s="153">
        <v>80</v>
      </c>
      <c r="F16" s="153">
        <v>90</v>
      </c>
      <c r="G16" s="153">
        <v>98</v>
      </c>
      <c r="H16" s="115"/>
      <c r="I16" s="89"/>
      <c r="J16" s="21"/>
      <c r="K16" s="89"/>
      <c r="L16" s="88"/>
      <c r="M16" s="20"/>
      <c r="N16" s="50"/>
      <c r="W16" s="46"/>
    </row>
    <row r="17" spans="3:14" ht="12" customHeight="1">
      <c r="C17" s="78" t="s">
        <v>3</v>
      </c>
      <c r="D17" s="153">
        <v>65</v>
      </c>
      <c r="E17" s="153">
        <v>71</v>
      </c>
      <c r="F17" s="153">
        <v>81</v>
      </c>
      <c r="G17" s="153">
        <v>92</v>
      </c>
      <c r="H17" s="115"/>
      <c r="I17" s="89"/>
      <c r="J17" s="88"/>
      <c r="K17" s="89"/>
      <c r="L17" s="88"/>
      <c r="M17" s="90"/>
      <c r="N17" s="22"/>
    </row>
    <row r="18" spans="3:13" ht="12" customHeight="1">
      <c r="C18" s="78" t="s">
        <v>8</v>
      </c>
      <c r="D18" s="153">
        <v>62</v>
      </c>
      <c r="E18" s="153">
        <v>71</v>
      </c>
      <c r="F18" s="153">
        <v>78</v>
      </c>
      <c r="G18" s="153">
        <v>91</v>
      </c>
      <c r="H18" s="115"/>
      <c r="I18" s="89"/>
      <c r="J18" s="88"/>
      <c r="K18" s="89"/>
      <c r="L18" s="88"/>
      <c r="M18" s="90"/>
    </row>
    <row r="19" spans="3:15" ht="12" customHeight="1">
      <c r="C19" s="78" t="s">
        <v>12</v>
      </c>
      <c r="D19" s="153">
        <v>62</v>
      </c>
      <c r="E19" s="153">
        <v>71</v>
      </c>
      <c r="F19" s="153">
        <v>78</v>
      </c>
      <c r="G19" s="153">
        <v>87</v>
      </c>
      <c r="H19" s="115"/>
      <c r="I19" s="89"/>
      <c r="J19" s="88"/>
      <c r="K19" s="89"/>
      <c r="L19" s="88"/>
      <c r="M19" s="20"/>
      <c r="N19" s="90"/>
      <c r="O19" s="90"/>
    </row>
    <row r="20" spans="3:15" ht="12" customHeight="1">
      <c r="C20" s="78" t="s">
        <v>0</v>
      </c>
      <c r="D20" s="153">
        <v>58</v>
      </c>
      <c r="E20" s="153">
        <v>68</v>
      </c>
      <c r="F20" s="153">
        <v>82</v>
      </c>
      <c r="G20" s="153">
        <v>95</v>
      </c>
      <c r="H20" s="115"/>
      <c r="I20" s="89"/>
      <c r="J20" s="88"/>
      <c r="K20" s="89"/>
      <c r="L20" s="88"/>
      <c r="M20" s="20"/>
      <c r="N20" s="90"/>
      <c r="O20" s="90"/>
    </row>
    <row r="21" spans="3:15" ht="12" customHeight="1">
      <c r="C21" s="78" t="s">
        <v>4</v>
      </c>
      <c r="D21" s="153">
        <v>53</v>
      </c>
      <c r="E21" s="153">
        <v>76</v>
      </c>
      <c r="F21" s="153">
        <v>86</v>
      </c>
      <c r="G21" s="153">
        <v>86</v>
      </c>
      <c r="H21" s="115"/>
      <c r="I21" s="89"/>
      <c r="J21" s="88"/>
      <c r="K21" s="89"/>
      <c r="L21" s="88"/>
      <c r="M21" s="90"/>
      <c r="N21" s="91"/>
      <c r="O21" s="90"/>
    </row>
    <row r="22" spans="3:14" ht="12" customHeight="1">
      <c r="C22" s="78" t="s">
        <v>428</v>
      </c>
      <c r="D22" s="153">
        <v>46</v>
      </c>
      <c r="E22" s="153">
        <v>66</v>
      </c>
      <c r="F22" s="154">
        <v>82</v>
      </c>
      <c r="G22" s="153">
        <v>90</v>
      </c>
      <c r="H22" s="115"/>
      <c r="I22" s="89"/>
      <c r="J22" s="88"/>
      <c r="K22" s="89"/>
      <c r="L22" s="88"/>
      <c r="N22" s="91"/>
    </row>
    <row r="23" spans="3:15" ht="12" customHeight="1">
      <c r="C23" s="78" t="s">
        <v>151</v>
      </c>
      <c r="D23" s="153">
        <v>43</v>
      </c>
      <c r="E23" s="153">
        <v>61</v>
      </c>
      <c r="F23" s="153">
        <v>74</v>
      </c>
      <c r="G23" s="153">
        <v>89</v>
      </c>
      <c r="H23" s="115"/>
      <c r="I23" s="89"/>
      <c r="J23" s="88"/>
      <c r="K23" s="89"/>
      <c r="L23" s="88"/>
      <c r="M23" s="90"/>
      <c r="N23" s="91"/>
      <c r="O23" s="90"/>
    </row>
    <row r="24" spans="3:15" ht="12" customHeight="1">
      <c r="C24" s="44" t="s">
        <v>7</v>
      </c>
      <c r="D24" s="153">
        <v>41</v>
      </c>
      <c r="E24" s="153">
        <v>59</v>
      </c>
      <c r="F24" s="153">
        <v>79</v>
      </c>
      <c r="G24" s="153">
        <v>92</v>
      </c>
      <c r="H24" s="115"/>
      <c r="I24" s="89"/>
      <c r="J24" s="88"/>
      <c r="K24" s="89"/>
      <c r="L24" s="88"/>
      <c r="M24" s="90"/>
      <c r="N24" s="91"/>
      <c r="O24" s="90"/>
    </row>
    <row r="25" spans="3:15" ht="12" customHeight="1">
      <c r="C25" s="44" t="s">
        <v>149</v>
      </c>
      <c r="D25" s="153">
        <v>40</v>
      </c>
      <c r="E25" s="153">
        <v>64</v>
      </c>
      <c r="F25" s="153">
        <v>76</v>
      </c>
      <c r="G25" s="153">
        <v>85</v>
      </c>
      <c r="H25" s="115"/>
      <c r="I25" s="89"/>
      <c r="J25" s="88"/>
      <c r="K25" s="89"/>
      <c r="L25" s="88"/>
      <c r="N25" s="91"/>
      <c r="O25" s="90"/>
    </row>
    <row r="26" spans="3:14" ht="12" customHeight="1">
      <c r="C26" s="78" t="s">
        <v>60</v>
      </c>
      <c r="D26" s="153">
        <v>39</v>
      </c>
      <c r="E26" s="153">
        <v>49</v>
      </c>
      <c r="F26" s="153">
        <v>77</v>
      </c>
      <c r="G26" s="153">
        <v>86</v>
      </c>
      <c r="H26" s="115"/>
      <c r="I26" s="89"/>
      <c r="J26" s="88"/>
      <c r="K26" s="89"/>
      <c r="L26" s="88"/>
      <c r="M26" s="90"/>
      <c r="N26" s="91"/>
    </row>
    <row r="27" spans="3:14" ht="12" customHeight="1">
      <c r="C27" s="44" t="s">
        <v>6</v>
      </c>
      <c r="D27" s="153">
        <v>39</v>
      </c>
      <c r="E27" s="153">
        <v>58</v>
      </c>
      <c r="F27" s="153">
        <v>80</v>
      </c>
      <c r="G27" s="153">
        <v>94</v>
      </c>
      <c r="H27" s="115"/>
      <c r="I27" s="89"/>
      <c r="J27" s="88"/>
      <c r="K27" s="89"/>
      <c r="L27" s="88"/>
      <c r="N27" s="91"/>
    </row>
    <row r="28" spans="3:14" ht="12" customHeight="1">
      <c r="C28" s="78" t="s">
        <v>170</v>
      </c>
      <c r="D28" s="153">
        <v>38</v>
      </c>
      <c r="E28" s="153">
        <v>61</v>
      </c>
      <c r="F28" s="153">
        <v>74</v>
      </c>
      <c r="G28" s="153">
        <v>83</v>
      </c>
      <c r="H28" s="115"/>
      <c r="I28" s="89"/>
      <c r="J28" s="88"/>
      <c r="K28" s="89"/>
      <c r="L28" s="88"/>
      <c r="N28" s="91"/>
    </row>
    <row r="29" spans="3:13" ht="12" customHeight="1">
      <c r="C29" s="78" t="s">
        <v>13</v>
      </c>
      <c r="D29" s="153">
        <v>38</v>
      </c>
      <c r="E29" s="153">
        <v>53</v>
      </c>
      <c r="F29" s="153">
        <v>64</v>
      </c>
      <c r="G29" s="153">
        <v>76</v>
      </c>
      <c r="H29" s="115"/>
      <c r="I29" s="89"/>
      <c r="J29" s="88"/>
      <c r="K29" s="89"/>
      <c r="L29" s="88"/>
      <c r="M29" s="20"/>
    </row>
    <row r="30" spans="3:14" ht="12" customHeight="1">
      <c r="C30" s="78" t="s">
        <v>10</v>
      </c>
      <c r="D30" s="153">
        <v>35</v>
      </c>
      <c r="E30" s="153">
        <v>53</v>
      </c>
      <c r="F30" s="153">
        <v>75</v>
      </c>
      <c r="G30" s="153">
        <v>93</v>
      </c>
      <c r="H30" s="115"/>
      <c r="I30" s="89"/>
      <c r="J30" s="88"/>
      <c r="K30" s="89"/>
      <c r="L30" s="88"/>
      <c r="M30" s="90"/>
      <c r="N30" s="36"/>
    </row>
    <row r="31" spans="3:14" ht="12" customHeight="1">
      <c r="C31" s="44" t="s">
        <v>9</v>
      </c>
      <c r="D31" s="153">
        <v>34</v>
      </c>
      <c r="E31" s="153">
        <v>46</v>
      </c>
      <c r="F31" s="153">
        <v>58</v>
      </c>
      <c r="G31" s="153">
        <v>72</v>
      </c>
      <c r="H31" s="115"/>
      <c r="I31" s="89"/>
      <c r="J31" s="88"/>
      <c r="K31" s="89"/>
      <c r="L31" s="88"/>
      <c r="M31" s="90"/>
      <c r="N31" s="33"/>
    </row>
    <row r="32" spans="3:14" ht="12" customHeight="1">
      <c r="C32" s="78" t="s">
        <v>16</v>
      </c>
      <c r="D32" s="153">
        <v>34</v>
      </c>
      <c r="E32" s="153">
        <v>53</v>
      </c>
      <c r="F32" s="153">
        <v>74</v>
      </c>
      <c r="G32" s="153">
        <v>94</v>
      </c>
      <c r="H32" s="115"/>
      <c r="I32" s="89"/>
      <c r="J32" s="88"/>
      <c r="K32" s="89"/>
      <c r="L32" s="88"/>
      <c r="M32" s="90"/>
      <c r="N32" s="36"/>
    </row>
    <row r="33" spans="3:14" ht="12" customHeight="1">
      <c r="C33" s="78" t="s">
        <v>14</v>
      </c>
      <c r="D33" s="153">
        <v>32</v>
      </c>
      <c r="E33" s="153">
        <v>44</v>
      </c>
      <c r="F33" s="153">
        <v>61</v>
      </c>
      <c r="G33" s="153">
        <v>84</v>
      </c>
      <c r="H33" s="115"/>
      <c r="I33" s="89"/>
      <c r="J33" s="88"/>
      <c r="K33" s="89"/>
      <c r="L33" s="88"/>
      <c r="M33" s="90"/>
      <c r="N33" s="92"/>
    </row>
    <row r="34" spans="3:14" ht="12" customHeight="1">
      <c r="C34" s="78" t="s">
        <v>427</v>
      </c>
      <c r="D34" s="153">
        <v>28</v>
      </c>
      <c r="E34" s="153">
        <v>47</v>
      </c>
      <c r="F34" s="154">
        <v>71</v>
      </c>
      <c r="G34" s="153">
        <v>90</v>
      </c>
      <c r="H34" s="115"/>
      <c r="I34" s="89"/>
      <c r="J34" s="88"/>
      <c r="K34" s="89"/>
      <c r="L34" s="88"/>
      <c r="M34" s="90"/>
      <c r="N34" s="36"/>
    </row>
    <row r="35" spans="3:12" ht="12" customHeight="1">
      <c r="C35" s="78" t="s">
        <v>15</v>
      </c>
      <c r="D35" s="153">
        <v>19</v>
      </c>
      <c r="E35" s="153">
        <v>29</v>
      </c>
      <c r="F35" s="153">
        <v>50</v>
      </c>
      <c r="G35" s="153">
        <v>61</v>
      </c>
      <c r="H35" s="115"/>
      <c r="I35" s="89"/>
      <c r="J35" s="88"/>
      <c r="K35" s="89"/>
      <c r="L35" s="88"/>
    </row>
    <row r="36" spans="3:16" ht="12" customHeight="1">
      <c r="C36" s="78" t="s">
        <v>1</v>
      </c>
      <c r="D36" s="153">
        <v>16</v>
      </c>
      <c r="E36" s="153">
        <v>32</v>
      </c>
      <c r="F36" s="153">
        <v>61</v>
      </c>
      <c r="G36" s="153">
        <v>76</v>
      </c>
      <c r="H36" s="115"/>
      <c r="I36" s="89"/>
      <c r="J36" s="88"/>
      <c r="K36" s="89"/>
      <c r="L36" s="88"/>
      <c r="M36" s="20"/>
      <c r="N36" s="93"/>
      <c r="O36" s="93"/>
      <c r="P36" s="94"/>
    </row>
    <row r="37" spans="3:16" ht="12" customHeight="1">
      <c r="C37" s="78" t="s">
        <v>345</v>
      </c>
      <c r="D37" s="153">
        <v>88</v>
      </c>
      <c r="E37" s="153">
        <v>97</v>
      </c>
      <c r="F37" s="153">
        <v>99</v>
      </c>
      <c r="G37" s="153">
        <v>99</v>
      </c>
      <c r="H37" s="115"/>
      <c r="I37" s="89"/>
      <c r="J37" s="88"/>
      <c r="K37" s="89"/>
      <c r="L37" s="88"/>
      <c r="M37" s="90"/>
      <c r="N37" s="93"/>
      <c r="O37" s="93"/>
      <c r="P37" s="94"/>
    </row>
    <row r="38" spans="3:16" ht="12" customHeight="1">
      <c r="C38" s="78" t="s">
        <v>58</v>
      </c>
      <c r="D38" s="153">
        <v>88</v>
      </c>
      <c r="E38" s="153">
        <v>90</v>
      </c>
      <c r="F38" s="153">
        <v>97</v>
      </c>
      <c r="G38" s="153">
        <v>97</v>
      </c>
      <c r="H38" s="115"/>
      <c r="I38" s="89"/>
      <c r="J38" s="88"/>
      <c r="K38" s="89"/>
      <c r="L38" s="88"/>
      <c r="M38" s="90"/>
      <c r="N38" s="52"/>
      <c r="O38" s="52"/>
      <c r="P38" s="52"/>
    </row>
    <row r="39" spans="1:16" ht="12" customHeight="1">
      <c r="A39" s="53"/>
      <c r="B39" s="53"/>
      <c r="C39" s="53"/>
      <c r="D39" s="53"/>
      <c r="E39" s="53"/>
      <c r="F39" s="53"/>
      <c r="G39" s="53"/>
      <c r="H39" s="53"/>
      <c r="M39" s="90"/>
      <c r="N39" s="52"/>
      <c r="O39" s="52"/>
      <c r="P39" s="52"/>
    </row>
    <row r="40" spans="1:8" ht="12" customHeight="1">
      <c r="A40" s="53"/>
      <c r="B40" s="53"/>
      <c r="C40" s="91" t="s">
        <v>593</v>
      </c>
      <c r="D40" s="53"/>
      <c r="E40" s="53"/>
      <c r="F40" s="53"/>
      <c r="G40" s="53"/>
      <c r="H40" s="53"/>
    </row>
    <row r="41" spans="1:8" ht="12" customHeight="1">
      <c r="A41" s="53"/>
      <c r="B41" s="53"/>
      <c r="C41" s="30" t="s">
        <v>405</v>
      </c>
      <c r="D41" s="53"/>
      <c r="E41" s="53"/>
      <c r="F41" s="53"/>
      <c r="G41" s="53"/>
      <c r="H41" s="53"/>
    </row>
    <row r="42" spans="1:8" ht="12" customHeight="1">
      <c r="A42" s="53"/>
      <c r="B42" s="53"/>
      <c r="D42" s="53"/>
      <c r="E42" s="53"/>
      <c r="F42" s="53"/>
      <c r="G42" s="53"/>
      <c r="H42" s="53"/>
    </row>
    <row r="43" spans="1:8" ht="12" customHeight="1">
      <c r="A43" s="53"/>
      <c r="B43" s="53"/>
      <c r="D43" s="53"/>
      <c r="E43" s="53"/>
      <c r="F43" s="53"/>
      <c r="G43" s="53"/>
      <c r="H43" s="53"/>
    </row>
    <row r="44" spans="1:8" ht="12">
      <c r="A44" s="53"/>
      <c r="B44" s="53"/>
      <c r="C44" s="53"/>
      <c r="D44" s="53"/>
      <c r="E44" s="53"/>
      <c r="F44" s="53"/>
      <c r="G44" s="53"/>
      <c r="H44" s="53"/>
    </row>
    <row r="45" spans="1:8" ht="12">
      <c r="A45" s="53"/>
      <c r="B45" s="53"/>
      <c r="C45" s="53"/>
      <c r="D45" s="53"/>
      <c r="E45" s="53"/>
      <c r="F45" s="53"/>
      <c r="G45" s="53"/>
      <c r="H45" s="53"/>
    </row>
    <row r="47" ht="12">
      <c r="A47" s="29" t="s">
        <v>410</v>
      </c>
    </row>
    <row r="48" ht="12">
      <c r="A48" s="78" t="s">
        <v>413</v>
      </c>
    </row>
  </sheetData>
  <sheetProtection/>
  <mergeCells count="2">
    <mergeCell ref="H9:I9"/>
    <mergeCell ref="J9:K9"/>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B1:R299"/>
  <sheetViews>
    <sheetView showGridLines="0" zoomScalePageLayoutView="0" workbookViewId="0" topLeftCell="A1">
      <selection activeCell="A1" sqref="A1"/>
    </sheetView>
  </sheetViews>
  <sheetFormatPr defaultColWidth="9.140625" defaultRowHeight="11.25" customHeight="1"/>
  <cols>
    <col min="1" max="2" width="2.7109375" style="16" customWidth="1"/>
    <col min="3" max="3" width="20.7109375" style="16" customWidth="1"/>
    <col min="4" max="9" width="15.7109375" style="16" customWidth="1"/>
    <col min="10" max="10" width="5.57421875" style="16" bestFit="1" customWidth="1"/>
    <col min="11" max="11" width="52.00390625" style="16" bestFit="1" customWidth="1"/>
    <col min="12" max="12" width="9.8515625" style="57" customWidth="1"/>
    <col min="13" max="13" width="8.00390625" style="42" customWidth="1"/>
    <col min="14" max="14" width="14.28125" style="37" customWidth="1"/>
    <col min="15" max="15" width="10.00390625" style="16" customWidth="1"/>
    <col min="16" max="16384" width="9.140625" style="16" customWidth="1"/>
  </cols>
  <sheetData>
    <row r="1" spans="2:15" ht="11.25" customHeight="1">
      <c r="B1" s="200"/>
      <c r="C1" s="219"/>
      <c r="J1" s="14" t="s">
        <v>61</v>
      </c>
      <c r="K1" s="14" t="s">
        <v>62</v>
      </c>
      <c r="L1" s="15" t="s">
        <v>63</v>
      </c>
      <c r="M1" s="15" t="s">
        <v>260</v>
      </c>
      <c r="N1" s="15" t="s">
        <v>343</v>
      </c>
      <c r="O1" s="155" t="s">
        <v>529</v>
      </c>
    </row>
    <row r="2" spans="10:15" ht="11.25" customHeight="1">
      <c r="J2" s="17" t="s">
        <v>64</v>
      </c>
      <c r="K2" s="17" t="s">
        <v>65</v>
      </c>
      <c r="L2" s="17">
        <v>49</v>
      </c>
      <c r="M2" s="39"/>
      <c r="N2" s="190">
        <f>IF(L2&lt;50,3)</f>
        <v>3</v>
      </c>
      <c r="O2" s="19" t="s">
        <v>437</v>
      </c>
    </row>
    <row r="3" spans="3:15" ht="11.25" customHeight="1">
      <c r="C3" s="73" t="s">
        <v>341</v>
      </c>
      <c r="J3" s="17" t="s">
        <v>66</v>
      </c>
      <c r="K3" s="17" t="s">
        <v>67</v>
      </c>
      <c r="L3" s="17">
        <v>50</v>
      </c>
      <c r="M3" s="39"/>
      <c r="N3" s="190">
        <f>IF(L3&lt;70,4)</f>
        <v>4</v>
      </c>
      <c r="O3" s="16" t="s">
        <v>437</v>
      </c>
    </row>
    <row r="4" spans="3:15" ht="11.25" customHeight="1">
      <c r="C4" s="73" t="s">
        <v>423</v>
      </c>
      <c r="J4" s="17" t="s">
        <v>68</v>
      </c>
      <c r="K4" s="17" t="s">
        <v>69</v>
      </c>
      <c r="L4" s="17">
        <v>46</v>
      </c>
      <c r="M4" s="39"/>
      <c r="N4" s="190">
        <f aca="true" t="shared" si="0" ref="N4:N12">IF(L4&lt;50,3)</f>
        <v>3</v>
      </c>
      <c r="O4" s="19" t="s">
        <v>437</v>
      </c>
    </row>
    <row r="5" spans="3:15" s="19" customFormat="1" ht="11.25" customHeight="1">
      <c r="C5" s="22"/>
      <c r="D5" s="16"/>
      <c r="J5" s="17" t="s">
        <v>268</v>
      </c>
      <c r="K5" s="17" t="s">
        <v>269</v>
      </c>
      <c r="L5" s="17">
        <v>55</v>
      </c>
      <c r="M5" s="39"/>
      <c r="N5" s="190">
        <f>IF(L5&lt;70,4)</f>
        <v>4</v>
      </c>
      <c r="O5" s="16" t="s">
        <v>437</v>
      </c>
    </row>
    <row r="6" spans="3:15" ht="17.25">
      <c r="C6" s="76" t="s">
        <v>612</v>
      </c>
      <c r="J6" s="17" t="s">
        <v>270</v>
      </c>
      <c r="K6" s="17" t="s">
        <v>24</v>
      </c>
      <c r="L6" s="17">
        <v>59</v>
      </c>
      <c r="M6" s="39"/>
      <c r="N6" s="190">
        <f>IF(L6&lt;70,4)</f>
        <v>4</v>
      </c>
      <c r="O6" s="16" t="s">
        <v>437</v>
      </c>
    </row>
    <row r="7" spans="3:15" ht="11.25" customHeight="1">
      <c r="C7" s="22" t="s">
        <v>23</v>
      </c>
      <c r="J7" s="17" t="s">
        <v>25</v>
      </c>
      <c r="K7" s="17" t="s">
        <v>26</v>
      </c>
      <c r="L7" s="17">
        <v>42</v>
      </c>
      <c r="M7" s="39"/>
      <c r="N7" s="190">
        <f t="shared" si="0"/>
        <v>3</v>
      </c>
      <c r="O7" s="16" t="s">
        <v>437</v>
      </c>
    </row>
    <row r="8" spans="3:18" ht="11.25" customHeight="1">
      <c r="C8" s="22"/>
      <c r="J8" s="17" t="s">
        <v>27</v>
      </c>
      <c r="K8" s="17" t="s">
        <v>28</v>
      </c>
      <c r="L8" s="17">
        <v>52</v>
      </c>
      <c r="M8" s="39"/>
      <c r="N8" s="190">
        <f>IF(L8&lt;70,4)</f>
        <v>4</v>
      </c>
      <c r="O8" s="16" t="s">
        <v>437</v>
      </c>
      <c r="Q8" s="40"/>
      <c r="R8" s="40"/>
    </row>
    <row r="9" spans="3:18" ht="11.25" customHeight="1">
      <c r="C9" s="22"/>
      <c r="J9" s="17" t="s">
        <v>29</v>
      </c>
      <c r="K9" s="17" t="s">
        <v>30</v>
      </c>
      <c r="L9" s="17">
        <v>39</v>
      </c>
      <c r="M9" s="39"/>
      <c r="N9" s="190">
        <f t="shared" si="0"/>
        <v>3</v>
      </c>
      <c r="O9" s="16" t="s">
        <v>437</v>
      </c>
      <c r="Q9" s="40"/>
      <c r="R9" s="40"/>
    </row>
    <row r="10" spans="2:18" ht="11.25" customHeight="1">
      <c r="B10" s="23"/>
      <c r="C10" s="22"/>
      <c r="J10" s="17" t="s">
        <v>31</v>
      </c>
      <c r="K10" s="17" t="s">
        <v>32</v>
      </c>
      <c r="L10" s="25">
        <v>38</v>
      </c>
      <c r="M10" s="39"/>
      <c r="N10" s="190">
        <f t="shared" si="0"/>
        <v>3</v>
      </c>
      <c r="O10" s="16" t="s">
        <v>437</v>
      </c>
      <c r="Q10" s="191"/>
      <c r="R10" s="40"/>
    </row>
    <row r="11" spans="2:18" ht="12">
      <c r="B11" s="20"/>
      <c r="C11" s="22"/>
      <c r="J11" s="25" t="s">
        <v>33</v>
      </c>
      <c r="K11" s="25" t="s">
        <v>34</v>
      </c>
      <c r="L11" s="25">
        <v>47</v>
      </c>
      <c r="M11" s="39"/>
      <c r="N11" s="190">
        <f t="shared" si="0"/>
        <v>3</v>
      </c>
      <c r="O11" s="16" t="s">
        <v>437</v>
      </c>
      <c r="Q11" s="191"/>
      <c r="R11" s="40"/>
    </row>
    <row r="12" spans="2:18" ht="11.25" customHeight="1">
      <c r="B12" s="20"/>
      <c r="C12" s="22"/>
      <c r="J12" s="25" t="s">
        <v>35</v>
      </c>
      <c r="K12" s="25" t="s">
        <v>36</v>
      </c>
      <c r="L12" s="25">
        <v>46</v>
      </c>
      <c r="M12" s="39"/>
      <c r="N12" s="190">
        <f t="shared" si="0"/>
        <v>3</v>
      </c>
      <c r="O12" s="16" t="s">
        <v>437</v>
      </c>
      <c r="Q12" s="191"/>
      <c r="R12" s="40"/>
    </row>
    <row r="13" spans="2:18" ht="11.25" customHeight="1">
      <c r="B13" s="23"/>
      <c r="C13" s="22"/>
      <c r="J13" s="147" t="s">
        <v>578</v>
      </c>
      <c r="K13" s="147" t="s">
        <v>37</v>
      </c>
      <c r="L13" s="25">
        <v>10</v>
      </c>
      <c r="M13" s="39"/>
      <c r="N13" s="190">
        <f>IF(L13&lt;20,1)</f>
        <v>1</v>
      </c>
      <c r="O13" s="16" t="s">
        <v>437</v>
      </c>
      <c r="Q13" s="192"/>
      <c r="R13" s="40"/>
    </row>
    <row r="14" spans="2:18" ht="11.25" customHeight="1">
      <c r="B14" s="23"/>
      <c r="C14" s="46"/>
      <c r="J14" s="147" t="s">
        <v>579</v>
      </c>
      <c r="K14" s="147" t="s">
        <v>580</v>
      </c>
      <c r="L14" s="25">
        <v>9</v>
      </c>
      <c r="M14" s="39"/>
      <c r="N14" s="190">
        <f>IF(L14&lt;20,1)</f>
        <v>1</v>
      </c>
      <c r="Q14" s="192"/>
      <c r="R14" s="40"/>
    </row>
    <row r="15" spans="2:18" ht="11.25" customHeight="1">
      <c r="B15" s="23"/>
      <c r="C15" s="22"/>
      <c r="J15" s="147" t="s">
        <v>581</v>
      </c>
      <c r="K15" s="147" t="s">
        <v>582</v>
      </c>
      <c r="L15" s="25">
        <v>10</v>
      </c>
      <c r="M15" s="39"/>
      <c r="N15" s="190">
        <f>IF(L15&lt;20,1)</f>
        <v>1</v>
      </c>
      <c r="Q15" s="192"/>
      <c r="R15" s="40"/>
    </row>
    <row r="16" spans="2:18" ht="11.25" customHeight="1">
      <c r="B16" s="23"/>
      <c r="J16" s="147" t="s">
        <v>583</v>
      </c>
      <c r="K16" s="147" t="s">
        <v>584</v>
      </c>
      <c r="L16" s="25">
        <v>9</v>
      </c>
      <c r="M16" s="39"/>
      <c r="N16" s="190">
        <f>IF(L16&lt;20,1)</f>
        <v>1</v>
      </c>
      <c r="Q16" s="192"/>
      <c r="R16" s="40"/>
    </row>
    <row r="17" spans="2:18" ht="11.25" customHeight="1">
      <c r="B17" s="23"/>
      <c r="J17" s="147" t="s">
        <v>585</v>
      </c>
      <c r="K17" s="147" t="s">
        <v>586</v>
      </c>
      <c r="L17" s="25">
        <v>19</v>
      </c>
      <c r="M17" s="39"/>
      <c r="N17" s="190">
        <f>IF(L17&lt;20,1)</f>
        <v>1</v>
      </c>
      <c r="Q17" s="192"/>
      <c r="R17" s="40"/>
    </row>
    <row r="18" spans="2:18" ht="11.25" customHeight="1">
      <c r="B18" s="23"/>
      <c r="J18" s="147" t="s">
        <v>587</v>
      </c>
      <c r="K18" s="147" t="s">
        <v>588</v>
      </c>
      <c r="L18" s="25">
        <v>9</v>
      </c>
      <c r="M18" s="39"/>
      <c r="N18" s="190">
        <f>IF(L18&lt;20,1)</f>
        <v>1</v>
      </c>
      <c r="Q18" s="192"/>
      <c r="R18" s="40"/>
    </row>
    <row r="19" spans="2:18" ht="11.25" customHeight="1">
      <c r="B19" s="20"/>
      <c r="J19" s="25" t="s">
        <v>38</v>
      </c>
      <c r="K19" s="25" t="s">
        <v>39</v>
      </c>
      <c r="L19" s="25">
        <v>42</v>
      </c>
      <c r="M19" s="39"/>
      <c r="N19" s="190">
        <f>IF(L19&lt;50,3)</f>
        <v>3</v>
      </c>
      <c r="O19" s="16" t="s">
        <v>437</v>
      </c>
      <c r="Q19" s="193"/>
      <c r="R19" s="40"/>
    </row>
    <row r="20" spans="10:18" ht="11.25" customHeight="1">
      <c r="J20" s="25" t="s">
        <v>40</v>
      </c>
      <c r="K20" s="25" t="s">
        <v>86</v>
      </c>
      <c r="L20" s="25">
        <v>42</v>
      </c>
      <c r="M20" s="39"/>
      <c r="N20" s="190">
        <f>IF(L20&lt;50,3)</f>
        <v>3</v>
      </c>
      <c r="O20" s="16" t="s">
        <v>437</v>
      </c>
      <c r="Q20" s="40"/>
      <c r="R20" s="40"/>
    </row>
    <row r="21" spans="4:18" ht="11.25" customHeight="1">
      <c r="D21" s="17"/>
      <c r="J21" s="25" t="s">
        <v>41</v>
      </c>
      <c r="K21" s="25" t="s">
        <v>42</v>
      </c>
      <c r="L21" s="25">
        <v>34</v>
      </c>
      <c r="M21" s="39"/>
      <c r="N21" s="190">
        <f>IF(L21&lt;50,3)</f>
        <v>3</v>
      </c>
      <c r="O21" s="16" t="s">
        <v>437</v>
      </c>
      <c r="Q21" s="40"/>
      <c r="R21" s="40"/>
    </row>
    <row r="22" spans="3:18" ht="11.25" customHeight="1">
      <c r="C22" s="19" t="s">
        <v>537</v>
      </c>
      <c r="D22" s="17"/>
      <c r="J22" s="25" t="s">
        <v>43</v>
      </c>
      <c r="K22" s="25" t="s">
        <v>44</v>
      </c>
      <c r="L22" s="56">
        <v>27</v>
      </c>
      <c r="M22" s="39"/>
      <c r="N22" s="190">
        <f>IF(L22&lt;30,2)</f>
        <v>2</v>
      </c>
      <c r="O22" s="16" t="s">
        <v>437</v>
      </c>
      <c r="Q22" s="40"/>
      <c r="R22" s="40"/>
    </row>
    <row r="23" spans="3:15" ht="11.25" customHeight="1">
      <c r="C23" s="113" t="s">
        <v>567</v>
      </c>
      <c r="D23" s="220">
        <v>1</v>
      </c>
      <c r="J23" s="25" t="s">
        <v>45</v>
      </c>
      <c r="K23" s="25" t="s">
        <v>46</v>
      </c>
      <c r="L23" s="157">
        <v>40</v>
      </c>
      <c r="M23" s="39"/>
      <c r="N23" s="190">
        <f>IF(L23&lt;50,3)</f>
        <v>3</v>
      </c>
      <c r="O23" s="16" t="s">
        <v>437</v>
      </c>
    </row>
    <row r="24" spans="3:15" ht="11.25" customHeight="1">
      <c r="C24" s="114" t="s">
        <v>568</v>
      </c>
      <c r="D24" s="220">
        <v>2</v>
      </c>
      <c r="J24" s="25" t="s">
        <v>47</v>
      </c>
      <c r="K24" s="25" t="s">
        <v>48</v>
      </c>
      <c r="L24" s="157">
        <v>36</v>
      </c>
      <c r="M24" s="39"/>
      <c r="N24" s="190">
        <f>IF(L24&lt;50,3)</f>
        <v>3</v>
      </c>
      <c r="O24" s="16" t="s">
        <v>437</v>
      </c>
    </row>
    <row r="25" spans="3:15" ht="11.25" customHeight="1">
      <c r="C25" s="114" t="s">
        <v>569</v>
      </c>
      <c r="D25" s="220">
        <v>3</v>
      </c>
      <c r="J25" s="17" t="s">
        <v>49</v>
      </c>
      <c r="K25" s="17" t="s">
        <v>87</v>
      </c>
      <c r="L25" s="157">
        <v>37</v>
      </c>
      <c r="M25" s="39"/>
      <c r="N25" s="190">
        <f>IF(L25&lt;50,3)</f>
        <v>3</v>
      </c>
      <c r="O25" s="16" t="s">
        <v>437</v>
      </c>
    </row>
    <row r="26" spans="3:17" ht="11.25" customHeight="1">
      <c r="C26" s="114" t="s">
        <v>566</v>
      </c>
      <c r="D26" s="220">
        <v>4</v>
      </c>
      <c r="E26" s="17"/>
      <c r="F26" s="224"/>
      <c r="G26" s="224"/>
      <c r="H26" s="224"/>
      <c r="I26" s="224"/>
      <c r="J26" s="17" t="s">
        <v>50</v>
      </c>
      <c r="K26" s="17" t="s">
        <v>51</v>
      </c>
      <c r="L26" s="56">
        <v>32</v>
      </c>
      <c r="M26" s="39"/>
      <c r="N26" s="190">
        <f>IF(L26&lt;50,3)</f>
        <v>3</v>
      </c>
      <c r="O26" s="16" t="s">
        <v>437</v>
      </c>
      <c r="P26" s="224"/>
      <c r="Q26" s="224"/>
    </row>
    <row r="27" spans="3:17" ht="11.25" customHeight="1">
      <c r="C27" s="113" t="s">
        <v>570</v>
      </c>
      <c r="D27" s="220">
        <v>5</v>
      </c>
      <c r="E27" s="17"/>
      <c r="F27" s="243"/>
      <c r="G27" s="224"/>
      <c r="H27" s="244"/>
      <c r="I27" s="244"/>
      <c r="J27" s="17" t="s">
        <v>52</v>
      </c>
      <c r="K27" s="17" t="s">
        <v>53</v>
      </c>
      <c r="L27" s="148">
        <v>83</v>
      </c>
      <c r="M27" s="39"/>
      <c r="N27" s="190">
        <v>5</v>
      </c>
      <c r="O27" s="16" t="s">
        <v>437</v>
      </c>
      <c r="P27" s="224"/>
      <c r="Q27" s="224"/>
    </row>
    <row r="28" spans="2:17" ht="11.25" customHeight="1">
      <c r="B28" s="19"/>
      <c r="C28" s="16" t="s">
        <v>267</v>
      </c>
      <c r="D28" s="201" t="s">
        <v>56</v>
      </c>
      <c r="F28" s="245"/>
      <c r="G28" s="224"/>
      <c r="H28" s="305"/>
      <c r="I28" s="224"/>
      <c r="J28" s="17" t="s">
        <v>54</v>
      </c>
      <c r="K28" s="17" t="s">
        <v>55</v>
      </c>
      <c r="L28" s="17">
        <v>74</v>
      </c>
      <c r="M28" s="39"/>
      <c r="N28" s="190">
        <v>5</v>
      </c>
      <c r="O28" s="16" t="s">
        <v>437</v>
      </c>
      <c r="P28" s="224"/>
      <c r="Q28" s="224"/>
    </row>
    <row r="29" spans="3:17" ht="11.25" customHeight="1">
      <c r="C29" s="27"/>
      <c r="F29" s="245"/>
      <c r="G29" s="224"/>
      <c r="H29" s="305"/>
      <c r="I29" s="246"/>
      <c r="J29" s="17" t="s">
        <v>111</v>
      </c>
      <c r="K29" s="17" t="s">
        <v>112</v>
      </c>
      <c r="L29" s="17">
        <v>73</v>
      </c>
      <c r="M29" s="39"/>
      <c r="N29" s="190">
        <v>5</v>
      </c>
      <c r="O29" s="16" t="s">
        <v>437</v>
      </c>
      <c r="P29" s="224"/>
      <c r="Q29" s="224"/>
    </row>
    <row r="30" spans="3:17" ht="11.25" customHeight="1">
      <c r="C30" s="81" t="s">
        <v>589</v>
      </c>
      <c r="D30" s="17"/>
      <c r="F30" s="245"/>
      <c r="G30" s="224"/>
      <c r="H30" s="247"/>
      <c r="I30" s="247"/>
      <c r="J30" s="17" t="s">
        <v>113</v>
      </c>
      <c r="K30" s="17" t="s">
        <v>114</v>
      </c>
      <c r="L30" s="17">
        <v>78</v>
      </c>
      <c r="M30" s="39"/>
      <c r="N30" s="190">
        <v>5</v>
      </c>
      <c r="O30" s="16" t="s">
        <v>437</v>
      </c>
      <c r="P30" s="224"/>
      <c r="Q30" s="224"/>
    </row>
    <row r="31" spans="3:17" ht="11.25" customHeight="1">
      <c r="C31" s="30" t="s">
        <v>418</v>
      </c>
      <c r="D31" s="27"/>
      <c r="F31" s="245"/>
      <c r="G31" s="224"/>
      <c r="H31" s="247"/>
      <c r="I31" s="247"/>
      <c r="J31" s="17" t="s">
        <v>115</v>
      </c>
      <c r="K31" s="17" t="s">
        <v>116</v>
      </c>
      <c r="L31" s="17">
        <v>73</v>
      </c>
      <c r="M31" s="39"/>
      <c r="N31" s="190">
        <v>5</v>
      </c>
      <c r="O31" s="16" t="s">
        <v>437</v>
      </c>
      <c r="P31" s="224"/>
      <c r="Q31" s="224"/>
    </row>
    <row r="32" spans="2:17" ht="11.25" customHeight="1">
      <c r="B32" s="113"/>
      <c r="F32" s="245"/>
      <c r="G32" s="224"/>
      <c r="H32" s="247"/>
      <c r="I32" s="247"/>
      <c r="J32" s="16" t="s">
        <v>439</v>
      </c>
      <c r="K32" s="16" t="s">
        <v>486</v>
      </c>
      <c r="L32" s="225">
        <v>69</v>
      </c>
      <c r="N32" s="190">
        <f aca="true" t="shared" si="1" ref="N32:N46">IF(L32&lt;70,4)</f>
        <v>4</v>
      </c>
      <c r="P32" s="224"/>
      <c r="Q32" s="224"/>
    </row>
    <row r="33" spans="6:17" ht="11.25" customHeight="1">
      <c r="F33" s="245"/>
      <c r="G33" s="224"/>
      <c r="H33" s="247"/>
      <c r="I33" s="247"/>
      <c r="J33" s="16" t="s">
        <v>440</v>
      </c>
      <c r="K33" s="16" t="s">
        <v>487</v>
      </c>
      <c r="L33" s="225">
        <v>69</v>
      </c>
      <c r="N33" s="190">
        <f t="shared" si="1"/>
        <v>4</v>
      </c>
      <c r="P33" s="224"/>
      <c r="Q33" s="224"/>
    </row>
    <row r="34" spans="2:17" ht="11.25" customHeight="1">
      <c r="B34" s="27"/>
      <c r="F34" s="245"/>
      <c r="G34" s="227"/>
      <c r="H34" s="224"/>
      <c r="I34" s="224"/>
      <c r="J34" s="27" t="s">
        <v>441</v>
      </c>
      <c r="K34" s="27" t="s">
        <v>334</v>
      </c>
      <c r="L34" s="225">
        <v>68</v>
      </c>
      <c r="N34" s="190">
        <f t="shared" si="1"/>
        <v>4</v>
      </c>
      <c r="P34" s="224"/>
      <c r="Q34" s="224"/>
    </row>
    <row r="35" spans="2:17" ht="11.25" customHeight="1">
      <c r="B35" s="28"/>
      <c r="E35" s="17"/>
      <c r="F35" s="224"/>
      <c r="G35" s="224"/>
      <c r="H35" s="224"/>
      <c r="I35" s="224"/>
      <c r="J35" s="27" t="s">
        <v>442</v>
      </c>
      <c r="K35" s="27" t="s">
        <v>108</v>
      </c>
      <c r="L35" s="225">
        <v>58</v>
      </c>
      <c r="N35" s="190">
        <f t="shared" si="1"/>
        <v>4</v>
      </c>
      <c r="P35" s="224"/>
      <c r="Q35" s="224"/>
    </row>
    <row r="36" spans="2:17" ht="11.25" customHeight="1">
      <c r="B36" s="27"/>
      <c r="E36" s="27"/>
      <c r="F36" s="224"/>
      <c r="G36" s="224"/>
      <c r="H36" s="224"/>
      <c r="I36" s="224"/>
      <c r="J36" s="27" t="s">
        <v>443</v>
      </c>
      <c r="K36" s="27" t="s">
        <v>335</v>
      </c>
      <c r="L36" s="225">
        <v>63</v>
      </c>
      <c r="N36" s="190">
        <f t="shared" si="1"/>
        <v>4</v>
      </c>
      <c r="P36" s="224"/>
      <c r="Q36" s="224"/>
    </row>
    <row r="37" spans="2:17" ht="11.25" customHeight="1">
      <c r="B37" s="27"/>
      <c r="D37" s="27"/>
      <c r="E37" s="27"/>
      <c r="F37" s="224"/>
      <c r="G37" s="224"/>
      <c r="H37" s="224"/>
      <c r="I37" s="224"/>
      <c r="J37" s="27" t="s">
        <v>444</v>
      </c>
      <c r="K37" s="27" t="s">
        <v>336</v>
      </c>
      <c r="L37" s="225">
        <v>71</v>
      </c>
      <c r="N37" s="190">
        <v>5</v>
      </c>
      <c r="P37" s="224"/>
      <c r="Q37" s="224"/>
    </row>
    <row r="38" spans="2:17" ht="11.25" customHeight="1">
      <c r="B38" s="29"/>
      <c r="C38" s="27"/>
      <c r="D38" s="27"/>
      <c r="E38" s="27"/>
      <c r="F38" s="224"/>
      <c r="G38" s="224"/>
      <c r="H38" s="224"/>
      <c r="I38" s="224"/>
      <c r="J38" s="16" t="s">
        <v>445</v>
      </c>
      <c r="K38" s="16" t="s">
        <v>488</v>
      </c>
      <c r="L38" s="225">
        <v>69</v>
      </c>
      <c r="N38" s="190">
        <f t="shared" si="1"/>
        <v>4</v>
      </c>
      <c r="P38" s="224"/>
      <c r="Q38" s="224"/>
    </row>
    <row r="39" spans="2:17" ht="11.25" customHeight="1">
      <c r="B39" s="27"/>
      <c r="D39" s="55"/>
      <c r="E39" s="27"/>
      <c r="F39" s="224"/>
      <c r="G39" s="224"/>
      <c r="H39" s="224"/>
      <c r="I39" s="224"/>
      <c r="J39" s="16" t="s">
        <v>446</v>
      </c>
      <c r="K39" s="16" t="s">
        <v>309</v>
      </c>
      <c r="L39" s="225">
        <v>55</v>
      </c>
      <c r="N39" s="190">
        <f t="shared" si="1"/>
        <v>4</v>
      </c>
      <c r="P39" s="224"/>
      <c r="Q39" s="224"/>
    </row>
    <row r="40" spans="2:17" ht="11.25" customHeight="1">
      <c r="B40" s="27"/>
      <c r="C40" s="33"/>
      <c r="D40" s="56"/>
      <c r="E40" s="27"/>
      <c r="F40" s="224"/>
      <c r="G40" s="224"/>
      <c r="H40" s="224"/>
      <c r="I40" s="224"/>
      <c r="J40" s="16" t="s">
        <v>447</v>
      </c>
      <c r="K40" s="16" t="s">
        <v>489</v>
      </c>
      <c r="L40" s="225">
        <v>71</v>
      </c>
      <c r="N40" s="190">
        <v>5</v>
      </c>
      <c r="P40" s="224"/>
      <c r="Q40" s="224"/>
    </row>
    <row r="41" spans="2:14" ht="11.25" customHeight="1">
      <c r="B41" s="29"/>
      <c r="C41" s="31"/>
      <c r="D41" s="27"/>
      <c r="E41" s="27"/>
      <c r="J41" s="16" t="s">
        <v>448</v>
      </c>
      <c r="K41" s="16" t="s">
        <v>490</v>
      </c>
      <c r="L41" s="225">
        <v>69</v>
      </c>
      <c r="N41" s="190">
        <f t="shared" si="1"/>
        <v>4</v>
      </c>
    </row>
    <row r="42" spans="2:14" ht="11.25" customHeight="1">
      <c r="B42" s="111"/>
      <c r="C42" s="27"/>
      <c r="D42" s="27"/>
      <c r="E42" s="27"/>
      <c r="J42" s="16" t="s">
        <v>449</v>
      </c>
      <c r="K42" s="16" t="s">
        <v>491</v>
      </c>
      <c r="L42" s="225">
        <v>76</v>
      </c>
      <c r="N42" s="190">
        <v>5</v>
      </c>
    </row>
    <row r="43" spans="2:14" ht="11.25" customHeight="1">
      <c r="B43" s="112"/>
      <c r="C43" s="27"/>
      <c r="D43" s="27"/>
      <c r="E43" s="27"/>
      <c r="J43" s="16" t="s">
        <v>450</v>
      </c>
      <c r="K43" s="16" t="s">
        <v>310</v>
      </c>
      <c r="L43" s="225">
        <v>68</v>
      </c>
      <c r="N43" s="190">
        <f t="shared" si="1"/>
        <v>4</v>
      </c>
    </row>
    <row r="44" spans="2:14" ht="11.25" customHeight="1">
      <c r="B44" s="97"/>
      <c r="E44" s="27"/>
      <c r="J44" s="16" t="s">
        <v>451</v>
      </c>
      <c r="K44" s="16" t="s">
        <v>492</v>
      </c>
      <c r="L44" s="225">
        <v>66</v>
      </c>
      <c r="N44" s="190">
        <f t="shared" si="1"/>
        <v>4</v>
      </c>
    </row>
    <row r="45" spans="2:14" ht="11.25" customHeight="1">
      <c r="B45" s="112"/>
      <c r="E45" s="27"/>
      <c r="J45" s="16" t="s">
        <v>452</v>
      </c>
      <c r="K45" s="16" t="s">
        <v>311</v>
      </c>
      <c r="L45" s="225">
        <v>64</v>
      </c>
      <c r="N45" s="190">
        <f t="shared" si="1"/>
        <v>4</v>
      </c>
    </row>
    <row r="46" spans="2:14" ht="11.25" customHeight="1">
      <c r="B46" s="97"/>
      <c r="D46" s="27"/>
      <c r="J46" s="16" t="s">
        <v>453</v>
      </c>
      <c r="K46" s="16" t="s">
        <v>312</v>
      </c>
      <c r="L46" s="225">
        <v>64</v>
      </c>
      <c r="N46" s="190">
        <f t="shared" si="1"/>
        <v>4</v>
      </c>
    </row>
    <row r="47" spans="2:14" ht="11.25" customHeight="1">
      <c r="B47" s="112"/>
      <c r="C47" s="55"/>
      <c r="D47" s="27"/>
      <c r="J47" s="16" t="s">
        <v>454</v>
      </c>
      <c r="K47" s="16" t="s">
        <v>313</v>
      </c>
      <c r="L47" s="225">
        <v>72</v>
      </c>
      <c r="N47" s="190">
        <v>5</v>
      </c>
    </row>
    <row r="48" spans="2:15" ht="11.25" customHeight="1">
      <c r="B48" s="92"/>
      <c r="C48" s="56"/>
      <c r="D48" s="27"/>
      <c r="J48" s="17" t="s">
        <v>314</v>
      </c>
      <c r="K48" s="17" t="s">
        <v>315</v>
      </c>
      <c r="L48" s="17">
        <v>23</v>
      </c>
      <c r="M48" s="39"/>
      <c r="N48" s="190">
        <f>IF(L48&lt;30,2)</f>
        <v>2</v>
      </c>
      <c r="O48" s="16" t="s">
        <v>437</v>
      </c>
    </row>
    <row r="49" spans="2:14" ht="11.25" customHeight="1">
      <c r="B49" s="112"/>
      <c r="C49" s="55"/>
      <c r="D49" s="27"/>
      <c r="J49" s="17" t="s">
        <v>316</v>
      </c>
      <c r="K49" s="17" t="s">
        <v>317</v>
      </c>
      <c r="L49" s="17">
        <v>42</v>
      </c>
      <c r="M49" s="39"/>
      <c r="N49" s="190">
        <f>IF(L49&lt;50,3)</f>
        <v>3</v>
      </c>
    </row>
    <row r="50" spans="2:14" ht="11.25" customHeight="1">
      <c r="B50" s="27"/>
      <c r="C50" s="27"/>
      <c r="D50" s="27"/>
      <c r="J50" s="17" t="s">
        <v>318</v>
      </c>
      <c r="K50" s="17" t="s">
        <v>319</v>
      </c>
      <c r="L50" s="17">
        <v>47</v>
      </c>
      <c r="M50" s="39"/>
      <c r="N50" s="190">
        <f>IF(L50&lt;50,3)</f>
        <v>3</v>
      </c>
    </row>
    <row r="51" spans="10:14" ht="11.25" customHeight="1">
      <c r="J51" s="16" t="s">
        <v>455</v>
      </c>
      <c r="K51" s="16" t="s">
        <v>493</v>
      </c>
      <c r="L51" s="16">
        <v>23</v>
      </c>
      <c r="N51" s="190">
        <f>IF(L51&lt;30,2)</f>
        <v>2</v>
      </c>
    </row>
    <row r="52" spans="10:14" ht="11.25" customHeight="1">
      <c r="J52" s="16" t="s">
        <v>456</v>
      </c>
      <c r="K52" s="16" t="s">
        <v>494</v>
      </c>
      <c r="L52" s="16">
        <v>15</v>
      </c>
      <c r="N52" s="190">
        <f>IF(L52&lt;20,1)</f>
        <v>1</v>
      </c>
    </row>
    <row r="53" spans="10:14" ht="11.25" customHeight="1">
      <c r="J53" s="16" t="s">
        <v>457</v>
      </c>
      <c r="K53" s="16" t="s">
        <v>320</v>
      </c>
      <c r="L53" s="16">
        <v>31</v>
      </c>
      <c r="N53" s="190">
        <f>IF(L53&lt;50,3)</f>
        <v>3</v>
      </c>
    </row>
    <row r="54" spans="10:14" ht="11.25" customHeight="1">
      <c r="J54" s="16" t="s">
        <v>458</v>
      </c>
      <c r="K54" s="16" t="s">
        <v>495</v>
      </c>
      <c r="L54" s="16">
        <v>20</v>
      </c>
      <c r="N54" s="190">
        <f>IF(L54&lt;30,2)</f>
        <v>2</v>
      </c>
    </row>
    <row r="55" spans="10:14" ht="11.25" customHeight="1">
      <c r="J55" s="17" t="s">
        <v>321</v>
      </c>
      <c r="K55" s="17" t="s">
        <v>322</v>
      </c>
      <c r="L55" s="17">
        <v>28</v>
      </c>
      <c r="M55" s="16" t="s">
        <v>437</v>
      </c>
      <c r="N55" s="190">
        <f>IF(L55&lt;30,2)</f>
        <v>2</v>
      </c>
    </row>
    <row r="56" spans="10:14" ht="11.25" customHeight="1">
      <c r="J56" s="17" t="s">
        <v>323</v>
      </c>
      <c r="K56" s="17" t="s">
        <v>324</v>
      </c>
      <c r="L56" s="17">
        <v>34</v>
      </c>
      <c r="M56" s="16" t="s">
        <v>437</v>
      </c>
      <c r="N56" s="190">
        <f aca="true" t="shared" si="2" ref="N56:N64">IF(L56&lt;50,3)</f>
        <v>3</v>
      </c>
    </row>
    <row r="57" spans="10:14" ht="11.25" customHeight="1">
      <c r="J57" s="17" t="s">
        <v>325</v>
      </c>
      <c r="K57" s="17" t="s">
        <v>326</v>
      </c>
      <c r="L57" s="17">
        <v>34</v>
      </c>
      <c r="M57" s="16" t="s">
        <v>437</v>
      </c>
      <c r="N57" s="190">
        <f t="shared" si="2"/>
        <v>3</v>
      </c>
    </row>
    <row r="58" spans="10:14" ht="11.25" customHeight="1">
      <c r="J58" s="17" t="s">
        <v>327</v>
      </c>
      <c r="K58" s="17" t="s">
        <v>328</v>
      </c>
      <c r="L58" s="17">
        <v>41</v>
      </c>
      <c r="M58" s="16" t="s">
        <v>437</v>
      </c>
      <c r="N58" s="190">
        <f t="shared" si="2"/>
        <v>3</v>
      </c>
    </row>
    <row r="59" spans="10:14" ht="11.25" customHeight="1">
      <c r="J59" s="17" t="s">
        <v>329</v>
      </c>
      <c r="K59" s="17" t="s">
        <v>330</v>
      </c>
      <c r="L59" s="17">
        <v>35</v>
      </c>
      <c r="M59" s="16" t="s">
        <v>437</v>
      </c>
      <c r="N59" s="190">
        <f t="shared" si="2"/>
        <v>3</v>
      </c>
    </row>
    <row r="60" spans="5:14" ht="11.25" customHeight="1">
      <c r="E60" s="16" t="s">
        <v>437</v>
      </c>
      <c r="J60" s="17" t="s">
        <v>331</v>
      </c>
      <c r="K60" s="17" t="s">
        <v>332</v>
      </c>
      <c r="L60" s="17">
        <v>31</v>
      </c>
      <c r="M60" s="16" t="s">
        <v>437</v>
      </c>
      <c r="N60" s="190">
        <f t="shared" si="2"/>
        <v>3</v>
      </c>
    </row>
    <row r="61" spans="5:14" ht="11.25" customHeight="1">
      <c r="E61" s="16" t="s">
        <v>437</v>
      </c>
      <c r="J61" s="17" t="s">
        <v>333</v>
      </c>
      <c r="K61" s="17" t="s">
        <v>305</v>
      </c>
      <c r="L61" s="17">
        <v>31</v>
      </c>
      <c r="M61" s="27" t="s">
        <v>437</v>
      </c>
      <c r="N61" s="190">
        <f t="shared" si="2"/>
        <v>3</v>
      </c>
    </row>
    <row r="62" spans="5:14" ht="11.25" customHeight="1">
      <c r="E62" s="16" t="s">
        <v>437</v>
      </c>
      <c r="J62" s="17" t="s">
        <v>306</v>
      </c>
      <c r="K62" s="17" t="s">
        <v>307</v>
      </c>
      <c r="L62" s="17">
        <v>41</v>
      </c>
      <c r="M62" s="27" t="s">
        <v>437</v>
      </c>
      <c r="N62" s="190">
        <f t="shared" si="2"/>
        <v>3</v>
      </c>
    </row>
    <row r="63" spans="5:14" ht="11.25" customHeight="1">
      <c r="E63" s="16" t="s">
        <v>437</v>
      </c>
      <c r="J63" s="17" t="s">
        <v>308</v>
      </c>
      <c r="K63" s="17" t="s">
        <v>255</v>
      </c>
      <c r="L63" s="17">
        <v>33</v>
      </c>
      <c r="M63" s="27" t="s">
        <v>437</v>
      </c>
      <c r="N63" s="190">
        <f t="shared" si="2"/>
        <v>3</v>
      </c>
    </row>
    <row r="64" spans="5:14" ht="11.25" customHeight="1">
      <c r="E64" s="16" t="s">
        <v>437</v>
      </c>
      <c r="J64" s="17" t="s">
        <v>256</v>
      </c>
      <c r="K64" s="17" t="s">
        <v>88</v>
      </c>
      <c r="L64" s="17">
        <v>30</v>
      </c>
      <c r="M64" s="27" t="s">
        <v>437</v>
      </c>
      <c r="N64" s="190">
        <f t="shared" si="2"/>
        <v>3</v>
      </c>
    </row>
    <row r="65" spans="5:14" ht="11.25" customHeight="1">
      <c r="E65" s="16" t="s">
        <v>437</v>
      </c>
      <c r="J65" s="17" t="s">
        <v>257</v>
      </c>
      <c r="K65" s="17" t="s">
        <v>258</v>
      </c>
      <c r="L65" s="17">
        <v>24</v>
      </c>
      <c r="M65" s="16" t="s">
        <v>437</v>
      </c>
      <c r="N65" s="190">
        <f>IF(L65&lt;30,2)</f>
        <v>2</v>
      </c>
    </row>
    <row r="66" spans="5:14" ht="11.25" customHeight="1">
      <c r="E66" s="16" t="s">
        <v>437</v>
      </c>
      <c r="J66" s="17" t="s">
        <v>259</v>
      </c>
      <c r="K66" s="17" t="s">
        <v>279</v>
      </c>
      <c r="L66" s="17">
        <v>37</v>
      </c>
      <c r="M66" s="16" t="s">
        <v>437</v>
      </c>
      <c r="N66" s="190">
        <f>IF(L66&lt;50,3)</f>
        <v>3</v>
      </c>
    </row>
    <row r="67" spans="5:14" ht="11.25" customHeight="1">
      <c r="E67" s="16" t="s">
        <v>437</v>
      </c>
      <c r="J67" s="17" t="s">
        <v>280</v>
      </c>
      <c r="K67" s="17" t="s">
        <v>281</v>
      </c>
      <c r="L67" s="17">
        <v>26</v>
      </c>
      <c r="M67" s="16" t="s">
        <v>437</v>
      </c>
      <c r="N67" s="190">
        <f>IF(L67&lt;30,2)</f>
        <v>2</v>
      </c>
    </row>
    <row r="68" spans="5:14" ht="11.25" customHeight="1">
      <c r="E68" s="16" t="s">
        <v>437</v>
      </c>
      <c r="J68" s="17" t="s">
        <v>282</v>
      </c>
      <c r="K68" s="17" t="s">
        <v>283</v>
      </c>
      <c r="L68" s="17">
        <v>39</v>
      </c>
      <c r="M68" s="16" t="s">
        <v>437</v>
      </c>
      <c r="N68" s="190">
        <f>IF(L68&lt;50,3)</f>
        <v>3</v>
      </c>
    </row>
    <row r="69" spans="5:14" ht="11.25" customHeight="1">
      <c r="E69" s="16" t="s">
        <v>437</v>
      </c>
      <c r="J69" s="17" t="s">
        <v>284</v>
      </c>
      <c r="K69" s="17" t="s">
        <v>285</v>
      </c>
      <c r="L69" s="17">
        <v>26</v>
      </c>
      <c r="M69" s="16" t="s">
        <v>437</v>
      </c>
      <c r="N69" s="190">
        <f>IF(L69&lt;30,2)</f>
        <v>2</v>
      </c>
    </row>
    <row r="70" spans="5:14" ht="11.25" customHeight="1">
      <c r="E70" s="16" t="s">
        <v>437</v>
      </c>
      <c r="J70" s="17" t="s">
        <v>286</v>
      </c>
      <c r="K70" s="17" t="s">
        <v>287</v>
      </c>
      <c r="L70" s="17">
        <v>25</v>
      </c>
      <c r="M70" s="16" t="s">
        <v>437</v>
      </c>
      <c r="N70" s="190">
        <f>IF(L70&lt;30,2)</f>
        <v>2</v>
      </c>
    </row>
    <row r="71" spans="5:14" ht="11.25" customHeight="1">
      <c r="E71" s="16" t="s">
        <v>437</v>
      </c>
      <c r="J71" s="17" t="s">
        <v>288</v>
      </c>
      <c r="K71" s="146" t="s">
        <v>89</v>
      </c>
      <c r="L71" s="17">
        <v>36</v>
      </c>
      <c r="M71" s="16"/>
      <c r="N71" s="190">
        <f>IF(L71&lt;50,3)</f>
        <v>3</v>
      </c>
    </row>
    <row r="72" spans="5:14" ht="11.25" customHeight="1">
      <c r="E72" s="16" t="s">
        <v>437</v>
      </c>
      <c r="J72" s="17" t="s">
        <v>289</v>
      </c>
      <c r="K72" s="146" t="s">
        <v>90</v>
      </c>
      <c r="L72" s="17">
        <v>24</v>
      </c>
      <c r="N72" s="190">
        <f>IF(L72&lt;30,2)</f>
        <v>2</v>
      </c>
    </row>
    <row r="73" spans="10:14" ht="11.25" customHeight="1">
      <c r="J73" s="17" t="s">
        <v>290</v>
      </c>
      <c r="K73" s="17" t="s">
        <v>91</v>
      </c>
      <c r="L73" s="17">
        <v>21</v>
      </c>
      <c r="M73" s="16" t="s">
        <v>437</v>
      </c>
      <c r="N73" s="190">
        <f>IF(L73&lt;30,2)</f>
        <v>2</v>
      </c>
    </row>
    <row r="74" spans="10:14" ht="11.25" customHeight="1">
      <c r="J74" s="16" t="s">
        <v>465</v>
      </c>
      <c r="K74" s="16" t="s">
        <v>303</v>
      </c>
      <c r="L74" s="16">
        <v>71</v>
      </c>
      <c r="N74" s="190">
        <v>5</v>
      </c>
    </row>
    <row r="75" spans="10:14" ht="11.25" customHeight="1">
      <c r="J75" s="16" t="s">
        <v>466</v>
      </c>
      <c r="K75" s="16" t="s">
        <v>502</v>
      </c>
      <c r="L75" s="16">
        <v>57</v>
      </c>
      <c r="N75" s="190">
        <f aca="true" t="shared" si="3" ref="N75:N81">IF(L75&lt;70,4)</f>
        <v>4</v>
      </c>
    </row>
    <row r="76" spans="10:14" ht="11.25" customHeight="1">
      <c r="J76" s="16" t="s">
        <v>467</v>
      </c>
      <c r="K76" s="16" t="s">
        <v>304</v>
      </c>
      <c r="L76" s="16">
        <v>51</v>
      </c>
      <c r="N76" s="190">
        <f t="shared" si="3"/>
        <v>4</v>
      </c>
    </row>
    <row r="77" spans="10:14" ht="11.25" customHeight="1">
      <c r="J77" s="16" t="s">
        <v>468</v>
      </c>
      <c r="K77" s="16" t="s">
        <v>503</v>
      </c>
      <c r="L77" s="16">
        <v>56</v>
      </c>
      <c r="N77" s="190">
        <f t="shared" si="3"/>
        <v>4</v>
      </c>
    </row>
    <row r="78" spans="10:14" ht="11.25" customHeight="1">
      <c r="J78" s="16" t="s">
        <v>469</v>
      </c>
      <c r="K78" s="16" t="s">
        <v>504</v>
      </c>
      <c r="L78" s="16">
        <v>52</v>
      </c>
      <c r="N78" s="190">
        <f t="shared" si="3"/>
        <v>4</v>
      </c>
    </row>
    <row r="79" spans="10:14" ht="11.25" customHeight="1">
      <c r="J79" s="16" t="s">
        <v>470</v>
      </c>
      <c r="K79" s="16" t="s">
        <v>505</v>
      </c>
      <c r="L79" s="16">
        <v>63</v>
      </c>
      <c r="N79" s="190">
        <f t="shared" si="3"/>
        <v>4</v>
      </c>
    </row>
    <row r="80" spans="10:14" ht="11.25" customHeight="1">
      <c r="J80" s="16" t="s">
        <v>471</v>
      </c>
      <c r="K80" s="16" t="s">
        <v>506</v>
      </c>
      <c r="L80" s="16">
        <v>60</v>
      </c>
      <c r="N80" s="190">
        <f t="shared" si="3"/>
        <v>4</v>
      </c>
    </row>
    <row r="81" spans="10:14" ht="11.25" customHeight="1">
      <c r="J81" s="16" t="s">
        <v>472</v>
      </c>
      <c r="K81" s="16" t="s">
        <v>507</v>
      </c>
      <c r="L81" s="16">
        <v>57</v>
      </c>
      <c r="N81" s="190">
        <f t="shared" si="3"/>
        <v>4</v>
      </c>
    </row>
    <row r="82" spans="10:14" ht="11.25" customHeight="1">
      <c r="J82" s="16" t="s">
        <v>473</v>
      </c>
      <c r="K82" s="16" t="s">
        <v>508</v>
      </c>
      <c r="L82" s="16">
        <v>31</v>
      </c>
      <c r="N82" s="190">
        <f>IF(L82&lt;50,3)</f>
        <v>3</v>
      </c>
    </row>
    <row r="83" spans="10:15" ht="11.25" customHeight="1">
      <c r="J83" s="100" t="s">
        <v>100</v>
      </c>
      <c r="K83" s="100" t="s">
        <v>101</v>
      </c>
      <c r="L83" s="17">
        <v>27</v>
      </c>
      <c r="M83" s="39"/>
      <c r="N83" s="190">
        <f>IF(L83&lt;30,2)</f>
        <v>2</v>
      </c>
      <c r="O83" s="16" t="s">
        <v>437</v>
      </c>
    </row>
    <row r="84" spans="10:15" ht="11.25" customHeight="1">
      <c r="J84" s="100" t="s">
        <v>109</v>
      </c>
      <c r="K84" s="100" t="s">
        <v>110</v>
      </c>
      <c r="L84" s="17">
        <v>26</v>
      </c>
      <c r="M84" s="39"/>
      <c r="N84" s="190">
        <f>IF(L84&lt;30,2)</f>
        <v>2</v>
      </c>
      <c r="O84" s="16" t="s">
        <v>437</v>
      </c>
    </row>
    <row r="85" spans="10:15" ht="11.25" customHeight="1">
      <c r="J85" s="17" t="s">
        <v>117</v>
      </c>
      <c r="K85" s="17" t="s">
        <v>118</v>
      </c>
      <c r="L85" s="17">
        <v>19</v>
      </c>
      <c r="M85" s="39"/>
      <c r="N85" s="190">
        <f aca="true" t="shared" si="4" ref="N85:N95">IF(L85&lt;20,1)</f>
        <v>1</v>
      </c>
      <c r="O85" s="27" t="s">
        <v>437</v>
      </c>
    </row>
    <row r="86" spans="10:15" ht="11.25" customHeight="1">
      <c r="J86" s="17" t="s">
        <v>119</v>
      </c>
      <c r="K86" s="17" t="s">
        <v>120</v>
      </c>
      <c r="L86" s="17">
        <v>27</v>
      </c>
      <c r="M86" s="39"/>
      <c r="N86" s="190">
        <f>IF(L86&lt;30,2)</f>
        <v>2</v>
      </c>
      <c r="O86" s="27" t="s">
        <v>437</v>
      </c>
    </row>
    <row r="87" spans="10:15" ht="11.25" customHeight="1">
      <c r="J87" s="17" t="s">
        <v>121</v>
      </c>
      <c r="K87" s="17" t="s">
        <v>122</v>
      </c>
      <c r="L87" s="17">
        <v>23</v>
      </c>
      <c r="M87" s="39"/>
      <c r="N87" s="190">
        <f>IF(L87&lt;30,2)</f>
        <v>2</v>
      </c>
      <c r="O87" s="27" t="s">
        <v>437</v>
      </c>
    </row>
    <row r="88" spans="10:15" ht="11.25" customHeight="1">
      <c r="J88" s="17" t="s">
        <v>123</v>
      </c>
      <c r="K88" s="17" t="s">
        <v>124</v>
      </c>
      <c r="L88" s="17">
        <v>26</v>
      </c>
      <c r="M88" s="39"/>
      <c r="N88" s="190">
        <f>IF(L88&lt;30,2)</f>
        <v>2</v>
      </c>
      <c r="O88" s="27"/>
    </row>
    <row r="89" spans="10:15" ht="11.25" customHeight="1">
      <c r="J89" s="17" t="s">
        <v>132</v>
      </c>
      <c r="K89" s="17" t="s">
        <v>133</v>
      </c>
      <c r="L89" s="17">
        <v>16</v>
      </c>
      <c r="N89" s="190">
        <f t="shared" si="4"/>
        <v>1</v>
      </c>
      <c r="O89" s="96"/>
    </row>
    <row r="90" spans="10:15" ht="11.25" customHeight="1">
      <c r="J90" s="17" t="s">
        <v>134</v>
      </c>
      <c r="K90" s="17" t="s">
        <v>135</v>
      </c>
      <c r="L90" s="17">
        <v>12</v>
      </c>
      <c r="N90" s="190">
        <f t="shared" si="4"/>
        <v>1</v>
      </c>
      <c r="O90" s="96"/>
    </row>
    <row r="91" spans="10:15" ht="11.25" customHeight="1">
      <c r="J91" s="17" t="s">
        <v>136</v>
      </c>
      <c r="K91" s="17" t="s">
        <v>137</v>
      </c>
      <c r="L91" s="17">
        <v>8</v>
      </c>
      <c r="N91" s="190">
        <f t="shared" si="4"/>
        <v>1</v>
      </c>
      <c r="O91" s="96"/>
    </row>
    <row r="92" spans="5:15" ht="11.25" customHeight="1">
      <c r="E92" s="16" t="s">
        <v>437</v>
      </c>
      <c r="J92" s="17" t="s">
        <v>138</v>
      </c>
      <c r="K92" s="17" t="s">
        <v>139</v>
      </c>
      <c r="L92" s="25">
        <v>12</v>
      </c>
      <c r="N92" s="190">
        <f t="shared" si="4"/>
        <v>1</v>
      </c>
      <c r="O92" s="96"/>
    </row>
    <row r="93" spans="5:15" ht="11.25" customHeight="1">
      <c r="E93" s="16" t="s">
        <v>437</v>
      </c>
      <c r="J93" s="17" t="s">
        <v>140</v>
      </c>
      <c r="K93" s="17" t="s">
        <v>141</v>
      </c>
      <c r="L93" s="17">
        <v>15</v>
      </c>
      <c r="N93" s="190">
        <f t="shared" si="4"/>
        <v>1</v>
      </c>
      <c r="O93" s="96"/>
    </row>
    <row r="94" spans="5:15" ht="11.25" customHeight="1">
      <c r="E94" s="16" t="s">
        <v>437</v>
      </c>
      <c r="J94" s="17" t="s">
        <v>142</v>
      </c>
      <c r="K94" s="17" t="s">
        <v>143</v>
      </c>
      <c r="L94" s="17">
        <v>10</v>
      </c>
      <c r="N94" s="190">
        <f t="shared" si="4"/>
        <v>1</v>
      </c>
      <c r="O94" s="96"/>
    </row>
    <row r="95" spans="5:15" ht="11.25" customHeight="1">
      <c r="E95" s="16" t="s">
        <v>437</v>
      </c>
      <c r="J95" s="17" t="s">
        <v>144</v>
      </c>
      <c r="K95" s="17" t="s">
        <v>145</v>
      </c>
      <c r="L95" s="17">
        <v>10</v>
      </c>
      <c r="N95" s="190">
        <f t="shared" si="4"/>
        <v>1</v>
      </c>
      <c r="O95" s="96"/>
    </row>
    <row r="96" spans="10:15" ht="11.25" customHeight="1">
      <c r="J96" s="17" t="s">
        <v>146</v>
      </c>
      <c r="K96" s="17" t="s">
        <v>147</v>
      </c>
      <c r="L96" s="17">
        <v>24</v>
      </c>
      <c r="N96" s="190">
        <f>IF(L96&lt;30,2)</f>
        <v>2</v>
      </c>
      <c r="O96" s="96"/>
    </row>
    <row r="97" spans="10:15" ht="11.25" customHeight="1">
      <c r="J97" s="17" t="s">
        <v>102</v>
      </c>
      <c r="K97" s="17" t="s">
        <v>296</v>
      </c>
      <c r="L97" s="17">
        <v>29</v>
      </c>
      <c r="N97" s="190">
        <f>IF(L97&lt;30,2)</f>
        <v>2</v>
      </c>
      <c r="O97" s="96"/>
    </row>
    <row r="98" spans="10:15" ht="11.25" customHeight="1">
      <c r="J98" s="17" t="s">
        <v>103</v>
      </c>
      <c r="K98" s="17" t="s">
        <v>297</v>
      </c>
      <c r="L98" s="17">
        <v>30</v>
      </c>
      <c r="N98" s="190">
        <f>IF(L98&lt;50,3)</f>
        <v>3</v>
      </c>
      <c r="O98" s="96"/>
    </row>
    <row r="99" spans="10:15" ht="11.25" customHeight="1">
      <c r="J99" s="17" t="s">
        <v>104</v>
      </c>
      <c r="K99" s="17" t="s">
        <v>125</v>
      </c>
      <c r="L99" s="17">
        <v>25</v>
      </c>
      <c r="N99" s="190">
        <f>IF(L99&lt;30,2)</f>
        <v>2</v>
      </c>
      <c r="O99" s="96"/>
    </row>
    <row r="100" spans="10:15" ht="11.25" customHeight="1">
      <c r="J100" s="17" t="s">
        <v>105</v>
      </c>
      <c r="K100" s="17" t="s">
        <v>126</v>
      </c>
      <c r="L100" s="17">
        <v>28</v>
      </c>
      <c r="N100" s="190">
        <f>IF(L100&lt;30,2)</f>
        <v>2</v>
      </c>
      <c r="O100" s="96"/>
    </row>
    <row r="101" spans="10:15" ht="11.25" customHeight="1">
      <c r="J101" s="17" t="s">
        <v>291</v>
      </c>
      <c r="K101" s="17" t="s">
        <v>127</v>
      </c>
      <c r="L101" s="17">
        <v>26</v>
      </c>
      <c r="N101" s="190">
        <f>IF(L101&lt;30,2)</f>
        <v>2</v>
      </c>
      <c r="O101" s="96"/>
    </row>
    <row r="102" spans="10:15" ht="11.25" customHeight="1">
      <c r="J102" s="17" t="s">
        <v>292</v>
      </c>
      <c r="K102" s="17" t="s">
        <v>128</v>
      </c>
      <c r="L102" s="99">
        <v>24</v>
      </c>
      <c r="N102" s="190">
        <f>IF(L102&lt;30,2)</f>
        <v>2</v>
      </c>
      <c r="O102" s="96"/>
    </row>
    <row r="103" spans="10:15" ht="11.25" customHeight="1">
      <c r="J103" s="17" t="s">
        <v>293</v>
      </c>
      <c r="K103" s="17" t="s">
        <v>129</v>
      </c>
      <c r="L103" s="17">
        <v>21</v>
      </c>
      <c r="N103" s="190">
        <f>IF(L103&lt;30,2)</f>
        <v>2</v>
      </c>
      <c r="O103" s="96"/>
    </row>
    <row r="104" spans="10:15" ht="11.25" customHeight="1">
      <c r="J104" s="17" t="s">
        <v>294</v>
      </c>
      <c r="K104" s="17" t="s">
        <v>130</v>
      </c>
      <c r="L104" s="17">
        <v>21</v>
      </c>
      <c r="N104" s="190">
        <f>IF(L104&lt;30,2)</f>
        <v>2</v>
      </c>
      <c r="O104" s="96"/>
    </row>
    <row r="105" spans="10:15" ht="11.25" customHeight="1">
      <c r="J105" s="17" t="s">
        <v>295</v>
      </c>
      <c r="K105" s="17" t="s">
        <v>131</v>
      </c>
      <c r="L105" s="17">
        <v>20</v>
      </c>
      <c r="N105" s="190">
        <f>IF(L105&lt;30,2)</f>
        <v>2</v>
      </c>
      <c r="O105" s="96"/>
    </row>
    <row r="106" spans="10:14" ht="11.25" customHeight="1">
      <c r="J106" s="17" t="s">
        <v>148</v>
      </c>
      <c r="K106" s="17" t="s">
        <v>261</v>
      </c>
      <c r="L106" s="17">
        <v>25</v>
      </c>
      <c r="M106" s="39"/>
      <c r="N106" s="190">
        <f>IF(L106&lt;30,2)</f>
        <v>2</v>
      </c>
    </row>
    <row r="107" spans="10:15" ht="11.25" customHeight="1">
      <c r="J107" s="17" t="s">
        <v>150</v>
      </c>
      <c r="K107" s="17" t="s">
        <v>338</v>
      </c>
      <c r="L107" s="17">
        <v>32</v>
      </c>
      <c r="M107" s="39"/>
      <c r="N107" s="190">
        <f>IF(L107&lt;50,3)</f>
        <v>3</v>
      </c>
      <c r="O107" s="16" t="s">
        <v>437</v>
      </c>
    </row>
    <row r="108" spans="10:15" ht="11.25" customHeight="1">
      <c r="J108" s="17" t="s">
        <v>152</v>
      </c>
      <c r="K108" s="17" t="s">
        <v>337</v>
      </c>
      <c r="L108" s="17">
        <v>26</v>
      </c>
      <c r="M108" s="39"/>
      <c r="N108" s="190">
        <f>IF(L108&lt;30,2)</f>
        <v>2</v>
      </c>
      <c r="O108" s="16" t="s">
        <v>437</v>
      </c>
    </row>
    <row r="109" spans="10:15" ht="11.25" customHeight="1">
      <c r="J109" s="25" t="s">
        <v>153</v>
      </c>
      <c r="K109" s="17" t="s">
        <v>154</v>
      </c>
      <c r="L109" s="17">
        <v>70</v>
      </c>
      <c r="M109" s="39"/>
      <c r="N109" s="190">
        <v>5</v>
      </c>
      <c r="O109" s="16" t="s">
        <v>437</v>
      </c>
    </row>
    <row r="110" spans="10:15" ht="11.25" customHeight="1">
      <c r="J110" s="25" t="s">
        <v>155</v>
      </c>
      <c r="K110" s="25" t="s">
        <v>156</v>
      </c>
      <c r="L110" s="17">
        <v>32</v>
      </c>
      <c r="M110" s="39"/>
      <c r="N110" s="190">
        <f>IF(L110&lt;50,3)</f>
        <v>3</v>
      </c>
      <c r="O110" s="16" t="s">
        <v>437</v>
      </c>
    </row>
    <row r="111" spans="10:15" ht="11.25" customHeight="1">
      <c r="J111" s="25" t="s">
        <v>157</v>
      </c>
      <c r="K111" s="25" t="s">
        <v>158</v>
      </c>
      <c r="L111" s="17">
        <v>34</v>
      </c>
      <c r="M111" s="39"/>
      <c r="N111" s="190">
        <f>IF(L111&lt;50,3)</f>
        <v>3</v>
      </c>
      <c r="O111" s="16" t="s">
        <v>437</v>
      </c>
    </row>
    <row r="112" spans="10:15" ht="11.25" customHeight="1">
      <c r="J112" s="17" t="s">
        <v>159</v>
      </c>
      <c r="K112" s="17" t="s">
        <v>160</v>
      </c>
      <c r="L112" s="17">
        <v>29</v>
      </c>
      <c r="M112" s="39"/>
      <c r="N112" s="190">
        <f>IF(L112&lt;30,2)</f>
        <v>2</v>
      </c>
      <c r="O112" s="16" t="s">
        <v>437</v>
      </c>
    </row>
    <row r="113" spans="10:15" ht="11.25" customHeight="1">
      <c r="J113" s="25" t="s">
        <v>161</v>
      </c>
      <c r="K113" s="25" t="s">
        <v>162</v>
      </c>
      <c r="L113" s="17">
        <v>32</v>
      </c>
      <c r="M113" s="39"/>
      <c r="N113" s="190">
        <f>IF(L113&lt;50,3)</f>
        <v>3</v>
      </c>
      <c r="O113" s="16" t="s">
        <v>437</v>
      </c>
    </row>
    <row r="114" spans="10:15" ht="11.25" customHeight="1">
      <c r="J114" s="25" t="s">
        <v>163</v>
      </c>
      <c r="K114" s="25" t="s">
        <v>164</v>
      </c>
      <c r="L114" s="17">
        <v>20</v>
      </c>
      <c r="M114" s="39"/>
      <c r="N114" s="190">
        <f>IF(L114&lt;30,2)</f>
        <v>2</v>
      </c>
      <c r="O114" s="16" t="s">
        <v>437</v>
      </c>
    </row>
    <row r="115" spans="10:15" ht="11.25" customHeight="1">
      <c r="J115" s="25" t="s">
        <v>165</v>
      </c>
      <c r="K115" s="25" t="s">
        <v>166</v>
      </c>
      <c r="L115" s="17">
        <v>22</v>
      </c>
      <c r="M115" s="39"/>
      <c r="N115" s="190">
        <f>IF(L115&lt;30,2)</f>
        <v>2</v>
      </c>
      <c r="O115" s="16" t="s">
        <v>437</v>
      </c>
    </row>
    <row r="116" spans="10:15" ht="11.25" customHeight="1">
      <c r="J116" s="25" t="s">
        <v>167</v>
      </c>
      <c r="K116" s="25" t="s">
        <v>168</v>
      </c>
      <c r="L116" s="17">
        <v>26</v>
      </c>
      <c r="M116" s="39"/>
      <c r="N116" s="190">
        <f>IF(L116&lt;30,2)</f>
        <v>2</v>
      </c>
      <c r="O116" s="16" t="s">
        <v>437</v>
      </c>
    </row>
    <row r="117" spans="10:15" ht="11.25" customHeight="1">
      <c r="J117" s="25" t="s">
        <v>169</v>
      </c>
      <c r="K117" s="25" t="s">
        <v>170</v>
      </c>
      <c r="L117" s="17">
        <v>46</v>
      </c>
      <c r="M117" s="39"/>
      <c r="N117" s="190">
        <f>IF(L117&lt;50,3)</f>
        <v>3</v>
      </c>
      <c r="O117" s="16" t="s">
        <v>437</v>
      </c>
    </row>
    <row r="118" spans="10:15" ht="11.25" customHeight="1">
      <c r="J118" s="25" t="s">
        <v>171</v>
      </c>
      <c r="K118" s="25" t="s">
        <v>172</v>
      </c>
      <c r="L118" s="225">
        <v>59</v>
      </c>
      <c r="M118" s="39"/>
      <c r="N118" s="190">
        <f>IF(L118&lt;70,4)</f>
        <v>4</v>
      </c>
      <c r="O118" s="16" t="s">
        <v>437</v>
      </c>
    </row>
    <row r="119" spans="10:15" ht="11.25" customHeight="1">
      <c r="J119" s="25" t="s">
        <v>173</v>
      </c>
      <c r="K119" s="25" t="s">
        <v>174</v>
      </c>
      <c r="L119" s="225">
        <v>63</v>
      </c>
      <c r="M119" s="39"/>
      <c r="N119" s="190">
        <f>IF(L119&lt;70,4)</f>
        <v>4</v>
      </c>
      <c r="O119" s="16" t="s">
        <v>437</v>
      </c>
    </row>
    <row r="120" spans="10:15" ht="11.25" customHeight="1">
      <c r="J120" s="25" t="s">
        <v>175</v>
      </c>
      <c r="K120" s="25" t="s">
        <v>176</v>
      </c>
      <c r="L120" s="225">
        <v>59</v>
      </c>
      <c r="M120" s="39"/>
      <c r="N120" s="190">
        <f>IF(L120&lt;70,4)</f>
        <v>4</v>
      </c>
      <c r="O120" s="16" t="s">
        <v>437</v>
      </c>
    </row>
    <row r="121" spans="10:15" ht="11.25" customHeight="1">
      <c r="J121" s="17" t="s">
        <v>177</v>
      </c>
      <c r="K121" s="17" t="s">
        <v>178</v>
      </c>
      <c r="L121" s="225">
        <v>65</v>
      </c>
      <c r="M121" s="39"/>
      <c r="N121" s="190">
        <f>IF(L121&lt;70,4)</f>
        <v>4</v>
      </c>
      <c r="O121" s="16" t="s">
        <v>437</v>
      </c>
    </row>
    <row r="122" spans="10:15" ht="11.25" customHeight="1">
      <c r="J122" s="17" t="s">
        <v>179</v>
      </c>
      <c r="K122" s="17" t="s">
        <v>180</v>
      </c>
      <c r="L122" s="225">
        <v>67</v>
      </c>
      <c r="M122" s="39"/>
      <c r="N122" s="190">
        <f>IF(L122&lt;70,4)</f>
        <v>4</v>
      </c>
      <c r="O122" s="16" t="s">
        <v>437</v>
      </c>
    </row>
    <row r="123" spans="10:15" ht="11.25" customHeight="1">
      <c r="J123" s="17" t="s">
        <v>181</v>
      </c>
      <c r="K123" s="17" t="s">
        <v>182</v>
      </c>
      <c r="L123" s="225">
        <v>76</v>
      </c>
      <c r="M123" s="39"/>
      <c r="N123" s="190">
        <v>5</v>
      </c>
      <c r="O123" s="16" t="s">
        <v>437</v>
      </c>
    </row>
    <row r="124" spans="10:15" ht="11.25" customHeight="1">
      <c r="J124" s="17" t="s">
        <v>183</v>
      </c>
      <c r="K124" s="17" t="s">
        <v>184</v>
      </c>
      <c r="L124" s="225">
        <v>80</v>
      </c>
      <c r="M124" s="39"/>
      <c r="N124" s="190">
        <v>5</v>
      </c>
      <c r="O124" s="16" t="s">
        <v>437</v>
      </c>
    </row>
    <row r="125" spans="10:15" ht="11.25" customHeight="1">
      <c r="J125" s="17" t="s">
        <v>185</v>
      </c>
      <c r="K125" s="17" t="s">
        <v>186</v>
      </c>
      <c r="L125" s="225">
        <v>75</v>
      </c>
      <c r="M125" s="39"/>
      <c r="N125" s="190">
        <v>5</v>
      </c>
      <c r="O125" s="16" t="s">
        <v>437</v>
      </c>
    </row>
    <row r="126" spans="10:15" ht="11.25" customHeight="1">
      <c r="J126" s="17" t="s">
        <v>187</v>
      </c>
      <c r="K126" s="17" t="s">
        <v>188</v>
      </c>
      <c r="L126" s="225">
        <v>67</v>
      </c>
      <c r="M126" s="39"/>
      <c r="N126" s="190">
        <f>IF(L126&lt;70,4)</f>
        <v>4</v>
      </c>
      <c r="O126" s="16" t="s">
        <v>437</v>
      </c>
    </row>
    <row r="127" spans="10:15" ht="11.25" customHeight="1">
      <c r="J127" s="17" t="s">
        <v>189</v>
      </c>
      <c r="K127" s="17" t="s">
        <v>190</v>
      </c>
      <c r="L127" s="225">
        <v>71</v>
      </c>
      <c r="M127" s="39"/>
      <c r="N127" s="190">
        <v>5</v>
      </c>
      <c r="O127" s="16" t="s">
        <v>437</v>
      </c>
    </row>
    <row r="128" spans="10:15" ht="11.25" customHeight="1">
      <c r="J128" s="17" t="s">
        <v>191</v>
      </c>
      <c r="K128" s="17" t="s">
        <v>192</v>
      </c>
      <c r="L128" s="225">
        <v>67</v>
      </c>
      <c r="M128" s="39"/>
      <c r="N128" s="190">
        <f>IF(L128&lt;70,4)</f>
        <v>4</v>
      </c>
      <c r="O128" s="16" t="s">
        <v>437</v>
      </c>
    </row>
    <row r="129" spans="10:15" ht="11.25" customHeight="1">
      <c r="J129" s="17" t="s">
        <v>193</v>
      </c>
      <c r="K129" s="17" t="s">
        <v>194</v>
      </c>
      <c r="L129" s="225">
        <v>68</v>
      </c>
      <c r="M129" s="39"/>
      <c r="N129" s="190">
        <f>IF(L129&lt;70,4)</f>
        <v>4</v>
      </c>
      <c r="O129" s="16" t="s">
        <v>437</v>
      </c>
    </row>
    <row r="130" spans="10:15" ht="11.25" customHeight="1">
      <c r="J130" s="17" t="s">
        <v>195</v>
      </c>
      <c r="K130" s="17" t="s">
        <v>196</v>
      </c>
      <c r="L130" s="227">
        <v>49</v>
      </c>
      <c r="M130" s="39"/>
      <c r="N130" s="190">
        <f>IF(L130&lt;50,3)</f>
        <v>3</v>
      </c>
      <c r="O130" s="16" t="s">
        <v>437</v>
      </c>
    </row>
    <row r="131" spans="10:15" ht="11.25" customHeight="1">
      <c r="J131" s="17" t="s">
        <v>197</v>
      </c>
      <c r="K131" s="17" t="s">
        <v>198</v>
      </c>
      <c r="L131" s="17">
        <v>50</v>
      </c>
      <c r="M131" s="39"/>
      <c r="N131" s="190">
        <f>IF(L131&lt;70,4)</f>
        <v>4</v>
      </c>
      <c r="O131" s="16" t="s">
        <v>437</v>
      </c>
    </row>
    <row r="132" spans="10:15" ht="11.25" customHeight="1">
      <c r="J132" s="17" t="s">
        <v>199</v>
      </c>
      <c r="K132" s="17" t="s">
        <v>200</v>
      </c>
      <c r="L132" s="17">
        <v>59</v>
      </c>
      <c r="M132" s="39"/>
      <c r="N132" s="190">
        <f>IF(L132&lt;70,4)</f>
        <v>4</v>
      </c>
      <c r="O132" s="16" t="s">
        <v>437</v>
      </c>
    </row>
    <row r="133" spans="10:15" ht="11.25" customHeight="1">
      <c r="J133" s="17" t="s">
        <v>201</v>
      </c>
      <c r="K133" s="17" t="s">
        <v>202</v>
      </c>
      <c r="L133" s="17">
        <v>48</v>
      </c>
      <c r="M133" s="39"/>
      <c r="N133" s="190">
        <f>IF(L133&lt;50,3)</f>
        <v>3</v>
      </c>
      <c r="O133" s="16" t="s">
        <v>437</v>
      </c>
    </row>
    <row r="134" spans="10:15" ht="11.25" customHeight="1">
      <c r="J134" s="17" t="s">
        <v>203</v>
      </c>
      <c r="K134" s="17" t="s">
        <v>204</v>
      </c>
      <c r="L134" s="17">
        <v>54</v>
      </c>
      <c r="M134" s="39"/>
      <c r="N134" s="190">
        <f>IF(L134&lt;70,4)</f>
        <v>4</v>
      </c>
      <c r="O134" s="16" t="s">
        <v>437</v>
      </c>
    </row>
    <row r="135" spans="10:15" ht="11.25" customHeight="1">
      <c r="J135" s="17" t="s">
        <v>205</v>
      </c>
      <c r="K135" s="17" t="s">
        <v>206</v>
      </c>
      <c r="L135" s="17">
        <v>54</v>
      </c>
      <c r="M135" s="39"/>
      <c r="N135" s="190">
        <f>IF(L135&lt;70,4)</f>
        <v>4</v>
      </c>
      <c r="O135" s="16" t="s">
        <v>437</v>
      </c>
    </row>
    <row r="136" spans="10:15" ht="11.25" customHeight="1">
      <c r="J136" s="17" t="s">
        <v>207</v>
      </c>
      <c r="K136" s="17" t="s">
        <v>208</v>
      </c>
      <c r="L136" s="17">
        <v>55</v>
      </c>
      <c r="M136" s="39"/>
      <c r="N136" s="190">
        <f>IF(L136&lt;70,4)</f>
        <v>4</v>
      </c>
      <c r="O136" s="16" t="s">
        <v>437</v>
      </c>
    </row>
    <row r="137" spans="10:15" ht="11.25" customHeight="1">
      <c r="J137" s="17" t="s">
        <v>209</v>
      </c>
      <c r="K137" s="17" t="s">
        <v>210</v>
      </c>
      <c r="L137" s="17">
        <v>54</v>
      </c>
      <c r="M137" s="39"/>
      <c r="N137" s="190">
        <f>IF(L137&lt;70,4)</f>
        <v>4</v>
      </c>
      <c r="O137" s="16" t="s">
        <v>437</v>
      </c>
    </row>
    <row r="138" spans="10:15" ht="11.25" customHeight="1">
      <c r="J138" s="17" t="s">
        <v>211</v>
      </c>
      <c r="K138" s="17" t="s">
        <v>212</v>
      </c>
      <c r="L138" s="17">
        <v>59</v>
      </c>
      <c r="M138" s="39"/>
      <c r="N138" s="190">
        <f>IF(L138&lt;70,4)</f>
        <v>4</v>
      </c>
      <c r="O138" s="16" t="s">
        <v>437</v>
      </c>
    </row>
    <row r="139" spans="10:14" ht="11.25" customHeight="1">
      <c r="J139" s="16" t="s">
        <v>459</v>
      </c>
      <c r="K139" s="16" t="s">
        <v>496</v>
      </c>
      <c r="L139" s="16">
        <v>36</v>
      </c>
      <c r="N139" s="190">
        <f>IF(L139&lt;50,3)</f>
        <v>3</v>
      </c>
    </row>
    <row r="140" spans="10:14" ht="11.25" customHeight="1">
      <c r="J140" s="16" t="s">
        <v>460</v>
      </c>
      <c r="K140" s="16" t="s">
        <v>497</v>
      </c>
      <c r="L140" s="16">
        <v>32</v>
      </c>
      <c r="N140" s="190">
        <f>IF(L140&lt;50,3)</f>
        <v>3</v>
      </c>
    </row>
    <row r="141" spans="10:14" ht="11.25" customHeight="1">
      <c r="J141" s="16" t="s">
        <v>461</v>
      </c>
      <c r="K141" s="16" t="s">
        <v>498</v>
      </c>
      <c r="L141" s="16">
        <v>26</v>
      </c>
      <c r="N141" s="190">
        <f>IF(L141&lt;30,2)</f>
        <v>2</v>
      </c>
    </row>
    <row r="142" spans="10:14" ht="11.25" customHeight="1">
      <c r="J142" s="16" t="s">
        <v>462</v>
      </c>
      <c r="K142" s="16" t="s">
        <v>499</v>
      </c>
      <c r="L142" s="16">
        <v>28</v>
      </c>
      <c r="N142" s="190">
        <f>IF(L142&lt;30,2)</f>
        <v>2</v>
      </c>
    </row>
    <row r="143" spans="10:14" ht="11.25" customHeight="1">
      <c r="J143" s="16" t="s">
        <v>463</v>
      </c>
      <c r="K143" s="16" t="s">
        <v>500</v>
      </c>
      <c r="L143" s="16">
        <v>32</v>
      </c>
      <c r="N143" s="190">
        <f>IF(L143&lt;50,3)</f>
        <v>3</v>
      </c>
    </row>
    <row r="144" spans="5:14" ht="11.25" customHeight="1">
      <c r="E144" s="16" t="s">
        <v>437</v>
      </c>
      <c r="J144" s="16" t="s">
        <v>464</v>
      </c>
      <c r="K144" s="16" t="s">
        <v>501</v>
      </c>
      <c r="L144" s="16">
        <v>34</v>
      </c>
      <c r="N144" s="190">
        <f>IF(L144&lt;50,3)</f>
        <v>3</v>
      </c>
    </row>
    <row r="145" spans="10:15" ht="11.25" customHeight="1">
      <c r="J145" s="25" t="s">
        <v>213</v>
      </c>
      <c r="K145" s="25" t="s">
        <v>214</v>
      </c>
      <c r="L145" s="17">
        <v>21</v>
      </c>
      <c r="M145" s="39"/>
      <c r="N145" s="190">
        <f>IF(L145&lt;30,2)</f>
        <v>2</v>
      </c>
      <c r="O145" s="16" t="s">
        <v>437</v>
      </c>
    </row>
    <row r="146" spans="10:15" ht="11.25" customHeight="1">
      <c r="J146" s="25" t="s">
        <v>215</v>
      </c>
      <c r="K146" s="25" t="s">
        <v>216</v>
      </c>
      <c r="L146" s="17">
        <v>24</v>
      </c>
      <c r="M146" s="39"/>
      <c r="N146" s="190">
        <f>IF(L146&lt;30,2)</f>
        <v>2</v>
      </c>
      <c r="O146" s="16" t="s">
        <v>437</v>
      </c>
    </row>
    <row r="147" spans="10:15" ht="11.25" customHeight="1">
      <c r="J147" s="25" t="s">
        <v>217</v>
      </c>
      <c r="K147" s="25" t="s">
        <v>218</v>
      </c>
      <c r="L147" s="17">
        <v>22</v>
      </c>
      <c r="M147" s="39"/>
      <c r="N147" s="190">
        <f>IF(L147&lt;30,2)</f>
        <v>2</v>
      </c>
      <c r="O147" s="16" t="s">
        <v>437</v>
      </c>
    </row>
    <row r="148" spans="10:15" ht="11.25" customHeight="1">
      <c r="J148" s="17" t="s">
        <v>219</v>
      </c>
      <c r="K148" s="17" t="s">
        <v>220</v>
      </c>
      <c r="L148" s="17">
        <v>32</v>
      </c>
      <c r="M148" s="39"/>
      <c r="N148" s="190">
        <f>IF(L148&lt;50,3)</f>
        <v>3</v>
      </c>
      <c r="O148" s="16" t="s">
        <v>437</v>
      </c>
    </row>
    <row r="149" spans="10:15" ht="11.25" customHeight="1">
      <c r="J149" s="17" t="s">
        <v>221</v>
      </c>
      <c r="K149" s="17" t="s">
        <v>222</v>
      </c>
      <c r="L149" s="17">
        <v>23</v>
      </c>
      <c r="M149" s="39"/>
      <c r="N149" s="190">
        <f>IF(L149&lt;30,2)</f>
        <v>2</v>
      </c>
      <c r="O149" s="16" t="s">
        <v>437</v>
      </c>
    </row>
    <row r="150" spans="10:15" ht="11.25" customHeight="1">
      <c r="J150" s="17" t="s">
        <v>223</v>
      </c>
      <c r="K150" s="17" t="s">
        <v>262</v>
      </c>
      <c r="L150" s="17">
        <v>23</v>
      </c>
      <c r="M150" s="39"/>
      <c r="N150" s="190">
        <f>IF(L150&lt;30,2)</f>
        <v>2</v>
      </c>
      <c r="O150" s="16" t="s">
        <v>437</v>
      </c>
    </row>
    <row r="151" spans="10:15" ht="11.25" customHeight="1">
      <c r="J151" s="17" t="s">
        <v>224</v>
      </c>
      <c r="K151" s="17" t="s">
        <v>263</v>
      </c>
      <c r="L151" s="17">
        <v>26</v>
      </c>
      <c r="M151" s="39"/>
      <c r="N151" s="190">
        <f>IF(L151&lt;30,2)</f>
        <v>2</v>
      </c>
      <c r="O151" s="16" t="s">
        <v>437</v>
      </c>
    </row>
    <row r="152" spans="10:15" ht="11.25" customHeight="1">
      <c r="J152" s="17" t="s">
        <v>225</v>
      </c>
      <c r="K152" s="17" t="s">
        <v>226</v>
      </c>
      <c r="L152" s="17">
        <v>9</v>
      </c>
      <c r="M152" s="39"/>
      <c r="N152" s="190">
        <f aca="true" t="shared" si="5" ref="N152:N159">IF(L152&lt;20,1)</f>
        <v>1</v>
      </c>
      <c r="O152" s="16" t="s">
        <v>437</v>
      </c>
    </row>
    <row r="153" spans="10:15" ht="11.25" customHeight="1">
      <c r="J153" s="17" t="s">
        <v>227</v>
      </c>
      <c r="K153" s="17" t="s">
        <v>228</v>
      </c>
      <c r="L153" s="17">
        <v>7</v>
      </c>
      <c r="M153" s="39"/>
      <c r="N153" s="190">
        <f t="shared" si="5"/>
        <v>1</v>
      </c>
      <c r="O153" s="16" t="s">
        <v>437</v>
      </c>
    </row>
    <row r="154" spans="10:15" ht="11.25" customHeight="1">
      <c r="J154" s="17" t="s">
        <v>229</v>
      </c>
      <c r="K154" s="17" t="s">
        <v>230</v>
      </c>
      <c r="L154" s="17">
        <v>7</v>
      </c>
      <c r="M154" s="39"/>
      <c r="N154" s="190">
        <f t="shared" si="5"/>
        <v>1</v>
      </c>
      <c r="O154" s="16" t="s">
        <v>437</v>
      </c>
    </row>
    <row r="155" spans="10:15" ht="11.25" customHeight="1">
      <c r="J155" s="25" t="s">
        <v>231</v>
      </c>
      <c r="K155" s="25" t="s">
        <v>232</v>
      </c>
      <c r="L155" s="17">
        <v>4</v>
      </c>
      <c r="M155" s="39"/>
      <c r="N155" s="190">
        <f t="shared" si="5"/>
        <v>1</v>
      </c>
      <c r="O155" s="16" t="s">
        <v>437</v>
      </c>
    </row>
    <row r="156" spans="10:15" ht="11.25" customHeight="1">
      <c r="J156" s="25" t="s">
        <v>233</v>
      </c>
      <c r="K156" s="25" t="s">
        <v>234</v>
      </c>
      <c r="L156" s="17">
        <v>6</v>
      </c>
      <c r="M156" s="39"/>
      <c r="N156" s="190">
        <f t="shared" si="5"/>
        <v>1</v>
      </c>
      <c r="O156" s="16" t="s">
        <v>437</v>
      </c>
    </row>
    <row r="157" spans="10:15" ht="11.25" customHeight="1">
      <c r="J157" s="25" t="s">
        <v>235</v>
      </c>
      <c r="K157" s="25" t="s">
        <v>57</v>
      </c>
      <c r="L157" s="17">
        <v>20</v>
      </c>
      <c r="M157" s="39"/>
      <c r="N157" s="190">
        <f>IF(L157&lt;30,2)</f>
        <v>2</v>
      </c>
      <c r="O157" s="16" t="s">
        <v>437</v>
      </c>
    </row>
    <row r="158" spans="10:15" ht="11.25" customHeight="1">
      <c r="J158" s="25" t="s">
        <v>236</v>
      </c>
      <c r="K158" s="25" t="s">
        <v>237</v>
      </c>
      <c r="L158" s="17">
        <v>10</v>
      </c>
      <c r="M158" s="39"/>
      <c r="N158" s="190">
        <f t="shared" si="5"/>
        <v>1</v>
      </c>
      <c r="O158" s="16" t="s">
        <v>437</v>
      </c>
    </row>
    <row r="159" spans="10:15" ht="11.25" customHeight="1">
      <c r="J159" s="17" t="s">
        <v>238</v>
      </c>
      <c r="K159" s="25" t="s">
        <v>239</v>
      </c>
      <c r="L159" s="17">
        <v>7</v>
      </c>
      <c r="M159" s="39"/>
      <c r="N159" s="190">
        <f t="shared" si="5"/>
        <v>1</v>
      </c>
      <c r="O159" s="16" t="s">
        <v>437</v>
      </c>
    </row>
    <row r="160" spans="10:14" ht="11.25" customHeight="1">
      <c r="J160" s="97" t="s">
        <v>521</v>
      </c>
      <c r="K160" s="97" t="s">
        <v>16</v>
      </c>
      <c r="L160" s="16">
        <v>36</v>
      </c>
      <c r="N160" s="190">
        <f>IF(L160&lt;50,3)</f>
        <v>3</v>
      </c>
    </row>
    <row r="161" spans="10:15" ht="11.25" customHeight="1">
      <c r="J161" s="25" t="s">
        <v>240</v>
      </c>
      <c r="K161" s="25" t="s">
        <v>241</v>
      </c>
      <c r="L161" s="17">
        <v>57</v>
      </c>
      <c r="M161" s="39"/>
      <c r="N161" s="190">
        <f>IF(L161&lt;70,4)</f>
        <v>4</v>
      </c>
      <c r="O161" s="16" t="s">
        <v>437</v>
      </c>
    </row>
    <row r="162" spans="10:15" ht="11.25" customHeight="1">
      <c r="J162" s="25" t="s">
        <v>242</v>
      </c>
      <c r="K162" s="25" t="s">
        <v>243</v>
      </c>
      <c r="L162" s="17">
        <v>45</v>
      </c>
      <c r="M162" s="39"/>
      <c r="N162" s="190">
        <f>IF(L162&lt;50,3)</f>
        <v>3</v>
      </c>
      <c r="O162" s="16" t="s">
        <v>437</v>
      </c>
    </row>
    <row r="163" spans="10:15" ht="11.25" customHeight="1">
      <c r="J163" s="25" t="s">
        <v>244</v>
      </c>
      <c r="K163" s="17" t="s">
        <v>245</v>
      </c>
      <c r="L163" s="17">
        <v>38</v>
      </c>
      <c r="M163" s="39"/>
      <c r="N163" s="190">
        <f>IF(L163&lt;50,3)</f>
        <v>3</v>
      </c>
      <c r="O163" s="16" t="s">
        <v>437</v>
      </c>
    </row>
    <row r="164" spans="10:15" ht="11.25" customHeight="1">
      <c r="J164" s="25" t="s">
        <v>246</v>
      </c>
      <c r="K164" s="25" t="s">
        <v>247</v>
      </c>
      <c r="L164" s="17">
        <v>45</v>
      </c>
      <c r="M164" s="39"/>
      <c r="N164" s="190">
        <f>IF(L164&lt;50,3)</f>
        <v>3</v>
      </c>
      <c r="O164" s="16" t="s">
        <v>437</v>
      </c>
    </row>
    <row r="165" spans="10:14" ht="11.25" customHeight="1">
      <c r="J165" s="25" t="s">
        <v>249</v>
      </c>
      <c r="K165" s="25" t="s">
        <v>250</v>
      </c>
      <c r="L165" s="158">
        <v>62</v>
      </c>
      <c r="M165" s="39"/>
      <c r="N165" s="190">
        <f>IF(L165&lt;70,4)</f>
        <v>4</v>
      </c>
    </row>
    <row r="166" spans="10:14" ht="11.25" customHeight="1">
      <c r="J166" s="25" t="s">
        <v>298</v>
      </c>
      <c r="K166" s="25" t="s">
        <v>300</v>
      </c>
      <c r="L166" s="158">
        <v>73</v>
      </c>
      <c r="M166" s="39"/>
      <c r="N166" s="190">
        <v>5</v>
      </c>
    </row>
    <row r="167" spans="10:14" ht="11.25" customHeight="1">
      <c r="J167" s="25" t="s">
        <v>299</v>
      </c>
      <c r="K167" s="25" t="s">
        <v>248</v>
      </c>
      <c r="L167" s="159">
        <v>63</v>
      </c>
      <c r="M167" s="39"/>
      <c r="N167" s="190">
        <f>IF(L167&lt;70,4)</f>
        <v>4</v>
      </c>
    </row>
    <row r="168" spans="10:14" ht="11.25" customHeight="1">
      <c r="J168" s="17" t="s">
        <v>301</v>
      </c>
      <c r="K168" s="17" t="s">
        <v>302</v>
      </c>
      <c r="L168" s="159">
        <v>62</v>
      </c>
      <c r="M168" s="39"/>
      <c r="N168" s="190">
        <f>IF(L168&lt;70,4)</f>
        <v>4</v>
      </c>
    </row>
    <row r="169" spans="10:14" ht="11.25" customHeight="1">
      <c r="J169" s="17" t="s">
        <v>251</v>
      </c>
      <c r="K169" s="17" t="s">
        <v>252</v>
      </c>
      <c r="L169" s="159" t="s">
        <v>56</v>
      </c>
      <c r="M169" s="39"/>
      <c r="N169" s="152" t="s">
        <v>56</v>
      </c>
    </row>
    <row r="170" spans="10:14" ht="11.25" customHeight="1">
      <c r="J170" s="17" t="s">
        <v>253</v>
      </c>
      <c r="K170" s="17" t="s">
        <v>71</v>
      </c>
      <c r="L170" s="17">
        <v>77</v>
      </c>
      <c r="M170" s="16" t="s">
        <v>437</v>
      </c>
      <c r="N170" s="190">
        <v>5</v>
      </c>
    </row>
    <row r="171" spans="5:14" ht="11.25" customHeight="1">
      <c r="E171" s="16" t="s">
        <v>437</v>
      </c>
      <c r="J171" s="17" t="s">
        <v>72</v>
      </c>
      <c r="K171" s="17" t="s">
        <v>73</v>
      </c>
      <c r="L171" s="17">
        <v>79</v>
      </c>
      <c r="M171" s="16" t="s">
        <v>437</v>
      </c>
      <c r="N171" s="190">
        <v>5</v>
      </c>
    </row>
    <row r="172" spans="5:14" ht="11.25" customHeight="1">
      <c r="E172" s="16" t="s">
        <v>437</v>
      </c>
      <c r="J172" s="17" t="s">
        <v>74</v>
      </c>
      <c r="K172" s="17" t="s">
        <v>75</v>
      </c>
      <c r="L172" s="17">
        <v>71</v>
      </c>
      <c r="M172" s="16" t="s">
        <v>437</v>
      </c>
      <c r="N172" s="190">
        <v>5</v>
      </c>
    </row>
    <row r="173" spans="5:14" ht="11.25" customHeight="1">
      <c r="E173" s="16" t="s">
        <v>437</v>
      </c>
      <c r="J173" s="26" t="s">
        <v>76</v>
      </c>
      <c r="K173" s="26" t="s">
        <v>77</v>
      </c>
      <c r="L173" s="17">
        <v>68</v>
      </c>
      <c r="M173" s="16" t="s">
        <v>437</v>
      </c>
      <c r="N173" s="190">
        <f>IF(L173&lt;70,4)</f>
        <v>4</v>
      </c>
    </row>
    <row r="174" spans="10:14" ht="11.25" customHeight="1">
      <c r="J174" s="26" t="s">
        <v>78</v>
      </c>
      <c r="K174" s="26" t="s">
        <v>79</v>
      </c>
      <c r="L174" s="17">
        <v>69</v>
      </c>
      <c r="M174" s="16" t="s">
        <v>437</v>
      </c>
      <c r="N174" s="190">
        <f>IF(L174&lt;70,4)</f>
        <v>4</v>
      </c>
    </row>
    <row r="175" spans="10:14" ht="11.25" customHeight="1">
      <c r="J175" s="26" t="s">
        <v>80</v>
      </c>
      <c r="K175" s="26" t="s">
        <v>81</v>
      </c>
      <c r="L175" s="17">
        <v>68</v>
      </c>
      <c r="M175" s="16" t="s">
        <v>437</v>
      </c>
      <c r="N175" s="190">
        <f>IF(L175&lt;70,4)</f>
        <v>4</v>
      </c>
    </row>
    <row r="176" spans="2:14" ht="11.25" customHeight="1">
      <c r="B176" s="39"/>
      <c r="J176" s="26" t="s">
        <v>82</v>
      </c>
      <c r="K176" s="26" t="s">
        <v>83</v>
      </c>
      <c r="L176" s="17">
        <v>69</v>
      </c>
      <c r="M176" s="16" t="s">
        <v>438</v>
      </c>
      <c r="N176" s="190">
        <f>IF(L176&lt;70,4)</f>
        <v>4</v>
      </c>
    </row>
    <row r="177" spans="2:14" ht="11.25" customHeight="1">
      <c r="B177" s="39"/>
      <c r="J177" s="26" t="s">
        <v>84</v>
      </c>
      <c r="K177" s="26" t="s">
        <v>85</v>
      </c>
      <c r="L177" s="17">
        <v>72</v>
      </c>
      <c r="M177" s="16" t="s">
        <v>437</v>
      </c>
      <c r="N177" s="190">
        <v>5</v>
      </c>
    </row>
    <row r="178" spans="2:15" ht="11.25" customHeight="1">
      <c r="B178" s="39"/>
      <c r="J178" s="16" t="s">
        <v>474</v>
      </c>
      <c r="K178" s="16" t="s">
        <v>509</v>
      </c>
      <c r="L178" s="16">
        <v>60</v>
      </c>
      <c r="M178" s="39"/>
      <c r="N178" s="190">
        <f>IF(L178&lt;70,4)</f>
        <v>4</v>
      </c>
      <c r="O178" s="16" t="s">
        <v>437</v>
      </c>
    </row>
    <row r="179" spans="2:15" ht="11.25" customHeight="1">
      <c r="B179" s="39"/>
      <c r="J179" s="16" t="s">
        <v>475</v>
      </c>
      <c r="K179" s="16" t="s">
        <v>510</v>
      </c>
      <c r="L179" s="16">
        <v>70</v>
      </c>
      <c r="M179" s="39"/>
      <c r="N179" s="190">
        <v>5</v>
      </c>
      <c r="O179" s="16" t="s">
        <v>437</v>
      </c>
    </row>
    <row r="180" spans="2:15" ht="11.25" customHeight="1">
      <c r="B180" s="39"/>
      <c r="J180" s="39" t="s">
        <v>476</v>
      </c>
      <c r="K180" s="16" t="s">
        <v>511</v>
      </c>
      <c r="L180" s="16">
        <v>73</v>
      </c>
      <c r="M180" s="39"/>
      <c r="N180" s="190">
        <v>5</v>
      </c>
      <c r="O180" s="16" t="s">
        <v>437</v>
      </c>
    </row>
    <row r="181" spans="2:15" ht="11.25" customHeight="1">
      <c r="B181" s="39"/>
      <c r="J181" s="39" t="s">
        <v>477</v>
      </c>
      <c r="K181" s="16" t="s">
        <v>512</v>
      </c>
      <c r="L181" s="16">
        <v>79</v>
      </c>
      <c r="M181" s="39"/>
      <c r="N181" s="190">
        <v>5</v>
      </c>
      <c r="O181" s="16" t="s">
        <v>437</v>
      </c>
    </row>
    <row r="182" spans="2:15" ht="11.25" customHeight="1">
      <c r="B182" s="39"/>
      <c r="J182" s="39" t="s">
        <v>478</v>
      </c>
      <c r="K182" s="16" t="s">
        <v>513</v>
      </c>
      <c r="L182" s="16">
        <v>74</v>
      </c>
      <c r="M182" s="39"/>
      <c r="N182" s="190">
        <v>5</v>
      </c>
      <c r="O182" s="16" t="s">
        <v>437</v>
      </c>
    </row>
    <row r="183" spans="10:15" ht="11.25" customHeight="1">
      <c r="J183" s="39" t="s">
        <v>479</v>
      </c>
      <c r="K183" s="16" t="s">
        <v>514</v>
      </c>
      <c r="L183" s="16">
        <v>82</v>
      </c>
      <c r="M183" s="39"/>
      <c r="N183" s="190">
        <v>5</v>
      </c>
      <c r="O183" s="16" t="s">
        <v>437</v>
      </c>
    </row>
    <row r="184" spans="10:15" ht="11.25" customHeight="1">
      <c r="J184" s="39" t="s">
        <v>480</v>
      </c>
      <c r="K184" s="16" t="s">
        <v>515</v>
      </c>
      <c r="L184" s="16">
        <v>82</v>
      </c>
      <c r="M184" s="39"/>
      <c r="N184" s="190">
        <v>5</v>
      </c>
      <c r="O184" s="16" t="s">
        <v>437</v>
      </c>
    </row>
    <row r="185" spans="10:15" ht="11.25" customHeight="1">
      <c r="J185" s="39" t="s">
        <v>481</v>
      </c>
      <c r="K185" s="16" t="s">
        <v>516</v>
      </c>
      <c r="L185" s="16">
        <v>83</v>
      </c>
      <c r="M185" s="39"/>
      <c r="N185" s="190">
        <v>5</v>
      </c>
      <c r="O185" s="16" t="s">
        <v>437</v>
      </c>
    </row>
    <row r="186" spans="10:15" ht="11.25" customHeight="1">
      <c r="J186" s="39" t="s">
        <v>482</v>
      </c>
      <c r="K186" s="16" t="s">
        <v>517</v>
      </c>
      <c r="L186" s="16">
        <v>83</v>
      </c>
      <c r="M186" s="39"/>
      <c r="N186" s="190">
        <v>5</v>
      </c>
      <c r="O186" s="16" t="s">
        <v>437</v>
      </c>
    </row>
    <row r="187" spans="10:15" ht="11.25" customHeight="1">
      <c r="J187" s="39" t="s">
        <v>483</v>
      </c>
      <c r="K187" s="16" t="s">
        <v>518</v>
      </c>
      <c r="L187" s="16">
        <v>71</v>
      </c>
      <c r="M187" s="39"/>
      <c r="N187" s="190">
        <v>5</v>
      </c>
      <c r="O187" s="16" t="s">
        <v>437</v>
      </c>
    </row>
    <row r="188" spans="10:15" ht="11.25" customHeight="1">
      <c r="J188" s="39" t="s">
        <v>484</v>
      </c>
      <c r="K188" s="16" t="s">
        <v>519</v>
      </c>
      <c r="L188" s="16">
        <v>76</v>
      </c>
      <c r="M188" s="39"/>
      <c r="N188" s="190">
        <v>5</v>
      </c>
      <c r="O188" s="16" t="s">
        <v>437</v>
      </c>
    </row>
    <row r="189" spans="10:15" ht="11.25" customHeight="1">
      <c r="J189" s="39" t="s">
        <v>485</v>
      </c>
      <c r="K189" s="16" t="s">
        <v>520</v>
      </c>
      <c r="L189" s="16">
        <v>74</v>
      </c>
      <c r="M189" s="39"/>
      <c r="N189" s="190">
        <v>5</v>
      </c>
      <c r="O189" s="16" t="s">
        <v>437</v>
      </c>
    </row>
    <row r="190" spans="10:15" ht="11.25" customHeight="1">
      <c r="J190" s="101" t="s">
        <v>344</v>
      </c>
      <c r="K190" s="101" t="s">
        <v>345</v>
      </c>
      <c r="L190" s="16">
        <v>56</v>
      </c>
      <c r="M190" s="39"/>
      <c r="N190" s="190">
        <f>IF(L190&lt;70,4)</f>
        <v>4</v>
      </c>
      <c r="O190" s="16" t="s">
        <v>437</v>
      </c>
    </row>
    <row r="191" spans="10:14" ht="11.25" customHeight="1">
      <c r="J191" s="101" t="s">
        <v>106</v>
      </c>
      <c r="K191" s="101" t="s">
        <v>271</v>
      </c>
      <c r="L191" s="152" t="s">
        <v>56</v>
      </c>
      <c r="N191" s="152" t="s">
        <v>56</v>
      </c>
    </row>
    <row r="192" spans="10:15" ht="11.25" customHeight="1">
      <c r="J192" s="101" t="s">
        <v>272</v>
      </c>
      <c r="K192" s="101" t="s">
        <v>273</v>
      </c>
      <c r="L192" s="17">
        <v>80</v>
      </c>
      <c r="M192" s="39"/>
      <c r="N192" s="190">
        <v>5</v>
      </c>
      <c r="O192" s="16" t="s">
        <v>437</v>
      </c>
    </row>
    <row r="193" spans="10:15" ht="11.25" customHeight="1">
      <c r="J193" s="101" t="s">
        <v>274</v>
      </c>
      <c r="K193" s="101" t="s">
        <v>275</v>
      </c>
      <c r="L193" s="17">
        <v>65</v>
      </c>
      <c r="M193" s="39"/>
      <c r="N193" s="190">
        <f>IF(L193&lt;70,4)</f>
        <v>4</v>
      </c>
      <c r="O193" s="16" t="s">
        <v>437</v>
      </c>
    </row>
    <row r="194" spans="10:15" ht="11.25" customHeight="1">
      <c r="J194" s="101" t="s">
        <v>276</v>
      </c>
      <c r="K194" s="101" t="s">
        <v>277</v>
      </c>
      <c r="L194" s="17">
        <v>64</v>
      </c>
      <c r="M194" s="39"/>
      <c r="N194" s="190">
        <f>IF(L194&lt;70,4)</f>
        <v>4</v>
      </c>
      <c r="O194" s="16" t="s">
        <v>437</v>
      </c>
    </row>
    <row r="195" spans="10:15" ht="11.25" customHeight="1">
      <c r="J195" s="101" t="s">
        <v>278</v>
      </c>
      <c r="K195" s="101" t="s">
        <v>92</v>
      </c>
      <c r="L195" s="17">
        <v>70</v>
      </c>
      <c r="M195" s="39"/>
      <c r="N195" s="190">
        <v>5</v>
      </c>
      <c r="O195" s="16" t="s">
        <v>437</v>
      </c>
    </row>
    <row r="196" spans="10:15" ht="11.25" customHeight="1">
      <c r="J196" s="101" t="s">
        <v>93</v>
      </c>
      <c r="K196" s="101" t="s">
        <v>94</v>
      </c>
      <c r="L196" s="17">
        <v>75</v>
      </c>
      <c r="M196" s="39"/>
      <c r="N196" s="190">
        <v>5</v>
      </c>
      <c r="O196" s="16" t="s">
        <v>437</v>
      </c>
    </row>
    <row r="197" spans="10:15" ht="11.25" customHeight="1">
      <c r="J197" s="101" t="s">
        <v>95</v>
      </c>
      <c r="K197" s="101" t="s">
        <v>96</v>
      </c>
      <c r="L197" s="17">
        <v>78</v>
      </c>
      <c r="M197" s="39"/>
      <c r="N197" s="190">
        <v>5</v>
      </c>
      <c r="O197" s="16" t="s">
        <v>437</v>
      </c>
    </row>
    <row r="198" spans="10:15" ht="11.25" customHeight="1">
      <c r="J198" s="101" t="s">
        <v>97</v>
      </c>
      <c r="K198" s="101" t="s">
        <v>98</v>
      </c>
      <c r="L198" s="17">
        <v>74</v>
      </c>
      <c r="M198" s="39"/>
      <c r="N198" s="190">
        <v>5</v>
      </c>
      <c r="O198" s="16" t="s">
        <v>437</v>
      </c>
    </row>
    <row r="199" spans="10:14" ht="11.25" customHeight="1">
      <c r="J199" s="101" t="s">
        <v>522</v>
      </c>
      <c r="K199" s="101" t="s">
        <v>429</v>
      </c>
      <c r="L199" s="152" t="s">
        <v>56</v>
      </c>
      <c r="N199" s="152" t="s">
        <v>56</v>
      </c>
    </row>
    <row r="200" spans="10:15" ht="11.25" customHeight="1">
      <c r="J200" s="101" t="s">
        <v>107</v>
      </c>
      <c r="K200" s="101" t="s">
        <v>99</v>
      </c>
      <c r="L200" s="57">
        <v>2</v>
      </c>
      <c r="N200" s="190">
        <f aca="true" t="shared" si="6" ref="N200:N228">IF(L200&lt;20,1)</f>
        <v>1</v>
      </c>
      <c r="O200" s="16">
        <v>2011</v>
      </c>
    </row>
    <row r="201" spans="10:15" ht="11.25" customHeight="1">
      <c r="J201" s="101" t="s">
        <v>346</v>
      </c>
      <c r="K201" s="101" t="s">
        <v>347</v>
      </c>
      <c r="L201" s="17">
        <v>5</v>
      </c>
      <c r="N201" s="190">
        <f t="shared" si="6"/>
        <v>1</v>
      </c>
      <c r="O201" s="16">
        <v>2012</v>
      </c>
    </row>
    <row r="202" spans="10:14" ht="11.25" customHeight="1">
      <c r="J202" s="101" t="s">
        <v>20</v>
      </c>
      <c r="K202" s="101" t="s">
        <v>21</v>
      </c>
      <c r="L202" s="152" t="s">
        <v>56</v>
      </c>
      <c r="N202" s="152" t="s">
        <v>56</v>
      </c>
    </row>
    <row r="203" spans="10:14" ht="11.25" customHeight="1">
      <c r="J203" s="97" t="s">
        <v>348</v>
      </c>
      <c r="K203" s="97" t="s">
        <v>349</v>
      </c>
      <c r="L203" s="17">
        <v>14</v>
      </c>
      <c r="M203" s="16" t="s">
        <v>437</v>
      </c>
      <c r="N203" s="190">
        <f t="shared" si="6"/>
        <v>1</v>
      </c>
    </row>
    <row r="204" spans="10:14" ht="11.25" customHeight="1">
      <c r="J204" s="101" t="s">
        <v>350</v>
      </c>
      <c r="K204" s="101" t="s">
        <v>351</v>
      </c>
      <c r="L204" s="17">
        <v>16</v>
      </c>
      <c r="M204" s="16" t="s">
        <v>437</v>
      </c>
      <c r="N204" s="190">
        <f t="shared" si="6"/>
        <v>1</v>
      </c>
    </row>
    <row r="205" spans="10:14" ht="11.25" customHeight="1">
      <c r="J205" s="101" t="s">
        <v>352</v>
      </c>
      <c r="K205" s="101" t="s">
        <v>353</v>
      </c>
      <c r="L205" s="25">
        <v>12</v>
      </c>
      <c r="M205" s="16" t="s">
        <v>437</v>
      </c>
      <c r="N205" s="190">
        <f t="shared" si="6"/>
        <v>1</v>
      </c>
    </row>
    <row r="206" spans="10:14" ht="11.25" customHeight="1">
      <c r="J206" s="101" t="s">
        <v>354</v>
      </c>
      <c r="K206" s="101" t="s">
        <v>355</v>
      </c>
      <c r="L206" s="25">
        <v>12</v>
      </c>
      <c r="M206" s="16" t="s">
        <v>437</v>
      </c>
      <c r="N206" s="190">
        <f t="shared" si="6"/>
        <v>1</v>
      </c>
    </row>
    <row r="207" spans="10:14" ht="11.25" customHeight="1">
      <c r="J207" s="101" t="s">
        <v>356</v>
      </c>
      <c r="K207" s="101" t="s">
        <v>357</v>
      </c>
      <c r="L207" s="25">
        <v>11</v>
      </c>
      <c r="M207" s="16" t="s">
        <v>437</v>
      </c>
      <c r="N207" s="190">
        <f t="shared" si="6"/>
        <v>1</v>
      </c>
    </row>
    <row r="208" spans="10:14" ht="11.25" customHeight="1">
      <c r="J208" s="101" t="s">
        <v>358</v>
      </c>
      <c r="K208" s="101" t="s">
        <v>359</v>
      </c>
      <c r="L208" s="25">
        <v>6</v>
      </c>
      <c r="M208" s="16" t="s">
        <v>437</v>
      </c>
      <c r="N208" s="190">
        <f t="shared" si="6"/>
        <v>1</v>
      </c>
    </row>
    <row r="209" spans="10:14" ht="11.25" customHeight="1">
      <c r="J209" s="101" t="s">
        <v>360</v>
      </c>
      <c r="K209" s="101" t="s">
        <v>361</v>
      </c>
      <c r="L209" s="25">
        <v>12</v>
      </c>
      <c r="M209" s="16" t="s">
        <v>437</v>
      </c>
      <c r="N209" s="190">
        <f t="shared" si="6"/>
        <v>1</v>
      </c>
    </row>
    <row r="210" spans="10:14" ht="11.25" customHeight="1">
      <c r="J210" s="101" t="s">
        <v>362</v>
      </c>
      <c r="K210" s="101" t="s">
        <v>363</v>
      </c>
      <c r="L210" s="25">
        <v>14</v>
      </c>
      <c r="M210" s="16" t="s">
        <v>437</v>
      </c>
      <c r="N210" s="190">
        <f t="shared" si="6"/>
        <v>1</v>
      </c>
    </row>
    <row r="211" spans="10:14" ht="11.25" customHeight="1">
      <c r="J211" s="101" t="s">
        <v>364</v>
      </c>
      <c r="K211" s="101" t="s">
        <v>365</v>
      </c>
      <c r="L211" s="25">
        <v>15</v>
      </c>
      <c r="M211" s="16" t="s">
        <v>437</v>
      </c>
      <c r="N211" s="190">
        <f t="shared" si="6"/>
        <v>1</v>
      </c>
    </row>
    <row r="212" spans="10:14" ht="11.25" customHeight="1">
      <c r="J212" s="101" t="s">
        <v>366</v>
      </c>
      <c r="K212" s="101" t="s">
        <v>367</v>
      </c>
      <c r="L212" s="25">
        <v>11</v>
      </c>
      <c r="M212" s="16" t="s">
        <v>437</v>
      </c>
      <c r="N212" s="190">
        <f t="shared" si="6"/>
        <v>1</v>
      </c>
    </row>
    <row r="213" spans="10:14" ht="11.25" customHeight="1">
      <c r="J213" s="101" t="s">
        <v>368</v>
      </c>
      <c r="K213" s="101" t="s">
        <v>369</v>
      </c>
      <c r="L213" s="25">
        <v>13</v>
      </c>
      <c r="M213" s="16" t="s">
        <v>437</v>
      </c>
      <c r="N213" s="190">
        <f t="shared" si="6"/>
        <v>1</v>
      </c>
    </row>
    <row r="214" spans="10:14" ht="11.25" customHeight="1">
      <c r="J214" s="101" t="s">
        <v>370</v>
      </c>
      <c r="K214" s="101" t="s">
        <v>371</v>
      </c>
      <c r="L214" s="25">
        <v>6</v>
      </c>
      <c r="M214" s="16" t="s">
        <v>437</v>
      </c>
      <c r="N214" s="190">
        <f t="shared" si="6"/>
        <v>1</v>
      </c>
    </row>
    <row r="215" spans="10:14" ht="11.25" customHeight="1">
      <c r="J215" s="101" t="s">
        <v>372</v>
      </c>
      <c r="K215" s="101" t="s">
        <v>373</v>
      </c>
      <c r="L215" s="25">
        <v>8</v>
      </c>
      <c r="M215" s="16" t="s">
        <v>437</v>
      </c>
      <c r="N215" s="190">
        <f t="shared" si="6"/>
        <v>1</v>
      </c>
    </row>
    <row r="216" spans="10:14" ht="11.25" customHeight="1">
      <c r="J216" s="101" t="s">
        <v>374</v>
      </c>
      <c r="K216" s="101" t="s">
        <v>375</v>
      </c>
      <c r="L216" s="25">
        <v>9</v>
      </c>
      <c r="M216" s="16" t="s">
        <v>437</v>
      </c>
      <c r="N216" s="190">
        <f t="shared" si="6"/>
        <v>1</v>
      </c>
    </row>
    <row r="217" spans="10:14" ht="11.25" customHeight="1">
      <c r="J217" s="101" t="s">
        <v>376</v>
      </c>
      <c r="K217" s="101" t="s">
        <v>377</v>
      </c>
      <c r="L217" s="25">
        <v>6</v>
      </c>
      <c r="M217" s="16" t="s">
        <v>437</v>
      </c>
      <c r="N217" s="190">
        <f t="shared" si="6"/>
        <v>1</v>
      </c>
    </row>
    <row r="218" spans="10:14" ht="11.25" customHeight="1">
      <c r="J218" s="101" t="s">
        <v>378</v>
      </c>
      <c r="K218" s="101" t="s">
        <v>379</v>
      </c>
      <c r="L218" s="25">
        <v>12</v>
      </c>
      <c r="M218" s="16"/>
      <c r="N218" s="190">
        <f t="shared" si="6"/>
        <v>1</v>
      </c>
    </row>
    <row r="219" spans="10:14" ht="11.25" customHeight="1">
      <c r="J219" s="101" t="s">
        <v>380</v>
      </c>
      <c r="K219" s="101" t="s">
        <v>381</v>
      </c>
      <c r="L219" s="25">
        <v>12</v>
      </c>
      <c r="M219" s="16"/>
      <c r="N219" s="190">
        <f t="shared" si="6"/>
        <v>1</v>
      </c>
    </row>
    <row r="220" spans="10:14" ht="11.25" customHeight="1">
      <c r="J220" s="101" t="s">
        <v>382</v>
      </c>
      <c r="K220" s="101" t="s">
        <v>383</v>
      </c>
      <c r="L220" s="25">
        <v>6</v>
      </c>
      <c r="M220" s="16"/>
      <c r="N220" s="190">
        <f t="shared" si="6"/>
        <v>1</v>
      </c>
    </row>
    <row r="221" spans="10:14" ht="11.25" customHeight="1">
      <c r="J221" s="101" t="s">
        <v>384</v>
      </c>
      <c r="K221" s="101" t="s">
        <v>385</v>
      </c>
      <c r="L221" s="17">
        <v>7</v>
      </c>
      <c r="M221" s="16"/>
      <c r="N221" s="190">
        <f t="shared" si="6"/>
        <v>1</v>
      </c>
    </row>
    <row r="222" spans="10:14" ht="11.25" customHeight="1">
      <c r="J222" s="101" t="s">
        <v>386</v>
      </c>
      <c r="K222" s="101" t="s">
        <v>387</v>
      </c>
      <c r="L222" s="17">
        <v>9</v>
      </c>
      <c r="M222" s="16"/>
      <c r="N222" s="190">
        <f t="shared" si="6"/>
        <v>1</v>
      </c>
    </row>
    <row r="223" spans="10:14" ht="11.25" customHeight="1">
      <c r="J223" s="101" t="s">
        <v>388</v>
      </c>
      <c r="K223" s="101" t="s">
        <v>389</v>
      </c>
      <c r="L223" s="17">
        <v>3</v>
      </c>
      <c r="M223" s="16"/>
      <c r="N223" s="190">
        <f t="shared" si="6"/>
        <v>1</v>
      </c>
    </row>
    <row r="224" spans="10:14" ht="11.25" customHeight="1">
      <c r="J224" s="101" t="s">
        <v>390</v>
      </c>
      <c r="K224" s="101" t="s">
        <v>391</v>
      </c>
      <c r="L224" s="17">
        <v>5</v>
      </c>
      <c r="M224" s="16"/>
      <c r="N224" s="190">
        <f t="shared" si="6"/>
        <v>1</v>
      </c>
    </row>
    <row r="225" spans="10:14" ht="11.25" customHeight="1">
      <c r="J225" s="101" t="s">
        <v>392</v>
      </c>
      <c r="K225" s="101" t="s">
        <v>393</v>
      </c>
      <c r="L225" s="17">
        <v>3</v>
      </c>
      <c r="M225" s="16"/>
      <c r="N225" s="190">
        <f t="shared" si="6"/>
        <v>1</v>
      </c>
    </row>
    <row r="226" spans="10:14" ht="11.25" customHeight="1">
      <c r="J226" s="101" t="s">
        <v>394</v>
      </c>
      <c r="K226" s="101" t="s">
        <v>395</v>
      </c>
      <c r="L226" s="17">
        <v>6</v>
      </c>
      <c r="M226" s="16"/>
      <c r="N226" s="190">
        <f t="shared" si="6"/>
        <v>1</v>
      </c>
    </row>
    <row r="227" spans="10:14" ht="11.25" customHeight="1">
      <c r="J227" s="101" t="s">
        <v>396</v>
      </c>
      <c r="K227" s="101" t="s">
        <v>397</v>
      </c>
      <c r="L227" s="17">
        <v>4</v>
      </c>
      <c r="M227" s="16"/>
      <c r="N227" s="190">
        <f t="shared" si="6"/>
        <v>1</v>
      </c>
    </row>
    <row r="228" spans="10:14" ht="11.25" customHeight="1">
      <c r="J228" s="101" t="s">
        <v>398</v>
      </c>
      <c r="K228" s="101" t="s">
        <v>399</v>
      </c>
      <c r="L228" s="25">
        <v>6</v>
      </c>
      <c r="M228" s="16"/>
      <c r="N228" s="190">
        <f t="shared" si="6"/>
        <v>1</v>
      </c>
    </row>
    <row r="229" spans="12:13" ht="11.25" customHeight="1">
      <c r="L229" s="25"/>
      <c r="M229" s="16"/>
    </row>
    <row r="230" spans="12:13" ht="11.25" customHeight="1">
      <c r="L230" s="25"/>
      <c r="M230" s="16"/>
    </row>
    <row r="231" spans="12:13" ht="11.25" customHeight="1">
      <c r="L231" s="25"/>
      <c r="M231" s="16"/>
    </row>
    <row r="232" spans="12:13" ht="11.25" customHeight="1">
      <c r="L232" s="17"/>
      <c r="M232" s="16"/>
    </row>
    <row r="233" spans="12:13" ht="11.25" customHeight="1">
      <c r="L233" s="17"/>
      <c r="M233" s="16"/>
    </row>
    <row r="234" spans="12:13" ht="11.25" customHeight="1">
      <c r="L234" s="25"/>
      <c r="M234" s="27"/>
    </row>
    <row r="235" spans="12:13" ht="11.25" customHeight="1">
      <c r="L235" s="25"/>
      <c r="M235" s="27"/>
    </row>
    <row r="236" spans="12:13" ht="11.25" customHeight="1">
      <c r="L236" s="25"/>
      <c r="M236" s="27"/>
    </row>
    <row r="237" spans="12:13" ht="11.25" customHeight="1">
      <c r="L237" s="25"/>
      <c r="M237" s="27"/>
    </row>
    <row r="238" spans="12:13" ht="11.25" customHeight="1">
      <c r="L238" s="25"/>
      <c r="M238" s="27"/>
    </row>
    <row r="239" spans="12:13" ht="11.25" customHeight="1">
      <c r="L239" s="25"/>
      <c r="M239" s="27"/>
    </row>
    <row r="240" spans="12:13" ht="11.25" customHeight="1">
      <c r="L240" s="17"/>
      <c r="M240" s="27"/>
    </row>
    <row r="241" spans="12:13" ht="11.25" customHeight="1">
      <c r="L241" s="17"/>
      <c r="M241" s="27"/>
    </row>
    <row r="242" spans="12:13" ht="11.25" customHeight="1">
      <c r="L242" s="17"/>
      <c r="M242" s="27"/>
    </row>
    <row r="243" spans="12:13" ht="11.25" customHeight="1">
      <c r="L243" s="17"/>
      <c r="M243" s="27"/>
    </row>
    <row r="244" spans="12:13" ht="11.25" customHeight="1">
      <c r="L244" s="17"/>
      <c r="M244" s="27"/>
    </row>
    <row r="245" spans="12:13" ht="11.25" customHeight="1">
      <c r="L245" s="26"/>
      <c r="M245" s="27"/>
    </row>
    <row r="246" spans="12:13" ht="11.25" customHeight="1">
      <c r="L246" s="26"/>
      <c r="M246" s="27"/>
    </row>
    <row r="247" spans="12:13" ht="11.25" customHeight="1">
      <c r="L247" s="26"/>
      <c r="M247" s="27"/>
    </row>
    <row r="248" spans="12:13" ht="11.25" customHeight="1">
      <c r="L248" s="26"/>
      <c r="M248" s="27"/>
    </row>
    <row r="249" spans="12:13" ht="11.25" customHeight="1">
      <c r="L249" s="26"/>
      <c r="M249" s="27"/>
    </row>
    <row r="250" spans="12:13" ht="11.25" customHeight="1">
      <c r="L250" s="26"/>
      <c r="M250" s="27"/>
    </row>
    <row r="251" spans="12:13" ht="11.25" customHeight="1">
      <c r="L251" s="26"/>
      <c r="M251" s="27"/>
    </row>
    <row r="252" spans="12:13" ht="11.25" customHeight="1">
      <c r="L252" s="26"/>
      <c r="M252" s="27"/>
    </row>
    <row r="253" spans="12:13" ht="11.25" customHeight="1">
      <c r="L253" s="26"/>
      <c r="M253" s="27"/>
    </row>
    <row r="254" spans="12:13" ht="11.25" customHeight="1">
      <c r="L254" s="26"/>
      <c r="M254" s="27"/>
    </row>
    <row r="255" spans="12:13" ht="11.25" customHeight="1">
      <c r="L255" s="26"/>
      <c r="M255" s="27"/>
    </row>
    <row r="256" spans="12:13" ht="11.25" customHeight="1">
      <c r="L256" s="26"/>
      <c r="M256" s="27"/>
    </row>
    <row r="257" spans="12:14" ht="11.25" customHeight="1">
      <c r="L257" s="96"/>
      <c r="M257" s="39"/>
      <c r="N257" s="17"/>
    </row>
    <row r="258" spans="12:14" ht="11.25" customHeight="1">
      <c r="L258" s="96"/>
      <c r="M258" s="39"/>
      <c r="N258" s="17"/>
    </row>
    <row r="259" spans="12:14" ht="11.25" customHeight="1">
      <c r="L259" s="96"/>
      <c r="M259" s="39"/>
      <c r="N259" s="17"/>
    </row>
    <row r="260" spans="12:14" ht="11.25" customHeight="1">
      <c r="L260" s="96"/>
      <c r="M260" s="39"/>
      <c r="N260" s="17"/>
    </row>
    <row r="261" spans="12:14" ht="11.25" customHeight="1">
      <c r="L261" s="96"/>
      <c r="M261" s="39"/>
      <c r="N261" s="17"/>
    </row>
    <row r="262" spans="12:14" ht="11.25" customHeight="1">
      <c r="L262" s="96"/>
      <c r="M262" s="39"/>
      <c r="N262" s="54"/>
    </row>
    <row r="263" spans="12:14" ht="11.25" customHeight="1">
      <c r="L263" s="96"/>
      <c r="M263" s="39"/>
      <c r="N263" s="38"/>
    </row>
    <row r="264" spans="12:14" ht="11.25" customHeight="1">
      <c r="L264" s="96"/>
      <c r="M264" s="39"/>
      <c r="N264" s="26"/>
    </row>
    <row r="265" spans="12:14" ht="11.25" customHeight="1">
      <c r="L265" s="96"/>
      <c r="M265" s="39"/>
      <c r="N265" s="26"/>
    </row>
    <row r="266" spans="12:14" ht="11.25" customHeight="1">
      <c r="L266" s="101"/>
      <c r="M266" s="39"/>
      <c r="N266" s="17"/>
    </row>
    <row r="267" spans="12:14" ht="11.25" customHeight="1">
      <c r="L267" s="101"/>
      <c r="M267" s="39"/>
      <c r="N267" s="17"/>
    </row>
    <row r="268" spans="12:14" ht="11.25" customHeight="1">
      <c r="L268" s="101"/>
      <c r="M268" s="39"/>
      <c r="N268" s="17"/>
    </row>
    <row r="269" spans="12:14" ht="11.25" customHeight="1">
      <c r="L269" s="101"/>
      <c r="M269" s="39"/>
      <c r="N269" s="17"/>
    </row>
    <row r="270" spans="12:14" ht="11.25" customHeight="1">
      <c r="L270" s="101"/>
      <c r="M270" s="39"/>
      <c r="N270" s="17"/>
    </row>
    <row r="271" spans="12:14" ht="11.25" customHeight="1">
      <c r="L271" s="101"/>
      <c r="M271" s="39"/>
      <c r="N271" s="17"/>
    </row>
    <row r="272" spans="12:14" ht="11.25" customHeight="1">
      <c r="L272" s="101"/>
      <c r="M272" s="39"/>
      <c r="N272" s="17"/>
    </row>
    <row r="273" spans="12:14" ht="11.25" customHeight="1">
      <c r="L273" s="101"/>
      <c r="M273" s="39"/>
      <c r="N273" s="17"/>
    </row>
    <row r="274" spans="2:14" ht="11.25" customHeight="1">
      <c r="B274" s="41"/>
      <c r="L274" s="101"/>
      <c r="M274" s="39"/>
      <c r="N274" s="17"/>
    </row>
    <row r="275" spans="2:14" ht="11.25" customHeight="1">
      <c r="B275" s="41"/>
      <c r="L275" s="101"/>
      <c r="M275" s="39"/>
      <c r="N275" s="17"/>
    </row>
    <row r="276" spans="2:14" ht="11.25" customHeight="1">
      <c r="B276" s="27"/>
      <c r="L276" s="101"/>
      <c r="M276" s="39"/>
      <c r="N276" s="17"/>
    </row>
    <row r="277" spans="2:14" ht="11.25" customHeight="1">
      <c r="B277" s="27"/>
      <c r="L277" s="101"/>
      <c r="M277" s="39"/>
      <c r="N277" s="17"/>
    </row>
    <row r="278" spans="2:14" ht="11.25" customHeight="1">
      <c r="B278" s="27"/>
      <c r="L278" s="101"/>
      <c r="M278" s="39"/>
      <c r="N278" s="17"/>
    </row>
    <row r="279" spans="2:14" ht="11.25" customHeight="1">
      <c r="B279" s="27"/>
      <c r="L279" s="101"/>
      <c r="M279" s="39"/>
      <c r="N279" s="17"/>
    </row>
    <row r="280" spans="2:14" ht="11.25" customHeight="1">
      <c r="B280" s="27"/>
      <c r="L280" s="101"/>
      <c r="M280" s="39"/>
      <c r="N280" s="17"/>
    </row>
    <row r="281" spans="2:14" ht="11.25" customHeight="1">
      <c r="B281" s="27"/>
      <c r="L281" s="101"/>
      <c r="M281" s="39"/>
      <c r="N281" s="17"/>
    </row>
    <row r="282" spans="2:14" ht="11.25" customHeight="1">
      <c r="B282" s="27"/>
      <c r="L282" s="101"/>
      <c r="M282" s="39"/>
      <c r="N282" s="17"/>
    </row>
    <row r="283" ht="11.25" customHeight="1">
      <c r="B283" s="27"/>
    </row>
    <row r="284" ht="11.25" customHeight="1">
      <c r="B284" s="27"/>
    </row>
    <row r="285" ht="11.25" customHeight="1">
      <c r="B285" s="27"/>
    </row>
    <row r="286" ht="11.25" customHeight="1">
      <c r="B286" s="27"/>
    </row>
    <row r="287" ht="11.25" customHeight="1">
      <c r="B287" s="27"/>
    </row>
    <row r="288" ht="11.25" customHeight="1">
      <c r="B288" s="27"/>
    </row>
    <row r="289" ht="11.25" customHeight="1">
      <c r="B289" s="27"/>
    </row>
    <row r="290" ht="11.25" customHeight="1">
      <c r="B290" s="27"/>
    </row>
    <row r="291" ht="11.25" customHeight="1">
      <c r="B291" s="27"/>
    </row>
    <row r="292" ht="11.25" customHeight="1">
      <c r="B292" s="27"/>
    </row>
    <row r="293" ht="11.25" customHeight="1">
      <c r="B293" s="27"/>
    </row>
    <row r="294" ht="11.25" customHeight="1">
      <c r="B294" s="27"/>
    </row>
    <row r="295" ht="11.25" customHeight="1">
      <c r="B295" s="27"/>
    </row>
    <row r="296" ht="11.25" customHeight="1">
      <c r="B296" s="27"/>
    </row>
    <row r="297" ht="11.25" customHeight="1">
      <c r="B297" s="27"/>
    </row>
    <row r="298" ht="11.25" customHeight="1">
      <c r="B298" s="27"/>
    </row>
    <row r="299" ht="11.25" customHeight="1">
      <c r="B299" s="27"/>
    </row>
  </sheetData>
  <sheetProtection/>
  <mergeCells count="1">
    <mergeCell ref="H28:H2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IR81"/>
  <sheetViews>
    <sheetView showGridLines="0" zoomScalePageLayoutView="0" workbookViewId="0" topLeftCell="A1">
      <selection activeCell="A1" sqref="A1"/>
    </sheetView>
  </sheetViews>
  <sheetFormatPr defaultColWidth="9.140625" defaultRowHeight="12"/>
  <cols>
    <col min="1" max="2" width="2.7109375" style="1" customWidth="1"/>
    <col min="3" max="3" width="41.421875" style="1" customWidth="1"/>
    <col min="4" max="7" width="9.421875" style="1" customWidth="1"/>
    <col min="8" max="9" width="31.8515625" style="1" customWidth="1"/>
    <col min="10" max="11" width="14.421875" style="1" customWidth="1"/>
    <col min="12" max="12" width="15.7109375" style="1" customWidth="1"/>
    <col min="13" max="16384" width="9.140625" style="1" customWidth="1"/>
  </cols>
  <sheetData>
    <row r="1" spans="2:252" ht="11.25" customHeight="1">
      <c r="B1" s="4"/>
      <c r="C1" s="181"/>
      <c r="D1" s="116"/>
      <c r="E1" s="116"/>
      <c r="F1" s="116"/>
      <c r="G1" s="116"/>
      <c r="H1" s="181"/>
      <c r="I1" s="181"/>
      <c r="J1" s="5"/>
      <c r="K1" s="5"/>
      <c r="L1" s="5"/>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pans="1:252" ht="11.25" customHeight="1">
      <c r="A2" s="2"/>
      <c r="B2" s="5"/>
      <c r="C2" s="5"/>
      <c r="D2" s="5"/>
      <c r="E2" s="5"/>
      <c r="F2" s="5"/>
      <c r="G2" s="5"/>
      <c r="H2" s="5"/>
      <c r="I2" s="5"/>
      <c r="J2" s="5"/>
      <c r="K2" s="5"/>
      <c r="L2" s="5"/>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row>
    <row r="3" spans="1:252" ht="11.25" customHeight="1">
      <c r="A3" s="2"/>
      <c r="B3" s="2"/>
      <c r="C3" s="73" t="s">
        <v>341</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row>
    <row r="4" spans="1:252" ht="11.25" customHeight="1">
      <c r="A4" s="2"/>
      <c r="B4" s="2"/>
      <c r="C4" s="73" t="s">
        <v>424</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3" ht="17.25">
      <c r="A6" s="2"/>
      <c r="B6" s="2"/>
      <c r="C6" s="77" t="s">
        <v>575</v>
      </c>
    </row>
    <row r="7" ht="10.5" customHeight="1">
      <c r="C7" s="216"/>
    </row>
    <row r="8" ht="10.5" customHeight="1"/>
    <row r="9" spans="3:9" ht="10.5" customHeight="1">
      <c r="C9" s="58"/>
      <c r="D9" s="250"/>
      <c r="E9" s="58"/>
      <c r="F9" s="58"/>
      <c r="G9" s="58"/>
      <c r="H9" s="250"/>
      <c r="I9" s="250"/>
    </row>
    <row r="10" spans="3:11" s="69" customFormat="1" ht="24" customHeight="1">
      <c r="C10" s="249"/>
      <c r="D10" s="251">
        <v>2010</v>
      </c>
      <c r="E10" s="176">
        <v>2011</v>
      </c>
      <c r="F10" s="79">
        <v>2012</v>
      </c>
      <c r="G10" s="80" t="s">
        <v>406</v>
      </c>
      <c r="H10" s="304" t="s">
        <v>571</v>
      </c>
      <c r="I10" s="304" t="s">
        <v>407</v>
      </c>
      <c r="K10" s="70"/>
    </row>
    <row r="11" spans="1:14" s="59" customFormat="1" ht="24" customHeight="1">
      <c r="A11" s="51"/>
      <c r="B11" s="10"/>
      <c r="C11" s="308" t="s">
        <v>596</v>
      </c>
      <c r="D11" s="309"/>
      <c r="E11" s="308"/>
      <c r="F11" s="308"/>
      <c r="G11" s="308"/>
      <c r="H11" s="309"/>
      <c r="I11" s="309"/>
      <c r="J11" s="187"/>
      <c r="K11" s="160"/>
      <c r="L11" s="161"/>
      <c r="M11" s="161"/>
      <c r="N11" s="161"/>
    </row>
    <row r="12" spans="1:14" s="59" customFormat="1" ht="12" customHeight="1">
      <c r="A12" s="51"/>
      <c r="C12" s="123" t="s">
        <v>342</v>
      </c>
      <c r="D12" s="255">
        <v>23</v>
      </c>
      <c r="E12" s="177">
        <v>22</v>
      </c>
      <c r="F12" s="118">
        <v>20</v>
      </c>
      <c r="G12" s="275">
        <v>19</v>
      </c>
      <c r="H12" s="294">
        <f aca="true" t="shared" si="0" ref="H12:H22">+(((G12/D12)^(1/3)-1))*100</f>
        <v>-6.1699556404279825</v>
      </c>
      <c r="I12" s="189" t="s">
        <v>565</v>
      </c>
      <c r="J12" s="187"/>
      <c r="K12" s="162"/>
      <c r="L12" s="163"/>
      <c r="M12" s="164"/>
      <c r="N12" s="161"/>
    </row>
    <row r="13" spans="1:14" s="59" customFormat="1" ht="12" customHeight="1">
      <c r="A13" s="51"/>
      <c r="C13" s="252" t="s">
        <v>538</v>
      </c>
      <c r="D13" s="256">
        <v>58</v>
      </c>
      <c r="E13" s="178">
        <v>55</v>
      </c>
      <c r="F13" s="119">
        <v>49</v>
      </c>
      <c r="G13" s="276">
        <v>51</v>
      </c>
      <c r="H13" s="295">
        <f t="shared" si="0"/>
        <v>-4.196642942753681</v>
      </c>
      <c r="I13" s="120">
        <v>121.42857142857142</v>
      </c>
      <c r="J13" s="188"/>
      <c r="K13" s="162"/>
      <c r="L13" s="163"/>
      <c r="M13" s="164"/>
      <c r="N13" s="161"/>
    </row>
    <row r="14" spans="1:14" s="59" customFormat="1" ht="12" customHeight="1">
      <c r="A14" s="10"/>
      <c r="C14" s="252" t="s">
        <v>539</v>
      </c>
      <c r="D14" s="256">
        <v>51</v>
      </c>
      <c r="E14" s="178">
        <v>49</v>
      </c>
      <c r="F14" s="119">
        <v>52</v>
      </c>
      <c r="G14" s="276">
        <v>48</v>
      </c>
      <c r="H14" s="295">
        <f t="shared" si="0"/>
        <v>-2.000538994071077</v>
      </c>
      <c r="I14" s="120">
        <v>141.1764705882353</v>
      </c>
      <c r="J14" s="188"/>
      <c r="K14" s="165"/>
      <c r="L14" s="163"/>
      <c r="M14" s="164"/>
      <c r="N14" s="161"/>
    </row>
    <row r="15" spans="1:14" s="59" customFormat="1" ht="12" customHeight="1">
      <c r="A15" s="51"/>
      <c r="B15" s="61"/>
      <c r="C15" s="253" t="s">
        <v>603</v>
      </c>
      <c r="D15" s="257">
        <v>53</v>
      </c>
      <c r="E15" s="179">
        <v>53</v>
      </c>
      <c r="F15" s="121">
        <v>55</v>
      </c>
      <c r="G15" s="277">
        <v>47</v>
      </c>
      <c r="H15" s="295">
        <f t="shared" si="0"/>
        <v>-3.9256777500665807</v>
      </c>
      <c r="I15" s="120">
        <v>117.5</v>
      </c>
      <c r="J15" s="188"/>
      <c r="K15" s="161"/>
      <c r="L15" s="166"/>
      <c r="M15" s="161"/>
      <c r="N15" s="161"/>
    </row>
    <row r="16" spans="1:14" s="59" customFormat="1" ht="12" customHeight="1">
      <c r="A16" s="51"/>
      <c r="B16" s="61"/>
      <c r="C16" s="253" t="s">
        <v>540</v>
      </c>
      <c r="D16" s="257">
        <v>53</v>
      </c>
      <c r="E16" s="179">
        <v>51</v>
      </c>
      <c r="F16" s="121">
        <v>56</v>
      </c>
      <c r="G16" s="277">
        <v>47</v>
      </c>
      <c r="H16" s="295">
        <f t="shared" si="0"/>
        <v>-3.9256777500665807</v>
      </c>
      <c r="I16" s="120">
        <v>134.28571428571428</v>
      </c>
      <c r="J16" s="188"/>
      <c r="K16" s="162"/>
      <c r="L16" s="163"/>
      <c r="M16" s="164"/>
      <c r="N16" s="161"/>
    </row>
    <row r="17" spans="1:14" s="59" customFormat="1" ht="12" customHeight="1">
      <c r="A17" s="51"/>
      <c r="B17" s="61"/>
      <c r="C17" s="253" t="s">
        <v>541</v>
      </c>
      <c r="D17" s="257">
        <v>57</v>
      </c>
      <c r="E17" s="179">
        <v>55</v>
      </c>
      <c r="F17" s="121">
        <v>46</v>
      </c>
      <c r="G17" s="277">
        <v>47</v>
      </c>
      <c r="H17" s="295">
        <f t="shared" si="0"/>
        <v>-6.227750569962653</v>
      </c>
      <c r="I17" s="120">
        <v>111.90476190476191</v>
      </c>
      <c r="J17" s="188"/>
      <c r="K17" s="162"/>
      <c r="L17" s="163"/>
      <c r="M17" s="164"/>
      <c r="N17" s="161"/>
    </row>
    <row r="18" spans="1:14" s="59" customFormat="1" ht="12" customHeight="1">
      <c r="A18" s="10"/>
      <c r="B18" s="61"/>
      <c r="C18" s="253" t="s">
        <v>542</v>
      </c>
      <c r="D18" s="257">
        <v>48</v>
      </c>
      <c r="E18" s="179">
        <v>52</v>
      </c>
      <c r="F18" s="121">
        <v>45</v>
      </c>
      <c r="G18" s="277">
        <v>45</v>
      </c>
      <c r="H18" s="295">
        <f t="shared" si="0"/>
        <v>-2.128308970778414</v>
      </c>
      <c r="I18" s="120">
        <v>107.14285714285714</v>
      </c>
      <c r="J18" s="188"/>
      <c r="K18" s="161"/>
      <c r="L18" s="166"/>
      <c r="M18" s="161"/>
      <c r="N18" s="161"/>
    </row>
    <row r="19" spans="1:14" s="59" customFormat="1" ht="12" customHeight="1">
      <c r="A19" s="51"/>
      <c r="B19" s="61"/>
      <c r="C19" s="253" t="s">
        <v>543</v>
      </c>
      <c r="D19" s="257">
        <v>55</v>
      </c>
      <c r="E19" s="179">
        <v>55</v>
      </c>
      <c r="F19" s="121">
        <v>48</v>
      </c>
      <c r="G19" s="277">
        <v>45</v>
      </c>
      <c r="H19" s="295">
        <f t="shared" si="0"/>
        <v>-6.470213835438399</v>
      </c>
      <c r="I19" s="120">
        <v>107.14285714285714</v>
      </c>
      <c r="J19" s="188"/>
      <c r="K19" s="162"/>
      <c r="L19" s="163"/>
      <c r="M19" s="164"/>
      <c r="N19" s="161"/>
    </row>
    <row r="20" spans="1:14" s="59" customFormat="1" ht="12" customHeight="1">
      <c r="A20" s="51"/>
      <c r="B20" s="61"/>
      <c r="C20" s="253" t="s">
        <v>604</v>
      </c>
      <c r="D20" s="257">
        <v>54</v>
      </c>
      <c r="E20" s="179">
        <v>54</v>
      </c>
      <c r="F20" s="121">
        <v>46</v>
      </c>
      <c r="G20" s="277">
        <v>44</v>
      </c>
      <c r="H20" s="295">
        <f t="shared" si="0"/>
        <v>-6.598688978153766</v>
      </c>
      <c r="I20" s="120">
        <v>110</v>
      </c>
      <c r="J20" s="188"/>
      <c r="K20" s="160"/>
      <c r="L20" s="167"/>
      <c r="M20" s="164"/>
      <c r="N20" s="161"/>
    </row>
    <row r="21" spans="1:14" s="59" customFormat="1" ht="12" customHeight="1">
      <c r="A21" s="51"/>
      <c r="B21" s="61"/>
      <c r="C21" s="253" t="s">
        <v>605</v>
      </c>
      <c r="D21" s="257">
        <v>55</v>
      </c>
      <c r="E21" s="179">
        <v>50</v>
      </c>
      <c r="F21" s="121">
        <v>42</v>
      </c>
      <c r="G21" s="277">
        <v>44</v>
      </c>
      <c r="H21" s="295">
        <f t="shared" si="0"/>
        <v>-7.168223327744416</v>
      </c>
      <c r="I21" s="120">
        <v>110</v>
      </c>
      <c r="J21" s="188"/>
      <c r="K21" s="168"/>
      <c r="L21" s="161"/>
      <c r="M21" s="161"/>
      <c r="N21" s="161"/>
    </row>
    <row r="22" spans="1:14" s="59" customFormat="1" ht="12" customHeight="1">
      <c r="A22" s="10"/>
      <c r="C22" s="254" t="s">
        <v>544</v>
      </c>
      <c r="D22" s="258">
        <v>45</v>
      </c>
      <c r="E22" s="180">
        <v>47</v>
      </c>
      <c r="F22" s="122">
        <v>46</v>
      </c>
      <c r="G22" s="292">
        <v>44</v>
      </c>
      <c r="H22" s="303">
        <f t="shared" si="0"/>
        <v>-0.7462964697448338</v>
      </c>
      <c r="I22" s="293">
        <v>129.41176470588235</v>
      </c>
      <c r="J22" s="188"/>
      <c r="K22" s="160"/>
      <c r="L22" s="161"/>
      <c r="M22" s="161"/>
      <c r="N22" s="161"/>
    </row>
    <row r="23" spans="1:14" s="59" customFormat="1" ht="24" customHeight="1">
      <c r="A23" s="51"/>
      <c r="B23" s="10"/>
      <c r="C23" s="308" t="s">
        <v>573</v>
      </c>
      <c r="D23" s="309"/>
      <c r="E23" s="308"/>
      <c r="F23" s="308"/>
      <c r="G23" s="308"/>
      <c r="H23" s="309"/>
      <c r="I23" s="309"/>
      <c r="J23" s="187"/>
      <c r="K23" s="160"/>
      <c r="L23" s="175"/>
      <c r="M23" s="161"/>
      <c r="N23" s="161"/>
    </row>
    <row r="24" spans="1:13" s="59" customFormat="1" ht="12" customHeight="1">
      <c r="A24" s="51"/>
      <c r="C24" s="123" t="s">
        <v>342</v>
      </c>
      <c r="D24" s="255">
        <v>61</v>
      </c>
      <c r="E24" s="177">
        <v>67</v>
      </c>
      <c r="F24" s="118">
        <v>72</v>
      </c>
      <c r="G24" s="275">
        <v>76</v>
      </c>
      <c r="H24" s="281">
        <f aca="true" t="shared" si="1" ref="H24:H35">+(((G24/D24)^(1/3)-1))*100</f>
        <v>7.603876929916531</v>
      </c>
      <c r="I24" s="288" t="s">
        <v>565</v>
      </c>
      <c r="J24" s="187"/>
      <c r="K24" s="60"/>
      <c r="L24" s="20"/>
      <c r="M24" s="2"/>
    </row>
    <row r="25" spans="1:13" s="59" customFormat="1" ht="12" customHeight="1">
      <c r="A25" s="51"/>
      <c r="C25" s="252" t="s">
        <v>597</v>
      </c>
      <c r="D25" s="259" t="s">
        <v>56</v>
      </c>
      <c r="E25" s="178">
        <v>84</v>
      </c>
      <c r="F25" s="119">
        <v>91</v>
      </c>
      <c r="G25" s="276">
        <v>94</v>
      </c>
      <c r="H25" s="282">
        <f>+(((G25/E25)^(1/2)-1))*100</f>
        <v>5.78504710249077</v>
      </c>
      <c r="I25" s="282">
        <v>108.04597701149426</v>
      </c>
      <c r="J25" s="188"/>
      <c r="K25" s="162"/>
      <c r="L25" s="163"/>
      <c r="M25" s="164"/>
    </row>
    <row r="26" spans="1:13" s="59" customFormat="1" ht="12" customHeight="1">
      <c r="A26" s="10"/>
      <c r="C26" s="252" t="s">
        <v>598</v>
      </c>
      <c r="D26" s="259" t="s">
        <v>56</v>
      </c>
      <c r="E26" s="178">
        <v>85</v>
      </c>
      <c r="F26" s="119">
        <v>92</v>
      </c>
      <c r="G26" s="276">
        <v>93</v>
      </c>
      <c r="H26" s="282">
        <f>+(((G26/E26)^(1/2)-1))*100</f>
        <v>4.600078731271684</v>
      </c>
      <c r="I26" s="282">
        <v>106.89655172413792</v>
      </c>
      <c r="J26" s="188"/>
      <c r="K26" s="165"/>
      <c r="L26" s="163"/>
      <c r="M26" s="164"/>
    </row>
    <row r="27" spans="1:13" s="59" customFormat="1" ht="12" customHeight="1">
      <c r="A27" s="51"/>
      <c r="B27" s="61"/>
      <c r="C27" s="253" t="s">
        <v>546</v>
      </c>
      <c r="D27" s="257">
        <v>84</v>
      </c>
      <c r="E27" s="179">
        <v>88</v>
      </c>
      <c r="F27" s="121">
        <v>92</v>
      </c>
      <c r="G27" s="277">
        <v>92</v>
      </c>
      <c r="H27" s="283">
        <f t="shared" si="1"/>
        <v>3.0788379107201225</v>
      </c>
      <c r="I27" s="282">
        <v>105.74712643678161</v>
      </c>
      <c r="J27" s="188"/>
      <c r="K27" s="161"/>
      <c r="L27" s="166"/>
      <c r="M27" s="161"/>
    </row>
    <row r="28" spans="1:13" s="59" customFormat="1" ht="12" customHeight="1">
      <c r="A28" s="51"/>
      <c r="B28" s="61"/>
      <c r="C28" s="253" t="s">
        <v>547</v>
      </c>
      <c r="D28" s="257">
        <v>84</v>
      </c>
      <c r="E28" s="179">
        <v>83</v>
      </c>
      <c r="F28" s="121">
        <v>79</v>
      </c>
      <c r="G28" s="277">
        <v>92</v>
      </c>
      <c r="H28" s="283">
        <f t="shared" si="1"/>
        <v>3.0788379107201225</v>
      </c>
      <c r="I28" s="282">
        <v>105.74712643678161</v>
      </c>
      <c r="J28" s="188"/>
      <c r="K28" s="162"/>
      <c r="L28" s="163"/>
      <c r="M28" s="164"/>
    </row>
    <row r="29" spans="1:13" s="59" customFormat="1" ht="12" customHeight="1">
      <c r="A29" s="51"/>
      <c r="B29" s="61"/>
      <c r="C29" s="253" t="s">
        <v>548</v>
      </c>
      <c r="D29" s="260" t="s">
        <v>56</v>
      </c>
      <c r="E29" s="182" t="s">
        <v>56</v>
      </c>
      <c r="F29" s="121">
        <v>90</v>
      </c>
      <c r="G29" s="277">
        <v>92</v>
      </c>
      <c r="H29" s="301" t="s">
        <v>56</v>
      </c>
      <c r="I29" s="282">
        <v>104.54545454545455</v>
      </c>
      <c r="J29" s="188"/>
      <c r="K29" s="162"/>
      <c r="L29" s="163"/>
      <c r="M29" s="164"/>
    </row>
    <row r="30" spans="1:13" s="59" customFormat="1" ht="12" customHeight="1">
      <c r="A30" s="10"/>
      <c r="B30" s="61"/>
      <c r="C30" s="253" t="s">
        <v>599</v>
      </c>
      <c r="D30" s="261" t="s">
        <v>56</v>
      </c>
      <c r="E30" s="179">
        <v>87</v>
      </c>
      <c r="F30" s="121">
        <v>78</v>
      </c>
      <c r="G30" s="277">
        <v>91</v>
      </c>
      <c r="H30" s="282">
        <f>+(((G30/E30)^(1/2)-1))*100</f>
        <v>2.273017531226329</v>
      </c>
      <c r="I30" s="282">
        <v>107.05882352941177</v>
      </c>
      <c r="J30" s="188"/>
      <c r="K30" s="161"/>
      <c r="L30" s="166"/>
      <c r="M30" s="161"/>
    </row>
    <row r="31" spans="1:13" s="59" customFormat="1" ht="12" customHeight="1">
      <c r="A31" s="51"/>
      <c r="B31" s="61"/>
      <c r="C31" s="253" t="s">
        <v>549</v>
      </c>
      <c r="D31" s="257">
        <v>79</v>
      </c>
      <c r="E31" s="179">
        <v>85</v>
      </c>
      <c r="F31" s="121">
        <v>87</v>
      </c>
      <c r="G31" s="277">
        <v>90</v>
      </c>
      <c r="H31" s="283">
        <f t="shared" si="1"/>
        <v>4.441188684870978</v>
      </c>
      <c r="I31" s="282">
        <v>103.44827586206897</v>
      </c>
      <c r="J31" s="188"/>
      <c r="K31" s="162"/>
      <c r="L31" s="163"/>
      <c r="M31" s="164"/>
    </row>
    <row r="32" spans="1:13" s="59" customFormat="1" ht="12" customHeight="1">
      <c r="A32" s="51"/>
      <c r="B32" s="61"/>
      <c r="C32" s="253" t="s">
        <v>550</v>
      </c>
      <c r="D32" s="257">
        <v>85</v>
      </c>
      <c r="E32" s="179">
        <v>87</v>
      </c>
      <c r="F32" s="121">
        <v>85</v>
      </c>
      <c r="G32" s="277">
        <v>90</v>
      </c>
      <c r="H32" s="283">
        <f t="shared" si="1"/>
        <v>1.9235467531193207</v>
      </c>
      <c r="I32" s="282">
        <v>103.44827586206897</v>
      </c>
      <c r="J32" s="188"/>
      <c r="K32" s="160"/>
      <c r="L32" s="167"/>
      <c r="M32" s="164"/>
    </row>
    <row r="33" spans="1:13" s="59" customFormat="1" ht="12" customHeight="1">
      <c r="A33" s="51"/>
      <c r="B33" s="61"/>
      <c r="C33" s="253" t="s">
        <v>600</v>
      </c>
      <c r="D33" s="261" t="s">
        <v>56</v>
      </c>
      <c r="E33" s="179">
        <v>84</v>
      </c>
      <c r="F33" s="121">
        <v>89</v>
      </c>
      <c r="G33" s="277">
        <v>90</v>
      </c>
      <c r="H33" s="282">
        <f>+(((G33/E33)^(1/2)-1))*100</f>
        <v>3.509833901353132</v>
      </c>
      <c r="I33" s="282">
        <v>103.44827586206897</v>
      </c>
      <c r="J33" s="188"/>
      <c r="K33" s="168"/>
      <c r="L33" s="161"/>
      <c r="M33" s="161"/>
    </row>
    <row r="34" spans="1:13" s="59" customFormat="1" ht="12" customHeight="1">
      <c r="A34" s="10"/>
      <c r="C34" s="252" t="s">
        <v>551</v>
      </c>
      <c r="D34" s="262">
        <v>77</v>
      </c>
      <c r="E34" s="180">
        <v>86</v>
      </c>
      <c r="F34" s="122">
        <v>85</v>
      </c>
      <c r="G34" s="292">
        <v>89</v>
      </c>
      <c r="H34" s="290">
        <f t="shared" si="1"/>
        <v>4.946129761743845</v>
      </c>
      <c r="I34" s="282">
        <v>102.29885057471265</v>
      </c>
      <c r="J34" s="188"/>
      <c r="K34" s="160"/>
      <c r="L34" s="161"/>
      <c r="M34" s="161"/>
    </row>
    <row r="35" spans="1:13" s="59" customFormat="1" ht="12" customHeight="1">
      <c r="A35" s="10"/>
      <c r="C35" s="252" t="s">
        <v>552</v>
      </c>
      <c r="D35" s="257">
        <v>81</v>
      </c>
      <c r="E35" s="179">
        <v>80</v>
      </c>
      <c r="F35" s="121">
        <v>87</v>
      </c>
      <c r="G35" s="277">
        <v>89</v>
      </c>
      <c r="H35" s="283">
        <f t="shared" si="1"/>
        <v>3.189378304174717</v>
      </c>
      <c r="I35" s="282">
        <v>104.70588235294119</v>
      </c>
      <c r="J35" s="188"/>
      <c r="K35" s="160"/>
      <c r="L35" s="167"/>
      <c r="M35" s="167"/>
    </row>
    <row r="36" spans="1:13" s="59" customFormat="1" ht="12" customHeight="1">
      <c r="A36" s="10"/>
      <c r="C36" s="252" t="s">
        <v>606</v>
      </c>
      <c r="D36" s="257">
        <v>87</v>
      </c>
      <c r="E36" s="179">
        <v>91</v>
      </c>
      <c r="F36" s="121">
        <v>89</v>
      </c>
      <c r="G36" s="300" t="s">
        <v>56</v>
      </c>
      <c r="H36" s="282">
        <f>+(((F36/D36)^(1/2)-1))*100</f>
        <v>1.1428942510113504</v>
      </c>
      <c r="I36" s="282">
        <v>102.3</v>
      </c>
      <c r="J36" s="188"/>
      <c r="K36" s="160"/>
      <c r="L36" s="167"/>
      <c r="M36" s="167"/>
    </row>
    <row r="37" spans="1:13" s="59" customFormat="1" ht="12" customHeight="1">
      <c r="A37" s="10"/>
      <c r="C37" s="252" t="s">
        <v>601</v>
      </c>
      <c r="D37" s="261" t="s">
        <v>56</v>
      </c>
      <c r="E37" s="179">
        <v>83</v>
      </c>
      <c r="F37" s="121">
        <v>87</v>
      </c>
      <c r="G37" s="277">
        <v>89</v>
      </c>
      <c r="H37" s="282">
        <f>+(((G37/E37)^(1/2)-1))*100</f>
        <v>3.551395771689436</v>
      </c>
      <c r="I37" s="282">
        <v>102.29885057471265</v>
      </c>
      <c r="J37" s="188"/>
      <c r="K37" s="160"/>
      <c r="L37" s="169"/>
      <c r="M37" s="170"/>
    </row>
    <row r="38" spans="1:13" s="59" customFormat="1" ht="12" customHeight="1">
      <c r="A38" s="10"/>
      <c r="C38" s="252" t="s">
        <v>602</v>
      </c>
      <c r="D38" s="263" t="s">
        <v>56</v>
      </c>
      <c r="E38" s="180">
        <v>82</v>
      </c>
      <c r="F38" s="122">
        <v>89</v>
      </c>
      <c r="G38" s="292">
        <v>89</v>
      </c>
      <c r="H38" s="302">
        <f>+(((G38/E38)^(1/2)-1))*100</f>
        <v>4.1808933374319235</v>
      </c>
      <c r="I38" s="291">
        <v>102.29885057471265</v>
      </c>
      <c r="J38" s="188"/>
      <c r="K38" s="160"/>
      <c r="L38" s="169"/>
      <c r="M38" s="171"/>
    </row>
    <row r="39" spans="1:10" s="59" customFormat="1" ht="24" customHeight="1">
      <c r="A39" s="51"/>
      <c r="C39" s="308" t="s">
        <v>607</v>
      </c>
      <c r="D39" s="309"/>
      <c r="E39" s="308"/>
      <c r="F39" s="308"/>
      <c r="G39" s="308"/>
      <c r="H39" s="309"/>
      <c r="I39" s="309"/>
      <c r="J39" s="187"/>
    </row>
    <row r="40" spans="1:10" s="59" customFormat="1" ht="12" customHeight="1">
      <c r="A40" s="51"/>
      <c r="C40" s="123" t="s">
        <v>342</v>
      </c>
      <c r="D40" s="255">
        <v>65</v>
      </c>
      <c r="E40" s="177">
        <v>67</v>
      </c>
      <c r="F40" s="118">
        <v>70</v>
      </c>
      <c r="G40" s="275">
        <v>72</v>
      </c>
      <c r="H40" s="294">
        <f aca="true" t="shared" si="2" ref="H40:H55">+(((G40/D40)^(1/3)-1))*100</f>
        <v>3.4680775533341146</v>
      </c>
      <c r="I40" s="189" t="s">
        <v>565</v>
      </c>
      <c r="J40" s="187"/>
    </row>
    <row r="41" spans="1:18" s="59" customFormat="1" ht="12" customHeight="1">
      <c r="A41" s="51"/>
      <c r="C41" s="264" t="s">
        <v>547</v>
      </c>
      <c r="D41" s="256">
        <v>91</v>
      </c>
      <c r="E41" s="178">
        <v>91</v>
      </c>
      <c r="F41" s="119">
        <v>92</v>
      </c>
      <c r="G41" s="276">
        <v>97</v>
      </c>
      <c r="H41" s="295">
        <f t="shared" si="2"/>
        <v>2.1511940097232785</v>
      </c>
      <c r="I41" s="120">
        <v>105.43478260869566</v>
      </c>
      <c r="J41" s="188"/>
      <c r="R41" s="66"/>
    </row>
    <row r="42" spans="1:18" s="59" customFormat="1" ht="12" customHeight="1">
      <c r="A42" s="51"/>
      <c r="C42" s="265" t="s">
        <v>254</v>
      </c>
      <c r="D42" s="256">
        <v>89</v>
      </c>
      <c r="E42" s="178">
        <v>93</v>
      </c>
      <c r="F42" s="119">
        <v>93</v>
      </c>
      <c r="G42" s="276">
        <v>96</v>
      </c>
      <c r="H42" s="295">
        <f t="shared" si="2"/>
        <v>2.555842991834889</v>
      </c>
      <c r="I42" s="120">
        <v>104.34782608695652</v>
      </c>
      <c r="J42" s="188"/>
      <c r="L42" s="65"/>
      <c r="R42" s="66"/>
    </row>
    <row r="43" spans="1:18" s="59" customFormat="1" ht="12" customHeight="1">
      <c r="A43" s="10"/>
      <c r="C43" s="252" t="s">
        <v>553</v>
      </c>
      <c r="D43" s="257">
        <v>92</v>
      </c>
      <c r="E43" s="179">
        <v>94</v>
      </c>
      <c r="F43" s="121">
        <v>92</v>
      </c>
      <c r="G43" s="277">
        <v>95</v>
      </c>
      <c r="H43" s="296">
        <f t="shared" si="2"/>
        <v>1.0753512677462052</v>
      </c>
      <c r="I43" s="120">
        <v>103.26086956521738</v>
      </c>
      <c r="J43" s="188"/>
      <c r="L43" s="65"/>
      <c r="R43" s="63"/>
    </row>
    <row r="44" spans="1:18" s="59" customFormat="1" ht="12" customHeight="1">
      <c r="A44" s="51"/>
      <c r="C44" s="253" t="s">
        <v>557</v>
      </c>
      <c r="D44" s="257">
        <v>90</v>
      </c>
      <c r="E44" s="179">
        <v>90</v>
      </c>
      <c r="F44" s="121">
        <v>92</v>
      </c>
      <c r="G44" s="277">
        <v>94</v>
      </c>
      <c r="H44" s="296">
        <f t="shared" si="2"/>
        <v>1.4600599793947788</v>
      </c>
      <c r="I44" s="120">
        <v>103.29670329670331</v>
      </c>
      <c r="J44" s="188"/>
      <c r="L44" s="65"/>
      <c r="R44" s="64"/>
    </row>
    <row r="45" spans="1:18" s="59" customFormat="1" ht="12" customHeight="1">
      <c r="A45" s="51"/>
      <c r="C45" s="253" t="s">
        <v>550</v>
      </c>
      <c r="D45" s="257">
        <v>92</v>
      </c>
      <c r="E45" s="179">
        <v>92</v>
      </c>
      <c r="F45" s="121">
        <v>93</v>
      </c>
      <c r="G45" s="277">
        <v>94</v>
      </c>
      <c r="H45" s="296">
        <f t="shared" si="2"/>
        <v>0.7194491966259653</v>
      </c>
      <c r="I45" s="120">
        <v>102.17391304347827</v>
      </c>
      <c r="J45" s="188"/>
      <c r="L45" s="22"/>
      <c r="R45" s="67"/>
    </row>
    <row r="46" spans="1:18" s="59" customFormat="1" ht="12" customHeight="1">
      <c r="A46" s="51"/>
      <c r="C46" s="253" t="s">
        <v>558</v>
      </c>
      <c r="D46" s="257">
        <v>89</v>
      </c>
      <c r="E46" s="179">
        <v>91</v>
      </c>
      <c r="F46" s="121">
        <v>91</v>
      </c>
      <c r="G46" s="277">
        <v>94</v>
      </c>
      <c r="H46" s="296">
        <f t="shared" si="2"/>
        <v>1.8386458002493944</v>
      </c>
      <c r="I46" s="120">
        <v>102.17391304347827</v>
      </c>
      <c r="J46" s="188"/>
      <c r="L46" s="65"/>
      <c r="R46" s="64"/>
    </row>
    <row r="47" spans="1:18" s="59" customFormat="1" ht="12" customHeight="1">
      <c r="A47" s="10"/>
      <c r="C47" s="253" t="s">
        <v>559</v>
      </c>
      <c r="D47" s="257">
        <v>86</v>
      </c>
      <c r="E47" s="179">
        <v>86</v>
      </c>
      <c r="F47" s="121">
        <v>90</v>
      </c>
      <c r="G47" s="277">
        <v>93</v>
      </c>
      <c r="H47" s="296">
        <f t="shared" si="2"/>
        <v>2.6427232101898346</v>
      </c>
      <c r="I47" s="202" t="s">
        <v>565</v>
      </c>
      <c r="J47" s="188"/>
      <c r="R47" s="63"/>
    </row>
    <row r="48" spans="1:18" s="59" customFormat="1" ht="12" customHeight="1">
      <c r="A48" s="51"/>
      <c r="C48" s="253" t="s">
        <v>560</v>
      </c>
      <c r="D48" s="257">
        <v>80</v>
      </c>
      <c r="E48" s="179">
        <v>91</v>
      </c>
      <c r="F48" s="121">
        <v>88</v>
      </c>
      <c r="G48" s="277">
        <v>93</v>
      </c>
      <c r="H48" s="296">
        <f t="shared" si="2"/>
        <v>5.147185873071036</v>
      </c>
      <c r="I48" s="120">
        <v>101.08695652173914</v>
      </c>
      <c r="J48" s="188"/>
      <c r="R48" s="64"/>
    </row>
    <row r="49" spans="1:10" s="59" customFormat="1" ht="12" customHeight="1">
      <c r="A49" s="51"/>
      <c r="C49" s="253" t="s">
        <v>546</v>
      </c>
      <c r="D49" s="257">
        <v>94</v>
      </c>
      <c r="E49" s="179">
        <v>91</v>
      </c>
      <c r="F49" s="121">
        <v>96</v>
      </c>
      <c r="G49" s="277">
        <v>93</v>
      </c>
      <c r="H49" s="296">
        <f t="shared" si="2"/>
        <v>-0.35587489614617995</v>
      </c>
      <c r="I49" s="120">
        <v>101.08695652173914</v>
      </c>
      <c r="J49" s="188"/>
    </row>
    <row r="50" spans="1:10" s="59" customFormat="1" ht="12" customHeight="1">
      <c r="A50" s="51"/>
      <c r="C50" s="252" t="s">
        <v>561</v>
      </c>
      <c r="D50" s="262">
        <v>84</v>
      </c>
      <c r="E50" s="180">
        <v>85</v>
      </c>
      <c r="F50" s="122">
        <v>92</v>
      </c>
      <c r="G50" s="292">
        <v>93</v>
      </c>
      <c r="H50" s="297">
        <f t="shared" si="2"/>
        <v>3.450966906825137</v>
      </c>
      <c r="I50" s="120">
        <v>101.08695652173914</v>
      </c>
      <c r="J50" s="188"/>
    </row>
    <row r="51" spans="1:13" s="59" customFormat="1" ht="12" customHeight="1">
      <c r="A51" s="51"/>
      <c r="C51" s="252" t="s">
        <v>564</v>
      </c>
      <c r="D51" s="262">
        <v>83</v>
      </c>
      <c r="E51" s="180">
        <v>90</v>
      </c>
      <c r="F51" s="122">
        <v>92</v>
      </c>
      <c r="G51" s="292">
        <v>93</v>
      </c>
      <c r="H51" s="297">
        <f t="shared" si="2"/>
        <v>3.8647751796379914</v>
      </c>
      <c r="I51" s="120">
        <v>101.08695652173914</v>
      </c>
      <c r="J51" s="188"/>
      <c r="K51" s="17"/>
      <c r="L51" s="17"/>
      <c r="M51" s="39"/>
    </row>
    <row r="52" spans="1:13" s="59" customFormat="1" ht="12" customHeight="1">
      <c r="A52" s="51"/>
      <c r="C52" s="252" t="s">
        <v>548</v>
      </c>
      <c r="D52" s="266" t="s">
        <v>56</v>
      </c>
      <c r="E52" s="183" t="s">
        <v>56</v>
      </c>
      <c r="F52" s="122">
        <v>93</v>
      </c>
      <c r="G52" s="292">
        <v>93</v>
      </c>
      <c r="H52" s="298" t="s">
        <v>56</v>
      </c>
      <c r="I52" s="120">
        <v>104.49438202247192</v>
      </c>
      <c r="J52" s="188"/>
      <c r="K52" s="25"/>
      <c r="L52" s="25"/>
      <c r="M52" s="39"/>
    </row>
    <row r="53" spans="1:13" s="59" customFormat="1" ht="12" customHeight="1">
      <c r="A53" s="51"/>
      <c r="C53" s="252" t="s">
        <v>562</v>
      </c>
      <c r="D53" s="262">
        <v>85</v>
      </c>
      <c r="E53" s="180">
        <v>87</v>
      </c>
      <c r="F53" s="122">
        <v>88</v>
      </c>
      <c r="G53" s="292">
        <v>93</v>
      </c>
      <c r="H53" s="297">
        <f t="shared" si="2"/>
        <v>3.0436754185118486</v>
      </c>
      <c r="I53" s="120">
        <v>101.08695652173914</v>
      </c>
      <c r="J53" s="188"/>
      <c r="K53" s="26"/>
      <c r="L53" s="156"/>
      <c r="M53" s="39"/>
    </row>
    <row r="54" spans="1:13" s="59" customFormat="1" ht="12" customHeight="1">
      <c r="A54" s="51"/>
      <c r="C54" s="252" t="s">
        <v>563</v>
      </c>
      <c r="D54" s="262">
        <v>84</v>
      </c>
      <c r="E54" s="180">
        <v>91</v>
      </c>
      <c r="F54" s="122">
        <v>95</v>
      </c>
      <c r="G54" s="292">
        <v>93</v>
      </c>
      <c r="H54" s="297">
        <f t="shared" si="2"/>
        <v>3.450966906825137</v>
      </c>
      <c r="I54" s="120">
        <v>101.08695652173914</v>
      </c>
      <c r="J54" s="188"/>
      <c r="K54" s="26"/>
      <c r="L54" s="26"/>
      <c r="M54" s="39"/>
    </row>
    <row r="55" spans="1:13" s="59" customFormat="1" ht="12" customHeight="1">
      <c r="A55" s="51"/>
      <c r="C55" s="252" t="s">
        <v>545</v>
      </c>
      <c r="D55" s="258">
        <v>86</v>
      </c>
      <c r="E55" s="180">
        <v>85</v>
      </c>
      <c r="F55" s="122">
        <v>88</v>
      </c>
      <c r="G55" s="292">
        <v>93</v>
      </c>
      <c r="H55" s="299">
        <f t="shared" si="2"/>
        <v>2.6427232101898346</v>
      </c>
      <c r="I55" s="293">
        <v>106.89655172413792</v>
      </c>
      <c r="J55" s="188"/>
      <c r="K55" s="16"/>
      <c r="L55" s="16"/>
      <c r="M55" s="16"/>
    </row>
    <row r="56" spans="1:10" s="59" customFormat="1" ht="24" customHeight="1">
      <c r="A56" s="10"/>
      <c r="C56" s="308" t="s">
        <v>608</v>
      </c>
      <c r="D56" s="309"/>
      <c r="E56" s="308"/>
      <c r="F56" s="308"/>
      <c r="G56" s="308"/>
      <c r="H56" s="309"/>
      <c r="I56" s="309"/>
      <c r="J56" s="187"/>
    </row>
    <row r="57" spans="1:10" s="59" customFormat="1" ht="12" customHeight="1">
      <c r="A57" s="51"/>
      <c r="C57" s="123" t="s">
        <v>342</v>
      </c>
      <c r="D57" s="255">
        <v>40</v>
      </c>
      <c r="E57" s="177">
        <v>42</v>
      </c>
      <c r="F57" s="118">
        <v>44</v>
      </c>
      <c r="G57" s="275">
        <v>47</v>
      </c>
      <c r="H57" s="281">
        <f aca="true" t="shared" si="3" ref="H57:H67">+(((G57/D57)^(1/3)-1))*100</f>
        <v>5.522714724507494</v>
      </c>
      <c r="I57" s="288" t="s">
        <v>565</v>
      </c>
      <c r="J57" s="187"/>
    </row>
    <row r="58" spans="1:13" s="59" customFormat="1" ht="12" customHeight="1">
      <c r="A58" s="51"/>
      <c r="C58" s="252" t="s">
        <v>557</v>
      </c>
      <c r="D58" s="256">
        <v>75</v>
      </c>
      <c r="E58" s="178">
        <v>73</v>
      </c>
      <c r="F58" s="119">
        <v>78</v>
      </c>
      <c r="G58" s="276">
        <v>83</v>
      </c>
      <c r="H58" s="282">
        <f t="shared" si="3"/>
        <v>3.436133100067895</v>
      </c>
      <c r="I58" s="282">
        <v>107.79220779220779</v>
      </c>
      <c r="J58" s="188"/>
      <c r="K58" s="162"/>
      <c r="L58" s="163"/>
      <c r="M58" s="164"/>
    </row>
    <row r="59" spans="1:13" s="59" customFormat="1" ht="12" customHeight="1">
      <c r="A59" s="51"/>
      <c r="C59" s="253" t="s">
        <v>556</v>
      </c>
      <c r="D59" s="257">
        <v>73</v>
      </c>
      <c r="E59" s="179">
        <v>75</v>
      </c>
      <c r="F59" s="121">
        <v>77</v>
      </c>
      <c r="G59" s="277">
        <v>83</v>
      </c>
      <c r="H59" s="283">
        <f t="shared" si="3"/>
        <v>4.372257586362638</v>
      </c>
      <c r="I59" s="282">
        <v>107.79220779220779</v>
      </c>
      <c r="J59" s="188"/>
      <c r="K59" s="160"/>
      <c r="L59" s="169"/>
      <c r="M59" s="172"/>
    </row>
    <row r="60" spans="1:13" s="59" customFormat="1" ht="12" customHeight="1">
      <c r="A60" s="10"/>
      <c r="C60" s="253" t="s">
        <v>555</v>
      </c>
      <c r="D60" s="257">
        <v>71</v>
      </c>
      <c r="E60" s="179">
        <v>82</v>
      </c>
      <c r="F60" s="121">
        <v>77</v>
      </c>
      <c r="G60" s="277">
        <v>83</v>
      </c>
      <c r="H60" s="283">
        <f t="shared" si="3"/>
        <v>5.343218065147215</v>
      </c>
      <c r="I60" s="282">
        <v>107.79220779220779</v>
      </c>
      <c r="J60" s="188"/>
      <c r="K60" s="160"/>
      <c r="L60" s="169"/>
      <c r="M60" s="173"/>
    </row>
    <row r="61" spans="1:13" s="59" customFormat="1" ht="12" customHeight="1">
      <c r="A61" s="51"/>
      <c r="C61" s="253" t="s">
        <v>554</v>
      </c>
      <c r="D61" s="257">
        <v>75</v>
      </c>
      <c r="E61" s="179">
        <v>73</v>
      </c>
      <c r="F61" s="121">
        <v>75</v>
      </c>
      <c r="G61" s="277">
        <v>82</v>
      </c>
      <c r="H61" s="283">
        <f t="shared" si="3"/>
        <v>3.0190473880761015</v>
      </c>
      <c r="I61" s="282">
        <v>106.49350649350649</v>
      </c>
      <c r="J61" s="188"/>
      <c r="K61" s="160"/>
      <c r="L61" s="169"/>
      <c r="M61" s="172"/>
    </row>
    <row r="62" spans="1:13" s="59" customFormat="1" ht="12" customHeight="1">
      <c r="A62" s="51"/>
      <c r="C62" s="253" t="s">
        <v>545</v>
      </c>
      <c r="D62" s="257">
        <v>68</v>
      </c>
      <c r="E62" s="179">
        <v>75</v>
      </c>
      <c r="F62" s="121">
        <v>72</v>
      </c>
      <c r="G62" s="277">
        <v>82</v>
      </c>
      <c r="H62" s="283">
        <f t="shared" si="3"/>
        <v>6.439210988890309</v>
      </c>
      <c r="I62" s="282">
        <v>106.49350649350649</v>
      </c>
      <c r="J62" s="188"/>
      <c r="K62" s="168"/>
      <c r="L62" s="169"/>
      <c r="M62" s="174"/>
    </row>
    <row r="63" spans="1:13" s="59" customFormat="1" ht="12" customHeight="1">
      <c r="A63" s="51"/>
      <c r="C63" s="252" t="s">
        <v>547</v>
      </c>
      <c r="D63" s="256">
        <v>74</v>
      </c>
      <c r="E63" s="178">
        <v>72</v>
      </c>
      <c r="F63" s="119">
        <v>69</v>
      </c>
      <c r="G63" s="276">
        <v>80</v>
      </c>
      <c r="H63" s="282">
        <f t="shared" si="3"/>
        <v>2.6327791369625153</v>
      </c>
      <c r="I63" s="282">
        <v>115.9</v>
      </c>
      <c r="J63" s="188"/>
      <c r="K63" s="160"/>
      <c r="L63" s="169"/>
      <c r="M63" s="161"/>
    </row>
    <row r="64" spans="1:13" s="59" customFormat="1" ht="12" customHeight="1">
      <c r="A64" s="51"/>
      <c r="C64" s="267" t="s">
        <v>558</v>
      </c>
      <c r="D64" s="271">
        <v>65</v>
      </c>
      <c r="E64" s="184">
        <v>73</v>
      </c>
      <c r="F64" s="185">
        <v>73</v>
      </c>
      <c r="G64" s="278">
        <v>79</v>
      </c>
      <c r="H64" s="284">
        <f t="shared" si="3"/>
        <v>6.718057501438168</v>
      </c>
      <c r="I64" s="289">
        <v>108.21917808219179</v>
      </c>
      <c r="J64" s="188"/>
      <c r="K64" s="236"/>
      <c r="L64" s="161"/>
      <c r="M64" s="161"/>
    </row>
    <row r="65" spans="1:13" s="59" customFormat="1" ht="12" customHeight="1">
      <c r="A65" s="51"/>
      <c r="C65" s="268" t="s">
        <v>339</v>
      </c>
      <c r="D65" s="272">
        <v>72</v>
      </c>
      <c r="E65" s="233">
        <v>70</v>
      </c>
      <c r="F65" s="234">
        <v>78</v>
      </c>
      <c r="G65" s="279">
        <v>79</v>
      </c>
      <c r="H65" s="285">
        <f t="shared" si="3"/>
        <v>3.141046035603412</v>
      </c>
      <c r="I65" s="290">
        <v>102.59740259740259</v>
      </c>
      <c r="J65" s="188"/>
      <c r="K65" s="236"/>
      <c r="L65" s="161"/>
      <c r="M65" s="161"/>
    </row>
    <row r="66" spans="1:13" s="59" customFormat="1" ht="12" customHeight="1">
      <c r="A66" s="51"/>
      <c r="C66" s="269" t="s">
        <v>549</v>
      </c>
      <c r="D66" s="273">
        <v>66</v>
      </c>
      <c r="E66" s="231">
        <v>72</v>
      </c>
      <c r="F66" s="232">
        <v>75</v>
      </c>
      <c r="G66" s="280">
        <v>78</v>
      </c>
      <c r="H66" s="286">
        <f t="shared" si="3"/>
        <v>5.726427034643122</v>
      </c>
      <c r="I66" s="286">
        <v>101.29870129870129</v>
      </c>
      <c r="J66" s="188"/>
      <c r="K66" s="188"/>
      <c r="L66" s="161"/>
      <c r="M66" s="161"/>
    </row>
    <row r="67" spans="1:13" s="59" customFormat="1" ht="12" customHeight="1">
      <c r="A67" s="68"/>
      <c r="B67" s="6"/>
      <c r="C67" s="270" t="s">
        <v>553</v>
      </c>
      <c r="D67" s="274">
        <v>70</v>
      </c>
      <c r="E67" s="186">
        <v>79</v>
      </c>
      <c r="F67" s="235">
        <v>76</v>
      </c>
      <c r="G67" s="235">
        <v>77</v>
      </c>
      <c r="H67" s="287">
        <f t="shared" si="3"/>
        <v>3.228011545636722</v>
      </c>
      <c r="I67" s="287">
        <v>105.47945205479452</v>
      </c>
      <c r="J67" s="188"/>
      <c r="K67" s="188"/>
      <c r="L67" s="161"/>
      <c r="M67" s="161"/>
    </row>
    <row r="68" spans="1:11" s="59" customFormat="1" ht="12" customHeight="1">
      <c r="A68" s="68"/>
      <c r="B68" s="7"/>
      <c r="C68" s="7"/>
      <c r="D68" s="7"/>
      <c r="E68" s="7"/>
      <c r="F68" s="7"/>
      <c r="G68" s="7"/>
      <c r="H68" s="7"/>
      <c r="I68" s="7"/>
      <c r="J68" s="7"/>
      <c r="K68" s="62"/>
    </row>
    <row r="69" spans="1:11" s="59" customFormat="1" ht="24" customHeight="1">
      <c r="A69" s="68"/>
      <c r="B69" s="7"/>
      <c r="C69" s="310" t="s">
        <v>595</v>
      </c>
      <c r="D69" s="310"/>
      <c r="E69" s="310"/>
      <c r="F69" s="310"/>
      <c r="G69" s="310"/>
      <c r="H69" s="310"/>
      <c r="I69" s="310"/>
      <c r="J69" s="7"/>
      <c r="K69" s="62"/>
    </row>
    <row r="70" spans="2:11" s="59" customFormat="1" ht="12" customHeight="1">
      <c r="B70" s="7"/>
      <c r="C70" s="81" t="s">
        <v>594</v>
      </c>
      <c r="D70" s="7"/>
      <c r="E70" s="7"/>
      <c r="F70" s="7"/>
      <c r="H70" s="7"/>
      <c r="I70" s="7"/>
      <c r="J70" s="7"/>
      <c r="K70" s="62"/>
    </row>
    <row r="71" spans="2:11" s="59" customFormat="1" ht="12" customHeight="1">
      <c r="B71" s="7"/>
      <c r="C71" s="81" t="s">
        <v>609</v>
      </c>
      <c r="D71" s="7"/>
      <c r="E71" s="7"/>
      <c r="F71" s="7"/>
      <c r="H71" s="7"/>
      <c r="I71" s="7"/>
      <c r="J71" s="7"/>
      <c r="K71" s="62"/>
    </row>
    <row r="72" spans="2:11" s="59" customFormat="1" ht="12" customHeight="1">
      <c r="B72" s="1"/>
      <c r="C72" s="30" t="s">
        <v>419</v>
      </c>
      <c r="D72" s="1"/>
      <c r="E72" s="1"/>
      <c r="F72" s="1"/>
      <c r="H72" s="1"/>
      <c r="I72" s="1"/>
      <c r="J72" s="1"/>
      <c r="K72" s="51"/>
    </row>
    <row r="73" spans="1:252" s="59" customFormat="1" ht="12" customHeight="1">
      <c r="A73" s="10"/>
      <c r="B73" s="1"/>
      <c r="C73" s="81"/>
      <c r="D73" s="1"/>
      <c r="E73" s="1"/>
      <c r="F73" s="1"/>
      <c r="G73" s="1"/>
      <c r="I73" s="1"/>
      <c r="J73" s="1"/>
      <c r="K73" s="51"/>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row>
    <row r="74" spans="2:11" s="59" customFormat="1" ht="12" customHeight="1">
      <c r="B74" s="1"/>
      <c r="C74" s="81"/>
      <c r="D74" s="1"/>
      <c r="E74" s="1"/>
      <c r="F74" s="1"/>
      <c r="G74" s="1"/>
      <c r="H74" s="1"/>
      <c r="I74" s="1"/>
      <c r="J74" s="1"/>
      <c r="K74" s="51"/>
    </row>
    <row r="75" spans="2:11" s="59" customFormat="1" ht="12" customHeight="1">
      <c r="B75" s="1"/>
      <c r="C75" s="81"/>
      <c r="D75" s="1"/>
      <c r="E75" s="1"/>
      <c r="F75" s="1"/>
      <c r="G75" s="1"/>
      <c r="H75" s="1"/>
      <c r="I75" s="1"/>
      <c r="J75" s="1"/>
      <c r="K75" s="51"/>
    </row>
    <row r="76" spans="2:11" s="59" customFormat="1" ht="12" customHeight="1">
      <c r="B76" s="1"/>
      <c r="D76" s="1"/>
      <c r="E76" s="1"/>
      <c r="F76" s="1"/>
      <c r="G76" s="1"/>
      <c r="H76" s="1"/>
      <c r="I76" s="1"/>
      <c r="J76" s="1"/>
      <c r="K76" s="51"/>
    </row>
    <row r="77" spans="1:11" s="59" customFormat="1" ht="12" customHeight="1">
      <c r="A77" s="51"/>
      <c r="B77" s="1"/>
      <c r="C77" s="30"/>
      <c r="D77" s="1"/>
      <c r="E77" s="1"/>
      <c r="F77" s="1"/>
      <c r="G77" s="1"/>
      <c r="H77" s="1"/>
      <c r="I77" s="1"/>
      <c r="J77" s="1"/>
      <c r="K77" s="51"/>
    </row>
    <row r="78" spans="1:11" s="59" customFormat="1" ht="12" customHeight="1">
      <c r="A78" s="51"/>
      <c r="B78" s="1"/>
      <c r="C78" s="16"/>
      <c r="D78" s="1"/>
      <c r="E78" s="1"/>
      <c r="F78" s="1"/>
      <c r="G78" s="1"/>
      <c r="H78" s="1"/>
      <c r="I78" s="1"/>
      <c r="J78" s="1"/>
      <c r="K78" s="51"/>
    </row>
    <row r="79" spans="2:11" s="59" customFormat="1" ht="12" customHeight="1">
      <c r="B79" s="1"/>
      <c r="C79" s="1"/>
      <c r="D79" s="1"/>
      <c r="E79" s="1"/>
      <c r="F79" s="1"/>
      <c r="G79" s="1"/>
      <c r="H79" s="1"/>
      <c r="I79" s="1"/>
      <c r="J79" s="1"/>
      <c r="K79" s="51"/>
    </row>
    <row r="80" spans="1:11" s="59" customFormat="1" ht="12" customHeight="1">
      <c r="A80" s="29"/>
      <c r="B80" s="1"/>
      <c r="C80" s="1"/>
      <c r="D80" s="1"/>
      <c r="E80" s="1"/>
      <c r="F80" s="1"/>
      <c r="G80" s="1"/>
      <c r="H80" s="1"/>
      <c r="I80" s="1"/>
      <c r="J80" s="1"/>
      <c r="K80" s="51"/>
    </row>
    <row r="81" spans="1:11" s="59" customFormat="1" ht="12" customHeight="1">
      <c r="A81" s="89"/>
      <c r="B81" s="1"/>
      <c r="C81" s="1"/>
      <c r="D81" s="1"/>
      <c r="E81" s="1"/>
      <c r="F81" s="1"/>
      <c r="G81" s="1"/>
      <c r="H81" s="1"/>
      <c r="I81" s="1"/>
      <c r="J81" s="1"/>
      <c r="K81" s="51"/>
    </row>
  </sheetData>
  <sheetProtection/>
  <mergeCells count="5">
    <mergeCell ref="C23:I23"/>
    <mergeCell ref="C39:I39"/>
    <mergeCell ref="C56:I56"/>
    <mergeCell ref="C11:I11"/>
    <mergeCell ref="C69:I6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OENNERFORS Asa (ESTAT)</cp:lastModifiedBy>
  <cp:lastPrinted>2012-11-07T09:27:54Z</cp:lastPrinted>
  <dcterms:created xsi:type="dcterms:W3CDTF">2012-11-06T10:50:07Z</dcterms:created>
  <dcterms:modified xsi:type="dcterms:W3CDTF">2014-10-02T08:25:33Z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