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872" firstSheet="3" activeTab="13"/>
  </bookViews>
  <sheets>
    <sheet name="TOC" sheetId="1" r:id="rId1"/>
    <sheet name="Map 10.1" sheetId="2" r:id="rId2"/>
    <sheet name="Map 10.2" sheetId="3" r:id="rId3"/>
    <sheet name="Fig 10.1" sheetId="4" r:id="rId4"/>
    <sheet name="Map 10.3" sheetId="5" r:id="rId5"/>
    <sheet name="Map 10.4" sheetId="6" r:id="rId6"/>
    <sheet name="Tab 10.1" sheetId="7" r:id="rId7"/>
    <sheet name="Tab 10.2" sheetId="8" r:id="rId8"/>
    <sheet name="Tab 10.3" sheetId="9" r:id="rId9"/>
    <sheet name="Tab 10.4" sheetId="10" r:id="rId10"/>
    <sheet name="Fig 10.2" sheetId="11" r:id="rId11"/>
    <sheet name="Map 10.5" sheetId="12" r:id="rId12"/>
    <sheet name="Tab 10.5" sheetId="13" r:id="rId13"/>
    <sheet name="Tab 10.6" sheetId="14" r:id="rId14"/>
  </sheets>
  <definedNames/>
  <calcPr fullCalcOnLoad="1"/>
</workbook>
</file>

<file path=xl/comments7.xml><?xml version="1.0" encoding="utf-8"?>
<comments xmlns="http://schemas.openxmlformats.org/spreadsheetml/2006/main">
  <authors>
    <author>Informa</author>
  </authors>
  <commentList>
    <comment ref="N4" authorId="0">
      <text>
        <r>
          <rPr>
            <b/>
            <sz val="8"/>
            <rFont val="Tahoma"/>
            <family val="0"/>
          </rPr>
          <t>Informa:</t>
        </r>
        <r>
          <rPr>
            <sz val="8"/>
            <rFont val="Tahoma"/>
            <family val="0"/>
          </rPr>
          <t xml:space="preserve">
When making SE image, check VALUE for Valle d'Aosta  appears correctly.</t>
        </r>
      </text>
    </comment>
  </commentList>
</comments>
</file>

<file path=xl/sharedStrings.xml><?xml version="1.0" encoding="utf-8"?>
<sst xmlns="http://schemas.openxmlformats.org/spreadsheetml/2006/main" count="3866" uniqueCount="1236">
  <si>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based on available regional data; Greece, Luxembourg, Malta and the United Kingdom (other than Northern Ireland (UKN0)), 31 December 2010; France, 31 December 2009; Denmark and Ireland, 31 December 2008; Northern Ireland (UKN0), 31 December 2005; Greece, provisional.</t>
    </r>
  </si>
  <si>
    <r>
      <t>Zahl der Lastkraftwagen im Straßenverkehr, nach NUTS-2-Regionen, 31. Dezember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</si>
  <si>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Number of road freight vehicles, by NUTS 2 regions, 31 December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</si>
  <si>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Nombre total de véhicules routiers de transport de frêt, par région NUTS 2, 31 décembre 2011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</si>
  <si>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Region with highest motorisation rate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</si>
  <si>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Region with highest 
public equipment rate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</si>
  <si>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Region with highest 
freight equipment rate 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</si>
  <si>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Region mit der höchsten Motorisierungsquote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</si>
  <si>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Region mit der höchsten Rate an öffentlichen Personenverkehrsmittel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</si>
  <si>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Region mit der höchsten Lastkraftwagenquote 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</si>
  <si>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Region ayant le taux d'équipement de frêt le plus élevé 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</si>
  <si>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Region ayant le taux d'équipement public le plus élevé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</si>
  <si>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Region ayant le taux de motorisation le plus élevé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</si>
  <si>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(in Mio. Personen-kraftwagen)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</si>
  <si>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(en millions de voitures particulières)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</si>
  <si>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Gran Canaria; Tenerife Sur; Lanzarote; Fuerteventura; Tenerife Norte; La Palma; 
El Hierro</t>
  </si>
  <si>
    <r>
      <t>(par mille km de routes ou autoroutes) 
(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</si>
  <si>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Luxembourg and Switzerland, 2010; Italy, the United Kingdom and the former Yugoslav Republic of Macedonia, 2009; Belgium, Denmark, Germany, France, Hungary and Iceland, 2008; Portugal, 2007; Poland, 2006; Germany, by NUTS 1 regions; Denmark, Ireland, Austria, Slovenia, United Kingdom and Switzerland,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</si>
  <si>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Luxembourg et Suisse, 2010; Italie, Royaume-Uni et l'ancienne République yougoslave de Macédoine, 2009; Belgique, Danemark, Allemagne, France, Hongrie et Islande, 2008; Portugal, 2007; Pologne, 2006; Allemagne, par région NUTS 1; Danemark, Irlande, Autriche, Slovénie, Royaume-Uni et Suisse, niveau national.</t>
    </r>
  </si>
  <si>
    <t>HR04</t>
  </si>
  <si>
    <t>Kontinentalna Hrvatska</t>
  </si>
  <si>
    <t>fourth quintile</t>
  </si>
  <si>
    <t>DK03</t>
  </si>
  <si>
    <t>Syddanmark</t>
  </si>
  <si>
    <t>max</t>
  </si>
  <si>
    <t>DK04</t>
  </si>
  <si>
    <t>Midtjylland</t>
  </si>
  <si>
    <t xml:space="preserve">Footnotes: </t>
  </si>
  <si>
    <t>DK05</t>
  </si>
  <si>
    <t>Nordjylland</t>
  </si>
  <si>
    <t>DE</t>
  </si>
  <si>
    <t>DE11</t>
  </si>
  <si>
    <t>Stuttgart</t>
  </si>
  <si>
    <t>DE12</t>
  </si>
  <si>
    <t>Karlsruhe</t>
  </si>
  <si>
    <t>EN</t>
  </si>
  <si>
    <t>DE13</t>
  </si>
  <si>
    <t>Freiburg</t>
  </si>
  <si>
    <t>DE14</t>
  </si>
  <si>
    <t>Tübingen</t>
  </si>
  <si>
    <t>FR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</si>
  <si>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</si>
  <si>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</si>
  <si>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</si>
  <si>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</si>
  <si>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</si>
  <si>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</si>
  <si>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</si>
  <si>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</si>
  <si>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</si>
  <si>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</si>
  <si>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</si>
  <si>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</si>
  <si>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</si>
  <si>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</si>
  <si>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</si>
  <si>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</si>
  <si>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</si>
  <si>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</si>
  <si>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</si>
  <si>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</si>
  <si>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</si>
  <si>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</si>
  <si>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</si>
  <si>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</si>
  <si>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</si>
  <si>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</si>
  <si>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</si>
  <si>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http://appsso.eurostat.ec.europa.eu/nui/show.do?query=BOOKMARK_DS-060944_QID_376B28C2_UID_-3F171EB0&amp;layout=TIME,C,X,0;GEO,B,Y,0;VEHICLE,B,Z,0;UNIT,B,Z,1;INDICATORS,C,Z,2;&amp;zSelection=DS-060944VEHICLE,UTL;DS-060944UNIT,1000;DS-060944INDICATORS,OBS_FLAG;&amp;rankName1=VEHICLE_1_2_-1_2&amp;rankName2=INDICATORS_1_2_-1_2&amp;rankName3=UNIT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</si>
  <si>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Use Map 10.2, Map 10.3, Map 10.4</t>
  </si>
  <si>
    <t>0 dec.; 1 dec.; 0 dec.</t>
  </si>
  <si>
    <t>http://appsso.eurostat.ec.europa.eu/nui/show.do?query=BOOKMARK_DS-054696_QID_-2CB5C952_UID_-3F171EB0&amp;layout=TIME,C,X,0;GEO,B,Y,0;UNIT,B,Z,0;PROD_NRG,B,Z,1;ENGINE,B,Z,2;INDICATORS,C,Z,3;&amp;zSelection=DS-054696PROD_NRG,TOTAL;DS-054696UNIT,1000;DS-054696INDICATORS,OBS_FLAG;DS-054696ENGINE,TOTAL;&amp;rankName1=PROD-NRG_1_2_-1_2&amp;rankName2=ENGIN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</si>
  <si>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-053326_QID_-4A50694F_UID_-3F171EB0&amp;layout=TIME,C,X,0;VICTIM,B,Y,0;GEO,B,Y,1;INDICATORS,C,Z,0;&amp;zSelection=DS-053326INDICATORS,OBS_FLAG;&amp;rankName1=INDICATORS_1_2_-1_2&amp;rankName2=TIME_1_0_0_0&amp;rankName3=VICTIM_1_2_0_1&amp;rankName4=GEO_1_2_1_1&amp;sortC=ASC_-1_FIRST&amp;rStp=&amp;cStp=&amp;rDCh=&amp;cDCh=&amp;rDM=true&amp;cDM=true&amp;footnes=false&amp;empty=false&amp;wai=false&amp;time_mode=ROLLING&amp;lang=EN&amp;cfo=%23%23%23+%23%23%23.%23%23%23</t>
  </si>
  <si>
    <t>National data on road accidents is only for deaths</t>
  </si>
  <si>
    <t>Take main airports from previous edition</t>
  </si>
  <si>
    <t>See Tab10.3 and Tab 10.4</t>
  </si>
  <si>
    <t>http://appsso.eurostat.ec.europa.eu/nui/show.do?query=BOOKMARK_DS-054806_QID_-4BF5E3A7_UID_-3F171EB0&amp;layout=TIME,C,X,0;GEO,B,Y,0;UNIT,B,Z,0;TRA_INFR,B,Z,1;INDICATORS,C,Z,2;&amp;zSelection=DS-054806TRA_INFR,TOTAL;DS-054806UNIT,KM;DS-054806INDICATORS,OBS_FLAG;&amp;rankName1=TRA-INFR_1_2_-1_2&amp;rankName2=INDICATORS_1_2_-1_2&amp;rankName3=UNIT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</si>
  <si>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See Map 10.1 Book9</t>
  </si>
  <si>
    <t>See Maps 10.1 and 10.2 (Book 7 and Book 8)</t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</si>
  <si>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tran_r_mapa_nm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</si>
  <si>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tran_r_mapa_nm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</si>
  <si>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tran_r_mapa_nm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</si>
  <si>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tran_r_mago_nm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</si>
  <si>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tran_r_mago_nm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</si>
  <si>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tran_r_mago_nm</t>
    </r>
    <r>
      <rPr>
        <sz val="8"/>
        <rFont val="Arial"/>
        <family val="2"/>
      </rPr>
      <t>)</t>
    </r>
  </si>
  <si>
    <t>http://appsso.eurostat.ec.europa.eu/nui/show.do?query=BOOKMARK_DS-064923_QID_3CE98AC4_UID_-3F171EB0&amp;layout=TIME,C,X,0;UNIT,B,Y,0;REP_MAR,B,Y,1;INDICATORS,C,Z,0;&amp;zSelection=DS-064923INDICATORS,OBS_FLAG;&amp;rankName1=INDICATORS_1_2_-1_2&amp;rankName2=TIME_1_0_0_0&amp;rankName3=UNIT_1_2_0_1&amp;rankName4=REP-MAR_1_2_1_1&amp;sortC=ASC_-1_FIRST&amp;rStp=&amp;cStp=&amp;rDCh=&amp;cDCh=&amp;rDM=true&amp;cDM=true&amp;footnes=false&amp;empty=false&amp;wai=false&amp;time_mode=ROLLING&amp;lang=EN&amp;cfo=%23%23%23+%23%23%23.%23%23%23</t>
  </si>
  <si>
    <t>Ports are contained in Book8</t>
  </si>
  <si>
    <t>http://appsso.eurostat.ec.europa.eu/nui/show.do?query=BOOKMARK_DS-052264_QID_-7B33AAA9_UID_-3F171EB0&amp;layout=TIME,C,X,0;GEO,B,Y,0;TRANSPRT,B,Z,0;UNIT,B,Z,1;INDICATORS,C,Z,2;&amp;zSelection=DS-052264TRANSPRT,TOT_PASS;DS-052264INDICATORS,OBS_FLAG;DS-052264UNIT,1000PASS;&amp;rankName1=TIME_1_0_0_0&amp;rankName2=TRANSPRT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</si>
  <si>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Île de France (FR10)</t>
  </si>
  <si>
    <t>Outer London (UKI2)</t>
  </si>
  <si>
    <t>Darmstadt (DE71)</t>
  </si>
  <si>
    <t>Noord-Holland (NL32)</t>
  </si>
  <si>
    <t>Comunidad de Madrid (ES30)</t>
  </si>
  <si>
    <t>Lazio (ITI4)</t>
  </si>
  <si>
    <t>Cataluña (ES51)</t>
  </si>
  <si>
    <t>Oberbayern (DE21)</t>
  </si>
  <si>
    <t>Lombardia (ITC4)</t>
  </si>
  <si>
    <t>Canarias (ES70)</t>
  </si>
  <si>
    <t>Illes Balears (ES53)</t>
  </si>
  <si>
    <t>Düsseldorf (DEA1)</t>
  </si>
  <si>
    <t>Southern and Eastern (IE02)</t>
  </si>
  <si>
    <t>Hovedstaden (DK01)</t>
  </si>
  <si>
    <t>Paris-Charles De Gaulle; Paris-Orly</t>
  </si>
  <si>
    <t>Heathrow</t>
  </si>
  <si>
    <t>Frankfurt</t>
  </si>
  <si>
    <t>Madrid-Barajas</t>
  </si>
  <si>
    <t>Schiphol (Amsterdam)</t>
  </si>
  <si>
    <t>Leonardo da Vinci (Roma Fiumicino); 
Giovan Battista Pastine (Roma Ciampino)</t>
  </si>
  <si>
    <t>München</t>
  </si>
  <si>
    <t>Prov. Brabant Wallon
(BE31)</t>
  </si>
  <si>
    <t>Prov. Vlaams-Brabant
(BE24)</t>
  </si>
  <si>
    <t>Southern and Eastern 
(IE02)</t>
  </si>
  <si>
    <t>Basilicata
(ITF5)</t>
  </si>
  <si>
    <t>Közép-Dunántúl
(HU21)</t>
  </si>
  <si>
    <t>Nyugat-Dunántúl
(HU22)</t>
  </si>
  <si>
    <t>Mellersta Norrland 
(SE32)</t>
  </si>
  <si>
    <t>Mellersta Norrland
(SE32)</t>
  </si>
  <si>
    <t>West Midlands
(UKD6)</t>
  </si>
  <si>
    <t>Ankara
(TR51)</t>
  </si>
  <si>
    <t>Balıkesir, Çanakkale
(TR22)</t>
  </si>
  <si>
    <t>Barcelona El-Prat; Girona-Costa Brava; Reus</t>
  </si>
  <si>
    <t>Malpensa; Orio Al Serio; Linate; 
Gabriele D'Annunzio (Brescia)</t>
  </si>
  <si>
    <t>Gatwick</t>
  </si>
  <si>
    <t>Palma De Mallorca; Ibiza; Menorca</t>
  </si>
  <si>
    <t>Dublin; Cork; Shannon; Kerry</t>
  </si>
  <si>
    <t>Düsseldorf; Weeze (Niederrhein)</t>
  </si>
  <si>
    <t>København; Bornholm</t>
  </si>
  <si>
    <t>http://appsso.eurostat.ec.europa.eu/nui/show.do?query=BOOKMARK_DS-052262_QID_521DA5CC_UID_-3F171EB0&amp;layout=TIME,C,X,0;GEO,B,Y,0;UNIT,B,Z,0;TRANSPRT,B,Z,1;INDICATORS,C,Z,2;&amp;zSelection=DS-052262INDICATORS,OBS_FLAG;DS-052262TRANSPRT,TOT_GOOD;DS-052262UNIT,1000T;&amp;rankName1=TIME_1_0_0_0&amp;rankName2=TRANSPRT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</si>
  <si>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Leipzig (DED5)</t>
  </si>
  <si>
    <t>Köln (DEA2)</t>
  </si>
  <si>
    <t>Luxembourg (LU00)</t>
  </si>
  <si>
    <t>Leicestershire, Rutland and Northamptonshire (UKF2)</t>
  </si>
  <si>
    <t>Essex (UKH3)</t>
  </si>
  <si>
    <t>Koblenz (DEB1)</t>
  </si>
  <si>
    <t>Leipzig Halle</t>
  </si>
  <si>
    <t>Köln Bonn</t>
  </si>
  <si>
    <t>Liège</t>
  </si>
  <si>
    <t>Brussels</t>
  </si>
  <si>
    <t>East Midlands</t>
  </si>
  <si>
    <t>Frankfurt-Hahn</t>
  </si>
  <si>
    <t>Malpensa; Orio Al Serio; Linate;
Gabriele D'Annunzio (Brescia)</t>
  </si>
  <si>
    <t>http://appsso.eurostat.ec.europa.eu/nui/show.do?query=BOOKMARK_DS-054020_QID_-397D8172_UID_-3F171EB0&amp;layout=TIME,C,X,0;GEO,L,Y,0;UNIT,L,Z,0;TRA_MEAS,L,Z,1;TRA_COV,L,Z,2;SCHEDULE,L,Z,3;INDICATORS,C,Z,4;&amp;zSelection=DS-054020SCHEDULE,TOT;DS-054020TRA_MEAS,PASS_CRD;DS-054020UNIT,PASS;DS-054020INDICATORS,OBS_FLAG;DS-054020TRA_COV,TOTAL;&amp;rankName1=TIME_1_0_0_0&amp;rankName2=TRA-MEAS_1_2_-1_2&amp;rankName3=INDICATORS_1_2_-1_2&amp;rankName4=TRA-COV_1_2_-1_2&amp;rankName5=UNIT_1_2_-1_2&amp;rankName6=SCHEDULE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</si>
  <si>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-053956_QID_-317B2BD7_UID_-3F171EB0&amp;layout=TIME,C,X,0;GEO,L,Y,0;UNIT,L,Z,0;TRA_MEAS,L,Z,1;SCHEDULE,L,Z,2;TRA_COV,L,Z,3;INDICATORS,C,Z,4;&amp;zSelection=DS-053956UNIT,T;DS-053956TRA_MEAS,FRM_BRD;DS-053956INDICATORS,OBS_FLAG;DS-053956SCHEDULE,TOT;DS-053956TRA_COV,TOTAL;&amp;rankName1=TIME_1_0_0_0&amp;rankName2=TRA-MEAS_1_2_-1_2&amp;rankName3=INDICATORS_1_2_-1_2&amp;rankName4=TRA-COV_1_2_-1_2&amp;rankName5=UNIT_1_2_-1_2&amp;rankName6=GEO_1_2_0_1&amp;rankName7=SCHEDULE_1_2_-1_2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</si>
  <si>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Province/Provincie Liège (BE33)</t>
  </si>
  <si>
    <t>http://appsso.eurostat.ec.europa.eu/nui/show.do?query=BOOKMARK_DS-052788_QID_-15FFD470_UID_-3F171EB0&amp;layout=TIME,C,X,0;GEO,B,Y,0;TRA_INFR,B,Z,0;UNIT,B,Z,1;INDICATORS,C,Z,2;&amp;zSelection=DS-052788UNIT,KM_1000KM2;DS-052788TRA_INFR,MWAY;DS-052788INDICATORS,OBS_FLAG;&amp;rankName1=TRA-INFR_1_2_-1_2&amp;rankName2=INDICATORS_1_2_-1_2&amp;rankName3=UNIT_1_2_0_1&amp;rankName4=TIME_1_0_0_0&amp;rankName5=GEO_1_2_0_1&amp;sortC=ASC_-1_FIRST&amp;rStp=&amp;cStp=&amp;rDCh=&amp;cDCh=&amp;rDM=true&amp;cDM=true&amp;footnes=false&amp;empty=false&amp;wai=false&amp;time_mode=ROLLING&amp;lang=EN&amp;cfo=%23%23%23+%23%23%23.%23%23%23</t>
  </si>
  <si>
    <t>Strední Cechy</t>
  </si>
  <si>
    <t>Strední Morava</t>
  </si>
  <si>
    <t>Castilla-la Mancha</t>
  </si>
  <si>
    <t>Ciudad Autónoma de Ceuta (ES)</t>
  </si>
  <si>
    <t>Ciudad Autónoma de Melilla (ES)</t>
  </si>
  <si>
    <t>Canarias (ES)</t>
  </si>
  <si>
    <t>Centre (FR)</t>
  </si>
  <si>
    <t>Guadeloupe (FR)</t>
  </si>
  <si>
    <t>Martinique (FR)</t>
  </si>
  <si>
    <t>Guyane (FR)</t>
  </si>
  <si>
    <t>Réunion (FR)</t>
  </si>
  <si>
    <t>Kypros</t>
  </si>
  <si>
    <t>Lódzkie</t>
  </si>
  <si>
    <t>Malopolskie</t>
  </si>
  <si>
    <t>Slaskie</t>
  </si>
  <si>
    <t>Swietokrzyskie</t>
  </si>
  <si>
    <t>Dolnoslaskie</t>
  </si>
  <si>
    <t>Warminsko-Mazurskie</t>
  </si>
  <si>
    <t>Região Autónoma dos Açores (PT)</t>
  </si>
  <si>
    <t>Região Autónoma da Madeira (PT)</t>
  </si>
  <si>
    <t>Bucuresti - Ilfov</t>
  </si>
  <si>
    <t>Istanbul</t>
  </si>
  <si>
    <t>Tekirdag, Edirne, Kirklareli</t>
  </si>
  <si>
    <t>Balikesir, Çanakkale</t>
  </si>
  <si>
    <t>Izmir</t>
  </si>
  <si>
    <t>Aydin, Denizli, Mugla</t>
  </si>
  <si>
    <t>Manisa, Afyonkarahisar, Kütahya, Usak</t>
  </si>
  <si>
    <t>Bursa, Eskisehir, Bilecik</t>
  </si>
  <si>
    <t>Konya, Karaman</t>
  </si>
  <si>
    <t>Hatay, Kahramanmaras, Osmaniye</t>
  </si>
  <si>
    <t>Kirikkale, Aksaray, Nigde, Nevsehir, Kirsehir</t>
  </si>
  <si>
    <t>Zonguldak, Karabük, Bartin</t>
  </si>
  <si>
    <t>Kastamonu, Çankiri, Sinop</t>
  </si>
  <si>
    <t>Trabzon, Ordu, Giresun, Rize, Artvin, Gümüshane</t>
  </si>
  <si>
    <t>Agri, Kars, Igdir, Ardahan</t>
  </si>
  <si>
    <t>Malatya, Elazig, Bingöl, Tunceli</t>
  </si>
  <si>
    <t>Van, Mus, Bitlis, Hakkari</t>
  </si>
  <si>
    <t>Gaziantep, Adiyaman, Kilis</t>
  </si>
  <si>
    <t>Sanliurfa, Diyarbakir</t>
  </si>
  <si>
    <t>Mardin, Batman, Sirnak, Siirt</t>
  </si>
  <si>
    <t>http://appsso.eurostat.ec.europa.eu/nui/show.do?query=BOOKMARK_DS-060944_QID_6AC8CC9_UID_-3F171EB0&amp;layout=TIME,C,X,0;GEO,B,Y,0;VEHICLE,B,Z,0;UNIT,B,Z,1;INDICATORS,C,Z,2;&amp;zSelection=DS-060944VEHICLE,BUS_TOT;DS-060944UNIT,1000;DS-060944INDICATORS,OBS_FLAG;&amp;rankName1=TIME_1_0_0_0&amp;rankName2=VEHICLE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</si>
  <si>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-060944_QID_-61463A10_UID_-3F171EB0&amp;layout=TIME,C,X,0;GEO,B,Y,0;VEHICLE,B,Z,0;UNIT,B,Z,1;INDICATORS,C,Z,2;&amp;zSelection=DS-060944VEHICLE,CAR;DS-060944UNIT,1000HAB;DS-060944INDICATORS,OBS_FLAG;&amp;rankName1=TIME_1_0_0_0&amp;rankName2=VEHICLE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</si>
  <si>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Départements d'outre-mer (FR)</t>
  </si>
  <si>
    <t>&lt;= 350</t>
  </si>
  <si>
    <t>350 – 450</t>
  </si>
  <si>
    <t>Difference</t>
  </si>
  <si>
    <t>Berlin (DE30)</t>
  </si>
  <si>
    <t>Bremen (DE50)</t>
  </si>
  <si>
    <t>Région de Bruxelles-Capitale / Brussels Hoofdstedelijk Gewest (BE10)</t>
  </si>
  <si>
    <t>Hannover (DE92)</t>
  </si>
  <si>
    <t>Hamburg (DE60)</t>
  </si>
  <si>
    <t>Corse (FR83)</t>
  </si>
  <si>
    <t>Flevoland (NL23)</t>
  </si>
  <si>
    <t>Attiki (EL30)</t>
  </si>
  <si>
    <t>Lietuva (LT00)</t>
  </si>
  <si>
    <t>Mazowieckie (PL12)</t>
  </si>
  <si>
    <t>Opolskie (PL52)</t>
  </si>
  <si>
    <t>Wielkopolskie (PL41)</t>
  </si>
  <si>
    <t>Lubuskie (PL43)</t>
  </si>
  <si>
    <t>Lastkraftwagenquote, nach NUTS-2-Regionen, 31. Dezember 2011</t>
  </si>
  <si>
    <t>Transport equipment rates, by NUTS 2 regions, 31 December 2011</t>
  </si>
  <si>
    <t>Taux d'équipement de transport, par région NUTS 2, 31 décembre 2011</t>
  </si>
  <si>
    <t>Norra Mellansverige (SE31) and Mellersta Norrland (SE32)</t>
  </si>
  <si>
    <t>Yugozapaden (BG41)</t>
  </si>
  <si>
    <t>Praha (CZ01)</t>
  </si>
  <si>
    <t>Sjælland (DK02)</t>
  </si>
  <si>
    <t>Saarland (DEC0)</t>
  </si>
  <si>
    <t>Valle d'Aosta/Vallée d'Aoste (ITC2)</t>
  </si>
  <si>
    <t>Közép-Magyarország (HU10)</t>
  </si>
  <si>
    <t>Continente (PT1)</t>
  </si>
  <si>
    <t>Zahodna Slovenija (SI02)</t>
  </si>
  <si>
    <t>Labels:</t>
  </si>
  <si>
    <t>UE-27</t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</si>
  <si>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Angaben zur Bevölkerung am 1. Januar des Jahres nach dem Bezugsjahr für die Fahrzeug-Bestandsdaten; Kroatien und die Türkei, die Bevölkerung für den 1. Januar des Bezugsjahres für die Fahrzeug-Bestandsdaten.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</si>
  <si>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Données démographiques au 1er janvier de l'année suivant l'année de référence pour les données sur les stocks de véhicules; Croatie et Turquie, les données de population au 1er janvier de l'année de référence pour les données sur les stocks de véhicules.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</si>
  <si>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auf der Grundlage verfügbaren regionalen Daten; Griechenland, Luxemburg, Malta und Vereinigtes Königreich (außer Northern Ireland (UKN0)), 31. Dezember 2010; Frankreich, 31. Dezember 2009; Dänemark und Irland, 31. Dezember 2008; Northern Ireland (UKN0), 31. Dezember 2005; Griechenland, vorläufig.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</si>
  <si>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UE-27, basée sur des données régionales disponibles; Grèce, Luxembourg, Malte et Royaume-Uni (sauf Northern Ireland (UKN0)), 31 décembre 2010; France, 31 décembre 2009; Danemark et Irlande, 31 décembre 2008; Northern Ireland (UKN0), 31 décembre 2005; Grèce, données provisoires.</t>
    </r>
  </si>
  <si>
    <t>Getötete</t>
  </si>
  <si>
    <r>
      <t>(pro Tsd. km Straße oder Autobahn) 
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</si>
  <si>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Tués</t>
  </si>
  <si>
    <t>EU-27 Regionen mit der höchsten Zahl der Opfer von Verkehrsunfällen mit tödlichem Ausgang, nach NUTS-2-Regionen, 2010</t>
  </si>
  <si>
    <t>Régions de l'UE-27 ayant le plus grand nombre de victimes dans les accidents mortels de la route, par région NUTS 2, 2010</t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</si>
  <si>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Ausgewählte Französische Regionen, 2008 oder 2009.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</si>
  <si>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Ausgewählte Italienische Regionen, 2010.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</si>
  <si>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Régions françaises sélectionnées, 2008 ou 2009.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</si>
  <si>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Régions italiennes sélectionnées, 2010.</t>
    </r>
  </si>
  <si>
    <t>Entwicklungen für die Top fünf EU-27 Regionen mit der höchsten Zahl von Fluggästen und höchste Menge an Luftfracht und Luftpost, nach NUTS-2-Regionen, 2001–11</t>
  </si>
  <si>
    <t>Développements pour le top cinq de l'UE-27 régions avec le plus grand nombre de passagers aériens et plus grande quantité de fret aérien et courrier, par région NUTS 2, 2001–11</t>
  </si>
  <si>
    <t>Häfen mit mehr als 200 000 Passagiere pro Jahr</t>
  </si>
  <si>
    <t>Ports avec plus de 200 000 passagers par an</t>
  </si>
  <si>
    <t>EU-27 Regionen mit dem höchsten Passagieraufkommen im Seeverkehr, nach NUTS-2-Regionen, 2008–11</t>
  </si>
  <si>
    <t>Häfen mit mehr als 1 Million Tonnen Fracht pro Jahr</t>
  </si>
  <si>
    <t>Ports avec plus de 1 million de tonnes de fret par an</t>
  </si>
  <si>
    <t>EU-27 Regionen mit der höchsten Menge von Gütern im Seeverkehr, nach NUTS-2-Regionen, 2008–11</t>
  </si>
  <si>
    <t>Bratislavský kraj (SK01)</t>
  </si>
  <si>
    <t>Åland (FI20)</t>
  </si>
  <si>
    <t>Berkshire, Buckinghamshire and Oxfordshire (UKJ1)</t>
  </si>
  <si>
    <t>Hedmark og Oppland (NO02)</t>
  </si>
  <si>
    <t>Ticino (CH07)</t>
  </si>
  <si>
    <t>Jadranska Hrvatska (HR03)</t>
  </si>
  <si>
    <t>Burgenland (AT11)</t>
  </si>
  <si>
    <t>-</t>
  </si>
  <si>
    <t>Andalucía (ES61)</t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</si>
  <si>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Greece, Luxembourg, Malta and the United Kingdom (other than Northern Ireland (UKN0)), 31 December 2010; France, 31 December 2009; Denmark and Ireland, 31 December 2008; Northern Ireland (UKN0), 31 December 2005; Greece, provisional; Chemnitz (DED4), Leipzig (DED5), Départements d'outre-mer (FR9), Emilia-Romagna (ITH5), Marche (ITI3), Helsinki-Uusimaa (FI1B), Etelä-Suomi (FI1C), Cheshire (UKD6) and Merseyside (UKD7), not available.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</si>
  <si>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Grèce, Luxembourg, Malte et Royaume-Uni (sauf Northern Ireland (UKN0)), 31 décembre 2010; France, 31 décembre 2009; Danemark et Irlande, 31 décembre 2008; Northern Ireland (UKN0), 31 décembre 2005; Grèce, données provisoires; Chemnitz (DED4), Leipzig (DED5), Départements d'outre-mer (FR9), Emilia-Romagna (ITH5), Marche (ITI3), Helsinki-Uusimaa (FI1B), Etelä-Suomi (FI1C), Cheshire (UKD6) et Merseyside (UKD7), non disponibles.</t>
    </r>
  </si>
  <si>
    <t>http://appsso.eurostat.ec.europa.eu/nui/show.do?query=BOOKMARK_DS-075777_QID_1F15DB5E_UID_-3F171EB0&amp;layout=UNIT,B,X,0;TIME,C,X,1;VICTIM,B,Y,0;GEO,B,Y,1;INDICATORS,C,Z,0;&amp;zSelection=DS-075777INDICATORS,OBS_FLAG;&amp;rankName1=TIME_1_0_1_0&amp;rankName2=INDICATORS_1_2_-1_2&amp;rankName3=UNIT_1_2_0_0&amp;rankName4=VICTIM_1_2_0_1&amp;rankName5=GEO_1_2_1_1&amp;pprRK=FIRST&amp;pprSO=PROTOCOL&amp;ppcRK=FIRST&amp;ppcSO=PROTOCOL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</si>
  <si>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-052788_QID_1D13C70C_UID_-3F171EB0&amp;layout=TRA_INFR,B,X,0;TIME,C,X,1;GEO,B,Y,0;UNIT,B,Z,0;INDICATORS,C,Z,1;&amp;zSelection=DS-052788UNIT,KM;DS-052788INDICATORS,OBS_FLAG;&amp;rankName1=INDICATORS_1_2_-1_2&amp;rankName2=UNIT_1_2_-1_2&amp;rankName3=TRA-INFR_1_2_0_0&amp;rankName4=TIME_1_0_1_0&amp;rankName5=GEO_1_2_0_1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</si>
  <si>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-060944_QID_1FA4FD9E_UID_-3F171EB0&amp;layout=TIME,C,X,0;GEO,B,Y,0;VEHICLE,B,Z,0;UNIT,B,Z,1;INDICATORS,C,Z,2;&amp;zSelection=DS-060944VEHICLE,CAR;DS-060944UNIT,1000;DS-060944INDICATORS,OBS_FLAG;&amp;rankName1=TIME_1_0_0_0&amp;rankName2=VEHICLE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</si>
  <si>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Rhône-Alpes (FR71)</t>
  </si>
  <si>
    <t>Provence-Alpes-Côte d'Azur (FR82)</t>
  </si>
  <si>
    <t>Piemonte (ITC1)</t>
  </si>
  <si>
    <t>Nord-Est (RO21)</t>
  </si>
  <si>
    <t>Sud - Muntenia (RO31)</t>
  </si>
  <si>
    <t>Veneto (ITH3)</t>
  </si>
  <si>
    <r>
      <t>(per million passenger cars) 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</si>
  <si>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(per thousand km of road or motorway) (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</si>
  <si>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 et Luxembourg, 2010; Danemark, 2008; Chemnitz (DED4), Leipzig (DED5), Helsinki-Uusimaa (FI1B), Etelä-Suomi (FI1C), Emilia-Romagna (ITH5), Marche (ITI3), Cheshire (UKD6) et Merseyside (UKD7), non disponible.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</si>
  <si>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 und Luxemburg, 2010; Dänemark, 2008; Chemnitz (DED4), Leipzig (DED5), Helsinki-Uusimaa (FI1B), Etelä-Suomi (FI1C), Emilia-Romagna (ITH5), Marche (ITI3), Cheshire (UKD6) und Merseyside (UKD7), nicht verfügbar.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</si>
  <si>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 and Luxembourg, 2010; Denmark, 2008; Chemnitz (DED4), Leipzig (DED5), Helsinki-Uusimaa (FI1B), Etelä-Suomi (FI1C), Emilia-Romagna (ITH5), Marche (ITI3), Cheshire (UKD6) and Merseyside (UKD7), not available.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</si>
  <si>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>tran_r_net</t>
    </r>
    <r>
      <rPr>
        <sz val="8"/>
        <color indexed="8"/>
        <rFont val="Arial"/>
        <family val="2"/>
      </rPr>
      <t>,</t>
    </r>
    <r>
      <rPr>
        <sz val="8"/>
        <color indexed="12"/>
        <rFont val="Arial"/>
        <family val="2"/>
      </rPr>
      <t xml:space="preserve"> road_if_motorwa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demo_r_d3area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</si>
  <si>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>tran_r_net</t>
    </r>
    <r>
      <rPr>
        <sz val="8"/>
        <color indexed="8"/>
        <rFont val="Arial"/>
        <family val="2"/>
      </rPr>
      <t>,</t>
    </r>
    <r>
      <rPr>
        <sz val="8"/>
        <color indexed="12"/>
        <rFont val="Arial"/>
        <family val="2"/>
      </rPr>
      <t xml:space="preserve"> road_if_motorwa </t>
    </r>
    <r>
      <rPr>
        <sz val="8"/>
        <color indexed="8"/>
        <rFont val="Arial"/>
        <family val="2"/>
      </rPr>
      <t xml:space="preserve">und </t>
    </r>
    <r>
      <rPr>
        <sz val="8"/>
        <color indexed="12"/>
        <rFont val="Arial"/>
        <family val="2"/>
      </rPr>
      <t>demo_r_d3area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</si>
  <si>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>tran_r_net</t>
    </r>
    <r>
      <rPr>
        <sz val="8"/>
        <color indexed="8"/>
        <rFont val="Arial"/>
        <family val="2"/>
      </rPr>
      <t>,</t>
    </r>
    <r>
      <rPr>
        <sz val="8"/>
        <color indexed="12"/>
        <rFont val="Arial"/>
        <family val="2"/>
      </rPr>
      <t xml:space="preserve"> road_if_motorwa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demo_r_d3area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</si>
  <si>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road_eqs_carhab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</si>
  <si>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road_eqs_carhab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</si>
  <si>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road_eqs_carhab</t>
    </r>
    <r>
      <rPr>
        <sz val="8"/>
        <rFont val="Arial"/>
        <family val="2"/>
      </rPr>
      <t>)</t>
    </r>
  </si>
  <si>
    <t>http://appsso.eurostat.ec.europa.eu/nui/show.do?query=BOOKMARK_DS-052788_QID_47B0D744_UID_-3F171EB0&amp;layout=TIME,C,X,0;UNIT,B,Y,0;GEO,B,Y,1;TRA_INFR,B,Z,0;INDICATORS,C,Z,1;&amp;zSelection=DS-052788INDICATORS,OBS_FLAG;DS-052788TRA_INFR,RL;&amp;rankName1=TIME_1_0_0_0&amp;rankName2=TRA-INFR_1_2_-1_2&amp;rankName3=INDICATORS_1_2_-1_2&amp;rankName4=UNIT_1_2_0_1&amp;rankName5=GEO_1_2_1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</si>
  <si>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Former Yugoslav Republic of Macedonia, the</t>
  </si>
  <si>
    <t>&lt;= 20</t>
  </si>
  <si>
    <t>20 – 40</t>
  </si>
  <si>
    <t>40 – 60</t>
  </si>
  <si>
    <t>60 – 90</t>
  </si>
  <si>
    <t>&gt; 90</t>
  </si>
  <si>
    <t>(¹) EU-27, Luxembourg and Malta, 2010; Italy, Slovenia, Scotland (UKM) and the former Yugoslav Republic of Macedonia, 2009; Denmark, Germany, France and Hungary, 2008; Poland, 2006; Iceland, 2005; Portugal, 2004.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</si>
  <si>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</si>
  <si>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</si>
  <si>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</si>
  <si>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</si>
  <si>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</si>
  <si>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</si>
  <si>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</si>
  <si>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</si>
  <si>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</si>
  <si>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</si>
  <si>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</si>
  <si>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</si>
  <si>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</si>
  <si>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</si>
  <si>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</si>
  <si>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</si>
  <si>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</si>
  <si>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</si>
  <si>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</si>
  <si>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</si>
  <si>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</si>
  <si>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</si>
  <si>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</si>
  <si>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RS</t>
  </si>
  <si>
    <t>Serbia</t>
  </si>
  <si>
    <t>NUTS level 0</t>
  </si>
  <si>
    <t>NUTS level 1</t>
  </si>
  <si>
    <t>NUTS level 2</t>
  </si>
  <si>
    <t>NUTS level 3</t>
  </si>
  <si>
    <t>Decimals</t>
  </si>
  <si>
    <t>National - Book7</t>
  </si>
  <si>
    <t>National - Book8</t>
  </si>
  <si>
    <t>10</t>
  </si>
  <si>
    <t>Map 10.1</t>
  </si>
  <si>
    <t>Map 10.2</t>
  </si>
  <si>
    <t>Fig 10.1</t>
  </si>
  <si>
    <t>Map 10.3</t>
  </si>
  <si>
    <t>Map 10.4</t>
  </si>
  <si>
    <t>Tab 10.1</t>
  </si>
  <si>
    <t>Tab 10.2</t>
  </si>
  <si>
    <t>Tab 10.3</t>
  </si>
  <si>
    <t>Tab 10.4</t>
  </si>
  <si>
    <t>Fig 10.2</t>
  </si>
  <si>
    <t>Map 10.5</t>
  </si>
  <si>
    <t>Tab 10.5</t>
  </si>
  <si>
    <t>Tab 10.6</t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</si>
  <si>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tran_r_net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</si>
  <si>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tran_r_net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</si>
  <si>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tran_r_net</t>
    </r>
    <r>
      <rPr>
        <sz val="8"/>
        <rFont val="Arial"/>
        <family val="2"/>
      </rPr>
      <t>)</t>
    </r>
  </si>
  <si>
    <t>(km je Tsd. km²)</t>
  </si>
  <si>
    <t>(km per thousand km²)</t>
  </si>
  <si>
    <t>(km pour mille km²)</t>
  </si>
  <si>
    <t>(Anzahl der Personenkraftwagen je Tsd. Einwohner)</t>
  </si>
  <si>
    <t>(nombre de voitures particulières par mille habitants)</t>
  </si>
  <si>
    <t>(number of passenger cars per thousand inhabitants)</t>
  </si>
  <si>
    <t>450 – 500</t>
  </si>
  <si>
    <t>500 – 550</t>
  </si>
  <si>
    <t>&gt; 550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</si>
  <si>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tran_r_vehst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</si>
  <si>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tran_r_vehst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</si>
  <si>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tran_r_vehst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</si>
  <si>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demo_r_d2jan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</si>
  <si>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demo_r_d2jan</t>
    </r>
    <r>
      <rPr>
        <sz val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</si>
  <si>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tran_r_vehst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demo_r_d2jan</t>
    </r>
    <r>
      <rPr>
        <sz val="8"/>
        <rFont val="Arial"/>
        <family val="2"/>
      </rPr>
      <t>)</t>
    </r>
  </si>
  <si>
    <t>75 – 125</t>
  </si>
  <si>
    <t>125 – 175</t>
  </si>
  <si>
    <t>&gt; 175</t>
  </si>
  <si>
    <t>(en milliers de véhicules)</t>
  </si>
  <si>
    <t>(thousand vehicles)</t>
  </si>
  <si>
    <t>(in Tsd. Fahrzeugen)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</si>
  <si>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EU-27 and France, 2009; Denmark, 2008; Northern Ireland (UKN0), 2007; Portugal, by NUTS 1 region, 2003.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</si>
  <si>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UE-27 et France, 2009; Danemark, 2008; Northern Ireland (UKN0), 2007; Portugal, par région NUTS 1, 2003.</t>
    </r>
  </si>
  <si>
    <t>Warmińsko-Mazurskie (PL62)</t>
  </si>
  <si>
    <t>Dolnośląskie (PL51)</t>
  </si>
  <si>
    <t>Bucureşti - Ilfov (RO32)</t>
  </si>
  <si>
    <t>Śląskie (PL22)</t>
  </si>
  <si>
    <t>Łódzkie (PL11)</t>
  </si>
  <si>
    <r>
      <t>Density of rail networks, by NUTS 2 regions,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</si>
  <si>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Eisenbahnnetzdichte, nach NUTS-2-Regionen,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</si>
  <si>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Densité du réseau ferroviaire, par région NUTS 2,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</si>
  <si>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(Anzahl öffentlicher Personenverkehrsmittel je Tsd. Einwohner)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</si>
  <si>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(number of public transport vehicles per thousand inhabitants)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</si>
  <si>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(nombre de véhicules de transport public pour mille habitants) 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</si>
  <si>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Population data for 1 January of the year following the reference year for the vehicle stock data; Croatia and Turkey, population data for 1 January of the reference year for the vehicle stock data.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</si>
  <si>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Greece, Cyprus, Luxembourg and the United Kingdom (other than Northern Ireland (UKN0)), 31 December 2010; France and the former Yugoslav Republic of Macedonia, 31 December 2009; Denmark, 31 December 2008; Northern Ireland (UKN0), 31 December 2007; Switzerland, 31 December 2006; Iceland, 31 December 2005; Portugal, 31 December 2003; Départements d'outre-mer (FR9) and Portugal, by NUTS 1 regions; Denmark and Ireland,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</si>
  <si>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Grèce, Chypre, Luxembourg et Royaume-Uni (sauf Northern Ireland (UKN0)), 31 décembre 2010; France et l'ancienne République yougoslave de Macédoine, 31 décembre 2009; Danemark, 31 décembre 2008; Northern Ireland (UKN0), 31 décembre 2007; Suisse, 31 décembre 2006; Islande, 31 décembre 2005; Portugal, 31 décembre 2003; Départements d'outre-mer (FR9) et Portugal, par région NUTS 1; Danemark et Irlande, niveau national.</t>
    </r>
  </si>
  <si>
    <t>Take data from year y (Dec 31) for transport and for year y+1 (Jan 1st) for population to make the ratio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</si>
  <si>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2010; Frankreich, 2009; Dänemark, 2008; Northern Ireland (UKN0), 2007; Portugal, nach NUTS-1-Regionen, 2003; Chemnitz (DED4), Leipzig (DED5), Départements d'outre-mer (FR9), Nord-Est (ITH), Centro (ITI), Região Autónoma dos Açores (PT2), Região Autónoma da Madeira (PT3), Helsinki-Uusimaa (FI1B), Etelä-Suomi (FI1C), Pohjois- ja Itä-Suomi (FI1D), Cheshire (UKD6) und Merseyside (UKD7), nicht verfügbar.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</si>
  <si>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2010; France, 2009; Denmark, 2008; Northern Ireland (UKN0), 2007; Portugal, by NUTS 1 regions, 2003; Chemnitz (DED4), Leipzig (DED5), Départements d'outre-mer (FR9), Nord-Est (ITH), Centro (ITI), Região Autónoma dos Açores (PT2), Região Autónoma da Madeira (PT3), Helsinki-Uusimaa (FI1B), Etelä-Suomi (FI1C), Pohjois- ja Itä-Suomi (FI1D), Cheshire (UKD6) and Merseyside (UKD7), not available.</t>
    </r>
  </si>
  <si>
    <t>Highlands and Islands</t>
  </si>
  <si>
    <t>UKN0</t>
  </si>
  <si>
    <t>IS00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</si>
  <si>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</si>
  <si>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</si>
  <si>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</si>
  <si>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</si>
  <si>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</si>
  <si>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</si>
  <si>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</si>
  <si>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</si>
  <si>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</si>
  <si>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</si>
  <si>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</si>
  <si>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</si>
  <si>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</si>
  <si>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</si>
  <si>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</si>
  <si>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</si>
  <si>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</si>
  <si>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</si>
  <si>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</si>
  <si>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</si>
  <si>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</si>
  <si>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</si>
  <si>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</si>
  <si>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</si>
  <si>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</si>
  <si>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</si>
  <si>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</si>
  <si>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</si>
  <si>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</si>
  <si>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</si>
  <si>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</si>
  <si>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</si>
  <si>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HR03</t>
  </si>
  <si>
    <t>Jadranska Hrvatska</t>
  </si>
  <si>
    <t>MK00</t>
  </si>
  <si>
    <t>TR10</t>
  </si>
  <si>
    <t>TR21</t>
  </si>
  <si>
    <t>TR22</t>
  </si>
  <si>
    <t>TR31</t>
  </si>
  <si>
    <t>TR32</t>
  </si>
  <si>
    <t>TR33</t>
  </si>
  <si>
    <t>TR41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</si>
  <si>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</si>
  <si>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</si>
  <si>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</si>
  <si>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</si>
  <si>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</si>
  <si>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</si>
  <si>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</si>
  <si>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</si>
  <si>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</si>
  <si>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</si>
  <si>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</si>
  <si>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</si>
  <si>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</si>
  <si>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</si>
  <si>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</si>
  <si>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</si>
  <si>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</si>
  <si>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</si>
  <si>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Castilla y León</t>
  </si>
  <si>
    <t>ES42</t>
  </si>
  <si>
    <t>ES43</t>
  </si>
  <si>
    <t>Extremadura</t>
  </si>
  <si>
    <t>ES51</t>
  </si>
  <si>
    <t>Flag</t>
  </si>
  <si>
    <t>Bookmarks:</t>
  </si>
  <si>
    <t>(number of vehicles per thousand inhabitants)</t>
  </si>
  <si>
    <t>(nombre de véhicules pour mille habitants)</t>
  </si>
  <si>
    <t>(Anzahl der Fahrzeuge je Tsd. Einwohner)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</si>
  <si>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tran_r_avpa_nm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</si>
  <si>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tran_r_avpa_nm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</si>
  <si>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tran_r_avpa_nm</t>
    </r>
    <r>
      <rPr>
        <sz val="8"/>
        <rFont val="Arial"/>
        <family val="2"/>
      </rPr>
      <t>)</t>
    </r>
  </si>
  <si>
    <t>Main airports</t>
  </si>
  <si>
    <t>Annual rate of change 
(%)</t>
  </si>
  <si>
    <t>Passengers, 2011 
(thousand)</t>
  </si>
  <si>
    <t>Wichtigste Flughäfen</t>
  </si>
  <si>
    <t>Principaux aéroports</t>
  </si>
  <si>
    <t>Passagieraufkommen, 2011 
(in Tsd.)</t>
  </si>
  <si>
    <t>Jährliche Veränderung 
(in %)</t>
  </si>
  <si>
    <t>Passagers, 2011
(en milliers)</t>
  </si>
  <si>
    <t>Taux de variation annuel (en %)</t>
  </si>
  <si>
    <r>
      <t xml:space="preserve">Quelle: </t>
    </r>
    <r>
      <rPr>
        <sz val="8"/>
        <rFont val="Arial"/>
        <family val="2"/>
      </rPr>
      <t xml:space="preserve">Eurostat (Online-Datencode: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</si>
  <si>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</si>
  <si>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</si>
  <si>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t>Fracht und Post, 2011
(in Tsd. Tonnen)</t>
  </si>
  <si>
    <t>Frêt et courrier, 2011 
(en milliers de tonnes)</t>
  </si>
  <si>
    <t>Freight and mail, 2011
(thousand tonnes)</t>
  </si>
  <si>
    <t>Freight, 2011
(thousand tonnes)</t>
  </si>
  <si>
    <t>Book1</t>
  </si>
  <si>
    <t>Book2</t>
  </si>
  <si>
    <t>Book3</t>
  </si>
  <si>
    <t>Book4</t>
  </si>
  <si>
    <t>Book5</t>
  </si>
  <si>
    <t>Book6</t>
  </si>
  <si>
    <t>Poranešna jugoslovenska Republika Makedonija</t>
  </si>
  <si>
    <t>İstanbul</t>
  </si>
  <si>
    <t>Tekirdağ, Edirne, Kırklareli</t>
  </si>
  <si>
    <t>Balıkesir, Çanakkale</t>
  </si>
  <si>
    <t>İzmir</t>
  </si>
  <si>
    <t>Aydın, Denizli, Muğla</t>
  </si>
  <si>
    <t>Manisa, Afyonkarahisar, Kütahya, Uşak</t>
  </si>
  <si>
    <t>Bursa, Eskişehir, Bilecik</t>
  </si>
  <si>
    <t>Hatay, Kahramanmaraş, Osmaniye</t>
  </si>
  <si>
    <t>Kırıkkale, Aksaray, Niğde, Nevşehir, Kırşehir</t>
  </si>
  <si>
    <t>Zonguldak, Karabük, Bartın</t>
  </si>
  <si>
    <t>Kastamonu, Çankırı, Sinop</t>
  </si>
  <si>
    <t>Trabzon, Ordu, Giresun, Rize, Artvin, Gümüşhane</t>
  </si>
  <si>
    <t>Ağrı, Kars, Iğdır, Ardahan</t>
  </si>
  <si>
    <t>Malatya, Elazığ, Bingöl, Tunceli</t>
  </si>
  <si>
    <t xml:space="preserve">Van, Muş, Bitlis, Hakkari </t>
  </si>
  <si>
    <t>Gaziantep, Adıyaman, Kilis</t>
  </si>
  <si>
    <t>Şanlıurfa, Diyarbakır</t>
  </si>
  <si>
    <t>Mardin, Batman, Şırnak, Siirt</t>
  </si>
  <si>
    <t>DEB</t>
  </si>
  <si>
    <t>DEC</t>
  </si>
  <si>
    <t>DED</t>
  </si>
  <si>
    <t>DEE</t>
  </si>
  <si>
    <t>DEF</t>
  </si>
  <si>
    <t>FYR of Macedonia</t>
  </si>
  <si>
    <t>IE</t>
  </si>
  <si>
    <t>Lietuva</t>
  </si>
  <si>
    <t>Latvija</t>
  </si>
  <si>
    <t>Sachsen</t>
  </si>
  <si>
    <t>Centro (IT)</t>
  </si>
  <si>
    <t>Kýpros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</si>
  <si>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</si>
  <si>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</si>
  <si>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</si>
  <si>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</si>
  <si>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</si>
  <si>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</si>
  <si>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</si>
  <si>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</si>
  <si>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</si>
  <si>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</si>
  <si>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</si>
  <si>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</si>
  <si>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1-10</t>
  </si>
  <si>
    <t>&lt;--- Leave this cell blank as it is used for the generation of images for SE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</si>
  <si>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</si>
  <si>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</si>
  <si>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</si>
  <si>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</si>
  <si>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</si>
  <si>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</si>
  <si>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</si>
  <si>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</si>
  <si>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</si>
  <si>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</si>
  <si>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</si>
  <si>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</si>
  <si>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</si>
  <si>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</si>
  <si>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</si>
  <si>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</si>
  <si>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</si>
  <si>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</si>
  <si>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</si>
  <si>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</si>
  <si>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</si>
  <si>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</si>
  <si>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Aragón</t>
  </si>
  <si>
    <t>ES30</t>
  </si>
  <si>
    <t>Comunidad de Madrid</t>
  </si>
  <si>
    <t>ES41</t>
  </si>
  <si>
    <t>TR42</t>
  </si>
  <si>
    <t>TR51</t>
  </si>
  <si>
    <t>Ankara</t>
  </si>
  <si>
    <t>TR52</t>
  </si>
  <si>
    <t>Konya</t>
  </si>
  <si>
    <t>TR61</t>
  </si>
  <si>
    <t>TR62</t>
  </si>
  <si>
    <t>TR63</t>
  </si>
  <si>
    <t>TR71</t>
  </si>
  <si>
    <t>TR72</t>
  </si>
  <si>
    <t>TR81</t>
  </si>
  <si>
    <t>TR82</t>
  </si>
  <si>
    <t>TR83</t>
  </si>
  <si>
    <t>TR90</t>
  </si>
  <si>
    <t>TRA1</t>
  </si>
  <si>
    <t>TRA2</t>
  </si>
  <si>
    <t>TRB1</t>
  </si>
  <si>
    <t>TRB2</t>
  </si>
  <si>
    <t>TRC1</t>
  </si>
  <si>
    <t>TRC2</t>
  </si>
  <si>
    <t>TRC3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</si>
  <si>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</si>
  <si>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</si>
  <si>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</si>
  <si>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</si>
  <si>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</si>
  <si>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</si>
  <si>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</si>
  <si>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</si>
  <si>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</si>
  <si>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</si>
  <si>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ITH</t>
  </si>
  <si>
    <t>ITH1</t>
  </si>
  <si>
    <t>ITH2</t>
  </si>
  <si>
    <t>ITH3</t>
  </si>
  <si>
    <t>ITH4</t>
  </si>
  <si>
    <t>ITH5</t>
  </si>
  <si>
    <t>ITI</t>
  </si>
  <si>
    <t>ITI1</t>
  </si>
  <si>
    <t>ITI2</t>
  </si>
  <si>
    <t>ITI3</t>
  </si>
  <si>
    <t>ITI4</t>
  </si>
  <si>
    <t>Provincia Autonoma di Bolzano/Bozen</t>
  </si>
  <si>
    <t>Provincia Autonoma di Trento</t>
  </si>
  <si>
    <t>FI1B</t>
  </si>
  <si>
    <t>FI1C</t>
  </si>
  <si>
    <t>Helsinki-Uusimaa</t>
  </si>
  <si>
    <t>FI1D</t>
  </si>
  <si>
    <t>Pohjois- ja Itä-Suomi</t>
  </si>
  <si>
    <t>UKD6</t>
  </si>
  <si>
    <t>UKD7</t>
  </si>
  <si>
    <t>Samsun, Tokat, Çorum, Amasya</t>
  </si>
  <si>
    <t>Erzurum, Erzincan, Bayburt</t>
  </si>
  <si>
    <t>DEG</t>
  </si>
  <si>
    <t>EL</t>
  </si>
  <si>
    <t>EL11</t>
  </si>
  <si>
    <t>EL12</t>
  </si>
  <si>
    <t>EL13</t>
  </si>
  <si>
    <t>EU-27-Regionen mit dem höchsten Passagieraufkommen im Luftverkehr, nach NUTS-2-Regionen, 2008–11</t>
  </si>
  <si>
    <t>EU-27 regions with highest number of air passengers, by NUTS 2 regions, 2008–11</t>
  </si>
  <si>
    <t>Régions de l'UE-27 ayant le plus grand nombre de passagers des transports aériens, par région NUTS 2, 2008–11</t>
  </si>
  <si>
    <t>EU-27-Regionen mit dem höchsten Luftfracht- und Luftpostaufkommen, nach NUTS-2-Regionen, 2008–11</t>
  </si>
  <si>
    <t>EU-27 regions with the highest quantity of air freight and mail, by NUTS 2 regions, 2008–11</t>
  </si>
  <si>
    <t>Régions de l'UE-27 ayant la plus importante quantité de frêt arérien et courrier postal, par région NUTS 2, 2008–11</t>
  </si>
  <si>
    <t>Developments for the top five EU-27 regions with the highest number of air passengers and highest quantity of air freight and mail, by NUTS 2 regions, 2001–11</t>
  </si>
  <si>
    <t>EU-27 regions with highest number of maritime passengers, by NUTS 2 regions, 2008–11</t>
  </si>
  <si>
    <t>Régions de l'UE-27 ayant le plus grand nombre de passagers de transport maritime, par région NUTS 2, 2008–11</t>
  </si>
  <si>
    <t>EU-27 regions with the highest quantity of goods transported by sea, by NUTS 2 regions, 2008–11</t>
  </si>
  <si>
    <t>Régions de l'UE-27 ayant la plus importante quantité de marchandises transportées par voie maritime, par région NUTS 2, 2008–11</t>
  </si>
  <si>
    <t>EU-27 regions with highest number of victims in fatal road accidents, by NUTS 2 regions, 2010</t>
  </si>
  <si>
    <t>Helsingborg, Ystad, Trelleborg,  Malmö, Karlskrona</t>
  </si>
  <si>
    <t>Napoli, Capri, Pozzuoli, Porto D'Ischia, Sorrento, Procida,  Casamicciola, Castellammare Di Stabia, Salerno, Amalfi, Positano</t>
  </si>
  <si>
    <t>Messina, Palermo, Trapani, Milazzo, Favignana, Lipari, Vulcano Porto</t>
  </si>
  <si>
    <t>Puttgarden, Kiel, Dagebuell, Föhr I., Amrun I., Luebeck, Norstrand I., List/Sylt, Helgoland I., Pellworm I., Buesum, Hoernum/Sylt</t>
  </si>
  <si>
    <t>Stockholm, Grisslehamn, Kappelskar</t>
  </si>
  <si>
    <t>Helsingør (Elsinore), Københavns Havn, Ronne, Hundested</t>
  </si>
  <si>
    <t>Tallinn, Kuivastu, Virtsu, Heltermaa, Rohuküla, Patareisadam</t>
  </si>
  <si>
    <t>Olbia, La Maddalena, Palau, Porto Torres, Carloforte, Golfo Aranci, Portovesme, Santa Teresa Di Gallura, Calasetta</t>
  </si>
  <si>
    <t>Piombino, Portoferraio, Livorno, Porto Santo Stefano, Isola Del Giglio, Rio Marina</t>
  </si>
  <si>
    <t>Ports with more than 1 million tonnes of freight per year</t>
  </si>
  <si>
    <t>Ports with more than 200 thousand passengers per year</t>
  </si>
  <si>
    <t>Valencia, Castellón de la Plana, Alicante</t>
  </si>
  <si>
    <t>Barcelona, Tarragona</t>
  </si>
  <si>
    <t>Rīga, Ventspils, Liepaja</t>
  </si>
  <si>
    <t>Milford Haven, Port Talbot, Holyhead</t>
  </si>
  <si>
    <t>Grimsby &amp; Immingham, Rivers Hull &amp;
Humber, Hull, Goole, Trent River</t>
  </si>
  <si>
    <t>Rotterdam, Vlaardingen, Dordrecht</t>
  </si>
  <si>
    <t>Augusta, Catania, Gela, Lipari, Milazzo,
Messina, Palermo, Porto Empedocle,
Pozzallo, Santa Panagia, Termini Imerese,
Trapani</t>
  </si>
  <si>
    <t>Málaga, Sevilla, Algeciras, Huelva,
Almeria, Cádiz</t>
  </si>
  <si>
    <t>Paloukia Salaminas, Perama, Piraeus, Rafina, Aegina (001), Rio (080), Poros Trizinias (076), Faneromeni Salaminas, Megara, Galatas Trizinias</t>
  </si>
  <si>
    <t>Heathrow, London City</t>
  </si>
  <si>
    <t>Stansted</t>
  </si>
  <si>
    <t>INFORMA - 21.03.2013</t>
  </si>
  <si>
    <t>Changes introduced to lists of ports and airports as kindly provided by ESTAT</t>
  </si>
  <si>
    <t>Note: when extracting data ensure that the table customisation / labelling is set to both; so as to get the NUTS codes which makes it easier to extract the data and line it up against the standard NUTS list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</si>
  <si>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</si>
  <si>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</si>
  <si>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</si>
  <si>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</si>
  <si>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</si>
  <si>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</si>
  <si>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</si>
  <si>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</si>
  <si>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</si>
  <si>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</si>
  <si>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</si>
  <si>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</si>
  <si>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</si>
  <si>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</si>
  <si>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</si>
  <si>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</si>
  <si>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</si>
  <si>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</si>
  <si>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</si>
  <si>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</si>
  <si>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</si>
  <si>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</si>
  <si>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</si>
  <si>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</si>
  <si>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</si>
  <si>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</si>
  <si>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</si>
  <si>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</si>
  <si>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</si>
  <si>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</si>
  <si>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</si>
  <si>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</si>
  <si>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</si>
  <si>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</si>
  <si>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</si>
  <si>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&lt;= 50</t>
  </si>
  <si>
    <t>min</t>
  </si>
  <si>
    <t>CZ06</t>
  </si>
  <si>
    <t>Jihovýchod</t>
  </si>
  <si>
    <t>50 – 75</t>
  </si>
  <si>
    <t>first quintile</t>
  </si>
  <si>
    <t>CZ07</t>
  </si>
  <si>
    <t>second quintile</t>
  </si>
  <si>
    <t>CZ08</t>
  </si>
  <si>
    <t>Moravskoslezsko</t>
  </si>
  <si>
    <t>median</t>
  </si>
  <si>
    <t>DK01</t>
  </si>
  <si>
    <t>Hovedstaden</t>
  </si>
  <si>
    <t>Gütern, 2011
(in Tsd. Tonnen)</t>
  </si>
  <si>
    <t>Marchand-ises, 2011 
(en milliers de tonnes)</t>
  </si>
  <si>
    <t>(difference between 2010 and 2000, based on number of passenger cars per thousand inhabitants)</t>
  </si>
  <si>
    <t>(différence entre 2010 et 2000, basé sur le nombre de voitures particulières par mille habitants)</t>
  </si>
  <si>
    <t>(Differenz zwischen 2010 und 2000, basierend auf der Anzahl der Personenkraftwagen je Tsd. Einwohner)</t>
  </si>
  <si>
    <t>Air freight and mail (million tonnes)</t>
  </si>
  <si>
    <t>Passagers des transports aériens (en millions)</t>
  </si>
  <si>
    <t>Frêt arérien et courrier postal (en millions de tonnes)</t>
  </si>
  <si>
    <t>Luftfracht- und Luftpostaufkommen (in Mio. Tonnen)</t>
  </si>
  <si>
    <t>Passagieraufkommen im Luftverkehr (in Mio.)</t>
  </si>
  <si>
    <t>Air passengers (million)</t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</si>
  <si>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>tran_r_avpa_nm</t>
    </r>
    <r>
      <rPr>
        <sz val="8"/>
        <rFont val="Arial"/>
        <family val="2"/>
      </rPr>
      <t xml:space="preserve"> und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</si>
  <si>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</t>
    </r>
    <r>
      <rPr>
        <sz val="8"/>
        <color indexed="12"/>
        <rFont val="Arial"/>
        <family val="2"/>
      </rPr>
      <t xml:space="preserve"> tran_r_avpa_nm</t>
    </r>
    <r>
      <rPr>
        <sz val="8"/>
        <rFont val="Arial"/>
        <family val="2"/>
      </rPr>
      <t xml:space="preserve"> and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</si>
  <si>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>tran_r_avpa_nm</t>
    </r>
    <r>
      <rPr>
        <sz val="8"/>
        <rFont val="Arial"/>
        <family val="2"/>
      </rPr>
      <t xml:space="preserve"> et </t>
    </r>
    <r>
      <rPr>
        <sz val="8"/>
        <color indexed="12"/>
        <rFont val="Arial"/>
        <family val="2"/>
      </rPr>
      <t>tran_r_avgo_nm</t>
    </r>
    <r>
      <rPr>
        <sz val="8"/>
        <rFont val="Arial"/>
        <family val="2"/>
      </rPr>
      <t>)</t>
    </r>
  </si>
  <si>
    <t>Passengers</t>
  </si>
  <si>
    <t>Freight</t>
  </si>
  <si>
    <t>Killed</t>
  </si>
  <si>
    <r>
      <t xml:space="preserve">Quelle: </t>
    </r>
    <r>
      <rPr>
        <sz val="8"/>
        <rFont val="Arial"/>
        <family val="2"/>
      </rPr>
      <t xml:space="preserve">Eurostat (Online-Datencodes: </t>
    </r>
    <r>
      <rPr>
        <sz val="8"/>
        <color indexed="12"/>
        <rFont val="Arial"/>
        <family val="2"/>
      </rPr>
      <t xml:space="preserve">tran_r_acci, tran_r_vehst </t>
    </r>
    <r>
      <rPr>
        <sz val="8"/>
        <color indexed="8"/>
        <rFont val="Arial"/>
        <family val="2"/>
      </rPr>
      <t>und</t>
    </r>
    <r>
      <rPr>
        <sz val="8"/>
        <color indexed="12"/>
        <rFont val="Arial"/>
        <family val="2"/>
      </rPr>
      <t xml:space="preserve"> tran_r_net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</si>
  <si>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12"/>
        <rFont val="Arial"/>
        <family val="2"/>
      </rPr>
      <t xml:space="preserve">tran_r_acci, tran_r_vehst </t>
    </r>
    <r>
      <rPr>
        <sz val="8"/>
        <color indexed="8"/>
        <rFont val="Arial"/>
        <family val="2"/>
      </rPr>
      <t>and</t>
    </r>
    <r>
      <rPr>
        <sz val="8"/>
        <color indexed="12"/>
        <rFont val="Arial"/>
        <family val="2"/>
      </rPr>
      <t xml:space="preserve"> tran_r_net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</si>
  <si>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(codes des données en ligne: </t>
    </r>
    <r>
      <rPr>
        <sz val="8"/>
        <color indexed="12"/>
        <rFont val="Arial"/>
        <family val="2"/>
      </rPr>
      <t xml:space="preserve">tran_r_acci, tran_r_vehst </t>
    </r>
    <r>
      <rPr>
        <sz val="8"/>
        <color indexed="8"/>
        <rFont val="Arial"/>
        <family val="2"/>
      </rPr>
      <t>et</t>
    </r>
    <r>
      <rPr>
        <sz val="8"/>
        <color indexed="12"/>
        <rFont val="Arial"/>
        <family val="2"/>
      </rPr>
      <t xml:space="preserve"> tran_r_net</t>
    </r>
    <r>
      <rPr>
        <sz val="8"/>
        <rFont val="Arial"/>
        <family val="2"/>
      </rPr>
      <t>)</t>
    </r>
  </si>
  <si>
    <t>Région</t>
  </si>
  <si>
    <t>Took additional unit for commentary</t>
  </si>
  <si>
    <t>http://appsso.eurostat.ec.europa.eu/nui/show.do?query=BOOKMARK_DS-054864_QID_-164A7C8F_UID_-3F171EB0&amp;layout=TIME,C,X,0;GEO,B,Y,0;UNIT,B,Z,0;INDICATORS,C,Z,1;&amp;zSelection=DS-054864UNIT,KM;DS-054864INDICATORS,OBS_FLAG;&amp;rankName1=INDICATORS_1_2_-1_2&amp;rankName2=UNIT_1_2_-1_2&amp;rankName3=TIME_1_0_0_0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</si>
  <si>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-115325_QID_-92AF3CD_UID_-3F171EB0&amp;layout=TIME,C,X,0;LANDUSE,B,Y,0;GEO,B,Y,1;UNIT,B,Z,0;INDICATORS,C,Z,1;&amp;zSelection=DS-115325UNIT,KM2;DS-115325INDICATORS,OBS_FLAG;&amp;rankName1=INDICATORS_1_2_-1_2&amp;rankName2=UNIT_1_2_-1_2&amp;rankName3=TIME_1_0_0_0&amp;rankName4=LANDUSE_1_2_0_1&amp;rankName5=GEO_1_2_1_1&amp;sortC=ASC_-1_FIRST&amp;rStp=&amp;cStp=&amp;rDCh=&amp;cDCh=&amp;rDM=true&amp;cDM=true&amp;footnes=false&amp;empty=false&amp;wai=false&amp;time_mode=ROLLING&amp;lang=EN&amp;cfo=%23%23%23+%23%23%23.%23%23%23</t>
  </si>
  <si>
    <t>National - Book9</t>
  </si>
  <si>
    <t>0 dec.</t>
  </si>
  <si>
    <t>http://appsso.eurostat.ec.europa.eu/nui/show.do?query=BOOKMARK_DS-052122_QID_-3D1F0C3E_UID_-3F171EB0&amp;layout=TIME,C,X,0;GEO,L,Y,0;INDICATORS,C,Z,0;&amp;zSelection=DS-052122INDICATORS,OBS_FLAG;&amp;rankName1=TIME_1_0_0_0&amp;rankName2=INDICATORS_1_2_-1_2&amp;rankName3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</si>
  <si>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Use Map 10.2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</si>
  <si>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</si>
  <si>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</si>
  <si>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</si>
  <si>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</si>
  <si>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</si>
  <si>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</si>
  <si>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</si>
  <si>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</si>
  <si>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</si>
  <si>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</si>
  <si>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</si>
  <si>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</si>
  <si>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</si>
  <si>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</si>
  <si>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</si>
  <si>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</si>
  <si>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</si>
  <si>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</si>
  <si>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</si>
  <si>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</si>
  <si>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</si>
  <si>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</si>
  <si>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</si>
  <si>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</si>
  <si>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</si>
  <si>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</si>
  <si>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</si>
  <si>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</si>
  <si>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</si>
  <si>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</si>
  <si>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</si>
  <si>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</si>
  <si>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</si>
  <si>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</si>
  <si>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</si>
  <si>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</si>
  <si>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</si>
  <si>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</si>
  <si>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</si>
  <si>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</si>
  <si>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</si>
  <si>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</si>
  <si>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</si>
  <si>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</si>
  <si>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</si>
  <si>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</si>
  <si>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</si>
  <si>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</si>
  <si>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</si>
  <si>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</si>
  <si>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</si>
  <si>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</si>
  <si>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</si>
  <si>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</si>
  <si>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</si>
  <si>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</si>
  <si>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</si>
  <si>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</si>
  <si>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</si>
  <si>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</si>
  <si>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</si>
  <si>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</si>
  <si>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</si>
  <si>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</si>
  <si>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</si>
  <si>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</si>
  <si>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</si>
  <si>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</si>
  <si>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</si>
  <si>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</si>
  <si>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2010; France, 2009; Danemark, 2008; Northern Ireland (UKN0), 2007; Portugal, par région NUTS 1, 2003; Chemnitz (DED4), Leipzig (DED5), Départements d'outre-mer (FR9), Nord-Est (ITH), Centro (ITI), Região Autónoma dos Açores (PT2), Região Autónoma da Madeira (PT3), Helsinki-Uusimaa (FI1B), Etelä-Suomi (FI1C), Pohjois- ja Itä-Suomi (FI1D), Cheshire (UKD6) et Merseyside (UKD7), non disponible.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</si>
  <si>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Greece, Cyprus, Luxembourg and the United Kingdom (other than Northern Ireland (UKN0)), 31 December 2010; France and the former Yugoslav Republic of Macedonia, 31 December 2009; Denmark, 31 December 2008; Northern Ireland (UKN0), 31 December 2007; Switzerland, 31 December 2006; Iceland, 31 December 2005; Portugal, 31 December 2003; Portugal, by NUTS 1 regions; Denmark and Ireland, national level; Chemnitz (DED4), Leipzig (DED5), Départements d'outre-mer (FR9), Nord-Est (ITH), Centro (ITI), Região Autónoma dos Açores (PT2), Região Autónoma da Madeira (PT3), Helsinki-Uusimaa (FI1B), Etelä-Suomi (FI1C), Pohjois- ja Itä-Suomi (FI1D), Cheshire (UKD6) and Merseyside (UKD7), not available.</t>
    </r>
  </si>
  <si>
    <t>Denmark (DK)</t>
  </si>
  <si>
    <t>Trier (DEB2)</t>
  </si>
  <si>
    <t>Ionia Nisia (EL22)</t>
  </si>
  <si>
    <t>Friesland (NL) (NL12)</t>
  </si>
  <si>
    <t>Wien (AT13)</t>
  </si>
  <si>
    <t>Świętokrzyskie (PL33)</t>
  </si>
  <si>
    <t>Pohjois- ja Itä-Suomi (FI1D)</t>
  </si>
  <si>
    <t>Highlands and Islands (UKM6)</t>
  </si>
  <si>
    <t>Oslo og Akershus (NO01)</t>
  </si>
  <si>
    <t>Trabzon, Ordu, Giresun, Rize, Artvin, Gümüşhane (TR90)</t>
  </si>
  <si>
    <t>Prov. West-Vlaanderen (BE25)</t>
  </si>
  <si>
    <t>Nordjylland (DK05)</t>
  </si>
  <si>
    <t>Niederbayern (DED4)</t>
  </si>
  <si>
    <t>Border, Midland and Western (IE01)</t>
  </si>
  <si>
    <t>Kriti (EL43)</t>
  </si>
  <si>
    <t>Corse (FR9)</t>
  </si>
  <si>
    <t>Valle d'Aosta/Vallée d'Aoste (ITH5)</t>
  </si>
  <si>
    <t>Burgenland (AT) (AT11)</t>
  </si>
  <si>
    <t>Åland (FI1B)</t>
  </si>
  <si>
    <t>INFORMA - 01.03.2013</t>
  </si>
  <si>
    <t>All data extracted as of 15.02.2013 (or earlier)</t>
  </si>
  <si>
    <t>Colour scheme for map: theme 7</t>
  </si>
  <si>
    <t>&lt;= 1.0</t>
  </si>
  <si>
    <t>1.0 – 1.5</t>
  </si>
  <si>
    <t>1.5 – 2.0</t>
  </si>
  <si>
    <t>2.0 – 3.0</t>
  </si>
  <si>
    <t>&gt; 3.0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</si>
  <si>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Ciudad Autónoma de Ceuta (ES63) and Ciudad Autónoma de Melilla (ES64), 2001–10; Romania, East Anglia (UKH1), 2002–10; Bulgaria, 2004–10; EU-27 and France, 2000–09; Northern Ireland (UKN0), 2000–07; Germany, break in series; London (UKI), Wales (UKL) and Scotland (UKM), NUTS level 1 regions; Slovenia, national level; Denmark, Chemnitz (DED4), Leipzig (DED5), Départements d'outre-mer (FR9), Nord-Est (ITH), Centro (ITI), Portugal, Helsinki-Uusimaa (FI1B), Etelä-Suomi (FI1C), Pohjois- ja Itä-Suomi (FI1D), Cheshire (UKD6) and Merseyside (UKD7), not available.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</si>
  <si>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Ciudad Autónoma de Ceuta (ES63) und Ciudad Autónoma de Melilla (ES64), 2001–10; Rumänien, East Anglia (UKH1), 2002–10; Bulgarien, 2004–10; EU-27 und Frankreich, 2000–09; Northern Ireland (UKN0), 2000–07; Deutschland, Bruch in der Reihe; London (UKI), Wales (UKL) und Scotland (UKM), nach NUTS-1-Regionen; Slowenien, nationale Ebene; Dänemark, Chemnitz (DED4), Leipzig (DED5), Départements d'outre-mer (FR9), Nord-Est (ITH), Centro (ITI), Portugal, Helsinki-Uusimaa (FI1B), Etelä-Suomi (FI1C), Pohjois- ja Itä-Suomi (FI1D), Cheshire (UKD6) und Merseyside (UKD7), nicht verfügbar.</t>
    </r>
  </si>
  <si>
    <t>Surrey, East and 
West Sussex (UKJ2)</t>
  </si>
  <si>
    <t>Province/Provincie 
Vlaams-Brabant (BE24)</t>
  </si>
  <si>
    <t>Rødby (Færgehavn), Sjaellands Odde, Gedser, Taars, Rorvig, Kalundborg, Kragenaes</t>
  </si>
  <si>
    <t>Provence-Alpes-
Côte d'Azur (FR82)</t>
  </si>
  <si>
    <t>West Wales and 
The Valleys (UKL1)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</si>
  <si>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Ciudad Autónoma de Ceuta (ES63) et Ciudad Autónoma de Melilla (ES64), 2001–10; Roumanie, East Anglia (UKH1), 2002–10; Bulgarie, 2004–10; UE-27 et France, 2000–09; Northern Ireland (UKN0), 2000–07; Allemagne, rupture de série; London (UKI), Wales (UKL) et Scotland (UKM), par région NUTS 1; Slovénie, niveau national; Danemark, Chemnitz (DED4), Leipzig (DED5), Départements d'outre-mer (FR9), Nord-Est (ITH), Centro (ITI), Portugal, Helsinki-Uusimaa (FI1B), Etelä-Suomi (FI1C), Pohjois- ja Itä-Suomi (FI1D), Cheshire (UKD6) et Merseyside (UKD7), non disponible.</t>
    </r>
  </si>
  <si>
    <t>East Yorkshire and 
Northern Lincolnshire (UKE1)</t>
  </si>
  <si>
    <t>http://appsso.eurostat.ec.europa.eu/nui/show.do?query=BOOKMARK_DS-054836_QID_-330EBB16_UID_-3F171EB0&amp;layout=TIME,C,X,0;GEO,B,Y,0;UNIT,B,Z,0;AGE,B,Z,1;INDICATORS,C,Z,2;&amp;zSelection=DS-054836AGE,TOTAL;DS-054836UNIT,NBR;DS-054836INDICATORS,OBS_FLAG;&amp;rankName1=AGE_1_2_-1_2&amp;rankName2=INDICATORS_1_2_-1_2&amp;rankName3=UNIT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</si>
  <si>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-115359_QID_3F89E6B9_UID_-3F171EB0&amp;layout=TIME,C,X,0;GEO,B,Y,0;SEX,B,Z,0;AGE,B,Z,1;INDICATORS,C,Z,2;&amp;zSelection=DS-115359INDICATORS,OBS_FLAG;DS-115359SEX,T;DS-115359AGE,TOTAL;&amp;rankName1=AGE_1_2_-1_2&amp;rankName2=SEX_1_2_-1_2&amp;rankName3=INDICATORS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</si>
  <si>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0 dec.; 0 dec.</t>
  </si>
  <si>
    <t>http://appsso.eurostat.ec.europa.eu/nui/show.do?query=BOOKMARK_DS-054198_QID_5478AB6_UID_-3F171EB0&amp;layout=TIME,C,X,0;GEO,B,Y,0;AGE,B,Z,0;SEX,B,Z,1;INDICATORS,C,Z,2;&amp;zSelection=DS-054198AGE,TOTAL;DS-054198INDICATORS,OBS_FLAG;DS-054198SEX,T;&amp;rankName1=SEX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lang=EN&amp;cfo=%23%23%23+%23%23%23.%23%23%23</t>
  </si>
  <si>
    <t>third quintile</t>
  </si>
  <si>
    <t>DK02</t>
  </si>
  <si>
    <t>Sjælland</t>
  </si>
  <si>
    <t>:</t>
  </si>
  <si>
    <t>EU-27</t>
  </si>
  <si>
    <t>Bucureşti - Ilfov</t>
  </si>
  <si>
    <t>Norway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</si>
  <si>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</si>
  <si>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</si>
  <si>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</si>
  <si>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</si>
  <si>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</si>
  <si>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</si>
  <si>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</si>
  <si>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Colours from light to dark shades</t>
  </si>
  <si>
    <t>BE21</t>
  </si>
  <si>
    <t>Prov. Antwerpen</t>
  </si>
  <si>
    <t>BE22</t>
  </si>
  <si>
    <t>Prov. Limburg (BE)</t>
  </si>
  <si>
    <t>&lt;---- Insert chapter number here for renumbering (only run macro when divider sheets are removed)</t>
  </si>
  <si>
    <t>DE40</t>
  </si>
  <si>
    <t>DED4</t>
  </si>
  <si>
    <t>Brandenburg</t>
  </si>
  <si>
    <t>DE3</t>
  </si>
  <si>
    <t>DE4</t>
  </si>
  <si>
    <t>DE5</t>
  </si>
  <si>
    <t>DE6</t>
  </si>
  <si>
    <t>DE7</t>
  </si>
  <si>
    <t>DE8</t>
  </si>
  <si>
    <t>DE9</t>
  </si>
  <si>
    <t>DEA</t>
  </si>
  <si>
    <t>Baden-Württemberg</t>
  </si>
  <si>
    <t>Bayern</t>
  </si>
  <si>
    <t>Hessen</t>
  </si>
  <si>
    <t>Niedersachsen</t>
  </si>
  <si>
    <t>Nordrhein-Westfalen</t>
  </si>
  <si>
    <t>Rheinland-Pfalz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</si>
  <si>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</si>
  <si>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</si>
  <si>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</si>
  <si>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</si>
  <si>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</si>
  <si>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</si>
  <si>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</si>
  <si>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</si>
  <si>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DED5</t>
  </si>
  <si>
    <t>SI</t>
  </si>
  <si>
    <t>AT</t>
  </si>
  <si>
    <t>PT</t>
  </si>
  <si>
    <t>PT1</t>
  </si>
  <si>
    <t>PT2</t>
  </si>
  <si>
    <t>PT3</t>
  </si>
  <si>
    <t>UK</t>
  </si>
  <si>
    <t>DK</t>
  </si>
  <si>
    <t>DE1</t>
  </si>
  <si>
    <t>DE2</t>
  </si>
  <si>
    <t>FR9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</si>
  <si>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</si>
  <si>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</si>
  <si>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</si>
  <si>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</si>
  <si>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</si>
  <si>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</si>
  <si>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</si>
  <si>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</si>
  <si>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</si>
  <si>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</si>
  <si>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</si>
  <si>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</si>
  <si>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</si>
  <si>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</si>
  <si>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</si>
  <si>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</si>
  <si>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</si>
  <si>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</si>
  <si>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</si>
  <si>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</si>
  <si>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</si>
  <si>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</si>
  <si>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</si>
  <si>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</si>
  <si>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</si>
  <si>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</si>
  <si>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</si>
  <si>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</si>
  <si>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</si>
  <si>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</si>
  <si>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</si>
  <si>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</si>
  <si>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</si>
  <si>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</si>
  <si>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</si>
  <si>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</si>
  <si>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</si>
  <si>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</si>
  <si>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</si>
  <si>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</si>
  <si>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</si>
  <si>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</si>
  <si>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</si>
  <si>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</si>
  <si>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</si>
  <si>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</si>
  <si>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</si>
  <si>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</si>
  <si>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</si>
  <si>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</si>
  <si>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</si>
  <si>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</si>
  <si>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</si>
  <si>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</si>
  <si>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</si>
  <si>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</si>
  <si>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</si>
  <si>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</si>
  <si>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</si>
  <si>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</si>
  <si>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</si>
  <si>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</si>
  <si>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</si>
  <si>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</si>
  <si>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</si>
  <si>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</si>
  <si>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</si>
  <si>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</si>
  <si>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</si>
  <si>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</si>
  <si>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</si>
  <si>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</si>
  <si>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</si>
  <si>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</si>
  <si>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</si>
  <si>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</si>
  <si>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</si>
  <si>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</si>
  <si>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Cyprus</t>
  </si>
  <si>
    <t>LV00</t>
  </si>
  <si>
    <t>Latvia</t>
  </si>
  <si>
    <t>LT00</t>
  </si>
  <si>
    <t>Lithuania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</si>
  <si>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</si>
  <si>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</si>
  <si>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</si>
  <si>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</si>
  <si>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</si>
  <si>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</si>
  <si>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</si>
  <si>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</si>
  <si>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</si>
  <si>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</si>
  <si>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</si>
  <si>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</si>
  <si>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</si>
  <si>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</si>
  <si>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</si>
  <si>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</si>
  <si>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</si>
  <si>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</si>
  <si>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</si>
  <si>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</si>
  <si>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</si>
  <si>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</si>
  <si>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</si>
  <si>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</si>
  <si>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</si>
  <si>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</si>
  <si>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</si>
  <si>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</si>
  <si>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</si>
  <si>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</si>
  <si>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</si>
  <si>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</si>
  <si>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</si>
  <si>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</si>
  <si>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</si>
  <si>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</si>
  <si>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</si>
  <si>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</si>
  <si>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</si>
  <si>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</si>
  <si>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</si>
  <si>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</si>
  <si>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</si>
  <si>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</si>
  <si>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</si>
  <si>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</si>
  <si>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</si>
  <si>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</si>
  <si>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</si>
  <si>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</si>
  <si>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</si>
  <si>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</si>
  <si>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</si>
  <si>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</si>
  <si>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</si>
  <si>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</si>
  <si>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</si>
  <si>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</si>
  <si>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</si>
  <si>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</si>
  <si>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</si>
  <si>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</si>
  <si>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</si>
  <si>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</si>
  <si>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</si>
  <si>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</si>
  <si>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</si>
  <si>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</si>
  <si>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</si>
  <si>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</si>
  <si>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</si>
  <si>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</si>
  <si>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</si>
  <si>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</si>
  <si>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</si>
  <si>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</si>
  <si>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</si>
  <si>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</si>
  <si>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</si>
  <si>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</si>
  <si>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</si>
  <si>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</si>
  <si>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</si>
  <si>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</si>
  <si>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</si>
  <si>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</si>
  <si>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</si>
  <si>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</si>
  <si>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</si>
  <si>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</si>
  <si>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</si>
  <si>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</si>
  <si>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</si>
  <si>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</si>
  <si>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</si>
  <si>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</si>
  <si>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</si>
  <si>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</si>
  <si>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</si>
  <si>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</si>
  <si>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</si>
  <si>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</si>
  <si>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</si>
  <si>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</si>
  <si>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</si>
  <si>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</si>
  <si>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</si>
  <si>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</si>
  <si>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</si>
  <si>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</si>
  <si>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</si>
  <si>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</si>
  <si>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</si>
  <si>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</si>
  <si>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</si>
  <si>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</si>
  <si>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</si>
  <si>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</si>
  <si>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</si>
  <si>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</si>
  <si>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</si>
  <si>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</si>
  <si>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</si>
  <si>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</si>
  <si>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</si>
  <si>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</si>
  <si>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</si>
  <si>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</si>
  <si>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</si>
  <si>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</si>
  <si>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</si>
  <si>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</si>
  <si>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</si>
  <si>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</si>
  <si>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</si>
  <si>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</si>
  <si>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</si>
  <si>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</si>
  <si>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</si>
  <si>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</si>
  <si>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</si>
  <si>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</si>
  <si>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</si>
  <si>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</si>
  <si>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</si>
  <si>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</si>
  <si>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</si>
  <si>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</si>
  <si>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</si>
  <si>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</si>
  <si>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</si>
  <si>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</si>
  <si>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</si>
  <si>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</si>
  <si>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</si>
  <si>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</si>
  <si>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</si>
  <si>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</si>
  <si>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</si>
  <si>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</si>
  <si>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</si>
  <si>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</si>
  <si>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</si>
  <si>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</si>
  <si>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</si>
  <si>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</si>
  <si>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</si>
  <si>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</si>
  <si>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</si>
  <si>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</si>
  <si>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</si>
  <si>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http://appsso.eurostat.ec.europa.eu/nui/show.do?query=BOOKMARK_DS-064947_QID_426A528A_UID_-3F171EB0&amp;layout=TIME,C,X,0;UNIT,B,Y,0;REP_MAR,B,Y,1;INDICATORS,C,Z,0;&amp;zSelection=DS-064947INDICATORS,OBS_FLAG;&amp;rankName1=INDICATORS_1_2_-1_2&amp;rankName2=TIME_1_0_0_0&amp;rankName3=UNIT_1_2_0_1&amp;rankName4=REP-MAR_1_2_1_1&amp;sortC=ASC_-1_FIRST&amp;rStp=&amp;cStp=&amp;rDCh=&amp;cDCh=&amp;rDM=true&amp;cDM=true&amp;footnes=false&amp;empty=false&amp;wai=false&amp;time_mode=ROLLING&amp;lang=EN&amp;cfo=%23%23%23+%23%23%23.%23%23%23</t>
  </si>
  <si>
    <t>http://appsso.eurostat.ec.europa.eu/nui/show.do?query=BOOKMARK_DS-064951_QID_-6B75B39F_UID_-3F171EB0&amp;layout=TIME,C,X,0;REP_MAR,B,Y,0;UNIT,B,Z,0;DIRECT,B,Z,1;INDICATORS,C,Z,2;&amp;zSelection=DS-064951UNIT,1000PASS;DS-064951DIRECT,TOTAL;DS-064951INDICATORS,OBS_FLAG;&amp;rankName1=DIRECT_1_2_-1_2&amp;rankName2=INDICATORS_1_2_-1_2&amp;rankName3=UNIT_1_2_-1_2&amp;rankName4=TIME_1_0_0_0&amp;rankName5=REP-MAR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</si>
  <si>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</si>
  <si>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</si>
  <si>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</si>
  <si>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</si>
  <si>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</si>
  <si>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</si>
  <si>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</si>
  <si>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</si>
  <si>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</si>
  <si>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</si>
  <si>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</si>
  <si>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</si>
  <si>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</si>
  <si>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Selected French regions, 2008 or 2009.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</si>
  <si>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Selected Italian regions, 2010.</t>
    </r>
  </si>
  <si>
    <r>
      <t>(number)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</si>
  <si>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(per million 
inhabitants)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</si>
  <si>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(je Mio. 
Einwohner)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</si>
  <si>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(par millions d'habitants)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</si>
  <si>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(Zahl)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</si>
  <si>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(en nombre)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</si>
  <si>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http://appsso.eurostat.ec.europa.eu/nui/show.do?query=BOOKMARK_DS-063377_QID_-186613D1_UID_-3F171EB0&amp;layout=TIME,C,X,0;GEO,B,Y,0;TRANSPRT,L,Z,0;UNIT,L,Z,1;INDICATORS,C,Z,2;&amp;zSelection=DS-063377INDICATORS,OBS_FLAG;DS-063377TRANSPRT,TOT_PASS;DS-063377UNIT,1000PASS;&amp;rankName1=TIME_1_0_0_0&amp;rankName2=TRANSPRT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</si>
  <si>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Kent (UKJ4)</t>
  </si>
  <si>
    <t>Nord - Pas-de-Calais (FR30)</t>
  </si>
  <si>
    <t>Sydsverige (SE22)</t>
  </si>
  <si>
    <t>Campania (ITF3)</t>
  </si>
  <si>
    <t>Sicilia (ITG1)</t>
  </si>
  <si>
    <t>Schleswig-Holstein (DEF0)</t>
  </si>
  <si>
    <t>Stockholm (SE11)</t>
  </si>
  <si>
    <t>Helsinki-Uusimaa (FI1B)</t>
  </si>
  <si>
    <t>Eesti (EE00)</t>
  </si>
  <si>
    <t>Sardegna (ITG2)</t>
  </si>
  <si>
    <t>Calabria (ITF6)</t>
  </si>
  <si>
    <t>Toscana (ITI1)</t>
  </si>
  <si>
    <t>Dover</t>
  </si>
  <si>
    <t>Reggio Di Calabria</t>
  </si>
  <si>
    <t>Helsinki</t>
  </si>
  <si>
    <t>Calais, Dunkerque</t>
  </si>
  <si>
    <t>http://appsso.eurostat.ec.europa.eu/nui/show.do?query=BOOKMARK_DS-063375_QID_-3BAC857E_UID_-3F171EB0&amp;layout=TIME,C,X,0;GEO,B,Y,0;TRANSPRT,B,Z,0;UNIT,B,Z,1;INDICATORS,C,Z,2;&amp;zSelection=DS-063375UNIT,1000T;DS-063375INDICATORS,OBS_FLAG;DS-063375TRANSPRT,TOT_GOOD;&amp;rankName1=TIME_1_0_0_0&amp;rankName2=TRANSPRT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+%23%23%23.%23%23%23</t>
  </si>
  <si>
    <t>Zuid-Holland (NL33)</t>
  </si>
  <si>
    <t>Prov. Antwerpen (BE21)</t>
  </si>
  <si>
    <t>Haute-Normandie (FR23)</t>
  </si>
  <si>
    <t>Comunidad Valenciana (ES52)</t>
  </si>
  <si>
    <t>Liguria (ITC3)</t>
  </si>
  <si>
    <t>Latvija (LV00)</t>
  </si>
  <si>
    <t>http://appsso.eurostat.ec.europa.eu/nui/show.do?query=BOOKMARK_DS-064753_QID_-24399983_UID_-3F171EB0&amp;layout=TIME,C,X,0;REP_MAR,B,Y,0;DIRECT,L,Z,0;UNIT,L,Z,1;INDICATORS,C,Z,2;&amp;zSelection=DS-064753UNIT,1000T;DS-064753INDICATORS,OBS_FLAG;DS-064753DIRECT,TOTAL;&amp;rankName1=TIME_1_0_0_0&amp;rankName2=DIRECT_1_2_-1_2&amp;rankName3=REP-MAR_1_2_0_1&amp;rankName4=INDICATORS_1_2_-1_2&amp;rankName5=UNIT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</si>
  <si>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Antwerpen</t>
  </si>
  <si>
    <t>Marseille</t>
  </si>
  <si>
    <t>Le Havre, Rouen</t>
  </si>
  <si>
    <t>Amsterdam, Velsen/Ijmuiden</t>
  </si>
  <si>
    <t>Bremerhaven, Bremen</t>
  </si>
  <si>
    <t>Genova, La Spezia, Savona</t>
  </si>
  <si>
    <t>FYR of Macedonia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</si>
  <si>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EU-27 und Frankreich, 2009; Dänemark, 2008; Northern Ireland (UKN0), 2007; Portugal, nach NUTS-1-Region, 2003.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</si>
  <si>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Griechenland, Zypern, Luxemburg und Vereinigtes Königreich (außer Northern Ireland (UKN0)), 31. Dezember 2010; Frankreich und die ehemalige jugoslawische Republik Mazedonien, 31. Dezember 2009; Dänemark, 31. Dezember 2008; Northern Ireland (UKN0), 31. Dezember 2007; Schweiz, 31. Dezember 2006; Island, 31. Dezember 2005; Portugal, 31. Dezember 2003; Portugal, nach NUTS-1-Regionen; Dänemark und Ireland, nationale Ebene; Chemnitz (DED4), Leipzig (DED5), Départements d'outre-mer (FR9), Nord-Est (ITH), Centro (ITI), Região Autónoma dos Açores (PT2), Região Autónoma da Madeira (PT3), Helsinki-Uusimaa (FI1B), Etelä-Suomi (FI1C), Pohjois- ja Itä-Suomi (FI1D), Cheshire (UKD6) und Merseyside (UKD7), nicht verfügbar.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</si>
  <si>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Grèce, Chypre, Luxembourg et Royaume-Uni (sauf Northern Ireland (UKN0)), 31 décembre 2010; France et l'ancienne République yougoslave de Macédoine, 31 décembre 2009; Danemark, 31 décembre 2008; Irlande du Nord (UKN0), 31 décembre 2007; Suisse, 31 décembre 2006; Islande, 31 décembre 2005, Portugal, 31 décembre 2003; Portugal, par région NUTS 1; Danemark et Irlande, niveau national; Chemnitz (DED4), Leipzig (DED5), départements d'outre-mer (FR9), Nord-Est (ITH), Centro (ITI), Região Autónoma dos Açores (PT2), Região Autónoma da Madeira (PT3), Helsinki-Uusimaa (FI1B), Etelä-Suomi (FI1C), Pohjois-ja Itä -Suomi (FI1D), Cheshire (UKD6) et Merseyside (UKD7), non disponible.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</si>
  <si>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Griechenland, Luxemburg und Schweiz, 2010; Italien, Vereinigtes Köngreich und die ehemalige jugoslawische Republik Mazedonien, 2009; Belgien, Dänemark, Deutschland, Frankreich, Ungarn und Island, 2008; Portugal, 2007; Polen, 2006; Deutschland, nach NUTS-1-Regionen; Dänemark, Irland, Österreich, Slowenien, Vereinigtes Königreich und Schweiz,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</si>
  <si>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Griechenland, Zypern, Luxemburg und Vereinigtes Königreich (außer Northern Ireland (UKN0)), 31. Dezember 2010; Frankreich und die ehemalige jugoslawische Republik Mazedonien, 31. Dezember 2009; Dänemark, 31. Dezember 2008; Northern Ireland (UKN0), 31. Dezember 2007; Schweiz, 31. Dezember 2006; Island, 31. Dezember 2005; Portugal, 31. Dezember 2003; Départements d'outre-mer (FR9) und Portugal, nach NUTS-1-Regionen; Dänemark und Irland, nationale Ebene.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</si>
  <si>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Griechenland, Luxemburg, Malta und Vereinigtes Königreich (außer Northern Ireland (UKN0)), 31. Dezember 2010; Frankreich, 31. Dezember 2009; Dänemark und Irland, 31. Dezember 2008; Northern Ireland (UKN0), 31. Dezember 2005; Griechenland, vorläufig; Chemnitz (DED4), Leipzig (DED5), Départements d'outre-mer (FR9), Emilia-Romagna (ITH5), Marche (ITI3), Helsinki-Uusimaa (FI1B), Etelä-Suomi (FI1C), Cheshire (UKD6) und Merseyside (UKD7), nicht verfügbar.</t>
    </r>
  </si>
  <si>
    <t>Data not available</t>
  </si>
  <si>
    <t>BE23</t>
  </si>
  <si>
    <t>Prov. Oost-Vlaanderen</t>
  </si>
  <si>
    <t>BE24</t>
  </si>
  <si>
    <t>South Western Scotland</t>
  </si>
  <si>
    <t>UKM5</t>
  </si>
  <si>
    <t>North Eastern Scotland</t>
  </si>
  <si>
    <t>UKM6</t>
  </si>
  <si>
    <t>p</t>
  </si>
  <si>
    <t>Continente</t>
  </si>
  <si>
    <t>IS</t>
  </si>
  <si>
    <t>Ísland</t>
  </si>
  <si>
    <t>CH</t>
  </si>
  <si>
    <t>ME</t>
  </si>
  <si>
    <t>MK</t>
  </si>
  <si>
    <t>Kocaeli, Sakarya, Düzce, Bolu, Yalova</t>
  </si>
  <si>
    <t>Antalya, Isparta, Burdur</t>
  </si>
  <si>
    <t>Adana, Mersin</t>
  </si>
  <si>
    <t>Kayseri, Sivas, Yozgat</t>
  </si>
  <si>
    <t>2005</t>
  </si>
  <si>
    <t>2006</t>
  </si>
  <si>
    <t>2007</t>
  </si>
  <si>
    <t>2008</t>
  </si>
  <si>
    <t>2009</t>
  </si>
  <si>
    <t>2010</t>
  </si>
  <si>
    <t xml:space="preserve">           </t>
  </si>
  <si>
    <t>Region</t>
  </si>
  <si>
    <t>Comments</t>
  </si>
  <si>
    <t>(¹) EU-27, Luxemburg und Malta, 2010; Italien, Slowenien, Scotland (UKM) und die ehemalige jugoslawische Republik Mazedonien, 2009; Dänemark, Deutschland, Frankreich und Ungarn, 2008; Polen, 2006; Island, 2005; Portugal, 2004.</t>
  </si>
  <si>
    <t>(¹) UE-27, Luxembourg et Malte, 2010; Italie, Slovénie, Scotland (UKM) et l'ancienne République yougoslave de Macédoine, 2009; Danemark, Allemagne, France et Hongrie, 2008; Pologne, 2006; Islande, 2005; Portugal, 2004.</t>
  </si>
  <si>
    <r>
      <t>Autobahnnetzdichte, nach NUTS-2-Regionen,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</si>
  <si>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Density of motorway networks, by NUTS 2 regions,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</si>
  <si>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Densité des réseaux autoroutiers, par région NUTS 2,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</si>
  <si>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t>EU-27 = 16</t>
  </si>
  <si>
    <t>EU-27 = 473</t>
  </si>
  <si>
    <r>
      <t>Motorisierungsquote,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</si>
  <si>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Motorisation rate,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</si>
  <si>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Taux de motorisation, par région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</si>
  <si>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Motorisation rate, NUTS 2 regions with the highest and lowest rates of change, 2000–10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</si>
  <si>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Taux de motorisation, les régions NUTS 2 avec les taux de variation les plus haut et les plus bas, 2000–10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</si>
  <si>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Motorisierungsquote, NUTS-2-Regionen mit dem höchsten und dem niedrigsten Veränderungsraten, 2000–10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</si>
  <si>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EU-27 = 36 225</t>
  </si>
  <si>
    <r>
      <t>Rate der öffentlichen Personenverkehrsmittel (Busse, Reisebusse und Oberleitungsbusse), nach NUTS-2-Regionen, 31. Dezember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</si>
  <si>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Equipment rate for public transport vehicles (motor coaches, buses and trolleybuses), by NUTS 2 regions, 31 December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</si>
  <si>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Taux d'équipement en véhicules de transport public (autocars, bus, trolleybus), par région NUTS 2, 31 décembre 2011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</si>
</sst>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000"/>
    <numFmt numFmtId="179" formatCode="0.000000"/>
    <numFmt numFmtId="180" formatCode="0.00000"/>
  </numFmts>
  <fonts count="68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8"/>
      <color indexed="15"/>
      <name val="Arial"/>
      <family val="2"/>
    </font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 Narrow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 Narrow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Narrow"/>
      <family val="2"/>
    </font>
    <font>
      <b/>
      <sz val="8"/>
      <color indexed="8"/>
      <name val="Arial Narrow"/>
      <family val="0"/>
    </font>
    <font>
      <b/>
      <sz val="7.35"/>
      <color indexed="8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40" fillId="28" borderId="1" applyNumberFormat="0" applyAlignment="0" applyProtection="0"/>
    <xf numFmtId="0" fontId="16" fillId="29" borderId="2" applyNumberFormat="0" applyAlignment="0" applyProtection="0"/>
    <xf numFmtId="0" fontId="41" fillId="0" borderId="3" applyNumberFormat="0" applyFill="0" applyAlignment="0" applyProtection="0"/>
    <xf numFmtId="0" fontId="17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7" borderId="1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2" borderId="2" applyNumberFormat="0" applyAlignment="0" applyProtection="0"/>
    <xf numFmtId="0" fontId="3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50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7" fillId="29" borderId="11" applyNumberFormat="0" applyAlignment="0" applyProtection="0"/>
    <xf numFmtId="9" fontId="1" fillId="0" borderId="0" applyFont="0" applyFill="0" applyBorder="0" applyAlignment="0" applyProtection="0"/>
    <xf numFmtId="0" fontId="45" fillId="4" borderId="0" applyNumberFormat="0" applyBorder="0" applyAlignment="0" applyProtection="0"/>
    <xf numFmtId="0" fontId="51" fillId="28" borderId="12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2" fillId="29" borderId="17" applyNumberFormat="0" applyAlignment="0" applyProtection="0"/>
    <xf numFmtId="0" fontId="3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93" applyFont="1" applyFill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2" fontId="0" fillId="0" borderId="0" xfId="93" applyNumberFormat="1" applyFont="1" applyFill="1" applyBorder="1">
      <alignment/>
      <protection/>
    </xf>
    <xf numFmtId="0" fontId="0" fillId="0" borderId="0" xfId="90" applyNumberFormat="1" applyFont="1" applyFill="1" applyBorder="1" applyAlignment="1">
      <alignment/>
      <protection/>
    </xf>
    <xf numFmtId="170" fontId="4" fillId="0" borderId="0" xfId="93" applyNumberFormat="1" applyFont="1" applyFill="1" applyAlignment="1">
      <alignment vertical="center"/>
      <protection/>
    </xf>
    <xf numFmtId="0" fontId="0" fillId="0" borderId="0" xfId="93" applyFont="1" applyFill="1">
      <alignment/>
      <protection/>
    </xf>
    <xf numFmtId="0" fontId="4" fillId="0" borderId="0" xfId="90" applyFont="1" applyFill="1">
      <alignment/>
      <protection/>
    </xf>
    <xf numFmtId="1" fontId="4" fillId="0" borderId="0" xfId="93" applyNumberFormat="1" applyFont="1" applyFill="1" applyAlignment="1">
      <alignment horizontal="right"/>
      <protection/>
    </xf>
    <xf numFmtId="0" fontId="4" fillId="0" borderId="0" xfId="93" applyFont="1" applyFill="1">
      <alignment/>
      <protection/>
    </xf>
    <xf numFmtId="0" fontId="0" fillId="0" borderId="0" xfId="90" applyFont="1" applyFill="1" applyAlignment="1">
      <alignment vertical="center"/>
      <protection/>
    </xf>
    <xf numFmtId="1" fontId="0" fillId="0" borderId="0" xfId="93" applyNumberFormat="1" applyFont="1" applyFill="1">
      <alignment/>
      <protection/>
    </xf>
    <xf numFmtId="0" fontId="0" fillId="0" borderId="0" xfId="90" applyFont="1" applyFill="1" applyAlignment="1">
      <alignment vertical="center" wrapText="1"/>
      <protection/>
    </xf>
    <xf numFmtId="0" fontId="4" fillId="0" borderId="0" xfId="93" applyFont="1" applyFill="1" applyAlignment="1">
      <alignment vertical="center"/>
      <protection/>
    </xf>
    <xf numFmtId="0" fontId="10" fillId="0" borderId="0" xfId="91" applyFont="1" applyFill="1" applyBorder="1" applyAlignment="1">
      <alignment vertical="center"/>
      <protection/>
    </xf>
    <xf numFmtId="0" fontId="11" fillId="0" borderId="0" xfId="91" applyFont="1" applyFill="1" applyAlignment="1">
      <alignment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0" xfId="90" applyFont="1" applyFill="1" applyAlignment="1" quotePrefix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93" applyFont="1" applyFill="1" applyAlignment="1">
      <alignment horizontal="justify" vertical="center"/>
      <protection/>
    </xf>
    <xf numFmtId="1" fontId="0" fillId="0" borderId="0" xfId="91" applyNumberFormat="1" applyFont="1" applyFill="1" applyAlignment="1">
      <alignment horizontal="right"/>
      <protection/>
    </xf>
    <xf numFmtId="0" fontId="0" fillId="0" borderId="0" xfId="90" applyFont="1" applyFill="1" applyAlignment="1">
      <alignment horizontal="justify" vertical="center"/>
      <protection/>
    </xf>
    <xf numFmtId="0" fontId="0" fillId="0" borderId="0" xfId="91" applyNumberFormat="1" applyFont="1" applyFill="1" applyBorder="1" applyAlignment="1">
      <alignment/>
      <protection/>
    </xf>
    <xf numFmtId="2" fontId="0" fillId="0" borderId="0" xfId="93" applyNumberFormat="1" applyFont="1" applyFill="1">
      <alignment/>
      <protection/>
    </xf>
    <xf numFmtId="170" fontId="0" fillId="0" borderId="0" xfId="90" applyNumberFormat="1" applyFont="1" applyFill="1" applyAlignment="1">
      <alignment vertical="center"/>
      <protection/>
    </xf>
    <xf numFmtId="170" fontId="0" fillId="0" borderId="0" xfId="90" applyNumberFormat="1" applyFont="1" applyFill="1" applyBorder="1" applyAlignment="1">
      <alignment vertical="center"/>
      <protection/>
    </xf>
    <xf numFmtId="170" fontId="0" fillId="0" borderId="0" xfId="93" applyNumberFormat="1" applyFont="1" applyFill="1" applyAlignment="1">
      <alignment vertical="center"/>
      <protection/>
    </xf>
    <xf numFmtId="170" fontId="0" fillId="0" borderId="0" xfId="87" applyNumberFormat="1" applyFont="1" applyFill="1" applyBorder="1" applyAlignment="1">
      <alignment horizontal="left"/>
    </xf>
    <xf numFmtId="0" fontId="4" fillId="0" borderId="0" xfId="90" applyFont="1" applyFill="1" applyAlignment="1">
      <alignment horizontal="left" vertical="center"/>
      <protection/>
    </xf>
    <xf numFmtId="0" fontId="0" fillId="0" borderId="0" xfId="94" applyFont="1" applyFill="1" applyBorder="1" applyAlignment="1">
      <alignment vertical="center"/>
      <protection/>
    </xf>
    <xf numFmtId="49" fontId="0" fillId="0" borderId="0" xfId="94" applyNumberFormat="1" applyFont="1" applyFill="1" applyBorder="1" applyAlignment="1">
      <alignment horizontal="center" vertical="center"/>
      <protection/>
    </xf>
    <xf numFmtId="0" fontId="0" fillId="0" borderId="0" xfId="94" applyFont="1" applyAlignment="1">
      <alignment vertical="center"/>
      <protection/>
    </xf>
    <xf numFmtId="0" fontId="0" fillId="0" borderId="0" xfId="94" applyFont="1" applyFill="1" applyBorder="1" applyAlignment="1">
      <alignment vertical="center" wrapText="1"/>
      <protection/>
    </xf>
    <xf numFmtId="170" fontId="4" fillId="0" borderId="0" xfId="92" applyNumberFormat="1" applyFont="1" applyFill="1" applyAlignment="1">
      <alignment vertical="center"/>
      <protection/>
    </xf>
    <xf numFmtId="0" fontId="0" fillId="0" borderId="0" xfId="94" applyFont="1">
      <alignment/>
      <protection/>
    </xf>
    <xf numFmtId="0" fontId="0" fillId="0" borderId="0" xfId="94" applyFont="1" applyFill="1">
      <alignment/>
      <protection/>
    </xf>
    <xf numFmtId="0" fontId="0" fillId="0" borderId="0" xfId="94" applyFont="1" applyBorder="1">
      <alignment/>
      <protection/>
    </xf>
    <xf numFmtId="0" fontId="4" fillId="0" borderId="0" xfId="94" applyFont="1" applyFill="1">
      <alignment/>
      <protection/>
    </xf>
    <xf numFmtId="0" fontId="0" fillId="0" borderId="0" xfId="94" applyFont="1" applyFill="1" applyBorder="1">
      <alignment/>
      <protection/>
    </xf>
    <xf numFmtId="0" fontId="8" fillId="0" borderId="0" xfId="94" applyFont="1" applyFill="1" applyBorder="1">
      <alignment/>
      <protection/>
    </xf>
    <xf numFmtId="0" fontId="4" fillId="0" borderId="0" xfId="94" applyFont="1">
      <alignment/>
      <protection/>
    </xf>
    <xf numFmtId="170" fontId="0" fillId="0" borderId="0" xfId="94" applyNumberFormat="1" applyFont="1" applyBorder="1">
      <alignment/>
      <protection/>
    </xf>
    <xf numFmtId="49" fontId="4" fillId="0" borderId="0" xfId="94" applyNumberFormat="1" applyFont="1" applyFill="1" applyBorder="1" applyAlignment="1">
      <alignment horizontal="left" vertical="center"/>
      <protection/>
    </xf>
    <xf numFmtId="49" fontId="4" fillId="0" borderId="0" xfId="94" applyNumberFormat="1" applyFont="1" applyFill="1" applyBorder="1" applyAlignment="1">
      <alignment horizontal="right" vertical="center"/>
      <protection/>
    </xf>
    <xf numFmtId="2" fontId="0" fillId="0" borderId="0" xfId="94" applyNumberFormat="1" applyFont="1" applyFill="1" applyBorder="1">
      <alignment/>
      <protection/>
    </xf>
    <xf numFmtId="0" fontId="4" fillId="0" borderId="0" xfId="94" applyFont="1" applyBorder="1">
      <alignment/>
      <protection/>
    </xf>
    <xf numFmtId="49" fontId="7" fillId="0" borderId="0" xfId="94" applyNumberFormat="1" applyFont="1" applyFill="1" applyBorder="1" applyAlignment="1">
      <alignment horizontal="center" vertical="center"/>
      <protection/>
    </xf>
    <xf numFmtId="0" fontId="0" fillId="0" borderId="0" xfId="94" applyFont="1" applyAlignment="1">
      <alignment wrapText="1"/>
      <protection/>
    </xf>
    <xf numFmtId="49" fontId="7" fillId="0" borderId="0" xfId="94" applyNumberFormat="1" applyFont="1" applyFill="1" applyBorder="1" applyAlignment="1">
      <alignment horizontal="left" vertical="center"/>
      <protection/>
    </xf>
    <xf numFmtId="49" fontId="4" fillId="0" borderId="0" xfId="94" applyNumberFormat="1" applyFont="1" applyFill="1" applyBorder="1" applyAlignment="1">
      <alignment horizontal="center" vertical="center"/>
      <protection/>
    </xf>
    <xf numFmtId="0" fontId="32" fillId="0" borderId="0" xfId="94" applyFont="1">
      <alignment/>
      <protection/>
    </xf>
    <xf numFmtId="0" fontId="0" fillId="0" borderId="0" xfId="88" applyFont="1" applyFill="1" applyAlignment="1">
      <alignment vertical="center"/>
      <protection/>
    </xf>
    <xf numFmtId="0" fontId="4" fillId="0" borderId="0" xfId="86" applyFont="1" applyFill="1">
      <alignment/>
      <protection/>
    </xf>
    <xf numFmtId="0" fontId="0" fillId="0" borderId="0" xfId="86" applyFont="1" applyFill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86" applyFont="1">
      <alignment/>
      <protection/>
    </xf>
    <xf numFmtId="0" fontId="4" fillId="0" borderId="0" xfId="86" applyFont="1">
      <alignment/>
      <protection/>
    </xf>
    <xf numFmtId="0" fontId="0" fillId="0" borderId="0" xfId="8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1" fillId="0" borderId="0" xfId="93" applyFont="1" applyFill="1">
      <alignment/>
      <protection/>
    </xf>
    <xf numFmtId="0" fontId="0" fillId="0" borderId="0" xfId="89" applyFont="1" applyFill="1" applyAlignment="1">
      <alignment vertical="center"/>
      <protection/>
    </xf>
    <xf numFmtId="0" fontId="4" fillId="0" borderId="0" xfId="89" applyFont="1" applyFill="1" applyBorder="1" applyAlignment="1">
      <alignment vertical="center"/>
      <protection/>
    </xf>
    <xf numFmtId="170" fontId="0" fillId="0" borderId="0" xfId="89" applyNumberFormat="1" applyFont="1" applyFill="1" applyAlignment="1">
      <alignment vertical="center"/>
      <protection/>
    </xf>
    <xf numFmtId="0" fontId="0" fillId="0" borderId="0" xfId="89" applyFont="1" applyFill="1" applyAlignment="1">
      <alignment horizontal="right" vertical="center"/>
      <protection/>
    </xf>
    <xf numFmtId="0" fontId="0" fillId="0" borderId="0" xfId="89" applyFont="1" applyFill="1" applyBorder="1" applyAlignment="1">
      <alignment vertical="center"/>
      <protection/>
    </xf>
    <xf numFmtId="2" fontId="0" fillId="0" borderId="0" xfId="89" applyNumberFormat="1" applyFont="1" applyFill="1" applyAlignment="1">
      <alignment vertical="center"/>
      <protection/>
    </xf>
    <xf numFmtId="1" fontId="0" fillId="0" borderId="0" xfId="89" applyNumberFormat="1" applyFont="1" applyFill="1" applyAlignment="1">
      <alignment vertical="center"/>
      <protection/>
    </xf>
    <xf numFmtId="170" fontId="4" fillId="0" borderId="0" xfId="85" applyNumberFormat="1" applyFont="1" applyFill="1">
      <alignment/>
      <protection/>
    </xf>
    <xf numFmtId="0" fontId="4" fillId="10" borderId="18" xfId="85" applyFont="1" applyFill="1" applyBorder="1" applyAlignment="1">
      <alignment horizontal="center" vertical="center" wrapText="1"/>
      <protection/>
    </xf>
    <xf numFmtId="0" fontId="0" fillId="0" borderId="0" xfId="85" applyFont="1" applyFill="1">
      <alignment/>
      <protection/>
    </xf>
    <xf numFmtId="0" fontId="4" fillId="0" borderId="0" xfId="85" applyFont="1" applyFill="1">
      <alignment/>
      <protection/>
    </xf>
    <xf numFmtId="0" fontId="0" fillId="0" borderId="0" xfId="85" applyFont="1" applyFill="1" applyBorder="1">
      <alignment/>
      <protection/>
    </xf>
    <xf numFmtId="0" fontId="0" fillId="0" borderId="0" xfId="85" applyFont="1" applyFill="1" applyBorder="1" applyAlignment="1">
      <alignment horizontal="center"/>
      <protection/>
    </xf>
    <xf numFmtId="170" fontId="0" fillId="0" borderId="0" xfId="85" applyNumberFormat="1" applyFont="1" applyFill="1" applyBorder="1" applyAlignment="1">
      <alignment horizontal="center"/>
      <protection/>
    </xf>
    <xf numFmtId="0" fontId="0" fillId="0" borderId="0" xfId="85" applyFont="1" applyFill="1" applyBorder="1" applyAlignment="1">
      <alignment vertical="center"/>
      <protection/>
    </xf>
    <xf numFmtId="0" fontId="0" fillId="0" borderId="19" xfId="85" applyFont="1" applyFill="1" applyBorder="1" applyAlignment="1">
      <alignment vertical="center"/>
      <protection/>
    </xf>
    <xf numFmtId="170" fontId="0" fillId="0" borderId="19" xfId="85" applyNumberFormat="1" applyFont="1" applyFill="1" applyBorder="1" applyAlignment="1">
      <alignment horizontal="center" vertical="center"/>
      <protection/>
    </xf>
    <xf numFmtId="0" fontId="0" fillId="0" borderId="0" xfId="85" applyFont="1" applyFill="1">
      <alignment/>
      <protection/>
    </xf>
    <xf numFmtId="0" fontId="0" fillId="0" borderId="0" xfId="85" applyFont="1" applyFill="1" applyBorder="1">
      <alignment/>
      <protection/>
    </xf>
    <xf numFmtId="170" fontId="0" fillId="0" borderId="0" xfId="85" applyNumberFormat="1" applyFont="1" applyFill="1" applyBorder="1" applyAlignment="1">
      <alignment horizontal="center"/>
      <protection/>
    </xf>
    <xf numFmtId="0" fontId="0" fillId="0" borderId="0" xfId="85" applyFont="1" applyFill="1" applyBorder="1" applyAlignment="1">
      <alignment horizontal="center"/>
      <protection/>
    </xf>
    <xf numFmtId="0" fontId="0" fillId="0" borderId="0" xfId="85" applyNumberFormat="1" applyFont="1" applyFill="1" applyBorder="1" applyAlignment="1">
      <alignment/>
      <protection/>
    </xf>
    <xf numFmtId="0" fontId="0" fillId="0" borderId="0" xfId="85" applyNumberFormat="1" applyFont="1" applyFill="1" applyBorder="1" applyAlignment="1">
      <alignment/>
      <protection/>
    </xf>
    <xf numFmtId="0" fontId="4" fillId="0" borderId="19" xfId="85" applyFont="1" applyFill="1" applyBorder="1" applyAlignment="1">
      <alignment vertical="center"/>
      <protection/>
    </xf>
    <xf numFmtId="0" fontId="4" fillId="0" borderId="0" xfId="85" applyFont="1" applyFill="1" applyBorder="1" applyAlignment="1">
      <alignment vertical="center"/>
      <protection/>
    </xf>
    <xf numFmtId="0" fontId="4" fillId="10" borderId="20" xfId="85" applyFont="1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0" borderId="0" xfId="86" applyFont="1" applyFill="1" applyAlignment="1">
      <alignment vertical="center"/>
      <protection/>
    </xf>
    <xf numFmtId="0" fontId="0" fillId="33" borderId="0" xfId="85" applyFont="1" applyFill="1">
      <alignment/>
      <protection/>
    </xf>
    <xf numFmtId="0" fontId="54" fillId="0" borderId="0" xfId="0" applyFont="1" applyAlignment="1">
      <alignment/>
    </xf>
    <xf numFmtId="170" fontId="0" fillId="0" borderId="21" xfId="85" applyNumberFormat="1" applyFont="1" applyFill="1" applyBorder="1" applyAlignment="1">
      <alignment horizontal="center" vertical="center"/>
      <protection/>
    </xf>
    <xf numFmtId="0" fontId="4" fillId="0" borderId="21" xfId="85" applyFont="1" applyFill="1" applyBorder="1" applyAlignment="1">
      <alignment vertical="center"/>
      <protection/>
    </xf>
    <xf numFmtId="170" fontId="10" fillId="0" borderId="21" xfId="85" applyNumberFormat="1" applyFont="1" applyFill="1" applyBorder="1" applyAlignment="1">
      <alignment horizontal="center" vertical="center"/>
      <protection/>
    </xf>
    <xf numFmtId="0" fontId="0" fillId="0" borderId="21" xfId="85" applyFont="1" applyFill="1" applyBorder="1" applyAlignment="1">
      <alignment vertical="center"/>
      <protection/>
    </xf>
    <xf numFmtId="0" fontId="0" fillId="0" borderId="21" xfId="85" applyFont="1" applyFill="1" applyBorder="1" applyAlignment="1">
      <alignment vertical="center"/>
      <protection/>
    </xf>
    <xf numFmtId="0" fontId="0" fillId="0" borderId="22" xfId="85" applyFont="1" applyFill="1" applyBorder="1" applyAlignment="1">
      <alignment vertical="center"/>
      <protection/>
    </xf>
    <xf numFmtId="0" fontId="4" fillId="0" borderId="22" xfId="85" applyFont="1" applyFill="1" applyBorder="1" applyAlignment="1">
      <alignment vertical="center"/>
      <protection/>
    </xf>
    <xf numFmtId="0" fontId="4" fillId="0" borderId="23" xfId="85" applyFont="1" applyFill="1" applyBorder="1" applyAlignment="1">
      <alignment vertical="center"/>
      <protection/>
    </xf>
    <xf numFmtId="0" fontId="0" fillId="0" borderId="24" xfId="85" applyFont="1" applyFill="1" applyBorder="1" applyAlignment="1">
      <alignment vertical="center"/>
      <protection/>
    </xf>
    <xf numFmtId="0" fontId="4" fillId="0" borderId="25" xfId="85" applyFont="1" applyFill="1" applyBorder="1" applyAlignment="1">
      <alignment vertical="center"/>
      <protection/>
    </xf>
    <xf numFmtId="0" fontId="4" fillId="0" borderId="26" xfId="85" applyFont="1" applyFill="1" applyBorder="1" applyAlignment="1">
      <alignment vertical="center"/>
      <protection/>
    </xf>
    <xf numFmtId="0" fontId="0" fillId="0" borderId="27" xfId="85" applyFont="1" applyFill="1" applyBorder="1" applyAlignment="1">
      <alignment vertical="center"/>
      <protection/>
    </xf>
    <xf numFmtId="0" fontId="4" fillId="0" borderId="27" xfId="85" applyFont="1" applyFill="1" applyBorder="1" applyAlignment="1">
      <alignment vertical="center"/>
      <protection/>
    </xf>
    <xf numFmtId="0" fontId="54" fillId="32" borderId="0" xfId="0" applyFont="1" applyFill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0" fontId="0" fillId="0" borderId="0" xfId="95" applyNumberFormat="1" applyFont="1" applyAlignment="1">
      <alignment vertical="center"/>
      <protection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10" borderId="28" xfId="85" applyFont="1" applyFill="1" applyBorder="1" applyAlignment="1">
      <alignment horizontal="center" vertical="center" wrapText="1"/>
      <protection/>
    </xf>
    <xf numFmtId="0" fontId="4" fillId="10" borderId="29" xfId="85" applyFont="1" applyFill="1" applyBorder="1" applyAlignment="1">
      <alignment wrapText="1"/>
      <protection/>
    </xf>
    <xf numFmtId="170" fontId="12" fillId="0" borderId="0" xfId="85" applyNumberFormat="1" applyFont="1" applyFill="1" applyBorder="1" applyAlignment="1">
      <alignment horizontal="right" vertical="center" indent="2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12" fillId="0" borderId="19" xfId="85" applyNumberFormat="1" applyFont="1" applyFill="1" applyBorder="1" applyAlignment="1">
      <alignment horizontal="right" vertical="center" indent="1"/>
      <protection/>
    </xf>
    <xf numFmtId="3" fontId="12" fillId="0" borderId="21" xfId="85" applyNumberFormat="1" applyFont="1" applyFill="1" applyBorder="1" applyAlignment="1">
      <alignment horizontal="right" vertical="center" indent="1"/>
      <protection/>
    </xf>
    <xf numFmtId="3" fontId="12" fillId="0" borderId="0" xfId="85" applyNumberFormat="1" applyFont="1" applyFill="1" applyBorder="1" applyAlignment="1">
      <alignment horizontal="right" vertical="center" indent="1"/>
      <protection/>
    </xf>
    <xf numFmtId="3" fontId="12" fillId="0" borderId="22" xfId="85" applyNumberFormat="1" applyFont="1" applyFill="1" applyBorder="1" applyAlignment="1">
      <alignment horizontal="right" vertical="center" indent="1"/>
      <protection/>
    </xf>
    <xf numFmtId="3" fontId="12" fillId="0" borderId="24" xfId="85" applyNumberFormat="1" applyFont="1" applyFill="1" applyBorder="1" applyAlignment="1">
      <alignment horizontal="right" vertical="center" indent="1"/>
      <protection/>
    </xf>
    <xf numFmtId="3" fontId="12" fillId="0" borderId="27" xfId="85" applyNumberFormat="1" applyFont="1" applyFill="1" applyBorder="1" applyAlignment="1">
      <alignment horizontal="right" vertical="center" indent="1"/>
      <protection/>
    </xf>
    <xf numFmtId="0" fontId="0" fillId="0" borderId="0" xfId="86" applyFont="1" applyAlignment="1">
      <alignment vertical="center"/>
      <protection/>
    </xf>
    <xf numFmtId="170" fontId="12" fillId="0" borderId="30" xfId="85" applyNumberFormat="1" applyFont="1" applyFill="1" applyBorder="1" applyAlignment="1">
      <alignment horizontal="left" vertical="center" indent="1"/>
      <protection/>
    </xf>
    <xf numFmtId="170" fontId="12" fillId="0" borderId="31" xfId="85" applyNumberFormat="1" applyFont="1" applyFill="1" applyBorder="1" applyAlignment="1">
      <alignment horizontal="left" vertical="center" indent="1"/>
      <protection/>
    </xf>
    <xf numFmtId="170" fontId="12" fillId="0" borderId="32" xfId="85" applyNumberFormat="1" applyFont="1" applyFill="1" applyBorder="1" applyAlignment="1">
      <alignment horizontal="left" vertical="center" indent="1"/>
      <protection/>
    </xf>
    <xf numFmtId="0" fontId="0" fillId="0" borderId="0" xfId="85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0" fontId="4" fillId="10" borderId="33" xfId="85" applyFont="1" applyFill="1" applyBorder="1" applyAlignment="1">
      <alignment horizontal="center" vertical="center" wrapText="1"/>
      <protection/>
    </xf>
    <xf numFmtId="0" fontId="12" fillId="0" borderId="0" xfId="85" applyFont="1" applyFill="1" applyBorder="1" applyAlignment="1">
      <alignment horizontal="left" vertical="center"/>
      <protection/>
    </xf>
    <xf numFmtId="0" fontId="12" fillId="0" borderId="0" xfId="85" applyFont="1" applyFill="1" applyBorder="1" applyAlignment="1">
      <alignment horizontal="right" vertical="center" indent="2"/>
      <protection/>
    </xf>
    <xf numFmtId="0" fontId="0" fillId="0" borderId="34" xfId="85" applyFont="1" applyFill="1" applyBorder="1" applyAlignment="1">
      <alignment vertical="center"/>
      <protection/>
    </xf>
    <xf numFmtId="170" fontId="12" fillId="0" borderId="34" xfId="85" applyNumberFormat="1" applyFont="1" applyFill="1" applyBorder="1" applyAlignment="1">
      <alignment horizontal="left" vertical="center"/>
      <protection/>
    </xf>
    <xf numFmtId="170" fontId="12" fillId="0" borderId="34" xfId="85" applyNumberFormat="1" applyFont="1" applyFill="1" applyBorder="1" applyAlignment="1">
      <alignment horizontal="right" vertical="center" indent="2"/>
      <protection/>
    </xf>
    <xf numFmtId="170" fontId="12" fillId="0" borderId="0" xfId="85" applyNumberFormat="1" applyFont="1" applyFill="1" applyBorder="1" applyAlignment="1">
      <alignment horizontal="left" vertical="center"/>
      <protection/>
    </xf>
    <xf numFmtId="0" fontId="0" fillId="10" borderId="18" xfId="85" applyFont="1" applyFill="1" applyBorder="1">
      <alignment/>
      <protection/>
    </xf>
    <xf numFmtId="170" fontId="12" fillId="0" borderId="35" xfId="85" applyNumberFormat="1" applyFont="1" applyFill="1" applyBorder="1" applyAlignment="1">
      <alignment horizontal="left" vertical="center" indent="1"/>
      <protection/>
    </xf>
    <xf numFmtId="170" fontId="12" fillId="0" borderId="36" xfId="85" applyNumberFormat="1" applyFont="1" applyFill="1" applyBorder="1" applyAlignment="1">
      <alignment horizontal="left" vertical="center" indent="1"/>
      <protection/>
    </xf>
    <xf numFmtId="170" fontId="12" fillId="0" borderId="37" xfId="85" applyNumberFormat="1" applyFont="1" applyFill="1" applyBorder="1" applyAlignment="1">
      <alignment horizontal="left" vertical="center" indent="1"/>
      <protection/>
    </xf>
    <xf numFmtId="170" fontId="12" fillId="0" borderId="30" xfId="85" applyNumberFormat="1" applyFont="1" applyFill="1" applyBorder="1" applyAlignment="1">
      <alignment horizontal="right" vertical="center" indent="1"/>
      <protection/>
    </xf>
    <xf numFmtId="170" fontId="12" fillId="0" borderId="38" xfId="85" applyNumberFormat="1" applyFont="1" applyFill="1" applyBorder="1" applyAlignment="1">
      <alignment horizontal="right" vertical="center" indent="1"/>
      <protection/>
    </xf>
    <xf numFmtId="170" fontId="12" fillId="0" borderId="39" xfId="85" applyNumberFormat="1" applyFont="1" applyFill="1" applyBorder="1" applyAlignment="1">
      <alignment horizontal="right" vertical="center" indent="1"/>
      <protection/>
    </xf>
    <xf numFmtId="170" fontId="12" fillId="0" borderId="40" xfId="85" applyNumberFormat="1" applyFont="1" applyFill="1" applyBorder="1" applyAlignment="1">
      <alignment horizontal="right" vertical="center" indent="1"/>
      <protection/>
    </xf>
    <xf numFmtId="170" fontId="12" fillId="0" borderId="41" xfId="85" applyNumberFormat="1" applyFont="1" applyFill="1" applyBorder="1" applyAlignment="1">
      <alignment horizontal="right" vertical="center" indent="1"/>
      <protection/>
    </xf>
    <xf numFmtId="170" fontId="12" fillId="0" borderId="42" xfId="85" applyNumberFormat="1" applyFont="1" applyFill="1" applyBorder="1" applyAlignment="1">
      <alignment horizontal="right" vertical="center" indent="1"/>
      <protection/>
    </xf>
    <xf numFmtId="170" fontId="12" fillId="0" borderId="43" xfId="85" applyNumberFormat="1" applyFont="1" applyFill="1" applyBorder="1" applyAlignment="1">
      <alignment horizontal="right" vertical="center" indent="1"/>
      <protection/>
    </xf>
    <xf numFmtId="170" fontId="53" fillId="0" borderId="0" xfId="85" applyNumberFormat="1" applyFont="1" applyFill="1" applyBorder="1" applyAlignment="1">
      <alignment horizontal="right" vertical="center" indent="2"/>
      <protection/>
    </xf>
    <xf numFmtId="0" fontId="11" fillId="0" borderId="0" xfId="85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2" fillId="0" borderId="44" xfId="85" applyNumberFormat="1" applyFont="1" applyFill="1" applyBorder="1" applyAlignment="1">
      <alignment horizontal="right" vertical="center" indent="3"/>
      <protection/>
    </xf>
    <xf numFmtId="3" fontId="12" fillId="0" borderId="45" xfId="85" applyNumberFormat="1" applyFont="1" applyFill="1" applyBorder="1" applyAlignment="1">
      <alignment horizontal="right" vertical="center" indent="3"/>
      <protection/>
    </xf>
    <xf numFmtId="3" fontId="12" fillId="0" borderId="46" xfId="85" applyNumberFormat="1" applyFont="1" applyFill="1" applyBorder="1" applyAlignment="1">
      <alignment horizontal="right" vertical="center" indent="3"/>
      <protection/>
    </xf>
    <xf numFmtId="0" fontId="11" fillId="0" borderId="0" xfId="0" applyFont="1" applyFill="1" applyAlignment="1">
      <alignment/>
    </xf>
    <xf numFmtId="0" fontId="5" fillId="0" borderId="0" xfId="93" applyFont="1" applyFill="1">
      <alignment/>
      <protection/>
    </xf>
    <xf numFmtId="0" fontId="9" fillId="0" borderId="0" xfId="91" applyFont="1" applyFill="1" applyBorder="1" applyAlignment="1">
      <alignment vertical="center"/>
      <protection/>
    </xf>
    <xf numFmtId="0" fontId="4" fillId="0" borderId="0" xfId="89" applyFont="1" applyFill="1" applyAlignment="1">
      <alignment vertical="center"/>
      <protection/>
    </xf>
    <xf numFmtId="0" fontId="4" fillId="0" borderId="0" xfId="89" applyFont="1" applyFill="1" applyAlignment="1">
      <alignment horizontal="right" vertical="center"/>
      <protection/>
    </xf>
    <xf numFmtId="0" fontId="0" fillId="10" borderId="47" xfId="85" applyFont="1" applyFill="1" applyBorder="1">
      <alignment/>
      <protection/>
    </xf>
    <xf numFmtId="0" fontId="4" fillId="10" borderId="48" xfId="85" applyFont="1" applyFill="1" applyBorder="1" applyAlignment="1">
      <alignment horizontal="center" vertical="center" wrapText="1"/>
      <protection/>
    </xf>
    <xf numFmtId="0" fontId="4" fillId="10" borderId="49" xfId="85" applyFont="1" applyFill="1" applyBorder="1" applyAlignment="1">
      <alignment horizontal="center" vertical="center" wrapText="1"/>
      <protection/>
    </xf>
    <xf numFmtId="0" fontId="0" fillId="10" borderId="22" xfId="85" applyFont="1" applyFill="1" applyBorder="1">
      <alignment/>
      <protection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70" fontId="57" fillId="0" borderId="0" xfId="85" applyNumberFormat="1" applyFont="1" applyFill="1" applyBorder="1" applyAlignment="1">
      <alignment horizontal="right" vertical="center" indent="2"/>
      <protection/>
    </xf>
    <xf numFmtId="0" fontId="56" fillId="10" borderId="50" xfId="85" applyFont="1" applyFill="1" applyBorder="1" applyAlignment="1">
      <alignment horizontal="center" vertical="center" wrapText="1"/>
      <protection/>
    </xf>
    <xf numFmtId="0" fontId="56" fillId="10" borderId="48" xfId="85" applyFont="1" applyFill="1" applyBorder="1" applyAlignment="1">
      <alignment horizontal="center" vertical="center" wrapText="1"/>
      <protection/>
    </xf>
    <xf numFmtId="0" fontId="56" fillId="10" borderId="49" xfId="85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54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70" fontId="12" fillId="0" borderId="35" xfId="85" applyNumberFormat="1" applyFont="1" applyFill="1" applyBorder="1" applyAlignment="1">
      <alignment horizontal="left" vertical="center" wrapText="1" indent="1"/>
      <protection/>
    </xf>
    <xf numFmtId="170" fontId="12" fillId="0" borderId="36" xfId="85" applyNumberFormat="1" applyFont="1" applyFill="1" applyBorder="1" applyAlignment="1">
      <alignment horizontal="left" vertical="center" wrapText="1" indent="1"/>
      <protection/>
    </xf>
    <xf numFmtId="170" fontId="12" fillId="0" borderId="37" xfId="85" applyNumberFormat="1" applyFont="1" applyFill="1" applyBorder="1" applyAlignment="1">
      <alignment horizontal="left" vertical="center" wrapText="1" indent="1"/>
      <protection/>
    </xf>
    <xf numFmtId="176" fontId="0" fillId="0" borderId="0" xfId="63" applyNumberFormat="1" applyFont="1" applyFill="1" applyAlignment="1">
      <alignment vertical="center"/>
    </xf>
    <xf numFmtId="0" fontId="0" fillId="0" borderId="0" xfId="89" applyFont="1" applyFill="1" applyAlignment="1">
      <alignment vertical="center"/>
      <protection/>
    </xf>
    <xf numFmtId="1" fontId="0" fillId="0" borderId="0" xfId="85" applyNumberFormat="1" applyFont="1" applyFill="1">
      <alignment/>
      <protection/>
    </xf>
    <xf numFmtId="0" fontId="0" fillId="0" borderId="0" xfId="93" applyFont="1" applyFill="1">
      <alignment/>
      <protection/>
    </xf>
    <xf numFmtId="1" fontId="0" fillId="0" borderId="0" xfId="93" applyNumberFormat="1" applyFont="1" applyFill="1">
      <alignment/>
      <protection/>
    </xf>
    <xf numFmtId="0" fontId="0" fillId="0" borderId="0" xfId="90" applyNumberFormat="1" applyFont="1" applyFill="1" applyBorder="1" applyAlignment="1">
      <alignment/>
      <protection/>
    </xf>
    <xf numFmtId="0" fontId="0" fillId="0" borderId="0" xfId="96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51" xfId="93" applyFont="1" applyFill="1" applyBorder="1">
      <alignment/>
      <protection/>
    </xf>
    <xf numFmtId="0" fontId="0" fillId="0" borderId="0" xfId="0" applyFont="1" applyFill="1" applyBorder="1" applyAlignment="1" quotePrefix="1">
      <alignment vertical="center"/>
    </xf>
    <xf numFmtId="0" fontId="0" fillId="0" borderId="51" xfId="93" applyFont="1" applyFill="1" applyBorder="1" applyAlignment="1">
      <alignment horizontal="right"/>
      <protection/>
    </xf>
    <xf numFmtId="1" fontId="0" fillId="0" borderId="0" xfId="91" applyNumberFormat="1" applyFont="1" applyFill="1" applyAlignment="1">
      <alignment horizontal="right"/>
      <protection/>
    </xf>
    <xf numFmtId="0" fontId="0" fillId="0" borderId="0" xfId="90" applyFont="1" applyFill="1" applyAlignment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96" applyFont="1" applyFill="1">
      <alignment/>
      <protection/>
    </xf>
    <xf numFmtId="0" fontId="58" fillId="0" borderId="0" xfId="93" applyFont="1" applyFill="1">
      <alignment/>
      <protection/>
    </xf>
    <xf numFmtId="1" fontId="0" fillId="0" borderId="0" xfId="93" applyNumberFormat="1" applyFont="1" applyFill="1" applyAlignment="1">
      <alignment horizontal="right"/>
      <protection/>
    </xf>
    <xf numFmtId="1" fontId="0" fillId="0" borderId="0" xfId="93" applyNumberFormat="1" applyFont="1" applyFill="1" applyAlignment="1">
      <alignment horizontal="right"/>
      <protection/>
    </xf>
    <xf numFmtId="2" fontId="0" fillId="0" borderId="0" xfId="93" applyNumberFormat="1" applyFont="1" applyFill="1" applyAlignment="1">
      <alignment horizontal="right"/>
      <protection/>
    </xf>
    <xf numFmtId="170" fontId="12" fillId="0" borderId="52" xfId="85" applyNumberFormat="1" applyFont="1" applyFill="1" applyBorder="1" applyAlignment="1">
      <alignment horizontal="left" vertical="center" indent="1"/>
      <protection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3" fontId="0" fillId="0" borderId="0" xfId="90" applyNumberFormat="1" applyFont="1" applyFill="1" applyAlignment="1">
      <alignment vertical="center" wrapText="1"/>
      <protection/>
    </xf>
    <xf numFmtId="3" fontId="0" fillId="0" borderId="0" xfId="93" applyNumberFormat="1" applyFont="1" applyFill="1">
      <alignment/>
      <protection/>
    </xf>
    <xf numFmtId="3" fontId="0" fillId="0" borderId="0" xfId="85" applyNumberFormat="1" applyFont="1" applyFill="1" applyBorder="1" applyAlignment="1">
      <alignment/>
      <protection/>
    </xf>
    <xf numFmtId="170" fontId="0" fillId="0" borderId="0" xfId="85" applyNumberFormat="1" applyFont="1" applyFill="1">
      <alignment/>
      <protection/>
    </xf>
    <xf numFmtId="0" fontId="0" fillId="0" borderId="0" xfId="93" applyFont="1" applyFill="1" applyAlignment="1">
      <alignment horizontal="right"/>
      <protection/>
    </xf>
    <xf numFmtId="0" fontId="0" fillId="0" borderId="0" xfId="93" applyFont="1" applyFill="1" applyAlignment="1">
      <alignment horizontal="right"/>
      <protection/>
    </xf>
    <xf numFmtId="1" fontId="0" fillId="0" borderId="0" xfId="90" applyNumberFormat="1" applyFont="1" applyFill="1" applyAlignment="1">
      <alignment vertical="center"/>
      <protection/>
    </xf>
    <xf numFmtId="3" fontId="0" fillId="0" borderId="0" xfId="90" applyNumberFormat="1" applyFont="1" applyFill="1" applyAlignment="1">
      <alignment vertical="center"/>
      <protection/>
    </xf>
    <xf numFmtId="170" fontId="12" fillId="0" borderId="30" xfId="85" applyNumberFormat="1" applyFont="1" applyFill="1" applyBorder="1" applyAlignment="1">
      <alignment horizontal="left" vertical="center" wrapText="1" indent="1"/>
      <protection/>
    </xf>
    <xf numFmtId="170" fontId="12" fillId="0" borderId="53" xfId="85" applyNumberFormat="1" applyFont="1" applyFill="1" applyBorder="1" applyAlignment="1">
      <alignment horizontal="left" vertical="center" wrapText="1" inden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2" fontId="0" fillId="0" borderId="0" xfId="94" applyNumberFormat="1" applyFont="1" applyFill="1" applyBorder="1">
      <alignment/>
      <protection/>
    </xf>
    <xf numFmtId="0" fontId="62" fillId="0" borderId="0" xfId="0" applyFont="1" applyAlignment="1">
      <alignment/>
    </xf>
    <xf numFmtId="0" fontId="0" fillId="0" borderId="0" xfId="93" applyFont="1" applyFill="1">
      <alignment/>
      <protection/>
    </xf>
    <xf numFmtId="0" fontId="0" fillId="0" borderId="0" xfId="0" applyFont="1" applyFill="1" applyAlignment="1">
      <alignment/>
    </xf>
    <xf numFmtId="0" fontId="12" fillId="0" borderId="31" xfId="85" applyFont="1" applyFill="1" applyBorder="1" applyAlignment="1">
      <alignment horizontal="left" vertical="center" wrapText="1" indent="1"/>
      <protection/>
    </xf>
    <xf numFmtId="170" fontId="12" fillId="0" borderId="54" xfId="85" applyNumberFormat="1" applyFont="1" applyFill="1" applyBorder="1" applyAlignment="1">
      <alignment horizontal="left" vertical="center" wrapText="1" indent="1"/>
      <protection/>
    </xf>
    <xf numFmtId="171" fontId="12" fillId="0" borderId="19" xfId="85" applyNumberFormat="1" applyFont="1" applyFill="1" applyBorder="1" applyAlignment="1">
      <alignment horizontal="right" vertical="center" indent="1"/>
      <protection/>
    </xf>
    <xf numFmtId="171" fontId="12" fillId="0" borderId="21" xfId="85" applyNumberFormat="1" applyFont="1" applyFill="1" applyBorder="1" applyAlignment="1">
      <alignment horizontal="right" vertical="center" indent="1"/>
      <protection/>
    </xf>
    <xf numFmtId="171" fontId="12" fillId="0" borderId="0" xfId="85" applyNumberFormat="1" applyFont="1" applyFill="1" applyBorder="1" applyAlignment="1">
      <alignment horizontal="right" vertical="center" indent="1"/>
      <protection/>
    </xf>
    <xf numFmtId="171" fontId="12" fillId="0" borderId="22" xfId="85" applyNumberFormat="1" applyFont="1" applyFill="1" applyBorder="1" applyAlignment="1">
      <alignment horizontal="right" vertical="center" indent="1"/>
      <protection/>
    </xf>
    <xf numFmtId="171" fontId="12" fillId="0" borderId="24" xfId="85" applyNumberFormat="1" applyFont="1" applyFill="1" applyBorder="1" applyAlignment="1">
      <alignment horizontal="right" vertical="center" indent="1"/>
      <protection/>
    </xf>
    <xf numFmtId="171" fontId="12" fillId="0" borderId="27" xfId="85" applyNumberFormat="1" applyFont="1" applyFill="1" applyBorder="1" applyAlignment="1">
      <alignment horizontal="right" vertical="center" indent="1"/>
      <protection/>
    </xf>
    <xf numFmtId="0" fontId="5" fillId="0" borderId="0" xfId="0" applyFont="1" applyAlignment="1">
      <alignment/>
    </xf>
    <xf numFmtId="0" fontId="56" fillId="0" borderId="0" xfId="93" applyFont="1" applyFill="1">
      <alignment/>
      <protection/>
    </xf>
    <xf numFmtId="1" fontId="0" fillId="0" borderId="0" xfId="0" applyNumberFormat="1" applyFont="1" applyFill="1" applyBorder="1" applyAlignment="1">
      <alignment/>
    </xf>
    <xf numFmtId="170" fontId="0" fillId="0" borderId="0" xfId="91" applyNumberFormat="1" applyFont="1" applyFill="1" applyAlignment="1">
      <alignment horizontal="right"/>
      <protection/>
    </xf>
    <xf numFmtId="1" fontId="0" fillId="0" borderId="0" xfId="94" applyNumberFormat="1" applyFont="1" applyBorder="1">
      <alignment/>
      <protection/>
    </xf>
    <xf numFmtId="0" fontId="0" fillId="0" borderId="0" xfId="0" applyNumberFormat="1" applyAlignment="1">
      <alignment/>
    </xf>
    <xf numFmtId="170" fontId="12" fillId="0" borderId="30" xfId="85" applyNumberFormat="1" applyFont="1" applyFill="1" applyBorder="1" applyAlignment="1">
      <alignment horizontal="right" vertical="center"/>
      <protection/>
    </xf>
    <xf numFmtId="170" fontId="12" fillId="0" borderId="38" xfId="85" applyNumberFormat="1" applyFont="1" applyFill="1" applyBorder="1" applyAlignment="1">
      <alignment horizontal="right" vertical="center"/>
      <protection/>
    </xf>
    <xf numFmtId="170" fontId="12" fillId="0" borderId="41" xfId="85" applyNumberFormat="1" applyFont="1" applyFill="1" applyBorder="1" applyAlignment="1">
      <alignment horizontal="right" vertical="center"/>
      <protection/>
    </xf>
    <xf numFmtId="170" fontId="12" fillId="0" borderId="39" xfId="85" applyNumberFormat="1" applyFont="1" applyFill="1" applyBorder="1" applyAlignment="1">
      <alignment horizontal="right" vertical="center"/>
      <protection/>
    </xf>
    <xf numFmtId="170" fontId="12" fillId="0" borderId="42" xfId="85" applyNumberFormat="1" applyFont="1" applyFill="1" applyBorder="1" applyAlignment="1">
      <alignment horizontal="right" vertical="center"/>
      <protection/>
    </xf>
    <xf numFmtId="170" fontId="12" fillId="0" borderId="40" xfId="85" applyNumberFormat="1" applyFont="1" applyFill="1" applyBorder="1" applyAlignment="1">
      <alignment horizontal="right" vertical="center"/>
      <protection/>
    </xf>
    <xf numFmtId="170" fontId="12" fillId="0" borderId="43" xfId="85" applyNumberFormat="1" applyFont="1" applyFill="1" applyBorder="1" applyAlignment="1">
      <alignment horizontal="right" vertical="center"/>
      <protection/>
    </xf>
    <xf numFmtId="3" fontId="12" fillId="0" borderId="55" xfId="85" applyNumberFormat="1" applyFont="1" applyFill="1" applyBorder="1" applyAlignment="1">
      <alignment horizontal="right" vertical="center" indent="4"/>
      <protection/>
    </xf>
    <xf numFmtId="3" fontId="12" fillId="0" borderId="42" xfId="85" applyNumberFormat="1" applyFont="1" applyFill="1" applyBorder="1" applyAlignment="1">
      <alignment horizontal="right" vertical="center" indent="4"/>
      <protection/>
    </xf>
    <xf numFmtId="3" fontId="12" fillId="0" borderId="43" xfId="85" applyNumberFormat="1" applyFont="1" applyFill="1" applyBorder="1" applyAlignment="1">
      <alignment horizontal="right" vertical="center" indent="4"/>
      <protection/>
    </xf>
    <xf numFmtId="3" fontId="12" fillId="0" borderId="56" xfId="85" applyNumberFormat="1" applyFont="1" applyFill="1" applyBorder="1" applyAlignment="1">
      <alignment horizontal="right" vertical="center" indent="4"/>
      <protection/>
    </xf>
    <xf numFmtId="3" fontId="12" fillId="0" borderId="57" xfId="85" applyNumberFormat="1" applyFont="1" applyFill="1" applyBorder="1" applyAlignment="1">
      <alignment horizontal="right" vertical="center" indent="4"/>
      <protection/>
    </xf>
    <xf numFmtId="3" fontId="12" fillId="0" borderId="58" xfId="85" applyNumberFormat="1" applyFont="1" applyFill="1" applyBorder="1" applyAlignment="1">
      <alignment horizontal="right" vertical="center" indent="4"/>
      <protection/>
    </xf>
    <xf numFmtId="0" fontId="5" fillId="0" borderId="0" xfId="0" applyFont="1" applyAlignment="1">
      <alignment/>
    </xf>
    <xf numFmtId="170" fontId="65" fillId="0" borderId="34" xfId="85" applyNumberFormat="1" applyFont="1" applyFill="1" applyBorder="1" applyAlignment="1">
      <alignment horizontal="left" vertical="center"/>
      <protection/>
    </xf>
    <xf numFmtId="170" fontId="4" fillId="0" borderId="0" xfId="85" applyNumberFormat="1" applyFont="1" applyFill="1" applyBorder="1" applyAlignment="1">
      <alignment horizontal="left" vertical="center"/>
      <protection/>
    </xf>
    <xf numFmtId="170" fontId="4" fillId="0" borderId="21" xfId="85" applyNumberFormat="1" applyFont="1" applyFill="1" applyBorder="1" applyAlignment="1">
      <alignment horizontal="left" vertical="center"/>
      <protection/>
    </xf>
    <xf numFmtId="170" fontId="4" fillId="0" borderId="22" xfId="85" applyNumberFormat="1" applyFont="1" applyFill="1" applyBorder="1" applyAlignment="1">
      <alignment horizontal="left" vertical="center"/>
      <protection/>
    </xf>
    <xf numFmtId="170" fontId="4" fillId="0" borderId="19" xfId="85" applyNumberFormat="1" applyFont="1" applyFill="1" applyBorder="1" applyAlignment="1">
      <alignment horizontal="left" vertical="center"/>
      <protection/>
    </xf>
    <xf numFmtId="170" fontId="4" fillId="0" borderId="21" xfId="85" applyNumberFormat="1" applyFont="1" applyFill="1" applyBorder="1" applyAlignment="1">
      <alignment horizontal="left" vertical="center" wrapText="1"/>
      <protection/>
    </xf>
    <xf numFmtId="170" fontId="4" fillId="0" borderId="22" xfId="85" applyNumberFormat="1" applyFont="1" applyFill="1" applyBorder="1" applyAlignment="1">
      <alignment horizontal="left" vertical="center" wrapText="1"/>
      <protection/>
    </xf>
    <xf numFmtId="0" fontId="0" fillId="0" borderId="0" xfId="96" applyFont="1" applyFill="1">
      <alignment/>
      <protection/>
    </xf>
    <xf numFmtId="0" fontId="4" fillId="10" borderId="59" xfId="85" applyFont="1" applyFill="1" applyBorder="1" applyAlignment="1">
      <alignment horizontal="center" vertical="center" wrapText="1"/>
      <protection/>
    </xf>
    <xf numFmtId="0" fontId="0" fillId="0" borderId="0" xfId="85" applyFont="1" applyFill="1">
      <alignment/>
      <protection/>
    </xf>
    <xf numFmtId="49" fontId="0" fillId="0" borderId="0" xfId="0" applyNumberFormat="1" applyAlignment="1">
      <alignment/>
    </xf>
    <xf numFmtId="0" fontId="4" fillId="10" borderId="60" xfId="85" applyFont="1" applyFill="1" applyBorder="1" applyAlignment="1">
      <alignment horizontal="center" vertical="center" wrapText="1"/>
      <protection/>
    </xf>
    <xf numFmtId="0" fontId="4" fillId="10" borderId="61" xfId="85" applyFont="1" applyFill="1" applyBorder="1" applyAlignment="1">
      <alignment horizontal="center" vertical="center" wrapText="1"/>
      <protection/>
    </xf>
    <xf numFmtId="0" fontId="4" fillId="10" borderId="18" xfId="85" applyFont="1" applyFill="1" applyBorder="1" applyAlignment="1">
      <alignment horizontal="center" vertical="center" wrapText="1"/>
      <protection/>
    </xf>
    <xf numFmtId="0" fontId="4" fillId="10" borderId="62" xfId="85" applyFont="1" applyFill="1" applyBorder="1" applyAlignment="1">
      <alignment horizontal="center" vertical="center" wrapText="1"/>
      <protection/>
    </xf>
    <xf numFmtId="0" fontId="4" fillId="10" borderId="47" xfId="85" applyFont="1" applyFill="1" applyBorder="1" applyAlignment="1">
      <alignment horizontal="center" vertical="center" wrapText="1"/>
      <protection/>
    </xf>
    <xf numFmtId="0" fontId="0" fillId="10" borderId="19" xfId="85" applyFont="1" applyFill="1" applyBorder="1" applyAlignment="1">
      <alignment horizontal="center"/>
      <protection/>
    </xf>
    <xf numFmtId="0" fontId="0" fillId="10" borderId="63" xfId="85" applyFont="1" applyFill="1" applyBorder="1" applyAlignment="1">
      <alignment horizontal="center"/>
      <protection/>
    </xf>
    <xf numFmtId="0" fontId="4" fillId="10" borderId="64" xfId="85" applyFont="1" applyFill="1" applyBorder="1" applyAlignment="1">
      <alignment horizontal="left" vertical="center" wrapText="1"/>
      <protection/>
    </xf>
    <xf numFmtId="0" fontId="4" fillId="10" borderId="65" xfId="85" applyFont="1" applyFill="1" applyBorder="1" applyAlignment="1">
      <alignment horizontal="left" vertical="center" wrapText="1"/>
      <protection/>
    </xf>
    <xf numFmtId="0" fontId="56" fillId="10" borderId="64" xfId="85" applyFont="1" applyFill="1" applyBorder="1" applyAlignment="1">
      <alignment horizontal="left" vertical="center" wrapText="1"/>
      <protection/>
    </xf>
    <xf numFmtId="0" fontId="56" fillId="10" borderId="65" xfId="85" applyFont="1" applyFill="1" applyBorder="1" applyAlignment="1">
      <alignment horizontal="left" vertical="center" wrapText="1"/>
      <protection/>
    </xf>
    <xf numFmtId="0" fontId="56" fillId="10" borderId="66" xfId="85" applyFont="1" applyFill="1" applyBorder="1" applyAlignment="1">
      <alignment horizontal="left" vertical="center" wrapText="1"/>
      <protection/>
    </xf>
    <xf numFmtId="0" fontId="4" fillId="10" borderId="18" xfId="85" applyFont="1" applyFill="1" applyBorder="1" applyAlignment="1">
      <alignment horizontal="center" vertical="center"/>
      <protection/>
    </xf>
    <xf numFmtId="0" fontId="4" fillId="10" borderId="44" xfId="85" applyFont="1" applyFill="1" applyBorder="1" applyAlignment="1">
      <alignment horizontal="center" vertical="center" wrapText="1"/>
      <protection/>
    </xf>
    <xf numFmtId="0" fontId="4" fillId="10" borderId="67" xfId="85" applyFont="1" applyFill="1" applyBorder="1" applyAlignment="1">
      <alignment horizontal="center" vertical="center" wrapText="1"/>
      <protection/>
    </xf>
    <xf numFmtId="0" fontId="4" fillId="10" borderId="19" xfId="85" applyFont="1" applyFill="1" applyBorder="1" applyAlignment="1">
      <alignment horizontal="left" vertical="center" wrapText="1" indent="1"/>
      <protection/>
    </xf>
    <xf numFmtId="0" fontId="4" fillId="10" borderId="63" xfId="85" applyFont="1" applyFill="1" applyBorder="1" applyAlignment="1">
      <alignment horizontal="left" vertical="center" wrapText="1" indent="1"/>
      <protection/>
    </xf>
    <xf numFmtId="0" fontId="4" fillId="10" borderId="19" xfId="85" applyFont="1" applyFill="1" applyBorder="1" applyAlignment="1">
      <alignment horizontal="left" vertical="center" wrapText="1"/>
      <protection/>
    </xf>
    <xf numFmtId="0" fontId="4" fillId="10" borderId="63" xfId="85" applyFont="1" applyFill="1" applyBorder="1" applyAlignment="1">
      <alignment horizontal="left" vertical="center" wrapText="1"/>
      <protection/>
    </xf>
    <xf numFmtId="0" fontId="4" fillId="10" borderId="35" xfId="85" applyFont="1" applyFill="1" applyBorder="1" applyAlignment="1">
      <alignment horizontal="left" vertical="center" wrapText="1" indent="1"/>
      <protection/>
    </xf>
    <xf numFmtId="0" fontId="4" fillId="10" borderId="68" xfId="85" applyFont="1" applyFill="1" applyBorder="1" applyAlignment="1">
      <alignment horizontal="left" vertical="center" wrapText="1" indent="1"/>
      <protection/>
    </xf>
    <xf numFmtId="0" fontId="4" fillId="10" borderId="69" xfId="85" applyFont="1" applyFill="1" applyBorder="1" applyAlignment="1">
      <alignment horizontal="center" vertical="center" wrapText="1"/>
      <protection/>
    </xf>
    <xf numFmtId="0" fontId="4" fillId="10" borderId="70" xfId="85" applyFont="1" applyFill="1" applyBorder="1" applyAlignment="1">
      <alignment horizontal="center" vertical="center" wrapText="1"/>
      <protection/>
    </xf>
    <xf numFmtId="0" fontId="4" fillId="10" borderId="69" xfId="85" applyFont="1" applyFill="1" applyBorder="1" applyAlignment="1">
      <alignment horizontal="left" vertical="center" wrapText="1" indent="1"/>
      <protection/>
    </xf>
    <xf numFmtId="0" fontId="4" fillId="10" borderId="70" xfId="85" applyFont="1" applyFill="1" applyBorder="1" applyAlignment="1">
      <alignment horizontal="left" vertical="center" wrapText="1" indent="1"/>
      <protection/>
    </xf>
  </cellXfs>
  <cellStyles count="9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_Economy" xfId="85"/>
    <cellStyle name="Normal_2012.3572_src_EN_Chapter_13_Coastal_regions" xfId="86"/>
    <cellStyle name="Normal_2012.3572_src_EN_Chapter_5_Labour_market" xfId="87"/>
    <cellStyle name="Normal_2012.3572_src_EN_Chapter_7_Tourism" xfId="88"/>
    <cellStyle name="Normal_Ch_07 Industry, trade and services, tourism and the information society_formatted" xfId="89"/>
    <cellStyle name="Normal_Chapter_2_Labour_market_maps-CORR" xfId="90"/>
    <cellStyle name="Normal_Chapter_7_GDP_maps-CORR" xfId="91"/>
    <cellStyle name="Normal_Chapter_9_SBS_maps_renumbered-CORR" xfId="92"/>
    <cellStyle name="Normal_Maps YB2010 Chapter 4 GDP_corr" xfId="93"/>
    <cellStyle name="Normal_REGIONS 2010 - graphs &amp; tables - ch.6 EN FR DE - v.25FEB10" xfId="94"/>
    <cellStyle name="Normal_transport_chapter_RY" xfId="95"/>
    <cellStyle name="Normal_Yearbook 2010 Ch 11 graphs_30032010" xfId="96"/>
    <cellStyle name="Note" xfId="97"/>
    <cellStyle name="Output" xfId="98"/>
    <cellStyle name="Percent" xfId="99"/>
    <cellStyle name="Satisfaisant" xfId="100"/>
    <cellStyle name="Sortie" xfId="101"/>
    <cellStyle name="Style 1" xfId="102"/>
    <cellStyle name="Texte explicatif" xfId="103"/>
    <cellStyle name="Title" xfId="104"/>
    <cellStyle name="Titre" xfId="105"/>
    <cellStyle name="Titre 1" xfId="106"/>
    <cellStyle name="Titre 2" xfId="107"/>
    <cellStyle name="Titre 3" xfId="108"/>
    <cellStyle name="Titre 4" xfId="109"/>
    <cellStyle name="Total" xfId="110"/>
    <cellStyle name="Vérification" xfId="111"/>
    <cellStyle name="Warning Text" xfId="112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3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10.1'!$E$10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cat>
            <c:strRef>
              <c:f>'Fig 10.1'!$D$11:$D$33</c:f>
              <c:strCache/>
            </c:strRef>
          </c:cat>
          <c:val>
            <c:numRef>
              <c:f>'Fig 10.1'!$E$11:$E$33</c:f>
              <c:numCache/>
            </c:numRef>
          </c:val>
        </c:ser>
        <c:axId val="22178350"/>
        <c:axId val="65387423"/>
      </c:barChart>
      <c:catAx>
        <c:axId val="22178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  <c:max val="4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noFill/>
          </a:ln>
        </c:spPr>
        <c:crossAx val="22178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Air passengers (million)</a:t>
            </a:r>
          </a:p>
        </c:rich>
      </c:tx>
      <c:layout>
        <c:manualLayout>
          <c:xMode val="factor"/>
          <c:yMode val="factor"/>
          <c:x val="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22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'Fig 10.2'!$D$11</c:f>
              <c:strCache>
                <c:ptCount val="1"/>
                <c:pt idx="0">
                  <c:v>Île de France (FR10)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10.2'!$E$11:$O$11</c:f>
              <c:numCache/>
            </c:numRef>
          </c:val>
          <c:smooth val="0"/>
        </c:ser>
        <c:ser>
          <c:idx val="1"/>
          <c:order val="1"/>
          <c:tx>
            <c:strRef>
              <c:f>'Fig 10.2'!$D$12</c:f>
              <c:strCache>
                <c:ptCount val="1"/>
                <c:pt idx="0">
                  <c:v>Outer London (UKI2)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10.2'!$E$12:$O$12</c:f>
              <c:numCache/>
            </c:numRef>
          </c:val>
          <c:smooth val="0"/>
        </c:ser>
        <c:ser>
          <c:idx val="2"/>
          <c:order val="2"/>
          <c:tx>
            <c:strRef>
              <c:f>'Fig 10.2'!$D$13</c:f>
              <c:strCache>
                <c:ptCount val="1"/>
                <c:pt idx="0">
                  <c:v>Darmstadt (DE71)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10.2'!$E$13:$O$13</c:f>
              <c:numCache/>
            </c:numRef>
          </c:val>
          <c:smooth val="0"/>
        </c:ser>
        <c:ser>
          <c:idx val="3"/>
          <c:order val="3"/>
          <c:tx>
            <c:strRef>
              <c:f>'Fig 10.2'!$D$14</c:f>
              <c:strCache>
                <c:ptCount val="1"/>
                <c:pt idx="0">
                  <c:v>Noord-Holland (NL32)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10.2'!$E$14:$O$14</c:f>
              <c:numCache/>
            </c:numRef>
          </c:val>
          <c:smooth val="0"/>
        </c:ser>
        <c:ser>
          <c:idx val="4"/>
          <c:order val="4"/>
          <c:tx>
            <c:strRef>
              <c:f>'Fig 10.2'!$D$15</c:f>
              <c:strCache>
                <c:ptCount val="1"/>
                <c:pt idx="0">
                  <c:v>Comunidad de Madrid (ES30)</c:v>
                </c:pt>
              </c:strCache>
            </c:strRef>
          </c:tx>
          <c:spPr>
            <a:ln w="25400">
              <a:solidFill>
                <a:srgbClr val="C3C6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10.2'!$E$15:$O$15</c:f>
              <c:numCache/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889881"/>
        <c:crossesAt val="0"/>
        <c:auto val="1"/>
        <c:lblOffset val="100"/>
        <c:tickLblSkip val="1"/>
        <c:noMultiLvlLbl val="0"/>
      </c:catAx>
      <c:valAx>
        <c:axId val="618898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6158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7315"/>
          <c:w val="0.381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Air freight and mail (million tonnes)</a:t>
            </a:r>
          </a:p>
        </c:rich>
      </c:tx>
      <c:layout>
        <c:manualLayout>
          <c:xMode val="factor"/>
          <c:yMode val="factor"/>
          <c:x val="0.0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9225"/>
          <c:h val="0.63375"/>
        </c:manualLayout>
      </c:layout>
      <c:lineChart>
        <c:grouping val="standard"/>
        <c:varyColors val="0"/>
        <c:ser>
          <c:idx val="0"/>
          <c:order val="0"/>
          <c:tx>
            <c:strRef>
              <c:f>'Fig 10.2'!$D$17</c:f>
              <c:strCache>
                <c:ptCount val="1"/>
                <c:pt idx="0">
                  <c:v>Darmstadt (DE71)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10.2'!$E$17:$O$17</c:f>
              <c:numCache/>
            </c:numRef>
          </c:val>
          <c:smooth val="0"/>
        </c:ser>
        <c:ser>
          <c:idx val="1"/>
          <c:order val="1"/>
          <c:tx>
            <c:strRef>
              <c:f>'Fig 10.2'!$D$18</c:f>
              <c:strCache>
                <c:ptCount val="1"/>
                <c:pt idx="0">
                  <c:v>Île de France (FR10)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10.2'!$E$18:$O$18</c:f>
              <c:numCache/>
            </c:numRef>
          </c:val>
          <c:smooth val="0"/>
        </c:ser>
        <c:ser>
          <c:idx val="2"/>
          <c:order val="2"/>
          <c:tx>
            <c:strRef>
              <c:f>'Fig 10.2'!$D$19</c:f>
              <c:strCache>
                <c:ptCount val="1"/>
                <c:pt idx="0">
                  <c:v>Outer London (UKI2)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10.2'!$E$19:$O$19</c:f>
              <c:numCache/>
            </c:numRef>
          </c:val>
          <c:smooth val="0"/>
        </c:ser>
        <c:ser>
          <c:idx val="3"/>
          <c:order val="3"/>
          <c:tx>
            <c:strRef>
              <c:f>'Fig 10.2'!$D$20</c:f>
              <c:strCache>
                <c:ptCount val="1"/>
                <c:pt idx="0">
                  <c:v>Noord-Holland (NL32)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10.2'!$E$20:$O$20</c:f>
              <c:numCache/>
            </c:numRef>
          </c:val>
          <c:smooth val="0"/>
        </c:ser>
        <c:ser>
          <c:idx val="4"/>
          <c:order val="4"/>
          <c:tx>
            <c:strRef>
              <c:f>'Fig 10.2'!$D$21</c:f>
              <c:strCache>
                <c:ptCount val="1"/>
                <c:pt idx="0">
                  <c:v>Leipzig (DED5)</c:v>
                </c:pt>
              </c:strCache>
            </c:strRef>
          </c:tx>
          <c:spPr>
            <a:ln w="25400">
              <a:solidFill>
                <a:srgbClr val="C3C6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10.2'!$E$10:$O$10</c:f>
              <c:strCache/>
            </c:strRef>
          </c:cat>
          <c:val>
            <c:numRef>
              <c:f>'Fig 10.2'!$E$21:$O$21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24435"/>
        <c:crossesAt val="0"/>
        <c:auto val="1"/>
        <c:lblOffset val="100"/>
        <c:tickLblSkip val="1"/>
        <c:noMultiLvlLbl val="0"/>
      </c:catAx>
      <c:valAx>
        <c:axId val="4702443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7325"/>
          <c:w val="0.324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41</xdr:row>
      <xdr:rowOff>47625</xdr:rowOff>
    </xdr:from>
    <xdr:to>
      <xdr:col>9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857250" y="5905500"/>
        <a:ext cx="61436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95250</xdr:colOff>
      <xdr:row>31</xdr:row>
      <xdr:rowOff>123825</xdr:rowOff>
    </xdr:from>
    <xdr:to>
      <xdr:col>12</xdr:col>
      <xdr:colOff>342900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1162050" y="4552950"/>
        <a:ext cx="6153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38100</xdr:colOff>
      <xdr:row>53</xdr:row>
      <xdr:rowOff>123825</xdr:rowOff>
    </xdr:from>
    <xdr:to>
      <xdr:col>12</xdr:col>
      <xdr:colOff>295275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1104900" y="7696200"/>
        <a:ext cx="61626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L31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.5" style="55" customWidth="1"/>
    <col min="2" max="2" width="22.83203125" style="55" customWidth="1"/>
    <col min="3" max="7" width="9.33203125" style="55" customWidth="1"/>
    <col min="8" max="8" width="13.16015625" style="55" customWidth="1"/>
    <col min="9" max="9" width="20.33203125" style="55" customWidth="1"/>
    <col min="10" max="10" width="22.5" style="55" customWidth="1"/>
    <col min="11" max="11" width="18.16015625" style="55" customWidth="1"/>
    <col min="12" max="12" width="60.16015625" style="55" customWidth="1"/>
    <col min="13" max="16384" width="9.33203125" style="55" customWidth="1"/>
  </cols>
  <sheetData>
    <row r="1" spans="1:12" ht="11.25">
      <c r="A1" s="88" t="s">
        <v>310</v>
      </c>
      <c r="B1" s="89" t="s">
        <v>838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4" spans="1:12" ht="11.25">
      <c r="A4" s="90"/>
      <c r="B4" s="89" t="s">
        <v>509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ht="11.25">
      <c r="A5" s="93"/>
    </row>
    <row r="6" spans="1:9" ht="11.25">
      <c r="A6" s="93" t="s">
        <v>630</v>
      </c>
      <c r="B6" s="1"/>
      <c r="C6" s="1"/>
      <c r="D6" s="1"/>
      <c r="E6" s="1"/>
      <c r="F6" s="1"/>
      <c r="G6" s="1"/>
      <c r="H6" s="1"/>
      <c r="I6" s="1"/>
    </row>
    <row r="7" spans="1:12" ht="11.25">
      <c r="A7" s="89" t="s">
        <v>436</v>
      </c>
      <c r="B7" s="90" t="s">
        <v>459</v>
      </c>
      <c r="C7" s="90" t="s">
        <v>460</v>
      </c>
      <c r="D7" s="90" t="s">
        <v>461</v>
      </c>
      <c r="E7" s="90" t="s">
        <v>462</v>
      </c>
      <c r="F7" s="90" t="s">
        <v>463</v>
      </c>
      <c r="G7" s="90" t="s">
        <v>464</v>
      </c>
      <c r="H7" s="90" t="s">
        <v>308</v>
      </c>
      <c r="I7" s="90" t="s">
        <v>309</v>
      </c>
      <c r="J7" s="90" t="s">
        <v>703</v>
      </c>
      <c r="K7" s="107" t="s">
        <v>307</v>
      </c>
      <c r="L7" s="107" t="s">
        <v>1218</v>
      </c>
    </row>
    <row r="8" spans="1:12" ht="11.25">
      <c r="A8" s="55" t="s">
        <v>311</v>
      </c>
      <c r="B8" s="178" t="s">
        <v>144</v>
      </c>
      <c r="H8" s="178" t="s">
        <v>701</v>
      </c>
      <c r="I8" s="178" t="s">
        <v>702</v>
      </c>
      <c r="J8" s="178"/>
      <c r="K8" s="93" t="s">
        <v>704</v>
      </c>
      <c r="L8" s="93" t="s">
        <v>700</v>
      </c>
    </row>
    <row r="9" spans="1:11" ht="11.25">
      <c r="A9" s="55" t="s">
        <v>312</v>
      </c>
      <c r="B9" s="178" t="s">
        <v>186</v>
      </c>
      <c r="H9" s="178" t="s">
        <v>705</v>
      </c>
      <c r="K9" s="93" t="s">
        <v>704</v>
      </c>
    </row>
    <row r="10" spans="1:11" ht="11.25">
      <c r="A10" s="55" t="s">
        <v>313</v>
      </c>
      <c r="B10" s="175" t="s">
        <v>706</v>
      </c>
      <c r="H10" s="175" t="s">
        <v>706</v>
      </c>
      <c r="K10" s="93" t="s">
        <v>704</v>
      </c>
    </row>
    <row r="11" spans="1:12" ht="11.25">
      <c r="A11" s="55" t="s">
        <v>314</v>
      </c>
      <c r="B11" s="178" t="s">
        <v>185</v>
      </c>
      <c r="C11" s="175" t="s">
        <v>816</v>
      </c>
      <c r="H11" s="178" t="s">
        <v>815</v>
      </c>
      <c r="I11" s="175" t="s">
        <v>818</v>
      </c>
      <c r="K11" s="93" t="s">
        <v>817</v>
      </c>
      <c r="L11" s="93" t="s">
        <v>364</v>
      </c>
    </row>
    <row r="12" spans="1:12" ht="11.25">
      <c r="A12" s="55" t="s">
        <v>315</v>
      </c>
      <c r="B12" s="235" t="s">
        <v>68</v>
      </c>
      <c r="H12" s="175"/>
      <c r="K12" s="93" t="s">
        <v>704</v>
      </c>
      <c r="L12" s="93"/>
    </row>
    <row r="13" spans="1:11" ht="11.25">
      <c r="A13" s="55" t="s">
        <v>316</v>
      </c>
      <c r="B13" s="175" t="s">
        <v>69</v>
      </c>
      <c r="H13" s="175" t="s">
        <v>69</v>
      </c>
      <c r="K13" s="93" t="s">
        <v>704</v>
      </c>
    </row>
    <row r="14" spans="1:12" ht="11.25">
      <c r="A14" s="55" t="s">
        <v>317</v>
      </c>
      <c r="B14" s="178" t="s">
        <v>250</v>
      </c>
      <c r="C14" s="178" t="s">
        <v>252</v>
      </c>
      <c r="D14" s="175" t="s">
        <v>251</v>
      </c>
      <c r="E14" s="178"/>
      <c r="H14" s="178" t="s">
        <v>72</v>
      </c>
      <c r="I14" s="175" t="s">
        <v>71</v>
      </c>
      <c r="J14" s="175" t="s">
        <v>78</v>
      </c>
      <c r="K14" s="93" t="s">
        <v>70</v>
      </c>
      <c r="L14" s="176" t="s">
        <v>73</v>
      </c>
    </row>
    <row r="15" spans="1:12" ht="11.25">
      <c r="A15" s="1" t="s">
        <v>318</v>
      </c>
      <c r="B15" s="178" t="s">
        <v>87</v>
      </c>
      <c r="H15" s="55" t="s">
        <v>141</v>
      </c>
      <c r="K15" s="93" t="s">
        <v>704</v>
      </c>
      <c r="L15" s="93" t="s">
        <v>74</v>
      </c>
    </row>
    <row r="16" spans="1:12" ht="11.25">
      <c r="A16" s="1" t="s">
        <v>319</v>
      </c>
      <c r="B16" s="235" t="s">
        <v>127</v>
      </c>
      <c r="H16" s="55" t="s">
        <v>142</v>
      </c>
      <c r="K16" s="93" t="s">
        <v>704</v>
      </c>
      <c r="L16" s="93" t="s">
        <v>74</v>
      </c>
    </row>
    <row r="17" spans="1:11" ht="11.25">
      <c r="A17" s="1" t="s">
        <v>320</v>
      </c>
      <c r="B17" s="175" t="s">
        <v>75</v>
      </c>
      <c r="K17" s="93" t="s">
        <v>704</v>
      </c>
    </row>
    <row r="18" spans="1:11" ht="11.25">
      <c r="A18" s="55" t="s">
        <v>321</v>
      </c>
      <c r="B18" s="178" t="s">
        <v>270</v>
      </c>
      <c r="H18" s="175" t="s">
        <v>76</v>
      </c>
      <c r="I18" s="55" t="s">
        <v>77</v>
      </c>
      <c r="K18" s="93" t="s">
        <v>704</v>
      </c>
    </row>
    <row r="19" spans="1:12" ht="11.25">
      <c r="A19" s="215" t="s">
        <v>322</v>
      </c>
      <c r="B19" s="178" t="s">
        <v>1153</v>
      </c>
      <c r="H19" s="177" t="s">
        <v>1130</v>
      </c>
      <c r="I19" s="216" t="s">
        <v>1131</v>
      </c>
      <c r="K19" s="93" t="s">
        <v>704</v>
      </c>
      <c r="L19" s="93" t="s">
        <v>86</v>
      </c>
    </row>
    <row r="20" spans="1:12" ht="11.25">
      <c r="A20" s="215" t="s">
        <v>323</v>
      </c>
      <c r="B20" s="178" t="s">
        <v>1170</v>
      </c>
      <c r="H20" s="175" t="s">
        <v>85</v>
      </c>
      <c r="I20" s="175" t="s">
        <v>1177</v>
      </c>
      <c r="K20" s="93" t="s">
        <v>704</v>
      </c>
      <c r="L20" s="93" t="s">
        <v>86</v>
      </c>
    </row>
    <row r="21" ht="11.25">
      <c r="A21" s="55" t="s">
        <v>303</v>
      </c>
    </row>
    <row r="22" ht="11.25">
      <c r="A22" s="55" t="s">
        <v>304</v>
      </c>
    </row>
    <row r="23" ht="11.25">
      <c r="A23" s="55" t="s">
        <v>305</v>
      </c>
    </row>
    <row r="24" ht="11.25">
      <c r="A24" s="55" t="s">
        <v>306</v>
      </c>
    </row>
    <row r="27" spans="1:2" ht="12.75">
      <c r="A27" s="215"/>
      <c r="B27" s="219" t="s">
        <v>798</v>
      </c>
    </row>
    <row r="28" spans="1:4" ht="11.25">
      <c r="A28" s="215"/>
      <c r="B28" s="230" t="s">
        <v>799</v>
      </c>
      <c r="C28" s="221"/>
      <c r="D28" s="221"/>
    </row>
    <row r="29" spans="3:4" ht="11.25">
      <c r="C29" s="221"/>
      <c r="D29" s="221"/>
    </row>
    <row r="30" ht="12.75">
      <c r="B30" s="219" t="s">
        <v>628</v>
      </c>
    </row>
    <row r="31" ht="11.25">
      <c r="B31" s="249" t="s">
        <v>629</v>
      </c>
    </row>
  </sheetData>
  <sheetProtection/>
  <conditionalFormatting sqref="B8:L24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5">
    <tabColor indexed="25"/>
  </sheetPr>
  <dimension ref="A1:AI39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29.66015625" style="71" customWidth="1"/>
    <col min="5" max="5" width="32.83203125" style="71" customWidth="1"/>
    <col min="6" max="6" width="13.33203125" style="71" customWidth="1"/>
    <col min="7" max="10" width="6.16015625" style="71" customWidth="1"/>
    <col min="11" max="11" width="2" style="71" customWidth="1"/>
    <col min="12" max="13" width="12.5" style="71" customWidth="1"/>
    <col min="14" max="14" width="12.83203125" style="71" customWidth="1"/>
    <col min="15" max="16384" width="10.66015625" style="71" customWidth="1"/>
  </cols>
  <sheetData>
    <row r="1" spans="2:19" ht="11.25" customHeight="1">
      <c r="B1" s="72">
        <f>SUM(C1:K1)</f>
        <v>470.25</v>
      </c>
      <c r="C1" s="73">
        <f aca="true" t="shared" si="0" ref="C1:K1">column_width(C2)</f>
        <v>9</v>
      </c>
      <c r="D1" s="73">
        <f t="shared" si="0"/>
        <v>133.5</v>
      </c>
      <c r="E1" s="73">
        <f t="shared" si="0"/>
        <v>147.75</v>
      </c>
      <c r="F1" s="73">
        <f t="shared" si="0"/>
        <v>60</v>
      </c>
      <c r="G1" s="73">
        <f t="shared" si="0"/>
        <v>27.75</v>
      </c>
      <c r="H1" s="73">
        <f t="shared" si="0"/>
        <v>27.75</v>
      </c>
      <c r="I1" s="73">
        <f t="shared" si="0"/>
        <v>27.75</v>
      </c>
      <c r="J1" s="73">
        <f t="shared" si="0"/>
        <v>27.75</v>
      </c>
      <c r="K1" s="73">
        <f t="shared" si="0"/>
        <v>9</v>
      </c>
      <c r="L1" s="73"/>
      <c r="M1" s="73"/>
      <c r="N1" s="73"/>
      <c r="O1" s="73"/>
      <c r="P1" s="73"/>
      <c r="Q1" s="73"/>
      <c r="R1" s="73"/>
      <c r="S1" s="73"/>
    </row>
    <row r="2" spans="2:19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11.25" customHeight="1"/>
    <row r="4" ht="11.25" customHeight="1"/>
    <row r="5" ht="11.25" customHeight="1"/>
    <row r="6" spans="4:35" ht="11.25" customHeight="1">
      <c r="D6" s="69" t="str">
        <f>+O15</f>
        <v>EU-27 regions with the highest quantity of air freight and mail, by NUTS 2 regions, 2008–11</v>
      </c>
      <c r="S6" s="73"/>
      <c r="T6" s="73"/>
      <c r="U6" s="73"/>
      <c r="V6" s="74"/>
      <c r="W6" s="74"/>
      <c r="X6" s="73"/>
      <c r="Y6" s="74"/>
      <c r="Z6" s="74"/>
      <c r="AA6" s="73"/>
      <c r="AB6" s="73"/>
      <c r="AC6" s="73"/>
      <c r="AD6" s="73"/>
      <c r="AE6" s="73"/>
      <c r="AF6" s="74"/>
      <c r="AG6" s="74"/>
      <c r="AH6" s="73"/>
      <c r="AI6" s="73"/>
    </row>
    <row r="7" spans="4:35" ht="11.25" customHeight="1">
      <c r="D7" s="7"/>
      <c r="S7" s="73"/>
      <c r="T7" s="73"/>
      <c r="U7" s="73"/>
      <c r="V7" s="75"/>
      <c r="W7" s="75"/>
      <c r="X7" s="73"/>
      <c r="Y7" s="75"/>
      <c r="Z7" s="75"/>
      <c r="AA7" s="73"/>
      <c r="AB7" s="73"/>
      <c r="AC7" s="73"/>
      <c r="AD7" s="73"/>
      <c r="AE7" s="73"/>
      <c r="AF7" s="73"/>
      <c r="AG7" s="73"/>
      <c r="AH7" s="73"/>
      <c r="AI7" s="73"/>
    </row>
    <row r="8" spans="4:35" ht="11.25" customHeight="1">
      <c r="D8" s="7"/>
      <c r="S8" s="73"/>
      <c r="T8" s="73"/>
      <c r="U8" s="73"/>
      <c r="V8" s="75"/>
      <c r="W8" s="75"/>
      <c r="X8" s="73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</row>
    <row r="9" spans="19:35" ht="11.25" customHeight="1">
      <c r="S9" s="73"/>
      <c r="T9" s="73"/>
      <c r="U9" s="73"/>
      <c r="V9" s="75"/>
      <c r="W9" s="75"/>
      <c r="X9" s="73"/>
      <c r="Y9" s="75"/>
      <c r="Z9" s="75"/>
      <c r="AA9" s="73"/>
      <c r="AB9" s="73"/>
      <c r="AC9" s="73"/>
      <c r="AD9" s="73"/>
      <c r="AE9" s="73"/>
      <c r="AF9" s="74"/>
      <c r="AG9" s="74"/>
      <c r="AH9" s="73"/>
      <c r="AI9" s="73"/>
    </row>
    <row r="10" spans="3:35" ht="36" customHeight="1">
      <c r="C10" s="266"/>
      <c r="D10" s="278" t="s">
        <v>1217</v>
      </c>
      <c r="E10" s="280" t="s">
        <v>443</v>
      </c>
      <c r="F10" s="274" t="s">
        <v>457</v>
      </c>
      <c r="G10" s="261" t="s">
        <v>444</v>
      </c>
      <c r="H10" s="273"/>
      <c r="I10" s="273"/>
      <c r="J10" s="273"/>
      <c r="K10" s="142"/>
      <c r="M10" s="7"/>
      <c r="S10" s="73"/>
      <c r="T10" s="73"/>
      <c r="U10" s="73"/>
      <c r="V10" s="75"/>
      <c r="W10" s="75"/>
      <c r="X10" s="73"/>
      <c r="Y10" s="75"/>
      <c r="Z10" s="75"/>
      <c r="AA10" s="73"/>
      <c r="AB10" s="73"/>
      <c r="AC10" s="73"/>
      <c r="AD10" s="73"/>
      <c r="AE10" s="73"/>
      <c r="AF10" s="74"/>
      <c r="AG10" s="74"/>
      <c r="AH10" s="73"/>
      <c r="AI10" s="73"/>
    </row>
    <row r="11" spans="3:35" ht="12" customHeight="1">
      <c r="C11" s="267"/>
      <c r="D11" s="279"/>
      <c r="E11" s="281"/>
      <c r="F11" s="275"/>
      <c r="G11" s="87">
        <v>2008</v>
      </c>
      <c r="H11" s="135">
        <v>2009</v>
      </c>
      <c r="I11" s="135">
        <v>2010</v>
      </c>
      <c r="J11" s="70">
        <v>2011</v>
      </c>
      <c r="K11" s="70"/>
      <c r="S11" s="73"/>
      <c r="T11" s="73"/>
      <c r="U11" s="73"/>
      <c r="V11" s="74"/>
      <c r="W11" s="74"/>
      <c r="X11" s="73"/>
      <c r="Y11" s="75"/>
      <c r="Z11" s="75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" customHeight="1">
      <c r="A12" s="83"/>
      <c r="C12" s="78"/>
      <c r="D12" s="254" t="s">
        <v>90</v>
      </c>
      <c r="E12" s="143" t="s">
        <v>104</v>
      </c>
      <c r="F12" s="157">
        <v>2215</v>
      </c>
      <c r="G12" s="236">
        <v>-2.682701202590195</v>
      </c>
      <c r="H12" s="237">
        <v>-10.50380228136882</v>
      </c>
      <c r="I12" s="237">
        <v>20.552310143388212</v>
      </c>
      <c r="J12" s="238">
        <v>-2.4229074889867803</v>
      </c>
      <c r="K12" s="78"/>
      <c r="L12" s="184"/>
      <c r="N12" s="91" t="str">
        <f ca="1">"Tabelle"&amp;MID(MID(CELL("filename",$A$1),FIND("]",CELL("filename",$A$1))+1,256),FIND(" ",MID(CELL("filename",$A$1),FIND("]",CELL("filename",$A$1))+1,256),"1"),256)&amp;":"</f>
        <v>Tabelle 10.4:</v>
      </c>
      <c r="O12" s="108" t="s">
        <v>597</v>
      </c>
      <c r="S12" s="73"/>
      <c r="T12" s="73"/>
      <c r="U12" s="73"/>
      <c r="V12" s="75"/>
      <c r="W12" s="75"/>
      <c r="X12" s="73"/>
      <c r="Y12" s="74"/>
      <c r="Z12" s="74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" customHeight="1">
      <c r="A13" s="83"/>
      <c r="C13" s="94"/>
      <c r="D13" s="252" t="s">
        <v>88</v>
      </c>
      <c r="E13" s="144" t="s">
        <v>102</v>
      </c>
      <c r="F13" s="158">
        <v>1592</v>
      </c>
      <c r="G13" s="236">
        <v>-3.110522832561216</v>
      </c>
      <c r="H13" s="239">
        <v>-13.52459016393442</v>
      </c>
      <c r="I13" s="239">
        <v>6.319115323854646</v>
      </c>
      <c r="J13" s="240">
        <v>18.27637444279347</v>
      </c>
      <c r="K13" s="94"/>
      <c r="L13" s="184"/>
      <c r="N13" s="91"/>
      <c r="O13" s="133"/>
      <c r="P13" s="109"/>
      <c r="S13" s="73"/>
      <c r="T13" s="73"/>
      <c r="U13" s="73"/>
      <c r="V13" s="75"/>
      <c r="W13" s="75"/>
      <c r="X13" s="73"/>
      <c r="Y13" s="74"/>
      <c r="Z13" s="74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" customHeight="1">
      <c r="A14" s="83"/>
      <c r="C14" s="94"/>
      <c r="D14" s="252" t="s">
        <v>89</v>
      </c>
      <c r="E14" s="144" t="s">
        <v>103</v>
      </c>
      <c r="F14" s="158">
        <v>1569</v>
      </c>
      <c r="G14" s="236">
        <v>6.460875807609483</v>
      </c>
      <c r="H14" s="239">
        <v>-9.035738368172616</v>
      </c>
      <c r="I14" s="239">
        <v>14.974054855448472</v>
      </c>
      <c r="J14" s="240">
        <v>1.1605415860735064</v>
      </c>
      <c r="K14" s="94"/>
      <c r="L14" s="184"/>
      <c r="N14" s="129"/>
      <c r="O14" s="133"/>
      <c r="S14" s="73"/>
      <c r="T14" s="73"/>
      <c r="U14" s="73"/>
      <c r="V14" s="75"/>
      <c r="W14" s="75"/>
      <c r="X14" s="73"/>
      <c r="Y14" s="74"/>
      <c r="Z14" s="74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" customHeight="1">
      <c r="A15" s="83"/>
      <c r="C15" s="94"/>
      <c r="D15" s="252" t="s">
        <v>91</v>
      </c>
      <c r="E15" s="144" t="s">
        <v>106</v>
      </c>
      <c r="F15" s="158">
        <v>1549</v>
      </c>
      <c r="G15" s="236">
        <v>-3.5735917625681424</v>
      </c>
      <c r="H15" s="239">
        <v>-17.273869346733676</v>
      </c>
      <c r="I15" s="239">
        <v>16.780561883067577</v>
      </c>
      <c r="J15" s="240">
        <v>0.7152145643693189</v>
      </c>
      <c r="K15" s="94"/>
      <c r="L15" s="184"/>
      <c r="N15" s="91" t="str">
        <f ca="1">"Table"&amp;MID(MID(CELL("filename",$A$1),FIND("]",CELL("filename",$A$1))+1,256),FIND(" ",MID(CELL("filename",$A$1),FIND("]",CELL("filename",$A$1))+1,256),"1"),256)&amp;":"</f>
        <v>Table 10.4:</v>
      </c>
      <c r="O15" s="108" t="s">
        <v>598</v>
      </c>
      <c r="P15" s="122"/>
      <c r="S15" s="73"/>
      <c r="T15" s="73"/>
      <c r="U15" s="73"/>
      <c r="V15" s="75"/>
      <c r="W15" s="75"/>
      <c r="X15" s="73"/>
      <c r="Y15" s="74"/>
      <c r="Z15" s="74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" customHeight="1">
      <c r="A16" s="83"/>
      <c r="C16" s="96"/>
      <c r="D16" s="252" t="s">
        <v>128</v>
      </c>
      <c r="E16" s="144" t="s">
        <v>134</v>
      </c>
      <c r="F16" s="158">
        <v>744</v>
      </c>
      <c r="G16" s="236">
        <v>400</v>
      </c>
      <c r="H16" s="239">
        <v>18.372093023255815</v>
      </c>
      <c r="I16" s="239">
        <v>25.343811394891944</v>
      </c>
      <c r="J16" s="240">
        <v>16.614420062695928</v>
      </c>
      <c r="K16" s="96"/>
      <c r="L16" s="184"/>
      <c r="N16" s="91"/>
      <c r="O16" s="133"/>
      <c r="S16" s="73"/>
      <c r="T16" s="73"/>
      <c r="U16" s="73"/>
      <c r="V16" s="75"/>
      <c r="W16" s="75"/>
      <c r="X16" s="73"/>
      <c r="Y16" s="75"/>
      <c r="Z16" s="75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" customHeight="1">
      <c r="A17" s="83"/>
      <c r="C17" s="98"/>
      <c r="D17" s="252" t="s">
        <v>129</v>
      </c>
      <c r="E17" s="144" t="s">
        <v>135</v>
      </c>
      <c r="F17" s="158">
        <v>727</v>
      </c>
      <c r="G17" s="236">
        <v>-19.04090267983075</v>
      </c>
      <c r="H17" s="239">
        <v>-4.355400696864109</v>
      </c>
      <c r="I17" s="239">
        <v>16.211293260473596</v>
      </c>
      <c r="J17" s="240">
        <v>13.94984326018809</v>
      </c>
      <c r="K17" s="98"/>
      <c r="L17" s="184"/>
      <c r="N17" s="129"/>
      <c r="O17" s="133"/>
      <c r="S17" s="73"/>
      <c r="T17" s="73"/>
      <c r="U17" s="73"/>
      <c r="V17" s="74"/>
      <c r="W17" s="74"/>
      <c r="X17" s="73"/>
      <c r="Y17" s="75"/>
      <c r="Z17" s="75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" customHeight="1">
      <c r="A18" s="83"/>
      <c r="C18" s="98"/>
      <c r="D18" s="252" t="s">
        <v>130</v>
      </c>
      <c r="E18" s="144" t="s">
        <v>960</v>
      </c>
      <c r="F18" s="158">
        <v>666</v>
      </c>
      <c r="G18" s="236">
        <v>12.091038406827877</v>
      </c>
      <c r="H18" s="239">
        <v>-20.431472081218274</v>
      </c>
      <c r="I18" s="239">
        <v>12.599681020733655</v>
      </c>
      <c r="J18" s="240">
        <v>-5.665722379603395</v>
      </c>
      <c r="K18" s="98"/>
      <c r="L18" s="184"/>
      <c r="N18" s="91" t="str">
        <f ca="1">"Tableau"&amp;MID(MID(CELL("filename",$A$1),FIND("]",CELL("filename",$A$1))+1,256),FIND(" ",MID(CELL("filename",$A$1),FIND("]",CELL("filename",$A$1))+1,256),"1"),256)&amp;":"</f>
        <v>Tableau 10.4:</v>
      </c>
      <c r="O18" s="108" t="s">
        <v>599</v>
      </c>
      <c r="S18" s="73"/>
      <c r="T18" s="73"/>
      <c r="U18" s="73"/>
      <c r="V18" s="74"/>
      <c r="W18" s="74"/>
      <c r="X18" s="73"/>
      <c r="Y18" s="75"/>
      <c r="Z18" s="75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24" customHeight="1">
      <c r="A19" s="83"/>
      <c r="C19" s="98"/>
      <c r="D19" s="252" t="s">
        <v>96</v>
      </c>
      <c r="E19" s="180" t="s">
        <v>140</v>
      </c>
      <c r="F19" s="158">
        <v>612</v>
      </c>
      <c r="G19" s="236">
        <v>-14.222873900293251</v>
      </c>
      <c r="H19" s="239">
        <v>-15.213675213675216</v>
      </c>
      <c r="I19" s="239">
        <v>19.354838709677423</v>
      </c>
      <c r="J19" s="240">
        <v>3.378378378378372</v>
      </c>
      <c r="K19" s="98"/>
      <c r="L19" s="184"/>
      <c r="N19" s="34"/>
      <c r="S19" s="73"/>
      <c r="T19" s="73"/>
      <c r="U19" s="73"/>
      <c r="V19" s="74"/>
      <c r="W19" s="74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" customHeight="1">
      <c r="A20" s="83"/>
      <c r="C20" s="98"/>
      <c r="D20" s="252" t="s">
        <v>143</v>
      </c>
      <c r="E20" s="144" t="s">
        <v>136</v>
      </c>
      <c r="F20" s="158">
        <v>544</v>
      </c>
      <c r="G20" s="236">
        <v>4.945054945054949</v>
      </c>
      <c r="H20" s="239">
        <v>5.235602094240832</v>
      </c>
      <c r="I20" s="239">
        <v>26.616915422885583</v>
      </c>
      <c r="J20" s="240">
        <v>6.876227897838902</v>
      </c>
      <c r="K20" s="98"/>
      <c r="L20" s="184"/>
      <c r="N20" s="34"/>
      <c r="S20" s="73"/>
      <c r="T20" s="73"/>
      <c r="U20" s="73"/>
      <c r="V20" s="74"/>
      <c r="W20" s="74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24" ht="12" customHeight="1">
      <c r="A21" s="83"/>
      <c r="C21" s="98"/>
      <c r="D21" s="252" t="s">
        <v>92</v>
      </c>
      <c r="E21" s="144" t="s">
        <v>105</v>
      </c>
      <c r="F21" s="158">
        <v>422</v>
      </c>
      <c r="G21" s="236">
        <v>3.801169590643269</v>
      </c>
      <c r="H21" s="239">
        <v>-7.042253521126767</v>
      </c>
      <c r="I21" s="239">
        <v>21.212121212121218</v>
      </c>
      <c r="J21" s="240">
        <v>5.5</v>
      </c>
      <c r="K21" s="98"/>
      <c r="L21" s="184"/>
      <c r="N21" s="34"/>
      <c r="S21" s="73"/>
      <c r="T21" s="73"/>
      <c r="U21" s="73"/>
      <c r="V21" s="75"/>
      <c r="W21" s="75"/>
      <c r="X21" s="73"/>
    </row>
    <row r="22" spans="1:24" ht="24" customHeight="1">
      <c r="A22" s="83"/>
      <c r="C22" s="98"/>
      <c r="D22" s="255" t="s">
        <v>809</v>
      </c>
      <c r="E22" s="144" t="s">
        <v>137</v>
      </c>
      <c r="F22" s="158">
        <v>387</v>
      </c>
      <c r="G22" s="236">
        <v>-16.348773841961844</v>
      </c>
      <c r="H22" s="239">
        <v>-40.71661237785016</v>
      </c>
      <c r="I22" s="239">
        <v>5.769230769230774</v>
      </c>
      <c r="J22" s="240">
        <v>0.5194805194805241</v>
      </c>
      <c r="K22" s="98"/>
      <c r="L22" s="184"/>
      <c r="N22" s="6" t="s">
        <v>27</v>
      </c>
      <c r="S22" s="73"/>
      <c r="T22" s="73"/>
      <c r="U22" s="73"/>
      <c r="V22" s="75"/>
      <c r="W22" s="75"/>
      <c r="X22" s="73"/>
    </row>
    <row r="23" spans="1:24" ht="12" customHeight="1">
      <c r="A23" s="83"/>
      <c r="C23" s="98"/>
      <c r="D23" s="252" t="s">
        <v>95</v>
      </c>
      <c r="E23" s="144" t="s">
        <v>108</v>
      </c>
      <c r="F23" s="158">
        <v>304</v>
      </c>
      <c r="G23" s="236">
        <v>0</v>
      </c>
      <c r="H23" s="239">
        <v>-11.698113207547166</v>
      </c>
      <c r="I23" s="239">
        <v>24.358974358974365</v>
      </c>
      <c r="J23" s="240">
        <v>4.467353951890047</v>
      </c>
      <c r="K23" s="98"/>
      <c r="L23" s="184"/>
      <c r="N23" s="2" t="s">
        <v>30</v>
      </c>
      <c r="P23" s="122"/>
      <c r="S23" s="73"/>
      <c r="T23" s="73"/>
      <c r="U23" s="73"/>
      <c r="V23" s="75"/>
      <c r="W23" s="75"/>
      <c r="X23" s="73"/>
    </row>
    <row r="24" spans="1:24" ht="24" customHeight="1">
      <c r="A24" s="83"/>
      <c r="C24" s="98"/>
      <c r="D24" s="255" t="s">
        <v>131</v>
      </c>
      <c r="E24" s="144" t="s">
        <v>138</v>
      </c>
      <c r="F24" s="158">
        <v>299</v>
      </c>
      <c r="G24" s="236">
        <v>-8.176100628930811</v>
      </c>
      <c r="H24" s="239">
        <v>-1.7123287671232816</v>
      </c>
      <c r="I24" s="239">
        <v>5.923344947735188</v>
      </c>
      <c r="J24" s="240">
        <v>-1.6447368421052602</v>
      </c>
      <c r="K24" s="98"/>
      <c r="L24" s="184"/>
      <c r="N24" s="2"/>
      <c r="P24" s="122"/>
      <c r="S24" s="73"/>
      <c r="T24" s="73"/>
      <c r="U24" s="73"/>
      <c r="V24" s="75"/>
      <c r="W24" s="75"/>
      <c r="X24" s="73"/>
    </row>
    <row r="25" spans="1:24" ht="12" customHeight="1">
      <c r="A25" s="83"/>
      <c r="C25" s="98"/>
      <c r="D25" s="252" t="s">
        <v>132</v>
      </c>
      <c r="E25" s="144" t="s">
        <v>627</v>
      </c>
      <c r="F25" s="158">
        <v>230</v>
      </c>
      <c r="G25" s="236">
        <v>2.2222222222222143</v>
      </c>
      <c r="H25" s="239">
        <v>-7.391304347826093</v>
      </c>
      <c r="I25" s="239">
        <v>7.981220657276992</v>
      </c>
      <c r="J25" s="240">
        <v>0</v>
      </c>
      <c r="K25" s="98"/>
      <c r="L25" s="184"/>
      <c r="N25" s="2" t="s">
        <v>35</v>
      </c>
      <c r="P25" s="122"/>
      <c r="S25" s="73"/>
      <c r="T25" s="73"/>
      <c r="U25" s="73"/>
      <c r="V25" s="75"/>
      <c r="W25" s="75"/>
      <c r="X25" s="73"/>
    </row>
    <row r="26" spans="1:24" ht="12" customHeight="1">
      <c r="A26" s="83"/>
      <c r="C26" s="99"/>
      <c r="D26" s="253" t="s">
        <v>133</v>
      </c>
      <c r="E26" s="145" t="s">
        <v>139</v>
      </c>
      <c r="F26" s="159">
        <v>222</v>
      </c>
      <c r="G26" s="236">
        <v>8.928571428571416</v>
      </c>
      <c r="H26" s="241">
        <v>-13.934426229508205</v>
      </c>
      <c r="I26" s="241">
        <v>57.14285714285714</v>
      </c>
      <c r="J26" s="242">
        <v>34.54545454545453</v>
      </c>
      <c r="K26" s="99"/>
      <c r="L26" s="184"/>
      <c r="N26" s="2"/>
      <c r="S26" s="73"/>
      <c r="T26" s="73"/>
      <c r="U26" s="73"/>
      <c r="V26" s="74"/>
      <c r="W26" s="74"/>
      <c r="X26" s="73"/>
    </row>
    <row r="27" spans="1:24" ht="12" customHeight="1">
      <c r="A27" s="83"/>
      <c r="C27" s="138"/>
      <c r="D27" s="139"/>
      <c r="E27" s="139"/>
      <c r="F27" s="140"/>
      <c r="G27" s="140"/>
      <c r="H27" s="140"/>
      <c r="I27" s="140"/>
      <c r="J27" s="140"/>
      <c r="K27" s="138"/>
      <c r="N27" s="2" t="s">
        <v>40</v>
      </c>
      <c r="S27" s="73"/>
      <c r="T27" s="73"/>
      <c r="U27" s="73"/>
      <c r="V27" s="73"/>
      <c r="W27" s="73"/>
      <c r="X27" s="73"/>
    </row>
    <row r="28" spans="1:24" ht="12" customHeight="1">
      <c r="A28" s="83"/>
      <c r="C28" s="76"/>
      <c r="D28" s="141"/>
      <c r="E28" s="141"/>
      <c r="F28" s="120"/>
      <c r="G28" s="120"/>
      <c r="H28" s="120"/>
      <c r="I28" s="120"/>
      <c r="J28" s="120"/>
      <c r="K28" s="76"/>
      <c r="N28" s="2"/>
      <c r="S28" s="73"/>
      <c r="T28" s="73"/>
      <c r="U28" s="73"/>
      <c r="V28" s="73"/>
      <c r="W28" s="73"/>
      <c r="X28" s="73"/>
    </row>
    <row r="29" spans="1:14" ht="12" customHeight="1">
      <c r="A29" s="83"/>
      <c r="C29" s="76"/>
      <c r="D29" s="141"/>
      <c r="E29" s="141"/>
      <c r="F29" s="120"/>
      <c r="G29" s="120"/>
      <c r="H29" s="120"/>
      <c r="I29" s="120"/>
      <c r="J29" s="120"/>
      <c r="K29" s="76"/>
      <c r="N29" s="2"/>
    </row>
    <row r="30" spans="1:14" ht="36" customHeight="1">
      <c r="A30" s="83"/>
      <c r="B30" s="71" t="s">
        <v>30</v>
      </c>
      <c r="C30" s="266"/>
      <c r="D30" s="278" t="s">
        <v>1217</v>
      </c>
      <c r="E30" s="276" t="s">
        <v>446</v>
      </c>
      <c r="F30" s="274" t="s">
        <v>455</v>
      </c>
      <c r="G30" s="261" t="s">
        <v>449</v>
      </c>
      <c r="H30" s="273"/>
      <c r="I30" s="273"/>
      <c r="J30" s="273"/>
      <c r="K30" s="142"/>
      <c r="N30" s="14" t="s">
        <v>49</v>
      </c>
    </row>
    <row r="31" spans="1:17" ht="12" customHeight="1">
      <c r="A31" s="83"/>
      <c r="B31" s="83"/>
      <c r="C31" s="267"/>
      <c r="D31" s="279"/>
      <c r="E31" s="277"/>
      <c r="F31" s="275"/>
      <c r="G31" s="87">
        <v>2008</v>
      </c>
      <c r="H31" s="135">
        <v>2009</v>
      </c>
      <c r="I31" s="135">
        <v>2010</v>
      </c>
      <c r="J31" s="70">
        <v>2011</v>
      </c>
      <c r="K31" s="70"/>
      <c r="N31" s="2" t="s">
        <v>30</v>
      </c>
      <c r="O31" s="15" t="s">
        <v>452</v>
      </c>
      <c r="Q31" s="134"/>
    </row>
    <row r="32" spans="1:17" ht="12" customHeight="1">
      <c r="A32" s="83"/>
      <c r="B32" s="83"/>
      <c r="C32" s="155"/>
      <c r="D32" s="156"/>
      <c r="E32" s="156"/>
      <c r="F32" s="156"/>
      <c r="G32" s="156"/>
      <c r="H32" s="156"/>
      <c r="I32" s="155"/>
      <c r="J32" s="153"/>
      <c r="K32" s="154"/>
      <c r="N32" s="2"/>
      <c r="O32" s="15"/>
      <c r="Q32" s="134"/>
    </row>
    <row r="33" spans="1:17" ht="36" customHeight="1">
      <c r="A33" s="83"/>
      <c r="B33" s="83" t="s">
        <v>40</v>
      </c>
      <c r="C33" s="266"/>
      <c r="D33" s="278" t="s">
        <v>699</v>
      </c>
      <c r="E33" s="276" t="s">
        <v>447</v>
      </c>
      <c r="F33" s="274" t="s">
        <v>456</v>
      </c>
      <c r="G33" s="261" t="s">
        <v>451</v>
      </c>
      <c r="H33" s="273"/>
      <c r="I33" s="273"/>
      <c r="J33" s="273"/>
      <c r="K33" s="142"/>
      <c r="N33" s="2" t="s">
        <v>35</v>
      </c>
      <c r="O33" s="15" t="s">
        <v>453</v>
      </c>
      <c r="Q33" s="134"/>
    </row>
    <row r="34" spans="1:15" ht="12" customHeight="1">
      <c r="A34" s="83"/>
      <c r="B34" s="83"/>
      <c r="C34" s="267"/>
      <c r="D34" s="279"/>
      <c r="E34" s="277"/>
      <c r="F34" s="275"/>
      <c r="G34" s="87">
        <v>2008</v>
      </c>
      <c r="H34" s="135">
        <v>2009</v>
      </c>
      <c r="I34" s="135">
        <v>2010</v>
      </c>
      <c r="J34" s="70">
        <v>2011</v>
      </c>
      <c r="K34" s="70"/>
      <c r="N34" s="2"/>
      <c r="O34" s="17"/>
    </row>
    <row r="35" spans="1:15" ht="12" customHeight="1">
      <c r="A35" s="83"/>
      <c r="B35" s="83"/>
      <c r="C35" s="76"/>
      <c r="D35" s="141"/>
      <c r="E35" s="141"/>
      <c r="F35" s="120"/>
      <c r="G35" s="120"/>
      <c r="H35" s="120"/>
      <c r="I35" s="120"/>
      <c r="J35" s="120"/>
      <c r="K35" s="76"/>
      <c r="N35" s="2" t="s">
        <v>40</v>
      </c>
      <c r="O35" s="15" t="s">
        <v>454</v>
      </c>
    </row>
    <row r="36" spans="1:11" ht="12" customHeight="1">
      <c r="A36" s="83"/>
      <c r="B36" s="83"/>
      <c r="C36" s="76"/>
      <c r="D36" s="141"/>
      <c r="E36" s="141"/>
      <c r="F36" s="120"/>
      <c r="G36" s="120"/>
      <c r="H36" s="120"/>
      <c r="I36" s="120"/>
      <c r="J36" s="120"/>
      <c r="K36" s="76"/>
    </row>
    <row r="37" spans="1:11" ht="12" customHeight="1">
      <c r="A37" s="83"/>
      <c r="B37" s="83"/>
      <c r="C37" s="76"/>
      <c r="D37" s="141"/>
      <c r="E37" s="141"/>
      <c r="F37" s="120"/>
      <c r="G37" s="120"/>
      <c r="H37" s="120"/>
      <c r="I37" s="120"/>
      <c r="J37" s="120"/>
      <c r="K37" s="76"/>
    </row>
    <row r="38" spans="1:11" ht="12" customHeight="1">
      <c r="A38" s="83"/>
      <c r="B38" s="83"/>
      <c r="C38" s="76"/>
      <c r="D38" s="141"/>
      <c r="E38" s="141"/>
      <c r="F38" s="120"/>
      <c r="G38" s="120"/>
      <c r="H38" s="120"/>
      <c r="I38" s="120"/>
      <c r="J38" s="120"/>
      <c r="K38" s="76"/>
    </row>
    <row r="39" spans="1:11" ht="12" customHeight="1">
      <c r="A39" s="83"/>
      <c r="B39" s="83"/>
      <c r="C39" s="76"/>
      <c r="D39" s="141"/>
      <c r="E39" s="136"/>
      <c r="F39" s="137"/>
      <c r="G39" s="137"/>
      <c r="H39" s="137"/>
      <c r="I39" s="137"/>
      <c r="J39" s="120"/>
      <c r="K39" s="76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G33:J33"/>
    <mergeCell ref="F30:F31"/>
    <mergeCell ref="C30:C31"/>
    <mergeCell ref="F33:F34"/>
    <mergeCell ref="E33:E34"/>
    <mergeCell ref="D33:D34"/>
    <mergeCell ref="C33:C34"/>
    <mergeCell ref="C10:C11"/>
    <mergeCell ref="G10:J10"/>
    <mergeCell ref="G30:J30"/>
    <mergeCell ref="E10:E11"/>
    <mergeCell ref="F10:F11"/>
    <mergeCell ref="E30:E31"/>
    <mergeCell ref="D30:D31"/>
    <mergeCell ref="D10:D1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indexed="25"/>
  </sheetPr>
  <dimension ref="A2:AD72"/>
  <sheetViews>
    <sheetView showGridLines="0" zoomScalePageLayoutView="0" workbookViewId="0" topLeftCell="A10">
      <selection activeCell="A1" sqref="A1"/>
    </sheetView>
  </sheetViews>
  <sheetFormatPr defaultColWidth="8.16015625" defaultRowHeight="11.25"/>
  <cols>
    <col min="1" max="2" width="8.5" style="62" customWidth="1"/>
    <col min="3" max="3" width="1.66796875" style="62" customWidth="1"/>
    <col min="4" max="4" width="38" style="62" customWidth="1"/>
    <col min="5" max="18" width="8.16015625" style="62" customWidth="1"/>
    <col min="19" max="19" width="16.16015625" style="57" customWidth="1"/>
    <col min="20" max="20" width="9.33203125" style="57" customWidth="1"/>
    <col min="21" max="16384" width="8.16015625" style="62" customWidth="1"/>
  </cols>
  <sheetData>
    <row r="1" ht="11.25"/>
    <row r="2" ht="11.25">
      <c r="T2" s="53"/>
    </row>
    <row r="3" ht="11.25"/>
    <row r="4" ht="11.25"/>
    <row r="5" ht="11.25">
      <c r="D5" s="63" t="str">
        <f>T13</f>
        <v>Developments for the top five EU-27 regions with the highest number of air passengers and highest quantity of air freight and mail, by NUTS 2 regions, 2001–11</v>
      </c>
    </row>
    <row r="6" spans="4:30" ht="11.25">
      <c r="D6" s="57"/>
      <c r="S6" s="58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ht="11.25"/>
    <row r="8" ht="11.25"/>
    <row r="9" ht="11.25"/>
    <row r="10" spans="4:20" ht="11.25">
      <c r="D10" s="163" t="s">
        <v>693</v>
      </c>
      <c r="E10" s="164">
        <v>2001</v>
      </c>
      <c r="F10" s="164">
        <v>2002</v>
      </c>
      <c r="G10" s="164">
        <v>2003</v>
      </c>
      <c r="H10" s="164">
        <v>2004</v>
      </c>
      <c r="I10" s="164" t="s">
        <v>1210</v>
      </c>
      <c r="J10" s="164" t="s">
        <v>1211</v>
      </c>
      <c r="K10" s="164" t="s">
        <v>1212</v>
      </c>
      <c r="L10" s="164" t="s">
        <v>1213</v>
      </c>
      <c r="M10" s="164" t="s">
        <v>1214</v>
      </c>
      <c r="N10" s="164" t="s">
        <v>1215</v>
      </c>
      <c r="O10" s="164">
        <v>2011</v>
      </c>
      <c r="S10" s="53" t="str">
        <f ca="1">"Abbildung"&amp;MID(MID(CELL("filename",$A$1),FIND("]",CELL("filename",$A$1))+1,256),FIND(" ",MID(CELL("filename",$A$1),FIND("]",CELL("filename",$A$1))+1,256),"1"),256)&amp;":"</f>
        <v>Abbildung 10.2:</v>
      </c>
      <c r="T10" s="58" t="s">
        <v>231</v>
      </c>
    </row>
    <row r="11" spans="1:19" ht="11.25">
      <c r="A11" s="64"/>
      <c r="B11" s="64"/>
      <c r="D11" s="62" t="s">
        <v>88</v>
      </c>
      <c r="E11" s="182">
        <v>71</v>
      </c>
      <c r="F11" s="182">
        <v>71</v>
      </c>
      <c r="G11" s="182">
        <v>70</v>
      </c>
      <c r="H11" s="182">
        <v>75</v>
      </c>
      <c r="I11" s="182">
        <v>78</v>
      </c>
      <c r="J11" s="182">
        <v>82</v>
      </c>
      <c r="K11" s="182">
        <v>86</v>
      </c>
      <c r="L11" s="182">
        <v>87</v>
      </c>
      <c r="M11" s="182">
        <v>83</v>
      </c>
      <c r="N11" s="182">
        <v>83</v>
      </c>
      <c r="O11" s="182">
        <v>88</v>
      </c>
      <c r="S11" s="53"/>
    </row>
    <row r="12" spans="1:15" ht="11.25">
      <c r="A12" s="64"/>
      <c r="B12" s="64"/>
      <c r="D12" s="62" t="s">
        <v>89</v>
      </c>
      <c r="E12" s="182">
        <v>60</v>
      </c>
      <c r="F12" s="182">
        <v>63</v>
      </c>
      <c r="G12" s="182">
        <v>63</v>
      </c>
      <c r="H12" s="182">
        <v>67</v>
      </c>
      <c r="I12" s="182">
        <v>68</v>
      </c>
      <c r="J12" s="182">
        <v>67</v>
      </c>
      <c r="K12" s="182">
        <v>68</v>
      </c>
      <c r="L12" s="182">
        <v>67</v>
      </c>
      <c r="M12" s="182">
        <v>66</v>
      </c>
      <c r="N12" s="182">
        <v>66</v>
      </c>
      <c r="O12" s="182">
        <v>69</v>
      </c>
    </row>
    <row r="13" spans="1:20" ht="11.25">
      <c r="A13" s="64"/>
      <c r="B13" s="64"/>
      <c r="D13" s="62" t="s">
        <v>90</v>
      </c>
      <c r="E13" s="182">
        <v>48</v>
      </c>
      <c r="F13" s="182">
        <v>48</v>
      </c>
      <c r="G13" s="182">
        <v>48</v>
      </c>
      <c r="H13" s="182">
        <v>51</v>
      </c>
      <c r="I13" s="182">
        <v>52</v>
      </c>
      <c r="J13" s="182">
        <v>52</v>
      </c>
      <c r="K13" s="182">
        <v>54</v>
      </c>
      <c r="L13" s="182">
        <v>53</v>
      </c>
      <c r="M13" s="182">
        <v>51</v>
      </c>
      <c r="N13" s="182">
        <v>53</v>
      </c>
      <c r="O13" s="182">
        <v>56</v>
      </c>
      <c r="S13" s="53" t="str">
        <f ca="1">"Figure"&amp;MID(MID(CELL("filename",$A$1),FIND("]",CELL("filename",$A$1))+1,256),FIND(" ",MID(CELL("filename",$A$1),FIND("]",CELL("filename",$A$1))+1,256),"1"),256)&amp;":"</f>
        <v>Figure 10.2:</v>
      </c>
      <c r="T13" s="58" t="s">
        <v>600</v>
      </c>
    </row>
    <row r="14" spans="4:19" ht="11.25">
      <c r="D14" s="62" t="s">
        <v>91</v>
      </c>
      <c r="E14" s="182">
        <v>39</v>
      </c>
      <c r="F14" s="182">
        <v>41</v>
      </c>
      <c r="G14" s="182">
        <v>40</v>
      </c>
      <c r="H14" s="182">
        <v>42</v>
      </c>
      <c r="I14" s="182">
        <v>44</v>
      </c>
      <c r="J14" s="182">
        <v>46</v>
      </c>
      <c r="K14" s="182">
        <v>48</v>
      </c>
      <c r="L14" s="182">
        <v>47</v>
      </c>
      <c r="M14" s="182">
        <v>44</v>
      </c>
      <c r="N14" s="182">
        <v>45</v>
      </c>
      <c r="O14" s="182">
        <v>50</v>
      </c>
      <c r="S14" s="53"/>
    </row>
    <row r="15" spans="4:15" ht="11.25">
      <c r="D15" s="62" t="s">
        <v>92</v>
      </c>
      <c r="E15" s="182">
        <v>34</v>
      </c>
      <c r="F15" s="182">
        <v>34</v>
      </c>
      <c r="G15" s="182">
        <v>35</v>
      </c>
      <c r="H15" s="182">
        <v>38</v>
      </c>
      <c r="I15" s="182">
        <v>42</v>
      </c>
      <c r="J15" s="182">
        <v>45</v>
      </c>
      <c r="K15" s="182">
        <v>51</v>
      </c>
      <c r="L15" s="182">
        <v>50</v>
      </c>
      <c r="M15" s="182">
        <v>48</v>
      </c>
      <c r="N15" s="182">
        <v>50</v>
      </c>
      <c r="O15" s="182">
        <v>50</v>
      </c>
    </row>
    <row r="16" spans="4:20" ht="11.25">
      <c r="D16" s="163" t="s">
        <v>694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S16" s="53" t="str">
        <f ca="1">"Graphique"&amp;MID(MID(CELL("filename",$A$1),FIND("]",CELL("filename",$A$1))+1,256),FIND(" ",MID(CELL("filename",$A$1),FIND("]",CELL("filename",$A$1))+1,256),"1"),256)&amp;":"</f>
        <v>Graphique 10.2:</v>
      </c>
      <c r="T16" s="58" t="s">
        <v>232</v>
      </c>
    </row>
    <row r="17" spans="1:19" ht="11.25">
      <c r="A17" s="64"/>
      <c r="B17" s="64"/>
      <c r="D17" s="62" t="s">
        <v>90</v>
      </c>
      <c r="E17" s="67">
        <v>1.65</v>
      </c>
      <c r="F17" s="67">
        <v>1.63</v>
      </c>
      <c r="G17" s="67">
        <v>1.64</v>
      </c>
      <c r="H17" s="67">
        <v>1.83</v>
      </c>
      <c r="I17" s="67">
        <v>1.95</v>
      </c>
      <c r="J17" s="67">
        <v>2.12</v>
      </c>
      <c r="K17" s="67">
        <v>2.16</v>
      </c>
      <c r="L17" s="67">
        <v>2.1</v>
      </c>
      <c r="M17" s="67">
        <v>1.88</v>
      </c>
      <c r="N17" s="67">
        <v>2.27</v>
      </c>
      <c r="O17" s="67">
        <v>2.22</v>
      </c>
      <c r="S17" s="54"/>
    </row>
    <row r="18" spans="1:19" ht="11.25">
      <c r="A18" s="64"/>
      <c r="B18" s="64"/>
      <c r="D18" s="62" t="s">
        <v>88</v>
      </c>
      <c r="E18" s="67">
        <v>1.2</v>
      </c>
      <c r="F18" s="67">
        <v>1.3</v>
      </c>
      <c r="G18" s="67">
        <v>1.28</v>
      </c>
      <c r="H18" s="67">
        <v>1.35</v>
      </c>
      <c r="I18" s="67">
        <v>1.3</v>
      </c>
      <c r="J18" s="67">
        <v>1.42</v>
      </c>
      <c r="K18" s="67">
        <v>1.51</v>
      </c>
      <c r="L18" s="67">
        <v>1.46</v>
      </c>
      <c r="M18" s="67">
        <v>1.27</v>
      </c>
      <c r="N18" s="67">
        <v>1.35</v>
      </c>
      <c r="O18" s="67">
        <v>1.59</v>
      </c>
      <c r="S18" s="54"/>
    </row>
    <row r="19" spans="4:19" ht="11.25">
      <c r="D19" s="62" t="s">
        <v>89</v>
      </c>
      <c r="E19" s="67">
        <v>1.18</v>
      </c>
      <c r="F19" s="67">
        <v>1.23</v>
      </c>
      <c r="G19" s="67">
        <v>1.3</v>
      </c>
      <c r="H19" s="67">
        <v>1.41</v>
      </c>
      <c r="I19" s="67">
        <v>1.39</v>
      </c>
      <c r="J19" s="67">
        <v>1.34</v>
      </c>
      <c r="K19" s="67">
        <v>1.39</v>
      </c>
      <c r="L19" s="67">
        <v>1.48</v>
      </c>
      <c r="M19" s="67">
        <v>1.35</v>
      </c>
      <c r="N19" s="67">
        <v>1.55</v>
      </c>
      <c r="O19" s="67">
        <v>1.57</v>
      </c>
      <c r="S19" s="54"/>
    </row>
    <row r="20" spans="4:20" ht="11.25">
      <c r="D20" s="62" t="s">
        <v>91</v>
      </c>
      <c r="E20" s="67">
        <v>1.18</v>
      </c>
      <c r="F20" s="67">
        <v>1.24</v>
      </c>
      <c r="G20" s="67">
        <v>1.35</v>
      </c>
      <c r="H20" s="67">
        <v>1.47</v>
      </c>
      <c r="I20" s="67">
        <v>1.5</v>
      </c>
      <c r="J20" s="67">
        <v>1.57</v>
      </c>
      <c r="K20" s="67">
        <v>1.65</v>
      </c>
      <c r="L20" s="67">
        <v>1.59</v>
      </c>
      <c r="M20" s="67">
        <v>1.32</v>
      </c>
      <c r="N20" s="67">
        <v>1.54</v>
      </c>
      <c r="O20" s="67">
        <v>1.55</v>
      </c>
      <c r="S20" s="53" t="s">
        <v>27</v>
      </c>
      <c r="T20" s="54"/>
    </row>
    <row r="21" spans="4:20" ht="11.25">
      <c r="D21" s="62" t="s">
        <v>128</v>
      </c>
      <c r="E21" s="67">
        <v>0.02</v>
      </c>
      <c r="F21" s="67">
        <v>0.02</v>
      </c>
      <c r="G21" s="67">
        <v>0.02</v>
      </c>
      <c r="H21" s="67">
        <v>0.01</v>
      </c>
      <c r="I21" s="67">
        <v>0.01</v>
      </c>
      <c r="J21" s="67">
        <v>0.03</v>
      </c>
      <c r="K21" s="67">
        <v>0.09</v>
      </c>
      <c r="L21" s="67">
        <v>0.43</v>
      </c>
      <c r="M21" s="67">
        <v>0.51</v>
      </c>
      <c r="N21" s="67">
        <v>0.64</v>
      </c>
      <c r="O21" s="67">
        <v>0.74</v>
      </c>
      <c r="S21" s="54" t="s">
        <v>30</v>
      </c>
      <c r="T21" s="54"/>
    </row>
    <row r="22" spans="19:20" ht="11.25">
      <c r="S22" s="54"/>
      <c r="T22" s="54"/>
    </row>
    <row r="23" spans="19:20" ht="11.25">
      <c r="S23" s="54" t="s">
        <v>35</v>
      </c>
      <c r="T23" s="54"/>
    </row>
    <row r="24" spans="5:20" ht="11.25"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S24" s="54"/>
      <c r="T24" s="54"/>
    </row>
    <row r="25" spans="5:20" ht="11.25"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S25" s="54" t="s">
        <v>40</v>
      </c>
      <c r="T25" s="54"/>
    </row>
    <row r="26" spans="5:19" ht="11.25"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S26" s="54"/>
    </row>
    <row r="27" spans="4:19" ht="11.25">
      <c r="D27" s="66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S27" s="53" t="s">
        <v>49</v>
      </c>
    </row>
    <row r="28" spans="5:26" ht="11.25"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S28" s="54" t="s">
        <v>30</v>
      </c>
      <c r="T28" s="15" t="s">
        <v>690</v>
      </c>
      <c r="Z28" s="15"/>
    </row>
    <row r="29" spans="19:26" ht="11.25">
      <c r="S29" s="54"/>
      <c r="T29" s="16"/>
      <c r="Z29" s="162"/>
    </row>
    <row r="30" spans="19:20" ht="11.25">
      <c r="S30" s="54" t="s">
        <v>35</v>
      </c>
      <c r="T30" s="15" t="s">
        <v>691</v>
      </c>
    </row>
    <row r="31" spans="19:20" ht="11.25">
      <c r="S31" s="54"/>
      <c r="T31" s="17"/>
    </row>
    <row r="32" spans="19:20" ht="11.25">
      <c r="S32" s="54" t="s">
        <v>40</v>
      </c>
      <c r="T32" s="15" t="s">
        <v>692</v>
      </c>
    </row>
    <row r="33" ht="11.25"/>
    <row r="34" ht="11.25">
      <c r="S34" s="53" t="s">
        <v>216</v>
      </c>
    </row>
    <row r="35" spans="19:20" ht="11.25">
      <c r="S35" s="54" t="s">
        <v>30</v>
      </c>
      <c r="T35" s="57" t="s">
        <v>688</v>
      </c>
    </row>
    <row r="36" spans="18:20" ht="11.25">
      <c r="R36" s="62" t="s">
        <v>1216</v>
      </c>
      <c r="S36" s="54"/>
      <c r="T36" s="57" t="s">
        <v>687</v>
      </c>
    </row>
    <row r="37" ht="11.25">
      <c r="R37" s="62" t="s">
        <v>1216</v>
      </c>
    </row>
    <row r="38" spans="18:20" ht="11.25">
      <c r="R38" s="62" t="s">
        <v>1216</v>
      </c>
      <c r="S38" s="54" t="s">
        <v>35</v>
      </c>
      <c r="T38" s="57" t="s">
        <v>689</v>
      </c>
    </row>
    <row r="39" spans="18:20" ht="11.25">
      <c r="R39" s="62" t="s">
        <v>1216</v>
      </c>
      <c r="S39" s="54"/>
      <c r="T39" s="57" t="s">
        <v>684</v>
      </c>
    </row>
    <row r="40" ht="11.25">
      <c r="R40" s="62" t="s">
        <v>1216</v>
      </c>
    </row>
    <row r="41" spans="18:20" ht="11.25">
      <c r="R41" s="62" t="s">
        <v>1216</v>
      </c>
      <c r="S41" s="54" t="s">
        <v>40</v>
      </c>
      <c r="T41" s="57" t="s">
        <v>685</v>
      </c>
    </row>
    <row r="42" spans="18:20" ht="11.25">
      <c r="R42" s="62" t="s">
        <v>1216</v>
      </c>
      <c r="T42" s="57" t="s">
        <v>686</v>
      </c>
    </row>
    <row r="43" ht="11.25">
      <c r="R43" s="62" t="s">
        <v>1216</v>
      </c>
    </row>
    <row r="44" ht="11.25">
      <c r="R44" s="62" t="s">
        <v>1216</v>
      </c>
    </row>
    <row r="45" ht="11.25">
      <c r="R45" s="62" t="s">
        <v>1216</v>
      </c>
    </row>
    <row r="46" ht="11.25">
      <c r="R46" s="62" t="s">
        <v>1216</v>
      </c>
    </row>
    <row r="47" ht="11.25">
      <c r="R47" s="62" t="s">
        <v>1216</v>
      </c>
    </row>
    <row r="48" ht="11.25"/>
    <row r="49" spans="8:14" ht="11.25">
      <c r="H49" s="67"/>
      <c r="I49" s="67"/>
      <c r="J49" s="67"/>
      <c r="K49" s="67"/>
      <c r="L49" s="67"/>
      <c r="M49" s="67"/>
      <c r="N49" s="67"/>
    </row>
    <row r="50" spans="8:14" ht="11.25">
      <c r="H50" s="67"/>
      <c r="I50" s="67"/>
      <c r="J50" s="67"/>
      <c r="K50" s="67"/>
      <c r="L50" s="67"/>
      <c r="M50" s="67"/>
      <c r="N50" s="67"/>
    </row>
    <row r="51" ht="11.25"/>
    <row r="52" ht="11.25"/>
    <row r="53" ht="11.25"/>
    <row r="54" ht="11.25"/>
    <row r="55" ht="11.25"/>
    <row r="56" ht="11.25"/>
    <row r="57" spans="6:12" ht="11.25">
      <c r="F57" s="65"/>
      <c r="G57" s="65"/>
      <c r="H57" s="65"/>
      <c r="I57" s="65"/>
      <c r="J57" s="65"/>
      <c r="K57" s="65"/>
      <c r="L57" s="65"/>
    </row>
    <row r="58" spans="5:20" s="65" customFormat="1" ht="11.25">
      <c r="E58" s="62"/>
      <c r="F58" s="68"/>
      <c r="G58" s="68"/>
      <c r="H58" s="68"/>
      <c r="I58" s="68"/>
      <c r="J58" s="68"/>
      <c r="K58" s="68"/>
      <c r="L58" s="68"/>
      <c r="S58" s="57"/>
      <c r="T58" s="57"/>
    </row>
    <row r="59" spans="6:12" ht="11.25">
      <c r="F59" s="68"/>
      <c r="G59" s="68"/>
      <c r="H59" s="68"/>
      <c r="I59" s="68"/>
      <c r="J59" s="68"/>
      <c r="K59" s="68"/>
      <c r="L59" s="68"/>
    </row>
    <row r="60" spans="6:12" ht="11.25">
      <c r="F60" s="68"/>
      <c r="G60" s="68"/>
      <c r="H60" s="68"/>
      <c r="I60" s="68"/>
      <c r="J60" s="68"/>
      <c r="K60" s="68"/>
      <c r="L60" s="68"/>
    </row>
    <row r="61" spans="6:12" ht="11.25">
      <c r="F61" s="68"/>
      <c r="G61" s="68"/>
      <c r="H61" s="68"/>
      <c r="I61" s="68"/>
      <c r="J61" s="68"/>
      <c r="K61" s="68"/>
      <c r="L61" s="68"/>
    </row>
    <row r="62" spans="5:20" s="65" customFormat="1" ht="11.25">
      <c r="E62" s="62"/>
      <c r="F62" s="68"/>
      <c r="G62" s="68"/>
      <c r="H62" s="68"/>
      <c r="I62" s="68"/>
      <c r="J62" s="68"/>
      <c r="K62" s="68"/>
      <c r="L62" s="68"/>
      <c r="S62" s="57"/>
      <c r="T62" s="57"/>
    </row>
    <row r="63" spans="6:12" ht="11.25">
      <c r="F63" s="68"/>
      <c r="G63" s="68"/>
      <c r="H63" s="68"/>
      <c r="I63" s="68"/>
      <c r="J63" s="68"/>
      <c r="K63" s="68"/>
      <c r="L63" s="68"/>
    </row>
    <row r="64" spans="6:12" ht="11.25">
      <c r="F64" s="68"/>
      <c r="G64" s="68"/>
      <c r="H64" s="68"/>
      <c r="I64" s="68"/>
      <c r="J64" s="68"/>
      <c r="K64" s="68"/>
      <c r="L64" s="68"/>
    </row>
    <row r="65" spans="6:12" ht="11.25">
      <c r="F65" s="68"/>
      <c r="G65" s="68"/>
      <c r="H65" s="68"/>
      <c r="I65" s="68"/>
      <c r="J65" s="68"/>
      <c r="K65" s="68"/>
      <c r="L65" s="68"/>
    </row>
    <row r="66" spans="6:12" ht="11.25">
      <c r="F66" s="68"/>
      <c r="G66" s="68"/>
      <c r="H66" s="68"/>
      <c r="I66" s="68"/>
      <c r="J66" s="68"/>
      <c r="K66" s="68"/>
      <c r="L66" s="68"/>
    </row>
    <row r="67" spans="6:12" ht="11.25">
      <c r="F67" s="68"/>
      <c r="G67" s="68"/>
      <c r="H67" s="68"/>
      <c r="I67" s="68"/>
      <c r="J67" s="68"/>
      <c r="K67" s="68"/>
      <c r="L67" s="68"/>
    </row>
    <row r="68" spans="5:20" s="65" customFormat="1" ht="11.25">
      <c r="E68" s="62"/>
      <c r="F68" s="68"/>
      <c r="G68" s="68"/>
      <c r="H68" s="68"/>
      <c r="I68" s="68"/>
      <c r="J68" s="68"/>
      <c r="K68" s="68"/>
      <c r="L68" s="68"/>
      <c r="S68" s="57"/>
      <c r="T68" s="57"/>
    </row>
    <row r="69" spans="6:12" ht="11.25">
      <c r="F69" s="68"/>
      <c r="G69" s="68"/>
      <c r="H69" s="68"/>
      <c r="I69" s="68"/>
      <c r="J69" s="68"/>
      <c r="K69" s="68"/>
      <c r="L69" s="68"/>
    </row>
    <row r="70" spans="6:12" ht="11.25">
      <c r="F70" s="68"/>
      <c r="G70" s="68"/>
      <c r="H70" s="68"/>
      <c r="I70" s="68"/>
      <c r="J70" s="68"/>
      <c r="K70" s="68"/>
      <c r="L70" s="68"/>
    </row>
    <row r="71" spans="6:12" ht="11.25">
      <c r="F71" s="68"/>
      <c r="G71" s="68"/>
      <c r="H71" s="68"/>
      <c r="I71" s="68"/>
      <c r="J71" s="68"/>
      <c r="K71" s="68"/>
      <c r="L71" s="68"/>
    </row>
    <row r="72" spans="6:12" ht="11.25">
      <c r="F72" s="68"/>
      <c r="G72" s="68"/>
      <c r="H72" s="68"/>
      <c r="I72" s="68"/>
      <c r="J72" s="68"/>
      <c r="K72" s="68"/>
      <c r="L72" s="68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9">
    <tabColor indexed="25"/>
  </sheetPr>
  <dimension ref="A1:K233"/>
  <sheetViews>
    <sheetView showGridLines="0" zoomScalePageLayoutView="0" workbookViewId="0" topLeftCell="A1">
      <selection activeCell="G22" sqref="G22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99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828</v>
      </c>
      <c r="B1" s="8" t="s">
        <v>829</v>
      </c>
      <c r="C1" s="9" t="s">
        <v>830</v>
      </c>
      <c r="D1" s="9" t="s">
        <v>435</v>
      </c>
      <c r="E1" s="60"/>
      <c r="F1" s="231" t="s">
        <v>800</v>
      </c>
    </row>
    <row r="2" spans="1:6" ht="11.25" customHeight="1">
      <c r="A2" s="11" t="s">
        <v>831</v>
      </c>
      <c r="B2" s="11" t="s">
        <v>832</v>
      </c>
      <c r="C2" s="21">
        <v>616</v>
      </c>
      <c r="D2" s="12"/>
      <c r="E2" s="60"/>
      <c r="F2" s="7" t="s">
        <v>833</v>
      </c>
    </row>
    <row r="3" spans="1:6" ht="11.25" customHeight="1">
      <c r="A3" s="11" t="s">
        <v>834</v>
      </c>
      <c r="B3" s="11" t="s">
        <v>835</v>
      </c>
      <c r="C3" s="21">
        <v>88</v>
      </c>
      <c r="D3" s="12"/>
      <c r="E3" s="60"/>
      <c r="F3" s="61"/>
    </row>
    <row r="4" spans="1:5" ht="11.25" customHeight="1">
      <c r="A4" s="11" t="s">
        <v>836</v>
      </c>
      <c r="B4" s="11" t="s">
        <v>837</v>
      </c>
      <c r="C4" s="21">
        <v>113</v>
      </c>
      <c r="D4" s="12"/>
      <c r="E4" s="60"/>
    </row>
    <row r="5" spans="1:5" s="10" customFormat="1" ht="11.25" customHeight="1">
      <c r="A5" s="11" t="s">
        <v>1192</v>
      </c>
      <c r="B5" s="11" t="s">
        <v>1193</v>
      </c>
      <c r="C5" s="21">
        <v>169</v>
      </c>
      <c r="D5" s="12"/>
      <c r="E5" s="60"/>
    </row>
    <row r="6" spans="1:5" ht="11.25" customHeight="1">
      <c r="A6" s="11" t="s">
        <v>1194</v>
      </c>
      <c r="B6" s="11" t="s">
        <v>631</v>
      </c>
      <c r="C6" s="21">
        <v>145</v>
      </c>
      <c r="D6" s="12"/>
      <c r="E6" s="60"/>
    </row>
    <row r="7" spans="1:5" ht="11.25" customHeight="1">
      <c r="A7" s="11" t="s">
        <v>632</v>
      </c>
      <c r="B7" s="11" t="s">
        <v>633</v>
      </c>
      <c r="C7" s="21">
        <v>101</v>
      </c>
      <c r="D7" s="12"/>
      <c r="E7" s="60"/>
    </row>
    <row r="8" spans="1:7" ht="11.25" customHeight="1">
      <c r="A8" s="11" t="s">
        <v>634</v>
      </c>
      <c r="B8" s="11" t="s">
        <v>635</v>
      </c>
      <c r="C8" s="21">
        <v>118</v>
      </c>
      <c r="D8" s="12"/>
      <c r="E8" s="60"/>
      <c r="F8" s="53" t="str">
        <f ca="1">"Karte"&amp;MID(MID(CELL("filename",$A$1),FIND("]",CELL("filename",$A$1))+1,256),FIND(" ",MID(CELL("filename",$A$1),FIND("]",CELL("filename",$A$1))+1,256),"1"),256)&amp;":"</f>
        <v>Karte 10.5:</v>
      </c>
      <c r="G8" s="110" t="s">
        <v>356</v>
      </c>
    </row>
    <row r="9" spans="1:7" ht="11.25" customHeight="1">
      <c r="A9" s="11" t="s">
        <v>636</v>
      </c>
      <c r="B9" s="11" t="s">
        <v>637</v>
      </c>
      <c r="C9" s="21">
        <v>171</v>
      </c>
      <c r="D9" s="12"/>
      <c r="E9" s="60"/>
      <c r="F9" s="53"/>
      <c r="G9" s="111" t="s">
        <v>327</v>
      </c>
    </row>
    <row r="10" spans="1:7" ht="11.25" customHeight="1">
      <c r="A10" s="13" t="s">
        <v>638</v>
      </c>
      <c r="B10" s="13" t="s">
        <v>639</v>
      </c>
      <c r="C10" s="21">
        <v>120</v>
      </c>
      <c r="D10" s="12"/>
      <c r="E10" s="60"/>
      <c r="F10" s="57"/>
      <c r="G10" s="111"/>
    </row>
    <row r="11" spans="1:7" ht="11.25" customHeight="1">
      <c r="A11" s="13" t="s">
        <v>640</v>
      </c>
      <c r="B11" s="13" t="s">
        <v>641</v>
      </c>
      <c r="C11" s="21">
        <v>64</v>
      </c>
      <c r="D11" s="12"/>
      <c r="E11" s="60"/>
      <c r="F11" s="53" t="str">
        <f ca="1">"Map"&amp;MID(MID(CELL("filename",$A$1),FIND("]",CELL("filename",$A$1))+1,256),FIND(" ",MID(CELL("filename",$A$1),FIND("]",CELL("filename",$A$1))+1,256),"1"),256)&amp;":"</f>
        <v>Map 10.5:</v>
      </c>
      <c r="G11" s="110" t="s">
        <v>355</v>
      </c>
    </row>
    <row r="12" spans="1:7" ht="11.25" customHeight="1">
      <c r="A12" s="13" t="s">
        <v>642</v>
      </c>
      <c r="B12" s="13" t="s">
        <v>643</v>
      </c>
      <c r="C12" s="21">
        <v>88</v>
      </c>
      <c r="D12" s="12"/>
      <c r="E12" s="60"/>
      <c r="F12" s="53"/>
      <c r="G12" s="111" t="s">
        <v>328</v>
      </c>
    </row>
    <row r="13" spans="1:7" ht="11.25" customHeight="1">
      <c r="A13" s="13" t="s">
        <v>644</v>
      </c>
      <c r="B13" s="13" t="s">
        <v>645</v>
      </c>
      <c r="C13" s="21">
        <v>34</v>
      </c>
      <c r="D13" s="12"/>
      <c r="E13" s="60"/>
      <c r="F13" s="57"/>
      <c r="G13" s="111"/>
    </row>
    <row r="14" spans="1:7" ht="11.25" customHeight="1">
      <c r="A14" s="13" t="s">
        <v>646</v>
      </c>
      <c r="B14" s="13" t="s">
        <v>647</v>
      </c>
      <c r="C14" s="21">
        <v>43</v>
      </c>
      <c r="D14" s="12"/>
      <c r="E14" s="60"/>
      <c r="F14" s="53" t="str">
        <f ca="1">"Carte"&amp;MID(MID(CELL("filename",$A$1),FIND("]",CELL("filename",$A$1))+1,256),FIND(" ",MID(CELL("filename",$A$1),FIND("]",CELL("filename",$A$1))+1,256),"1"),256)&amp;":"</f>
        <v>Carte 10.5:</v>
      </c>
      <c r="G14" s="110" t="s">
        <v>357</v>
      </c>
    </row>
    <row r="15" spans="1:7" ht="11.25" customHeight="1">
      <c r="A15" s="13" t="s">
        <v>648</v>
      </c>
      <c r="B15" s="13" t="s">
        <v>649</v>
      </c>
      <c r="C15" s="21">
        <v>33</v>
      </c>
      <c r="D15" s="12"/>
      <c r="E15" s="60"/>
      <c r="G15" s="111" t="s">
        <v>329</v>
      </c>
    </row>
    <row r="16" spans="1:5" ht="11.25" customHeight="1">
      <c r="A16" s="13" t="s">
        <v>650</v>
      </c>
      <c r="B16" s="13" t="s">
        <v>651</v>
      </c>
      <c r="C16" s="21">
        <v>34</v>
      </c>
      <c r="D16" s="12"/>
      <c r="E16" s="60"/>
    </row>
    <row r="17" spans="1:5" ht="11.25" customHeight="1">
      <c r="A17" s="13" t="s">
        <v>652</v>
      </c>
      <c r="B17" s="13" t="s">
        <v>653</v>
      </c>
      <c r="C17" s="21">
        <v>44</v>
      </c>
      <c r="D17" s="12"/>
      <c r="E17" s="60"/>
    </row>
    <row r="18" spans="1:5" ht="11.25" customHeight="1">
      <c r="A18" s="13" t="s">
        <v>654</v>
      </c>
      <c r="B18" s="13" t="s">
        <v>655</v>
      </c>
      <c r="C18" s="21">
        <v>36</v>
      </c>
      <c r="D18" s="12"/>
      <c r="E18" s="60"/>
    </row>
    <row r="19" spans="1:5" ht="11.25" customHeight="1">
      <c r="A19" s="13" t="s">
        <v>656</v>
      </c>
      <c r="B19" s="13" t="s">
        <v>657</v>
      </c>
      <c r="C19" s="21">
        <v>511</v>
      </c>
      <c r="D19" s="12"/>
      <c r="E19" s="60"/>
    </row>
    <row r="20" spans="1:5" ht="11.25" customHeight="1">
      <c r="A20" s="13" t="s">
        <v>658</v>
      </c>
      <c r="B20" s="13" t="s">
        <v>145</v>
      </c>
      <c r="C20" s="21">
        <v>118</v>
      </c>
      <c r="D20" s="12"/>
      <c r="E20" s="60"/>
    </row>
    <row r="21" spans="1:9" ht="11.25" customHeight="1">
      <c r="A21" s="13" t="s">
        <v>659</v>
      </c>
      <c r="B21" s="13" t="s">
        <v>660</v>
      </c>
      <c r="C21" s="21">
        <v>99</v>
      </c>
      <c r="D21" s="12"/>
      <c r="E21" s="60"/>
      <c r="H21" s="11"/>
      <c r="I21" s="11"/>
    </row>
    <row r="22" spans="1:9" ht="11.25" customHeight="1">
      <c r="A22" s="13" t="s">
        <v>661</v>
      </c>
      <c r="B22" s="13" t="s">
        <v>662</v>
      </c>
      <c r="C22" s="21">
        <v>179</v>
      </c>
      <c r="D22" s="12"/>
      <c r="E22" s="60"/>
      <c r="G22" s="10"/>
      <c r="H22" s="11"/>
      <c r="I22" s="11"/>
    </row>
    <row r="23" spans="1:11" ht="11.25" customHeight="1">
      <c r="A23" s="13" t="s">
        <v>663</v>
      </c>
      <c r="B23" s="13" t="s">
        <v>664</v>
      </c>
      <c r="C23" s="21">
        <v>148</v>
      </c>
      <c r="D23" s="12"/>
      <c r="E23" s="60"/>
      <c r="F23" s="10" t="s">
        <v>665</v>
      </c>
      <c r="G23" s="189" t="s">
        <v>272</v>
      </c>
      <c r="H23" s="190"/>
      <c r="J23" s="211">
        <f>PERCENTILE(C$3:C$233,0)</f>
        <v>0</v>
      </c>
      <c r="K23" s="19" t="s">
        <v>667</v>
      </c>
    </row>
    <row r="24" spans="1:11" ht="11.25" customHeight="1">
      <c r="A24" s="11" t="s">
        <v>668</v>
      </c>
      <c r="B24" s="11" t="s">
        <v>669</v>
      </c>
      <c r="C24" s="21">
        <v>102</v>
      </c>
      <c r="D24" s="12"/>
      <c r="E24" s="60"/>
      <c r="G24" s="191" t="s">
        <v>273</v>
      </c>
      <c r="H24" s="190"/>
      <c r="J24" s="211">
        <f>PERCENTILE(C$3:C$233,0.2)</f>
        <v>18.800000000000004</v>
      </c>
      <c r="K24" s="19" t="s">
        <v>671</v>
      </c>
    </row>
    <row r="25" spans="1:11" ht="11.25" customHeight="1">
      <c r="A25" s="11" t="s">
        <v>672</v>
      </c>
      <c r="B25" s="11" t="s">
        <v>146</v>
      </c>
      <c r="C25" s="21">
        <v>105</v>
      </c>
      <c r="D25" s="12"/>
      <c r="E25" s="60"/>
      <c r="G25" s="191" t="s">
        <v>274</v>
      </c>
      <c r="H25" s="190"/>
      <c r="J25" s="211">
        <f>PERCENTILE(C$3:C$233,0.4)</f>
        <v>37</v>
      </c>
      <c r="K25" s="19" t="s">
        <v>673</v>
      </c>
    </row>
    <row r="26" spans="1:11" ht="11.25" customHeight="1">
      <c r="A26" s="11" t="s">
        <v>674</v>
      </c>
      <c r="B26" s="11" t="s">
        <v>675</v>
      </c>
      <c r="C26" s="21">
        <v>125</v>
      </c>
      <c r="D26" s="12"/>
      <c r="E26" s="60"/>
      <c r="G26" s="189" t="s">
        <v>275</v>
      </c>
      <c r="H26" s="190"/>
      <c r="J26" s="211">
        <f>PERCENTILE(C$3:C$233,0.5)</f>
        <v>48</v>
      </c>
      <c r="K26" s="26" t="s">
        <v>676</v>
      </c>
    </row>
    <row r="27" spans="1:11" ht="11.25" customHeight="1">
      <c r="A27" s="11" t="s">
        <v>872</v>
      </c>
      <c r="B27" s="11" t="s">
        <v>281</v>
      </c>
      <c r="C27" s="21">
        <v>49</v>
      </c>
      <c r="D27" s="12"/>
      <c r="E27" s="60"/>
      <c r="G27" s="189" t="s">
        <v>276</v>
      </c>
      <c r="H27" s="190"/>
      <c r="J27" s="211">
        <f>PERCENTILE(C$3:C$233,0.6)</f>
        <v>60</v>
      </c>
      <c r="K27" s="19" t="s">
        <v>819</v>
      </c>
    </row>
    <row r="28" spans="1:11" ht="11.25" customHeight="1">
      <c r="A28" s="11" t="s">
        <v>873</v>
      </c>
      <c r="B28" s="11" t="s">
        <v>850</v>
      </c>
      <c r="C28" s="21">
        <v>114</v>
      </c>
      <c r="D28" s="12"/>
      <c r="E28" s="60"/>
      <c r="G28" s="7" t="s">
        <v>1191</v>
      </c>
      <c r="H28" s="192" t="s">
        <v>822</v>
      </c>
      <c r="J28" s="211">
        <f>PERCENTILE(C$3:C$233,0.8)</f>
        <v>91</v>
      </c>
      <c r="K28" s="19" t="s">
        <v>21</v>
      </c>
    </row>
    <row r="29" spans="1:11" ht="11.25" customHeight="1">
      <c r="A29" s="11" t="s">
        <v>874</v>
      </c>
      <c r="B29" s="11" t="s">
        <v>851</v>
      </c>
      <c r="C29" s="21">
        <v>89</v>
      </c>
      <c r="D29" s="12"/>
      <c r="E29" s="60"/>
      <c r="F29" s="2"/>
      <c r="G29" s="2"/>
      <c r="J29" s="211">
        <f>PERCENTILE(C$3:C$233,1)</f>
        <v>708</v>
      </c>
      <c r="K29" s="11" t="s">
        <v>24</v>
      </c>
    </row>
    <row r="30" spans="1:9" ht="11.25" customHeight="1">
      <c r="A30" s="11" t="s">
        <v>842</v>
      </c>
      <c r="B30" s="11" t="s">
        <v>57</v>
      </c>
      <c r="C30" s="21">
        <v>708</v>
      </c>
      <c r="D30" s="12"/>
      <c r="E30" s="60"/>
      <c r="F30" s="6" t="s">
        <v>27</v>
      </c>
      <c r="G30" s="27"/>
      <c r="H30" s="11"/>
      <c r="I30" s="11"/>
    </row>
    <row r="31" spans="1:9" ht="11.25" customHeight="1">
      <c r="A31" s="11" t="s">
        <v>843</v>
      </c>
      <c r="B31" s="11" t="s">
        <v>841</v>
      </c>
      <c r="C31" s="21">
        <v>92</v>
      </c>
      <c r="D31" s="12"/>
      <c r="E31" s="60"/>
      <c r="F31" s="2" t="s">
        <v>30</v>
      </c>
      <c r="G31" s="188" t="s">
        <v>1188</v>
      </c>
      <c r="H31" s="2"/>
      <c r="I31" s="2"/>
    </row>
    <row r="32" spans="1:9" ht="11.25" customHeight="1">
      <c r="A32" s="11" t="s">
        <v>844</v>
      </c>
      <c r="B32" s="11" t="s">
        <v>59</v>
      </c>
      <c r="C32" s="21">
        <v>423</v>
      </c>
      <c r="D32" s="12"/>
      <c r="E32" s="60"/>
      <c r="F32" s="2"/>
      <c r="G32" s="188"/>
      <c r="H32" s="2"/>
      <c r="I32" s="2"/>
    </row>
    <row r="33" spans="1:9" ht="11.25" customHeight="1">
      <c r="A33" s="11" t="s">
        <v>845</v>
      </c>
      <c r="B33" s="11" t="s">
        <v>61</v>
      </c>
      <c r="C33" s="21">
        <v>373</v>
      </c>
      <c r="D33" s="12"/>
      <c r="E33" s="60"/>
      <c r="F33" s="2" t="s">
        <v>35</v>
      </c>
      <c r="G33" s="188" t="s">
        <v>17</v>
      </c>
      <c r="H33" s="2"/>
      <c r="I33" s="2"/>
    </row>
    <row r="34" spans="1:9" ht="11.25" customHeight="1">
      <c r="A34" s="11" t="s">
        <v>846</v>
      </c>
      <c r="B34" s="11" t="s">
        <v>852</v>
      </c>
      <c r="C34" s="21">
        <v>124</v>
      </c>
      <c r="D34" s="12"/>
      <c r="E34" s="60"/>
      <c r="F34" s="2"/>
      <c r="G34" s="188"/>
      <c r="H34" s="2"/>
      <c r="I34" s="2"/>
    </row>
    <row r="35" spans="1:9" ht="11.25" customHeight="1">
      <c r="A35" s="11" t="s">
        <v>847</v>
      </c>
      <c r="B35" s="11" t="s">
        <v>708</v>
      </c>
      <c r="C35" s="21">
        <v>66</v>
      </c>
      <c r="D35" s="12"/>
      <c r="E35" s="60"/>
      <c r="F35" s="2" t="s">
        <v>40</v>
      </c>
      <c r="G35" s="188" t="s">
        <v>18</v>
      </c>
      <c r="H35" s="2"/>
      <c r="I35" s="2"/>
    </row>
    <row r="36" spans="1:9" ht="11.25" customHeight="1">
      <c r="A36" s="11" t="s">
        <v>848</v>
      </c>
      <c r="B36" s="11" t="s">
        <v>853</v>
      </c>
      <c r="C36" s="21">
        <v>87</v>
      </c>
      <c r="D36" s="12"/>
      <c r="E36" s="60"/>
      <c r="F36" s="3"/>
      <c r="G36" s="3"/>
      <c r="H36" s="2"/>
      <c r="I36" s="2"/>
    </row>
    <row r="37" spans="1:9" ht="11.25" customHeight="1">
      <c r="A37" s="11" t="s">
        <v>849</v>
      </c>
      <c r="B37" s="11" t="s">
        <v>854</v>
      </c>
      <c r="C37" s="21">
        <v>172</v>
      </c>
      <c r="D37" s="12"/>
      <c r="E37" s="60"/>
      <c r="F37" s="2"/>
      <c r="G37" s="2"/>
      <c r="H37" s="2"/>
      <c r="I37" s="2"/>
    </row>
    <row r="38" spans="1:9" ht="11.25" customHeight="1">
      <c r="A38" s="11" t="s">
        <v>484</v>
      </c>
      <c r="B38" s="11" t="s">
        <v>855</v>
      </c>
      <c r="C38" s="21">
        <v>94</v>
      </c>
      <c r="D38" s="12"/>
      <c r="E38" s="60"/>
      <c r="F38" s="2"/>
      <c r="G38" s="2"/>
      <c r="H38" s="2"/>
      <c r="I38" s="2"/>
    </row>
    <row r="39" spans="1:9" ht="11.25" customHeight="1">
      <c r="A39" s="11" t="s">
        <v>485</v>
      </c>
      <c r="B39" s="11" t="s">
        <v>734</v>
      </c>
      <c r="C39" s="21">
        <v>135</v>
      </c>
      <c r="D39" s="12"/>
      <c r="E39" s="60"/>
      <c r="F39" s="14" t="s">
        <v>49</v>
      </c>
      <c r="G39" s="2"/>
      <c r="H39" s="2"/>
      <c r="I39" s="2"/>
    </row>
    <row r="40" spans="1:9" ht="11.25" customHeight="1">
      <c r="A40" s="11" t="s">
        <v>486</v>
      </c>
      <c r="B40" s="11" t="s">
        <v>493</v>
      </c>
      <c r="C40" s="21">
        <v>123</v>
      </c>
      <c r="D40" s="12"/>
      <c r="E40" s="60"/>
      <c r="F40" s="2" t="s">
        <v>30</v>
      </c>
      <c r="G40" s="15" t="s">
        <v>326</v>
      </c>
      <c r="H40" s="2"/>
      <c r="I40" s="2"/>
    </row>
    <row r="41" spans="1:9" ht="11.25" customHeight="1">
      <c r="A41" s="11" t="s">
        <v>487</v>
      </c>
      <c r="B41" s="11" t="s">
        <v>740</v>
      </c>
      <c r="C41" s="21">
        <v>109</v>
      </c>
      <c r="D41" s="12"/>
      <c r="E41" s="60"/>
      <c r="F41" s="2"/>
      <c r="G41" s="16"/>
      <c r="H41" s="2"/>
      <c r="I41" s="2"/>
    </row>
    <row r="42" spans="1:9" ht="11.25" customHeight="1">
      <c r="A42" s="11" t="s">
        <v>488</v>
      </c>
      <c r="B42" s="11" t="s">
        <v>742</v>
      </c>
      <c r="C42" s="21">
        <v>82</v>
      </c>
      <c r="D42" s="12"/>
      <c r="E42" s="60"/>
      <c r="F42" s="2" t="s">
        <v>35</v>
      </c>
      <c r="G42" s="15" t="s">
        <v>325</v>
      </c>
      <c r="H42" s="2"/>
      <c r="I42" s="2"/>
    </row>
    <row r="43" spans="1:9" ht="11.25" customHeight="1">
      <c r="A43" s="11" t="s">
        <v>589</v>
      </c>
      <c r="B43" s="11" t="s">
        <v>744</v>
      </c>
      <c r="C43" s="21">
        <v>95</v>
      </c>
      <c r="D43" s="12"/>
      <c r="E43" s="60"/>
      <c r="F43" s="2"/>
      <c r="G43" s="17"/>
      <c r="H43" s="2"/>
      <c r="I43" s="2"/>
    </row>
    <row r="44" spans="1:9" ht="11.25" customHeight="1">
      <c r="A44" s="11" t="s">
        <v>745</v>
      </c>
      <c r="B44" s="11" t="s">
        <v>746</v>
      </c>
      <c r="C44" s="21">
        <v>21</v>
      </c>
      <c r="D44" s="12"/>
      <c r="E44" s="60"/>
      <c r="F44" s="2" t="s">
        <v>40</v>
      </c>
      <c r="G44" s="15" t="s">
        <v>324</v>
      </c>
      <c r="H44" s="2"/>
      <c r="I44" s="2"/>
    </row>
    <row r="45" spans="1:9" ht="11.25" customHeight="1">
      <c r="A45" s="194" t="s">
        <v>490</v>
      </c>
      <c r="B45" s="194" t="s">
        <v>284</v>
      </c>
      <c r="C45" s="21">
        <v>28</v>
      </c>
      <c r="D45" s="12"/>
      <c r="E45" s="60"/>
      <c r="F45" s="2"/>
      <c r="G45" s="2"/>
      <c r="H45" s="2"/>
      <c r="I45" s="2"/>
    </row>
    <row r="46" spans="1:5" ht="11.25" customHeight="1">
      <c r="A46" s="11" t="s">
        <v>591</v>
      </c>
      <c r="B46" s="11" t="s">
        <v>751</v>
      </c>
      <c r="C46" s="21">
        <v>29</v>
      </c>
      <c r="D46" s="12"/>
      <c r="E46" s="60"/>
    </row>
    <row r="47" spans="1:5" ht="11.25" customHeight="1">
      <c r="A47" s="11" t="s">
        <v>592</v>
      </c>
      <c r="B47" s="11" t="s">
        <v>752</v>
      </c>
      <c r="C47" s="21">
        <v>28</v>
      </c>
      <c r="D47" s="12"/>
      <c r="E47" s="60"/>
    </row>
    <row r="48" spans="1:5" ht="11.25" customHeight="1">
      <c r="A48" s="11" t="s">
        <v>593</v>
      </c>
      <c r="B48" s="11" t="s">
        <v>753</v>
      </c>
      <c r="C48" s="21">
        <v>14</v>
      </c>
      <c r="D48" s="12"/>
      <c r="E48" s="60"/>
    </row>
    <row r="49" spans="1:5" ht="11.25" customHeight="1">
      <c r="A49" s="11" t="s">
        <v>557</v>
      </c>
      <c r="B49" s="11" t="s">
        <v>754</v>
      </c>
      <c r="C49" s="21">
        <v>20</v>
      </c>
      <c r="D49" s="12"/>
      <c r="E49" s="60"/>
    </row>
    <row r="50" spans="1:5" ht="11.25" customHeight="1">
      <c r="A50" s="11" t="s">
        <v>558</v>
      </c>
      <c r="B50" s="11" t="s">
        <v>755</v>
      </c>
      <c r="C50" s="21">
        <v>0</v>
      </c>
      <c r="D50" s="12"/>
      <c r="E50" s="60"/>
    </row>
    <row r="51" spans="1:7" ht="11.25" customHeight="1">
      <c r="A51" s="11" t="s">
        <v>559</v>
      </c>
      <c r="B51" s="11" t="s">
        <v>756</v>
      </c>
      <c r="C51" s="21">
        <v>0</v>
      </c>
      <c r="D51" s="12"/>
      <c r="E51" s="60"/>
      <c r="G51" s="188"/>
    </row>
    <row r="52" spans="1:7" ht="11.25" customHeight="1">
      <c r="A52" s="11" t="s">
        <v>560</v>
      </c>
      <c r="B52" s="11" t="s">
        <v>757</v>
      </c>
      <c r="C52" s="21">
        <v>24</v>
      </c>
      <c r="D52" s="12"/>
      <c r="E52" s="60"/>
      <c r="G52" s="188"/>
    </row>
    <row r="53" spans="1:7" ht="11.25" customHeight="1">
      <c r="A53" s="11" t="s">
        <v>561</v>
      </c>
      <c r="B53" s="11" t="s">
        <v>758</v>
      </c>
      <c r="C53" s="21">
        <v>18</v>
      </c>
      <c r="D53" s="12"/>
      <c r="E53" s="60"/>
      <c r="G53" s="188"/>
    </row>
    <row r="54" spans="1:7" ht="11.25" customHeight="1">
      <c r="A54" s="11" t="s">
        <v>562</v>
      </c>
      <c r="B54" s="11" t="s">
        <v>759</v>
      </c>
      <c r="C54" s="21">
        <v>28</v>
      </c>
      <c r="D54" s="12"/>
      <c r="E54" s="60"/>
      <c r="G54" s="188"/>
    </row>
    <row r="55" spans="1:7" ht="11.25" customHeight="1">
      <c r="A55" s="11" t="s">
        <v>563</v>
      </c>
      <c r="B55" s="11" t="s">
        <v>760</v>
      </c>
      <c r="C55" s="21">
        <v>57</v>
      </c>
      <c r="D55" s="12"/>
      <c r="E55" s="60"/>
      <c r="G55" s="188"/>
    </row>
    <row r="56" spans="1:7" ht="11.25" customHeight="1">
      <c r="A56" s="11" t="s">
        <v>564</v>
      </c>
      <c r="B56" s="11" t="s">
        <v>761</v>
      </c>
      <c r="C56" s="21">
        <v>0</v>
      </c>
      <c r="D56" s="12"/>
      <c r="E56" s="60"/>
      <c r="G56" s="188"/>
    </row>
    <row r="57" spans="1:9" ht="11.25" customHeight="1">
      <c r="A57" s="11" t="s">
        <v>565</v>
      </c>
      <c r="B57" s="11" t="s">
        <v>762</v>
      </c>
      <c r="C57" s="21">
        <v>0</v>
      </c>
      <c r="D57" s="12"/>
      <c r="E57" s="60"/>
      <c r="F57" s="2"/>
      <c r="H57" s="2"/>
      <c r="I57" s="2"/>
    </row>
    <row r="58" spans="1:9" ht="11.25" customHeight="1">
      <c r="A58" s="11" t="s">
        <v>566</v>
      </c>
      <c r="B58" s="11" t="s">
        <v>763</v>
      </c>
      <c r="C58" s="21">
        <v>0</v>
      </c>
      <c r="D58" s="12"/>
      <c r="E58" s="60"/>
      <c r="F58" s="2"/>
      <c r="G58" s="185"/>
      <c r="H58" s="2"/>
      <c r="I58" s="2"/>
    </row>
    <row r="59" spans="1:9" ht="11.25" customHeight="1">
      <c r="A59" s="11" t="s">
        <v>764</v>
      </c>
      <c r="B59" s="11" t="s">
        <v>765</v>
      </c>
      <c r="C59" s="21">
        <v>40</v>
      </c>
      <c r="D59" s="12"/>
      <c r="E59" s="60"/>
      <c r="F59" s="2"/>
      <c r="G59" s="188"/>
      <c r="H59" s="2"/>
      <c r="I59" s="2"/>
    </row>
    <row r="60" spans="1:9" ht="11.25" customHeight="1">
      <c r="A60" s="11" t="s">
        <v>766</v>
      </c>
      <c r="B60" s="11" t="s">
        <v>767</v>
      </c>
      <c r="C60" s="21">
        <v>68</v>
      </c>
      <c r="D60" s="12"/>
      <c r="E60" s="60"/>
      <c r="F60" s="2"/>
      <c r="G60" s="188"/>
      <c r="H60" s="2"/>
      <c r="I60" s="2"/>
    </row>
    <row r="61" spans="1:5" ht="11.25" customHeight="1">
      <c r="A61" s="11" t="s">
        <v>768</v>
      </c>
      <c r="B61" s="11" t="s">
        <v>769</v>
      </c>
      <c r="C61" s="21">
        <v>67</v>
      </c>
      <c r="D61" s="12"/>
      <c r="E61" s="60"/>
    </row>
    <row r="62" spans="1:5" ht="11.25" customHeight="1">
      <c r="A62" s="11" t="s">
        <v>770</v>
      </c>
      <c r="B62" s="11" t="s">
        <v>771</v>
      </c>
      <c r="C62" s="21">
        <v>90</v>
      </c>
      <c r="D62" s="12"/>
      <c r="E62" s="60"/>
    </row>
    <row r="63" spans="1:5" ht="11.25" customHeight="1">
      <c r="A63" s="11" t="s">
        <v>772</v>
      </c>
      <c r="B63" s="11" t="s">
        <v>773</v>
      </c>
      <c r="C63" s="21">
        <v>24</v>
      </c>
      <c r="D63" s="12"/>
      <c r="E63" s="60"/>
    </row>
    <row r="64" spans="1:5" ht="11.25" customHeight="1">
      <c r="A64" s="18" t="s">
        <v>774</v>
      </c>
      <c r="B64" s="11" t="s">
        <v>775</v>
      </c>
      <c r="C64" s="21">
        <v>22</v>
      </c>
      <c r="D64" s="12"/>
      <c r="E64" s="60"/>
    </row>
    <row r="65" spans="1:5" ht="11.25" customHeight="1">
      <c r="A65" s="11" t="s">
        <v>776</v>
      </c>
      <c r="B65" s="11" t="s">
        <v>532</v>
      </c>
      <c r="C65" s="21">
        <v>28</v>
      </c>
      <c r="D65" s="12"/>
      <c r="E65" s="60"/>
    </row>
    <row r="66" spans="1:5" ht="11.25" customHeight="1">
      <c r="A66" s="11" t="s">
        <v>533</v>
      </c>
      <c r="B66" s="11" t="s">
        <v>534</v>
      </c>
      <c r="C66" s="21">
        <v>91</v>
      </c>
      <c r="D66" s="12"/>
      <c r="E66" s="60"/>
    </row>
    <row r="67" spans="1:5" ht="11.25" customHeight="1">
      <c r="A67" s="11" t="s">
        <v>535</v>
      </c>
      <c r="B67" s="11" t="s">
        <v>430</v>
      </c>
      <c r="C67" s="21">
        <v>26</v>
      </c>
      <c r="D67" s="12"/>
      <c r="E67" s="60"/>
    </row>
    <row r="68" spans="1:5" ht="11.25" customHeight="1">
      <c r="A68" s="11" t="s">
        <v>431</v>
      </c>
      <c r="B68" s="11" t="s">
        <v>147</v>
      </c>
      <c r="C68" s="21">
        <v>24</v>
      </c>
      <c r="D68" s="12"/>
      <c r="E68" s="60"/>
    </row>
    <row r="69" spans="1:5" ht="11.25" customHeight="1">
      <c r="A69" s="11" t="s">
        <v>432</v>
      </c>
      <c r="B69" s="11" t="s">
        <v>433</v>
      </c>
      <c r="C69" s="21">
        <v>18</v>
      </c>
      <c r="D69" s="12"/>
      <c r="E69" s="60"/>
    </row>
    <row r="70" spans="1:5" ht="11.25" customHeight="1">
      <c r="A70" s="11" t="s">
        <v>434</v>
      </c>
      <c r="B70" s="11" t="s">
        <v>1132</v>
      </c>
      <c r="C70" s="21">
        <v>59</v>
      </c>
      <c r="D70" s="12"/>
      <c r="E70" s="60"/>
    </row>
    <row r="71" spans="1:5" ht="11.25" customHeight="1">
      <c r="A71" s="13" t="s">
        <v>1133</v>
      </c>
      <c r="B71" s="13" t="s">
        <v>1134</v>
      </c>
      <c r="C71" s="21">
        <v>39</v>
      </c>
      <c r="D71" s="12"/>
      <c r="E71" s="60"/>
    </row>
    <row r="72" spans="1:5" ht="11.25" customHeight="1">
      <c r="A72" s="11" t="s">
        <v>1135</v>
      </c>
      <c r="B72" s="11" t="s">
        <v>1136</v>
      </c>
      <c r="C72" s="21">
        <v>23</v>
      </c>
      <c r="D72" s="12"/>
      <c r="E72" s="60"/>
    </row>
    <row r="73" spans="1:5" ht="11.25" customHeight="1">
      <c r="A73" s="11" t="s">
        <v>1137</v>
      </c>
      <c r="B73" s="11" t="s">
        <v>1138</v>
      </c>
      <c r="C73" s="21">
        <v>27</v>
      </c>
      <c r="D73" s="12"/>
      <c r="E73" s="60"/>
    </row>
    <row r="74" spans="1:5" ht="11.25" customHeight="1">
      <c r="A74" s="11" t="s">
        <v>1139</v>
      </c>
      <c r="B74" s="11" t="s">
        <v>1140</v>
      </c>
      <c r="C74" s="21">
        <v>25</v>
      </c>
      <c r="D74" s="12"/>
      <c r="E74" s="60"/>
    </row>
    <row r="75" spans="1:5" ht="11.25" customHeight="1">
      <c r="A75" s="11" t="s">
        <v>1141</v>
      </c>
      <c r="B75" s="11" t="s">
        <v>148</v>
      </c>
      <c r="C75" s="21">
        <v>0</v>
      </c>
      <c r="D75" s="12"/>
      <c r="E75" s="60"/>
    </row>
    <row r="76" spans="1:5" ht="11.25" customHeight="1">
      <c r="A76" s="11" t="s">
        <v>1142</v>
      </c>
      <c r="B76" s="11" t="s">
        <v>149</v>
      </c>
      <c r="C76" s="21">
        <v>0</v>
      </c>
      <c r="D76" s="12"/>
      <c r="E76" s="60"/>
    </row>
    <row r="77" spans="1:5" ht="11.25" customHeight="1">
      <c r="A77" s="11" t="s">
        <v>1143</v>
      </c>
      <c r="B77" s="11" t="s">
        <v>150</v>
      </c>
      <c r="C77" s="21">
        <v>0</v>
      </c>
      <c r="D77" s="12"/>
      <c r="E77" s="60"/>
    </row>
    <row r="78" spans="1:5" ht="11.25" customHeight="1">
      <c r="A78" s="11" t="s">
        <v>1144</v>
      </c>
      <c r="B78" s="11" t="s">
        <v>876</v>
      </c>
      <c r="C78" s="21">
        <v>154</v>
      </c>
      <c r="D78" s="12"/>
      <c r="E78" s="60"/>
    </row>
    <row r="79" spans="1:5" ht="11.25" customHeight="1">
      <c r="A79" s="11" t="s">
        <v>877</v>
      </c>
      <c r="B79" s="11" t="s">
        <v>878</v>
      </c>
      <c r="C79" s="21">
        <v>66</v>
      </c>
      <c r="D79" s="12"/>
      <c r="E79" s="60"/>
    </row>
    <row r="80" spans="1:5" ht="11.25" customHeight="1">
      <c r="A80" s="11" t="s">
        <v>879</v>
      </c>
      <c r="B80" s="11" t="s">
        <v>880</v>
      </c>
      <c r="C80" s="21">
        <v>80</v>
      </c>
      <c r="D80" s="12"/>
      <c r="E80" s="60"/>
    </row>
    <row r="81" spans="1:5" ht="11.25" customHeight="1">
      <c r="A81" s="11" t="s">
        <v>881</v>
      </c>
      <c r="B81" s="11" t="s">
        <v>882</v>
      </c>
      <c r="C81" s="21">
        <v>74</v>
      </c>
      <c r="D81" s="12"/>
      <c r="E81" s="60"/>
    </row>
    <row r="82" spans="1:5" ht="11.25" customHeight="1">
      <c r="A82" s="11" t="s">
        <v>883</v>
      </c>
      <c r="B82" s="11" t="s">
        <v>151</v>
      </c>
      <c r="C82" s="21">
        <v>59</v>
      </c>
      <c r="D82" s="12"/>
      <c r="E82" s="60"/>
    </row>
    <row r="83" spans="1:5" ht="11.25" customHeight="1">
      <c r="A83" s="11" t="s">
        <v>884</v>
      </c>
      <c r="B83" s="11" t="s">
        <v>885</v>
      </c>
      <c r="C83" s="21">
        <v>41</v>
      </c>
      <c r="D83" s="12"/>
      <c r="E83" s="60"/>
    </row>
    <row r="84" spans="1:5" ht="11.25" customHeight="1">
      <c r="A84" s="11" t="s">
        <v>886</v>
      </c>
      <c r="B84" s="11" t="s">
        <v>887</v>
      </c>
      <c r="C84" s="21">
        <v>57</v>
      </c>
      <c r="D84" s="12"/>
      <c r="E84" s="60"/>
    </row>
    <row r="85" spans="1:5" ht="11.25" customHeight="1">
      <c r="A85" s="11" t="s">
        <v>888</v>
      </c>
      <c r="B85" s="11" t="s">
        <v>889</v>
      </c>
      <c r="C85" s="21">
        <v>118</v>
      </c>
      <c r="D85" s="12"/>
      <c r="E85" s="60"/>
    </row>
    <row r="86" spans="1:5" ht="11.25" customHeight="1">
      <c r="A86" s="11" t="s">
        <v>890</v>
      </c>
      <c r="B86" s="11" t="s">
        <v>891</v>
      </c>
      <c r="C86" s="21">
        <v>82</v>
      </c>
      <c r="D86" s="12"/>
      <c r="E86" s="60"/>
    </row>
    <row r="87" spans="1:5" ht="11.25" customHeight="1">
      <c r="A87" s="11" t="s">
        <v>892</v>
      </c>
      <c r="B87" s="11" t="s">
        <v>893</v>
      </c>
      <c r="C87" s="21">
        <v>95</v>
      </c>
      <c r="D87" s="12"/>
      <c r="E87" s="60"/>
    </row>
    <row r="88" spans="1:5" ht="11.25" customHeight="1">
      <c r="A88" s="11" t="s">
        <v>894</v>
      </c>
      <c r="B88" s="11" t="s">
        <v>895</v>
      </c>
      <c r="C88" s="21">
        <v>54</v>
      </c>
      <c r="D88" s="12"/>
      <c r="E88" s="60"/>
    </row>
    <row r="89" spans="1:5" ht="11.25" customHeight="1">
      <c r="A89" s="11" t="s">
        <v>896</v>
      </c>
      <c r="B89" s="11" t="s">
        <v>897</v>
      </c>
      <c r="C89" s="21">
        <v>47</v>
      </c>
      <c r="D89" s="12"/>
      <c r="E89" s="60"/>
    </row>
    <row r="90" spans="1:5" ht="11.25" customHeight="1">
      <c r="A90" s="11" t="s">
        <v>898</v>
      </c>
      <c r="B90" s="11" t="s">
        <v>899</v>
      </c>
      <c r="C90" s="21">
        <v>43</v>
      </c>
      <c r="D90" s="12"/>
      <c r="E90" s="60"/>
    </row>
    <row r="91" spans="1:5" ht="11.25" customHeight="1">
      <c r="A91" s="11" t="s">
        <v>900</v>
      </c>
      <c r="B91" s="11" t="s">
        <v>901</v>
      </c>
      <c r="C91" s="21">
        <v>48</v>
      </c>
      <c r="D91" s="12"/>
      <c r="E91" s="60"/>
    </row>
    <row r="92" spans="1:5" ht="11.25" customHeight="1">
      <c r="A92" s="11" t="s">
        <v>902</v>
      </c>
      <c r="B92" s="11" t="s">
        <v>903</v>
      </c>
      <c r="C92" s="21">
        <v>41</v>
      </c>
      <c r="D92" s="12"/>
      <c r="E92" s="60"/>
    </row>
    <row r="93" spans="1:5" ht="11.25" customHeight="1">
      <c r="A93" s="11" t="s">
        <v>904</v>
      </c>
      <c r="B93" s="11" t="s">
        <v>905</v>
      </c>
      <c r="C93" s="21">
        <v>38</v>
      </c>
      <c r="D93" s="12"/>
      <c r="E93" s="60"/>
    </row>
    <row r="94" spans="1:5" ht="11.25" customHeight="1">
      <c r="A94" s="11" t="s">
        <v>906</v>
      </c>
      <c r="B94" s="11" t="s">
        <v>907</v>
      </c>
      <c r="C94" s="21">
        <v>54</v>
      </c>
      <c r="D94" s="12"/>
      <c r="E94" s="60"/>
    </row>
    <row r="95" spans="1:5" ht="11.25" customHeight="1">
      <c r="A95" s="11" t="s">
        <v>908</v>
      </c>
      <c r="B95" s="11" t="s">
        <v>909</v>
      </c>
      <c r="C95" s="21">
        <v>62</v>
      </c>
      <c r="D95" s="12"/>
      <c r="E95" s="60"/>
    </row>
    <row r="96" spans="1:5" ht="11.25" customHeight="1">
      <c r="A96" s="11" t="s">
        <v>910</v>
      </c>
      <c r="B96" s="11" t="s">
        <v>911</v>
      </c>
      <c r="C96" s="21">
        <v>52</v>
      </c>
      <c r="D96" s="12"/>
      <c r="E96" s="60"/>
    </row>
    <row r="97" spans="1:5" ht="11.25" customHeight="1">
      <c r="A97" s="11" t="s">
        <v>912</v>
      </c>
      <c r="B97" s="11" t="s">
        <v>913</v>
      </c>
      <c r="C97" s="21">
        <v>52</v>
      </c>
      <c r="D97" s="12"/>
      <c r="E97" s="60"/>
    </row>
    <row r="98" spans="1:5" ht="11.25" customHeight="1">
      <c r="A98" s="11" t="s">
        <v>914</v>
      </c>
      <c r="B98" s="11" t="s">
        <v>915</v>
      </c>
      <c r="C98" s="21">
        <v>45</v>
      </c>
      <c r="D98" s="12"/>
      <c r="E98" s="60"/>
    </row>
    <row r="99" spans="1:5" ht="11.25" customHeight="1">
      <c r="A99" s="11" t="s">
        <v>916</v>
      </c>
      <c r="B99" s="11" t="s">
        <v>917</v>
      </c>
      <c r="C99" s="21">
        <v>27</v>
      </c>
      <c r="D99" s="12"/>
      <c r="E99" s="60"/>
    </row>
    <row r="100" spans="1:5" ht="11.25" customHeight="1">
      <c r="A100" s="11" t="s">
        <v>918</v>
      </c>
      <c r="B100" s="11" t="s">
        <v>152</v>
      </c>
      <c r="C100" s="21">
        <v>0</v>
      </c>
      <c r="D100" s="12"/>
      <c r="E100" s="60"/>
    </row>
    <row r="101" spans="1:5" ht="11.25" customHeight="1">
      <c r="A101" s="11" t="s">
        <v>919</v>
      </c>
      <c r="B101" s="11" t="s">
        <v>153</v>
      </c>
      <c r="C101" s="21">
        <v>0</v>
      </c>
      <c r="D101" s="12"/>
      <c r="E101" s="60"/>
    </row>
    <row r="102" spans="1:5" ht="11.25" customHeight="1">
      <c r="A102" s="11" t="s">
        <v>920</v>
      </c>
      <c r="B102" s="11" t="s">
        <v>154</v>
      </c>
      <c r="C102" s="21">
        <v>0</v>
      </c>
      <c r="D102" s="12"/>
      <c r="E102" s="60"/>
    </row>
    <row r="103" spans="1:5" ht="11.25" customHeight="1">
      <c r="A103" s="11" t="s">
        <v>921</v>
      </c>
      <c r="B103" s="11" t="s">
        <v>155</v>
      </c>
      <c r="C103" s="21">
        <v>0</v>
      </c>
      <c r="D103" s="12"/>
      <c r="E103" s="60"/>
    </row>
    <row r="104" spans="1:5" ht="11.25" customHeight="1">
      <c r="A104" s="11" t="s">
        <v>922</v>
      </c>
      <c r="B104" s="11" t="s">
        <v>923</v>
      </c>
      <c r="C104" s="21">
        <v>76</v>
      </c>
      <c r="D104" s="12"/>
      <c r="E104" s="60"/>
    </row>
    <row r="105" spans="1:5" ht="11.25" customHeight="1">
      <c r="A105" s="11" t="s">
        <v>924</v>
      </c>
      <c r="B105" s="11" t="s">
        <v>925</v>
      </c>
      <c r="C105" s="21">
        <v>25</v>
      </c>
      <c r="D105" s="12"/>
      <c r="E105" s="60"/>
    </row>
    <row r="106" spans="1:5" ht="11.25" customHeight="1">
      <c r="A106" s="11" t="s">
        <v>926</v>
      </c>
      <c r="B106" s="11" t="s">
        <v>927</v>
      </c>
      <c r="C106" s="21">
        <v>94</v>
      </c>
      <c r="D106" s="12"/>
      <c r="E106" s="60"/>
    </row>
    <row r="107" spans="1:5" ht="11.25" customHeight="1">
      <c r="A107" s="11" t="s">
        <v>928</v>
      </c>
      <c r="B107" s="11" t="s">
        <v>929</v>
      </c>
      <c r="C107" s="21">
        <v>73</v>
      </c>
      <c r="D107" s="12"/>
      <c r="E107" s="60"/>
    </row>
    <row r="108" spans="1:5" ht="11.25" customHeight="1">
      <c r="A108" s="11" t="s">
        <v>937</v>
      </c>
      <c r="B108" s="11" t="s">
        <v>938</v>
      </c>
      <c r="C108" s="21">
        <v>48</v>
      </c>
      <c r="D108" s="12"/>
      <c r="E108" s="60"/>
    </row>
    <row r="109" spans="1:5" ht="11.25" customHeight="1">
      <c r="A109" s="11" t="s">
        <v>939</v>
      </c>
      <c r="B109" s="11" t="s">
        <v>940</v>
      </c>
      <c r="C109" s="21">
        <v>62</v>
      </c>
      <c r="D109" s="12"/>
      <c r="E109" s="60"/>
    </row>
    <row r="110" spans="1:5" ht="11.25" customHeight="1">
      <c r="A110" s="11" t="s">
        <v>941</v>
      </c>
      <c r="B110" s="11" t="s">
        <v>942</v>
      </c>
      <c r="C110" s="21">
        <v>83</v>
      </c>
      <c r="D110" s="12"/>
      <c r="E110" s="60"/>
    </row>
    <row r="111" spans="1:5" ht="11.25" customHeight="1">
      <c r="A111" s="11" t="s">
        <v>943</v>
      </c>
      <c r="B111" s="11" t="s">
        <v>944</v>
      </c>
      <c r="C111" s="21">
        <v>43</v>
      </c>
      <c r="D111" s="12"/>
      <c r="E111" s="60"/>
    </row>
    <row r="112" spans="1:5" ht="11.25" customHeight="1">
      <c r="A112" s="11" t="s">
        <v>945</v>
      </c>
      <c r="B112" s="11" t="s">
        <v>946</v>
      </c>
      <c r="C112" s="21">
        <v>37</v>
      </c>
      <c r="D112" s="12"/>
      <c r="E112" s="60"/>
    </row>
    <row r="113" spans="1:5" ht="11.25" customHeight="1">
      <c r="A113" s="11" t="s">
        <v>947</v>
      </c>
      <c r="B113" s="11" t="s">
        <v>948</v>
      </c>
      <c r="C113" s="21">
        <v>58</v>
      </c>
      <c r="D113" s="12"/>
      <c r="E113" s="60"/>
    </row>
    <row r="114" spans="1:5" ht="11.25" customHeight="1">
      <c r="A114" s="11" t="s">
        <v>949</v>
      </c>
      <c r="B114" s="11" t="s">
        <v>950</v>
      </c>
      <c r="C114" s="21">
        <v>54</v>
      </c>
      <c r="D114" s="12"/>
      <c r="E114" s="60"/>
    </row>
    <row r="115" spans="1:5" ht="11.25" customHeight="1">
      <c r="A115" s="11" t="s">
        <v>951</v>
      </c>
      <c r="B115" s="11" t="s">
        <v>952</v>
      </c>
      <c r="C115" s="21">
        <v>18</v>
      </c>
      <c r="D115" s="12"/>
      <c r="E115" s="60"/>
    </row>
    <row r="116" spans="1:5" ht="11.25" customHeight="1">
      <c r="A116" s="11" t="s">
        <v>567</v>
      </c>
      <c r="B116" s="11" t="s">
        <v>1062</v>
      </c>
      <c r="C116" s="21" t="s">
        <v>822</v>
      </c>
      <c r="D116" s="12"/>
      <c r="E116" s="60"/>
    </row>
    <row r="117" spans="1:5" ht="11.25" customHeight="1">
      <c r="A117" s="11" t="s">
        <v>573</v>
      </c>
      <c r="B117" s="11" t="s">
        <v>494</v>
      </c>
      <c r="C117" s="21" t="s">
        <v>822</v>
      </c>
      <c r="D117" s="12"/>
      <c r="E117" s="60"/>
    </row>
    <row r="118" spans="1:5" ht="11.25" customHeight="1">
      <c r="A118" s="11" t="s">
        <v>953</v>
      </c>
      <c r="B118" s="11" t="s">
        <v>156</v>
      </c>
      <c r="C118" s="21">
        <v>0</v>
      </c>
      <c r="D118" s="12"/>
      <c r="E118" s="60"/>
    </row>
    <row r="119" spans="1:5" ht="11.25" customHeight="1">
      <c r="A119" s="11" t="s">
        <v>955</v>
      </c>
      <c r="B119" s="11" t="s">
        <v>492</v>
      </c>
      <c r="C119" s="21">
        <v>31</v>
      </c>
      <c r="D119" s="12"/>
      <c r="E119" s="60"/>
    </row>
    <row r="120" spans="1:5" ht="11.25" customHeight="1">
      <c r="A120" s="11" t="s">
        <v>957</v>
      </c>
      <c r="B120" s="11" t="s">
        <v>491</v>
      </c>
      <c r="C120" s="21">
        <v>28</v>
      </c>
      <c r="D120" s="12"/>
      <c r="E120" s="60"/>
    </row>
    <row r="121" spans="1:5" ht="11.25" customHeight="1">
      <c r="A121" s="11" t="s">
        <v>959</v>
      </c>
      <c r="B121" s="11" t="s">
        <v>960</v>
      </c>
      <c r="C121" s="21">
        <v>106</v>
      </c>
      <c r="D121" s="12"/>
      <c r="E121" s="60"/>
    </row>
    <row r="122" spans="1:5" ht="11.25" customHeight="1">
      <c r="A122" s="11" t="s">
        <v>961</v>
      </c>
      <c r="B122" s="11" t="s">
        <v>962</v>
      </c>
      <c r="C122" s="21">
        <v>114</v>
      </c>
      <c r="D122" s="12"/>
      <c r="E122" s="60"/>
    </row>
    <row r="123" spans="1:5" ht="11.25" customHeight="1">
      <c r="A123" s="11" t="s">
        <v>963</v>
      </c>
      <c r="B123" s="11" t="s">
        <v>964</v>
      </c>
      <c r="C123" s="21">
        <v>104</v>
      </c>
      <c r="D123" s="12"/>
      <c r="E123" s="60"/>
    </row>
    <row r="124" spans="1:5" ht="11.25" customHeight="1">
      <c r="A124" s="11" t="s">
        <v>965</v>
      </c>
      <c r="B124" s="11" t="s">
        <v>966</v>
      </c>
      <c r="C124" s="21">
        <v>69</v>
      </c>
      <c r="D124" s="12"/>
      <c r="E124" s="60"/>
    </row>
    <row r="125" spans="1:5" ht="11.25" customHeight="1">
      <c r="A125" s="11" t="s">
        <v>967</v>
      </c>
      <c r="B125" s="11" t="s">
        <v>968</v>
      </c>
      <c r="C125" s="21">
        <v>80</v>
      </c>
      <c r="D125" s="12"/>
      <c r="E125" s="60"/>
    </row>
    <row r="126" spans="1:5" ht="11.25" customHeight="1">
      <c r="A126" s="11" t="s">
        <v>969</v>
      </c>
      <c r="B126" s="11" t="s">
        <v>970</v>
      </c>
      <c r="C126" s="21">
        <v>117</v>
      </c>
      <c r="D126" s="12"/>
      <c r="E126" s="60"/>
    </row>
    <row r="127" spans="1:5" ht="11.25" customHeight="1">
      <c r="A127" s="11" t="s">
        <v>971</v>
      </c>
      <c r="B127" s="11" t="s">
        <v>972</v>
      </c>
      <c r="C127" s="21">
        <v>52</v>
      </c>
      <c r="D127" s="12"/>
      <c r="E127" s="60"/>
    </row>
    <row r="128" spans="1:5" ht="11.25" customHeight="1">
      <c r="A128" s="11" t="s">
        <v>973</v>
      </c>
      <c r="B128" s="11" t="s">
        <v>974</v>
      </c>
      <c r="C128" s="21">
        <v>76</v>
      </c>
      <c r="D128" s="12"/>
      <c r="E128" s="60"/>
    </row>
    <row r="129" spans="1:5" ht="11.25" customHeight="1">
      <c r="A129" s="11" t="s">
        <v>975</v>
      </c>
      <c r="B129" s="11" t="s">
        <v>976</v>
      </c>
      <c r="C129" s="21">
        <v>0</v>
      </c>
      <c r="D129" s="12"/>
      <c r="E129" s="60"/>
    </row>
    <row r="130" spans="1:5" ht="11.25" customHeight="1">
      <c r="A130" s="11" t="s">
        <v>977</v>
      </c>
      <c r="B130" s="11" t="s">
        <v>978</v>
      </c>
      <c r="C130" s="21">
        <v>70</v>
      </c>
      <c r="D130" s="12"/>
      <c r="E130" s="60"/>
    </row>
    <row r="131" spans="1:5" ht="11.25" customHeight="1">
      <c r="A131" s="11" t="s">
        <v>979</v>
      </c>
      <c r="B131" s="11" t="s">
        <v>980</v>
      </c>
      <c r="C131" s="21">
        <v>45</v>
      </c>
      <c r="D131" s="12"/>
      <c r="E131" s="60"/>
    </row>
    <row r="132" spans="1:5" ht="11.25" customHeight="1">
      <c r="A132" s="11" t="s">
        <v>981</v>
      </c>
      <c r="B132" s="11" t="s">
        <v>982</v>
      </c>
      <c r="C132" s="21">
        <v>40</v>
      </c>
      <c r="D132" s="12"/>
      <c r="E132" s="60"/>
    </row>
    <row r="133" spans="1:5" ht="11.25" customHeight="1">
      <c r="A133" s="11" t="s">
        <v>983</v>
      </c>
      <c r="B133" s="11" t="s">
        <v>984</v>
      </c>
      <c r="C133" s="21">
        <v>91</v>
      </c>
      <c r="D133" s="12"/>
      <c r="E133" s="60"/>
    </row>
    <row r="134" spans="1:5" ht="11.25" customHeight="1">
      <c r="A134" s="11" t="s">
        <v>985</v>
      </c>
      <c r="B134" s="11" t="s">
        <v>986</v>
      </c>
      <c r="C134" s="21">
        <v>109</v>
      </c>
      <c r="D134" s="12"/>
      <c r="E134" s="60"/>
    </row>
    <row r="135" spans="1:5" ht="11.25" customHeight="1">
      <c r="A135" s="11" t="s">
        <v>987</v>
      </c>
      <c r="B135" s="11" t="s">
        <v>988</v>
      </c>
      <c r="C135" s="21">
        <v>28</v>
      </c>
      <c r="D135" s="12"/>
      <c r="E135" s="60"/>
    </row>
    <row r="136" spans="1:5" ht="11.25" customHeight="1">
      <c r="A136" s="11" t="s">
        <v>989</v>
      </c>
      <c r="B136" s="11" t="s">
        <v>990</v>
      </c>
      <c r="C136" s="21">
        <v>142</v>
      </c>
      <c r="D136" s="12"/>
      <c r="E136" s="60"/>
    </row>
    <row r="137" spans="1:5" ht="11.25" customHeight="1">
      <c r="A137" s="11" t="s">
        <v>991</v>
      </c>
      <c r="B137" s="11" t="s">
        <v>992</v>
      </c>
      <c r="C137" s="21">
        <v>139</v>
      </c>
      <c r="D137" s="12"/>
      <c r="E137" s="60"/>
    </row>
    <row r="138" spans="1:5" ht="11.25" customHeight="1">
      <c r="A138" s="11" t="s">
        <v>993</v>
      </c>
      <c r="B138" s="11" t="s">
        <v>994</v>
      </c>
      <c r="C138" s="21">
        <v>155</v>
      </c>
      <c r="D138" s="12"/>
      <c r="E138" s="60"/>
    </row>
    <row r="139" spans="1:5" ht="11.25" customHeight="1">
      <c r="A139" s="11" t="s">
        <v>995</v>
      </c>
      <c r="B139" s="11" t="s">
        <v>996</v>
      </c>
      <c r="C139" s="21">
        <v>55</v>
      </c>
      <c r="D139" s="12"/>
      <c r="E139" s="60"/>
    </row>
    <row r="140" spans="1:5" ht="11.25" customHeight="1">
      <c r="A140" s="11" t="s">
        <v>997</v>
      </c>
      <c r="B140" s="11" t="s">
        <v>998</v>
      </c>
      <c r="C140" s="21">
        <v>72</v>
      </c>
      <c r="D140" s="12"/>
      <c r="E140" s="60"/>
    </row>
    <row r="141" spans="1:5" ht="11.25" customHeight="1">
      <c r="A141" s="11" t="s">
        <v>999</v>
      </c>
      <c r="B141" s="11" t="s">
        <v>1000</v>
      </c>
      <c r="C141" s="21">
        <v>117</v>
      </c>
      <c r="D141" s="12"/>
      <c r="E141" s="60"/>
    </row>
    <row r="142" spans="1:5" ht="11.25" customHeight="1">
      <c r="A142" s="11" t="s">
        <v>866</v>
      </c>
      <c r="B142" s="11" t="s">
        <v>291</v>
      </c>
      <c r="C142" s="21">
        <v>66</v>
      </c>
      <c r="D142" s="12"/>
      <c r="E142" s="60"/>
    </row>
    <row r="143" spans="1:5" ht="11.25" customHeight="1">
      <c r="A143" s="11" t="s">
        <v>1019</v>
      </c>
      <c r="B143" s="11" t="s">
        <v>157</v>
      </c>
      <c r="C143" s="21">
        <v>61</v>
      </c>
      <c r="D143" s="12"/>
      <c r="E143" s="60"/>
    </row>
    <row r="144" spans="1:5" ht="11.25" customHeight="1">
      <c r="A144" s="11" t="s">
        <v>1020</v>
      </c>
      <c r="B144" s="11" t="s">
        <v>1021</v>
      </c>
      <c r="C144" s="21">
        <v>50</v>
      </c>
      <c r="D144" s="12"/>
      <c r="E144" s="60"/>
    </row>
    <row r="145" spans="1:5" ht="11.25" customHeight="1">
      <c r="A145" s="11" t="s">
        <v>1022</v>
      </c>
      <c r="B145" s="11" t="s">
        <v>158</v>
      </c>
      <c r="C145" s="21">
        <v>74</v>
      </c>
      <c r="D145" s="12"/>
      <c r="E145" s="60"/>
    </row>
    <row r="146" spans="1:5" ht="11.25" customHeight="1">
      <c r="A146" s="13" t="s">
        <v>1023</v>
      </c>
      <c r="B146" s="11" t="s">
        <v>159</v>
      </c>
      <c r="C146" s="21">
        <v>174</v>
      </c>
      <c r="D146" s="12"/>
      <c r="E146" s="60"/>
    </row>
    <row r="147" spans="1:5" ht="11.25" customHeight="1">
      <c r="A147" s="13" t="s">
        <v>1024</v>
      </c>
      <c r="B147" s="13" t="s">
        <v>1025</v>
      </c>
      <c r="C147" s="21">
        <v>43</v>
      </c>
      <c r="D147" s="12"/>
      <c r="E147" s="60"/>
    </row>
    <row r="148" spans="1:5" ht="11.25" customHeight="1">
      <c r="A148" s="13" t="s">
        <v>1026</v>
      </c>
      <c r="B148" s="13" t="s">
        <v>1027</v>
      </c>
      <c r="C148" s="21">
        <v>55</v>
      </c>
      <c r="D148" s="12"/>
      <c r="E148" s="60"/>
    </row>
    <row r="149" spans="1:5" ht="11.25" customHeight="1">
      <c r="A149" s="11" t="s">
        <v>1028</v>
      </c>
      <c r="B149" s="11" t="s">
        <v>160</v>
      </c>
      <c r="C149" s="21">
        <v>60</v>
      </c>
      <c r="D149" s="12"/>
      <c r="E149" s="60"/>
    </row>
    <row r="150" spans="1:5" ht="11.25" customHeight="1">
      <c r="A150" s="13" t="s">
        <v>1029</v>
      </c>
      <c r="B150" s="13" t="s">
        <v>1030</v>
      </c>
      <c r="C150" s="21">
        <v>34</v>
      </c>
      <c r="D150" s="12"/>
      <c r="E150" s="60"/>
    </row>
    <row r="151" spans="1:5" ht="11.25" customHeight="1">
      <c r="A151" s="13" t="s">
        <v>1031</v>
      </c>
      <c r="B151" s="13" t="s">
        <v>1032</v>
      </c>
      <c r="C151" s="21">
        <v>69</v>
      </c>
      <c r="D151" s="12"/>
      <c r="E151" s="60"/>
    </row>
    <row r="152" spans="1:5" ht="11.25" customHeight="1">
      <c r="A152" s="13" t="s">
        <v>1033</v>
      </c>
      <c r="B152" s="13" t="s">
        <v>1034</v>
      </c>
      <c r="C152" s="21">
        <v>53</v>
      </c>
      <c r="D152" s="12"/>
      <c r="E152" s="60"/>
    </row>
    <row r="153" spans="1:5" ht="11.25" customHeight="1">
      <c r="A153" s="13" t="s">
        <v>1035</v>
      </c>
      <c r="B153" s="13" t="s">
        <v>1036</v>
      </c>
      <c r="C153" s="21">
        <v>66</v>
      </c>
      <c r="D153" s="12"/>
      <c r="E153" s="60"/>
    </row>
    <row r="154" spans="1:5" ht="11.25" customHeight="1">
      <c r="A154" s="13" t="s">
        <v>1037</v>
      </c>
      <c r="B154" s="13" t="s">
        <v>161</v>
      </c>
      <c r="C154" s="21">
        <v>87</v>
      </c>
      <c r="D154" s="12"/>
      <c r="E154" s="60"/>
    </row>
    <row r="155" spans="1:5" ht="11.25" customHeight="1">
      <c r="A155" s="13" t="s">
        <v>1038</v>
      </c>
      <c r="B155" s="13" t="s">
        <v>1039</v>
      </c>
      <c r="C155" s="21">
        <v>90</v>
      </c>
      <c r="D155" s="12"/>
      <c r="E155" s="60"/>
    </row>
    <row r="156" spans="1:5" ht="11.25" customHeight="1">
      <c r="A156" s="13" t="s">
        <v>1040</v>
      </c>
      <c r="B156" s="13" t="s">
        <v>1041</v>
      </c>
      <c r="C156" s="21">
        <v>74</v>
      </c>
      <c r="D156" s="12"/>
      <c r="E156" s="60"/>
    </row>
    <row r="157" spans="1:5" ht="11.25" customHeight="1">
      <c r="A157" s="13" t="s">
        <v>1042</v>
      </c>
      <c r="B157" s="13" t="s">
        <v>162</v>
      </c>
      <c r="C157" s="21">
        <v>50</v>
      </c>
      <c r="D157" s="12"/>
      <c r="E157" s="60"/>
    </row>
    <row r="158" spans="1:5" ht="11.25" customHeight="1">
      <c r="A158" s="11" t="s">
        <v>1043</v>
      </c>
      <c r="B158" s="11" t="s">
        <v>1044</v>
      </c>
      <c r="C158" s="21">
        <v>69</v>
      </c>
      <c r="D158" s="12"/>
      <c r="E158" s="60"/>
    </row>
    <row r="159" spans="1:5" ht="11.25" customHeight="1">
      <c r="A159" s="11" t="s">
        <v>1045</v>
      </c>
      <c r="B159" s="11" t="s">
        <v>1046</v>
      </c>
      <c r="C159" s="21">
        <v>24</v>
      </c>
      <c r="D159" s="12"/>
      <c r="E159" s="60"/>
    </row>
    <row r="160" spans="1:5" ht="11.25" customHeight="1">
      <c r="A160" s="11" t="s">
        <v>1047</v>
      </c>
      <c r="B160" s="11" t="s">
        <v>1048</v>
      </c>
      <c r="C160" s="21">
        <v>44</v>
      </c>
      <c r="D160" s="12"/>
      <c r="E160" s="60"/>
    </row>
    <row r="161" spans="1:5" ht="11.25" customHeight="1">
      <c r="A161" s="11" t="s">
        <v>1049</v>
      </c>
      <c r="B161" s="11" t="s">
        <v>1050</v>
      </c>
      <c r="C161" s="21">
        <v>36</v>
      </c>
      <c r="D161" s="12"/>
      <c r="E161" s="60"/>
    </row>
    <row r="162" spans="1:5" ht="11.25" customHeight="1">
      <c r="A162" s="11" t="s">
        <v>1051</v>
      </c>
      <c r="B162" s="11" t="s">
        <v>1052</v>
      </c>
      <c r="C162" s="21">
        <v>82</v>
      </c>
      <c r="D162" s="12"/>
      <c r="E162" s="60"/>
    </row>
    <row r="163" spans="1:5" ht="11.25" customHeight="1">
      <c r="A163" s="11" t="s">
        <v>1053</v>
      </c>
      <c r="B163" s="11" t="s">
        <v>1054</v>
      </c>
      <c r="C163" s="21">
        <v>26</v>
      </c>
      <c r="D163" s="12"/>
      <c r="E163" s="60"/>
    </row>
    <row r="164" spans="1:5" ht="11.25" customHeight="1">
      <c r="A164" s="11" t="s">
        <v>1055</v>
      </c>
      <c r="B164" s="11" t="s">
        <v>163</v>
      </c>
      <c r="C164" s="21">
        <v>0</v>
      </c>
      <c r="D164" s="12"/>
      <c r="E164" s="60"/>
    </row>
    <row r="165" spans="1:5" ht="11.25" customHeight="1">
      <c r="A165" s="11" t="s">
        <v>1056</v>
      </c>
      <c r="B165" s="11" t="s">
        <v>164</v>
      </c>
      <c r="C165" s="21">
        <v>0</v>
      </c>
      <c r="D165" s="12"/>
      <c r="E165" s="60"/>
    </row>
    <row r="166" spans="1:5" ht="11.25" customHeight="1">
      <c r="A166" s="11" t="s">
        <v>1057</v>
      </c>
      <c r="B166" s="11" t="s">
        <v>1058</v>
      </c>
      <c r="C166" s="21">
        <v>50</v>
      </c>
      <c r="D166" s="12"/>
      <c r="E166" s="60"/>
    </row>
    <row r="167" spans="1:5" ht="11.25" customHeight="1">
      <c r="A167" s="11" t="s">
        <v>1059</v>
      </c>
      <c r="B167" s="11" t="s">
        <v>1060</v>
      </c>
      <c r="C167" s="21">
        <v>39</v>
      </c>
      <c r="D167" s="12"/>
      <c r="E167" s="60"/>
    </row>
    <row r="168" spans="1:5" ht="11.25" customHeight="1">
      <c r="A168" s="11" t="s">
        <v>1061</v>
      </c>
      <c r="B168" s="11" t="s">
        <v>1062</v>
      </c>
      <c r="C168" s="21">
        <v>45</v>
      </c>
      <c r="D168" s="12"/>
      <c r="E168" s="60"/>
    </row>
    <row r="169" spans="1:5" ht="11.25" customHeight="1">
      <c r="A169" s="11" t="s">
        <v>1063</v>
      </c>
      <c r="B169" s="11" t="s">
        <v>1064</v>
      </c>
      <c r="C169" s="21">
        <v>56</v>
      </c>
      <c r="D169" s="12"/>
      <c r="E169" s="60"/>
    </row>
    <row r="170" spans="1:5" ht="11.25" customHeight="1">
      <c r="A170" s="11" t="s">
        <v>1065</v>
      </c>
      <c r="B170" s="11" t="s">
        <v>1066</v>
      </c>
      <c r="C170" s="21">
        <v>37</v>
      </c>
      <c r="D170" s="12"/>
      <c r="E170" s="60"/>
    </row>
    <row r="171" spans="1:5" ht="11.25" customHeight="1">
      <c r="A171" s="11" t="s">
        <v>1067</v>
      </c>
      <c r="B171" s="11" t="s">
        <v>165</v>
      </c>
      <c r="C171" s="21">
        <v>159</v>
      </c>
      <c r="D171" s="12"/>
      <c r="E171" s="60"/>
    </row>
    <row r="172" spans="1:5" ht="11.25" customHeight="1">
      <c r="A172" s="11" t="s">
        <v>1068</v>
      </c>
      <c r="B172" s="11" t="s">
        <v>1069</v>
      </c>
      <c r="C172" s="21">
        <v>35</v>
      </c>
      <c r="D172" s="12"/>
      <c r="E172" s="60"/>
    </row>
    <row r="173" spans="1:5" ht="11.25" customHeight="1">
      <c r="A173" s="11" t="s">
        <v>1070</v>
      </c>
      <c r="B173" s="11" t="s">
        <v>1071</v>
      </c>
      <c r="C173" s="21">
        <v>60</v>
      </c>
      <c r="D173" s="12"/>
      <c r="E173" s="60"/>
    </row>
    <row r="174" spans="1:5" ht="11.25" customHeight="1">
      <c r="A174" s="11" t="s">
        <v>865</v>
      </c>
      <c r="B174" s="11" t="s">
        <v>295</v>
      </c>
      <c r="C174" s="21">
        <v>60</v>
      </c>
      <c r="D174" s="12"/>
      <c r="E174" s="60"/>
    </row>
    <row r="175" spans="1:5" ht="11.25" customHeight="1">
      <c r="A175" s="11" t="s">
        <v>1076</v>
      </c>
      <c r="B175" s="11" t="s">
        <v>1077</v>
      </c>
      <c r="C175" s="21">
        <v>114</v>
      </c>
      <c r="D175" s="12"/>
      <c r="E175" s="60"/>
    </row>
    <row r="176" spans="1:5" ht="11.25" customHeight="1">
      <c r="A176" s="11" t="s">
        <v>1078</v>
      </c>
      <c r="B176" s="11" t="s">
        <v>1079</v>
      </c>
      <c r="C176" s="21">
        <v>80</v>
      </c>
      <c r="D176" s="12"/>
      <c r="E176" s="60"/>
    </row>
    <row r="177" spans="1:5" ht="11.25" customHeight="1">
      <c r="A177" s="11" t="s">
        <v>1080</v>
      </c>
      <c r="B177" s="11" t="s">
        <v>1081</v>
      </c>
      <c r="C177" s="21">
        <v>65</v>
      </c>
      <c r="D177" s="12"/>
      <c r="E177" s="60"/>
    </row>
    <row r="178" spans="1:5" ht="11.25" customHeight="1">
      <c r="A178" s="11" t="s">
        <v>1082</v>
      </c>
      <c r="B178" s="11" t="s">
        <v>1083</v>
      </c>
      <c r="C178" s="21">
        <v>72</v>
      </c>
      <c r="D178" s="12"/>
      <c r="E178" s="60"/>
    </row>
    <row r="179" spans="1:5" ht="11.25" customHeight="1">
      <c r="A179" s="13" t="s">
        <v>1085</v>
      </c>
      <c r="B179" s="13" t="s">
        <v>1086</v>
      </c>
      <c r="C179" s="21">
        <v>28</v>
      </c>
      <c r="D179" s="12"/>
      <c r="E179" s="60"/>
    </row>
    <row r="180" spans="1:5" ht="11.25" customHeight="1">
      <c r="A180" s="13" t="s">
        <v>580</v>
      </c>
      <c r="B180" s="13" t="s">
        <v>582</v>
      </c>
      <c r="C180" s="21" t="s">
        <v>822</v>
      </c>
      <c r="D180" s="12"/>
      <c r="E180" s="60"/>
    </row>
    <row r="181" spans="1:7" ht="11.25" customHeight="1">
      <c r="A181" s="13" t="s">
        <v>581</v>
      </c>
      <c r="B181" s="13" t="s">
        <v>1084</v>
      </c>
      <c r="C181" s="21" t="s">
        <v>822</v>
      </c>
      <c r="D181" s="12"/>
      <c r="E181" s="12"/>
      <c r="F181" s="12"/>
      <c r="G181" s="12"/>
    </row>
    <row r="182" spans="1:7" ht="11.25" customHeight="1">
      <c r="A182" s="13" t="s">
        <v>583</v>
      </c>
      <c r="B182" s="13" t="s">
        <v>584</v>
      </c>
      <c r="C182" s="21">
        <v>14.483471568546681</v>
      </c>
      <c r="D182" s="12"/>
      <c r="E182" s="12"/>
      <c r="F182" s="12"/>
      <c r="G182" s="12"/>
    </row>
    <row r="183" spans="1:7" ht="11.25" customHeight="1">
      <c r="A183" s="13" t="s">
        <v>1087</v>
      </c>
      <c r="B183" s="13" t="s">
        <v>1088</v>
      </c>
      <c r="C183" s="21">
        <v>0</v>
      </c>
      <c r="D183" s="12"/>
      <c r="E183" s="12"/>
      <c r="F183" s="12"/>
      <c r="G183" s="12"/>
    </row>
    <row r="184" spans="1:5" ht="11.25" customHeight="1">
      <c r="A184" s="13" t="s">
        <v>1089</v>
      </c>
      <c r="B184" s="13" t="s">
        <v>1090</v>
      </c>
      <c r="C184" s="21">
        <v>62</v>
      </c>
      <c r="D184" s="12"/>
      <c r="E184" s="60"/>
    </row>
    <row r="185" spans="1:5" ht="11.25" customHeight="1">
      <c r="A185" s="13" t="s">
        <v>1091</v>
      </c>
      <c r="B185" s="13" t="s">
        <v>1092</v>
      </c>
      <c r="C185" s="21">
        <v>47</v>
      </c>
      <c r="D185" s="12"/>
      <c r="E185" s="60"/>
    </row>
    <row r="186" spans="1:5" ht="11.25" customHeight="1">
      <c r="A186" s="13" t="s">
        <v>1093</v>
      </c>
      <c r="B186" s="13" t="s">
        <v>1094</v>
      </c>
      <c r="C186" s="21">
        <v>36</v>
      </c>
      <c r="D186" s="12"/>
      <c r="E186" s="60"/>
    </row>
    <row r="187" spans="1:5" ht="11.25" customHeight="1">
      <c r="A187" s="13" t="s">
        <v>1095</v>
      </c>
      <c r="B187" s="13" t="s">
        <v>1096</v>
      </c>
      <c r="C187" s="21">
        <v>67</v>
      </c>
      <c r="D187" s="12"/>
      <c r="E187" s="60"/>
    </row>
    <row r="188" spans="1:5" ht="11.25" customHeight="1">
      <c r="A188" s="13" t="s">
        <v>1097</v>
      </c>
      <c r="B188" s="13" t="s">
        <v>1098</v>
      </c>
      <c r="C188" s="21">
        <v>52</v>
      </c>
      <c r="D188" s="12"/>
      <c r="E188" s="60"/>
    </row>
    <row r="189" spans="1:5" ht="11.25" customHeight="1">
      <c r="A189" s="13" t="s">
        <v>1099</v>
      </c>
      <c r="B189" s="13" t="s">
        <v>1100</v>
      </c>
      <c r="C189" s="21">
        <v>29</v>
      </c>
      <c r="D189" s="12"/>
      <c r="E189" s="60"/>
    </row>
    <row r="190" spans="1:5" ht="11.25" customHeight="1">
      <c r="A190" s="13" t="s">
        <v>1101</v>
      </c>
      <c r="B190" s="13" t="s">
        <v>1102</v>
      </c>
      <c r="C190" s="21">
        <v>21</v>
      </c>
      <c r="D190" s="12"/>
      <c r="E190" s="60"/>
    </row>
    <row r="191" spans="1:5" ht="11.25" customHeight="1">
      <c r="A191" s="13" t="s">
        <v>1103</v>
      </c>
      <c r="B191" s="13" t="s">
        <v>1104</v>
      </c>
      <c r="C191" s="21">
        <v>13</v>
      </c>
      <c r="D191" s="12"/>
      <c r="E191" s="60"/>
    </row>
    <row r="192" spans="1:5" ht="11.25" customHeight="1">
      <c r="A192" s="13" t="s">
        <v>871</v>
      </c>
      <c r="B192" s="13" t="s">
        <v>299</v>
      </c>
      <c r="C192" s="21">
        <v>66</v>
      </c>
      <c r="D192" s="12"/>
      <c r="E192" s="60"/>
    </row>
    <row r="193" spans="1:5" ht="11.25" customHeight="1">
      <c r="A193" s="13" t="s">
        <v>1201</v>
      </c>
      <c r="B193" s="13" t="s">
        <v>370</v>
      </c>
      <c r="C193" s="21">
        <v>0</v>
      </c>
      <c r="D193" s="12"/>
      <c r="E193" s="60"/>
    </row>
    <row r="194" spans="1:5" ht="11.25" customHeight="1">
      <c r="A194" s="13" t="s">
        <v>371</v>
      </c>
      <c r="B194" s="13" t="s">
        <v>372</v>
      </c>
      <c r="C194" s="21">
        <v>58</v>
      </c>
      <c r="D194" s="12"/>
      <c r="E194" s="60"/>
    </row>
    <row r="195" spans="1:5" ht="11.25" customHeight="1">
      <c r="A195" s="11" t="s">
        <v>373</v>
      </c>
      <c r="B195" s="11" t="s">
        <v>374</v>
      </c>
      <c r="C195" s="21">
        <v>71</v>
      </c>
      <c r="D195" s="12"/>
      <c r="E195" s="60"/>
    </row>
    <row r="196" spans="1:5" ht="11.25" customHeight="1">
      <c r="A196" s="11" t="s">
        <v>375</v>
      </c>
      <c r="B196" s="11" t="s">
        <v>376</v>
      </c>
      <c r="C196" s="21">
        <v>19</v>
      </c>
      <c r="D196" s="12"/>
      <c r="E196" s="60"/>
    </row>
    <row r="197" spans="1:5" ht="11.25" customHeight="1">
      <c r="A197" s="11" t="s">
        <v>377</v>
      </c>
      <c r="B197" s="11" t="s">
        <v>378</v>
      </c>
      <c r="C197" s="21">
        <v>28</v>
      </c>
      <c r="D197" s="12"/>
      <c r="E197" s="60"/>
    </row>
    <row r="198" spans="1:5" ht="11.25" customHeight="1">
      <c r="A198" s="11" t="s">
        <v>379</v>
      </c>
      <c r="B198" s="11" t="s">
        <v>380</v>
      </c>
      <c r="C198" s="21">
        <v>20</v>
      </c>
      <c r="D198" s="12"/>
      <c r="E198" s="60"/>
    </row>
    <row r="199" spans="1:5" ht="11.25" customHeight="1">
      <c r="A199" s="11" t="s">
        <v>381</v>
      </c>
      <c r="B199" s="11" t="s">
        <v>382</v>
      </c>
      <c r="C199" s="21">
        <v>5</v>
      </c>
      <c r="D199" s="12"/>
      <c r="E199" s="60"/>
    </row>
    <row r="200" spans="1:5" ht="11.25" customHeight="1">
      <c r="A200" s="11" t="s">
        <v>383</v>
      </c>
      <c r="B200" s="11" t="s">
        <v>384</v>
      </c>
      <c r="C200" s="21">
        <v>19</v>
      </c>
      <c r="D200" s="12"/>
      <c r="E200" s="60"/>
    </row>
    <row r="201" spans="1:5" ht="11.25" customHeight="1">
      <c r="A201" s="11" t="s">
        <v>385</v>
      </c>
      <c r="B201" s="11" t="s">
        <v>386</v>
      </c>
      <c r="C201" s="21">
        <v>4</v>
      </c>
      <c r="D201" s="12"/>
      <c r="E201" s="60"/>
    </row>
    <row r="202" spans="1:5" ht="11.25" customHeight="1">
      <c r="A202" s="13" t="s">
        <v>1203</v>
      </c>
      <c r="B202" s="13" t="s">
        <v>827</v>
      </c>
      <c r="C202" s="21">
        <v>128</v>
      </c>
      <c r="D202" s="12"/>
      <c r="E202" s="60"/>
    </row>
    <row r="203" spans="1:5" ht="11.25" customHeight="1">
      <c r="A203" s="13" t="s">
        <v>1204</v>
      </c>
      <c r="B203" s="13" t="s">
        <v>401</v>
      </c>
      <c r="C203" s="21" t="s">
        <v>822</v>
      </c>
      <c r="D203" s="12"/>
      <c r="E203" s="60"/>
    </row>
    <row r="204" spans="1:5" ht="11.25" customHeight="1">
      <c r="A204" s="13" t="s">
        <v>402</v>
      </c>
      <c r="B204" s="13" t="s">
        <v>403</v>
      </c>
      <c r="C204" s="21">
        <v>32</v>
      </c>
      <c r="D204" s="12"/>
      <c r="E204" s="60"/>
    </row>
    <row r="205" spans="1:8" ht="11.25" customHeight="1">
      <c r="A205" s="13" t="s">
        <v>19</v>
      </c>
      <c r="B205" s="13" t="s">
        <v>20</v>
      </c>
      <c r="C205" s="21">
        <v>60.8360249615855</v>
      </c>
      <c r="D205" s="12"/>
      <c r="E205" s="60"/>
      <c r="F205" s="60"/>
      <c r="G205" s="60"/>
      <c r="H205" s="60"/>
    </row>
    <row r="206" spans="1:8" ht="11.25" customHeight="1">
      <c r="A206" s="11" t="s">
        <v>1205</v>
      </c>
      <c r="B206" s="13" t="s">
        <v>271</v>
      </c>
      <c r="C206" s="21">
        <v>37</v>
      </c>
      <c r="D206" s="12"/>
      <c r="E206" s="60"/>
      <c r="F206" s="60"/>
      <c r="G206" s="60"/>
      <c r="H206" s="60"/>
    </row>
    <row r="207" spans="1:8" ht="11.25" customHeight="1">
      <c r="A207" s="11" t="s">
        <v>301</v>
      </c>
      <c r="B207" s="13" t="s">
        <v>302</v>
      </c>
      <c r="C207" s="21" t="s">
        <v>822</v>
      </c>
      <c r="D207" s="12"/>
      <c r="E207" s="60"/>
      <c r="F207" s="60"/>
      <c r="G207" s="60"/>
      <c r="H207" s="60"/>
    </row>
    <row r="208" spans="1:5" ht="11.25" customHeight="1">
      <c r="A208" s="13" t="s">
        <v>405</v>
      </c>
      <c r="B208" s="13" t="s">
        <v>166</v>
      </c>
      <c r="C208" s="21">
        <v>38</v>
      </c>
      <c r="D208" s="12"/>
      <c r="E208" s="60"/>
    </row>
    <row r="209" spans="1:5" ht="11.25" customHeight="1">
      <c r="A209" s="13" t="s">
        <v>406</v>
      </c>
      <c r="B209" s="13" t="s">
        <v>167</v>
      </c>
      <c r="C209" s="21">
        <v>17</v>
      </c>
      <c r="D209" s="12"/>
      <c r="E209" s="60"/>
    </row>
    <row r="210" spans="1:5" ht="11.25" customHeight="1">
      <c r="A210" s="13" t="s">
        <v>407</v>
      </c>
      <c r="B210" s="13" t="s">
        <v>168</v>
      </c>
      <c r="C210" s="21">
        <v>12</v>
      </c>
      <c r="D210" s="12"/>
      <c r="E210" s="60"/>
    </row>
    <row r="211" spans="1:5" ht="11.25" customHeight="1">
      <c r="A211" s="13" t="s">
        <v>408</v>
      </c>
      <c r="B211" s="11" t="s">
        <v>169</v>
      </c>
      <c r="C211" s="21">
        <v>28</v>
      </c>
      <c r="D211" s="12"/>
      <c r="E211" s="60"/>
    </row>
    <row r="212" spans="1:5" ht="11.25" customHeight="1">
      <c r="A212" s="13" t="s">
        <v>409</v>
      </c>
      <c r="B212" s="13" t="s">
        <v>170</v>
      </c>
      <c r="C212" s="21">
        <v>9</v>
      </c>
      <c r="D212" s="12"/>
      <c r="E212" s="60"/>
    </row>
    <row r="213" spans="1:5" ht="11.25" customHeight="1">
      <c r="A213" s="13" t="s">
        <v>410</v>
      </c>
      <c r="B213" s="13" t="s">
        <v>171</v>
      </c>
      <c r="C213" s="21">
        <v>24</v>
      </c>
      <c r="D213" s="12"/>
      <c r="E213" s="60"/>
    </row>
    <row r="214" spans="1:5" ht="11.25" customHeight="1">
      <c r="A214" s="13" t="s">
        <v>411</v>
      </c>
      <c r="B214" s="13" t="s">
        <v>172</v>
      </c>
      <c r="C214" s="21">
        <v>20</v>
      </c>
      <c r="D214" s="12"/>
      <c r="E214" s="60"/>
    </row>
    <row r="215" spans="1:5" ht="11.25" customHeight="1">
      <c r="A215" s="13" t="s">
        <v>536</v>
      </c>
      <c r="B215" s="13" t="s">
        <v>1206</v>
      </c>
      <c r="C215" s="21">
        <v>13</v>
      </c>
      <c r="D215" s="12"/>
      <c r="E215" s="60"/>
    </row>
    <row r="216" spans="1:5" ht="11.25" customHeight="1">
      <c r="A216" s="11" t="s">
        <v>537</v>
      </c>
      <c r="B216" s="11" t="s">
        <v>538</v>
      </c>
      <c r="C216" s="21">
        <v>27</v>
      </c>
      <c r="D216" s="12"/>
      <c r="E216" s="60"/>
    </row>
    <row r="217" spans="1:5" ht="11.25" customHeight="1">
      <c r="A217" s="11" t="s">
        <v>539</v>
      </c>
      <c r="B217" s="11" t="s">
        <v>173</v>
      </c>
      <c r="C217" s="21">
        <v>15</v>
      </c>
      <c r="D217" s="12"/>
      <c r="E217" s="60"/>
    </row>
    <row r="218" spans="1:5" ht="11.25" customHeight="1">
      <c r="A218" s="11" t="s">
        <v>541</v>
      </c>
      <c r="B218" s="11" t="s">
        <v>1207</v>
      </c>
      <c r="C218" s="21">
        <v>3</v>
      </c>
      <c r="D218" s="12"/>
      <c r="E218" s="60"/>
    </row>
    <row r="219" spans="1:5" ht="11.25" customHeight="1">
      <c r="A219" s="11" t="s">
        <v>542</v>
      </c>
      <c r="B219" s="11" t="s">
        <v>1208</v>
      </c>
      <c r="C219" s="21">
        <v>10</v>
      </c>
      <c r="D219" s="12"/>
      <c r="E219" s="60"/>
    </row>
    <row r="220" spans="1:5" ht="11.25" customHeight="1">
      <c r="A220" s="11" t="s">
        <v>543</v>
      </c>
      <c r="B220" s="11" t="s">
        <v>174</v>
      </c>
      <c r="C220" s="21">
        <v>12</v>
      </c>
      <c r="D220" s="12"/>
      <c r="E220" s="60"/>
    </row>
    <row r="221" spans="1:5" ht="11.25" customHeight="1">
      <c r="A221" s="19" t="s">
        <v>544</v>
      </c>
      <c r="B221" s="19" t="s">
        <v>175</v>
      </c>
      <c r="C221" s="21">
        <v>9</v>
      </c>
      <c r="D221" s="12"/>
      <c r="E221" s="60"/>
    </row>
    <row r="222" spans="1:5" ht="11.25" customHeight="1">
      <c r="A222" s="19" t="s">
        <v>545</v>
      </c>
      <c r="B222" s="19" t="s">
        <v>1209</v>
      </c>
      <c r="C222" s="21">
        <v>15</v>
      </c>
      <c r="D222" s="12"/>
      <c r="E222" s="60"/>
    </row>
    <row r="223" spans="1:5" ht="11.25" customHeight="1">
      <c r="A223" s="19" t="s">
        <v>546</v>
      </c>
      <c r="B223" s="19" t="s">
        <v>176</v>
      </c>
      <c r="C223" s="21">
        <v>20</v>
      </c>
      <c r="D223" s="12"/>
      <c r="E223" s="60"/>
    </row>
    <row r="224" spans="1:5" ht="11.25" customHeight="1">
      <c r="A224" s="19" t="s">
        <v>547</v>
      </c>
      <c r="B224" s="19" t="s">
        <v>177</v>
      </c>
      <c r="C224" s="21">
        <v>7</v>
      </c>
      <c r="D224" s="12"/>
      <c r="E224" s="60"/>
    </row>
    <row r="225" spans="1:5" ht="11.25" customHeight="1">
      <c r="A225" s="19" t="s">
        <v>548</v>
      </c>
      <c r="B225" s="19" t="s">
        <v>587</v>
      </c>
      <c r="C225" s="21">
        <v>9</v>
      </c>
      <c r="D225" s="12"/>
      <c r="E225" s="60"/>
    </row>
    <row r="226" spans="1:5" ht="11.25" customHeight="1">
      <c r="A226" s="19" t="s">
        <v>549</v>
      </c>
      <c r="B226" s="19" t="s">
        <v>178</v>
      </c>
      <c r="C226" s="21">
        <v>0</v>
      </c>
      <c r="D226" s="12"/>
      <c r="E226" s="60"/>
    </row>
    <row r="227" spans="1:5" ht="11.25" customHeight="1">
      <c r="A227" s="19" t="s">
        <v>550</v>
      </c>
      <c r="B227" s="19" t="s">
        <v>588</v>
      </c>
      <c r="C227" s="21">
        <v>11</v>
      </c>
      <c r="D227" s="12"/>
      <c r="E227" s="60"/>
    </row>
    <row r="228" spans="1:5" ht="11.25" customHeight="1">
      <c r="A228" s="19" t="s">
        <v>551</v>
      </c>
      <c r="B228" s="19" t="s">
        <v>179</v>
      </c>
      <c r="C228" s="21">
        <v>6</v>
      </c>
      <c r="D228" s="12"/>
      <c r="E228" s="60"/>
    </row>
    <row r="229" spans="1:5" ht="11.25" customHeight="1">
      <c r="A229" s="19" t="s">
        <v>552</v>
      </c>
      <c r="B229" s="19" t="s">
        <v>180</v>
      </c>
      <c r="C229" s="21">
        <v>17</v>
      </c>
      <c r="D229" s="12"/>
      <c r="E229" s="60"/>
    </row>
    <row r="230" spans="1:5" ht="11.25" customHeight="1">
      <c r="A230" s="19" t="s">
        <v>553</v>
      </c>
      <c r="B230" s="19" t="s">
        <v>181</v>
      </c>
      <c r="C230" s="21">
        <v>6</v>
      </c>
      <c r="D230" s="12"/>
      <c r="E230" s="60"/>
    </row>
    <row r="231" spans="1:5" ht="11.25" customHeight="1">
      <c r="A231" s="19" t="s">
        <v>554</v>
      </c>
      <c r="B231" s="19" t="s">
        <v>182</v>
      </c>
      <c r="C231" s="21">
        <v>21</v>
      </c>
      <c r="D231" s="12"/>
      <c r="E231" s="60"/>
    </row>
    <row r="232" spans="1:5" ht="11.25" customHeight="1">
      <c r="A232" s="19" t="s">
        <v>555</v>
      </c>
      <c r="B232" s="19" t="s">
        <v>183</v>
      </c>
      <c r="C232" s="21">
        <v>11</v>
      </c>
      <c r="D232" s="12"/>
      <c r="E232" s="60"/>
    </row>
    <row r="233" spans="1:5" ht="11.25" customHeight="1">
      <c r="A233" s="19" t="s">
        <v>556</v>
      </c>
      <c r="B233" s="19" t="s">
        <v>184</v>
      </c>
      <c r="C233" s="21">
        <v>8</v>
      </c>
      <c r="D233" s="12"/>
      <c r="E233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8">
    <tabColor indexed="25"/>
  </sheetPr>
  <dimension ref="A1:AI39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25.66015625" style="71" customWidth="1"/>
    <col min="5" max="5" width="36.83203125" style="71" customWidth="1"/>
    <col min="6" max="6" width="13.33203125" style="71" customWidth="1"/>
    <col min="7" max="10" width="6.16015625" style="71" customWidth="1"/>
    <col min="11" max="11" width="2" style="71" customWidth="1"/>
    <col min="12" max="13" width="12.5" style="71" customWidth="1"/>
    <col min="14" max="14" width="12.83203125" style="71" customWidth="1"/>
    <col min="15" max="16384" width="10.66015625" style="71" customWidth="1"/>
  </cols>
  <sheetData>
    <row r="1" spans="2:19" ht="11.25" customHeight="1">
      <c r="B1" s="72">
        <f>SUM(C1:K1)</f>
        <v>470.25</v>
      </c>
      <c r="C1" s="73">
        <f aca="true" t="shared" si="0" ref="C1:K1">column_width(C2)</f>
        <v>9</v>
      </c>
      <c r="D1" s="73">
        <f t="shared" si="0"/>
        <v>115.5</v>
      </c>
      <c r="E1" s="73">
        <f t="shared" si="0"/>
        <v>165.75</v>
      </c>
      <c r="F1" s="73">
        <f t="shared" si="0"/>
        <v>60</v>
      </c>
      <c r="G1" s="73">
        <f t="shared" si="0"/>
        <v>27.75</v>
      </c>
      <c r="H1" s="73">
        <f t="shared" si="0"/>
        <v>27.75</v>
      </c>
      <c r="I1" s="73">
        <f t="shared" si="0"/>
        <v>27.75</v>
      </c>
      <c r="J1" s="73">
        <f t="shared" si="0"/>
        <v>27.75</v>
      </c>
      <c r="K1" s="73">
        <f t="shared" si="0"/>
        <v>9</v>
      </c>
      <c r="L1" s="73"/>
      <c r="M1" s="73"/>
      <c r="N1" s="73"/>
      <c r="O1" s="73"/>
      <c r="P1" s="73"/>
      <c r="Q1" s="73"/>
      <c r="R1" s="73"/>
      <c r="S1" s="73"/>
    </row>
    <row r="2" spans="2:19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11.25" customHeight="1"/>
    <row r="4" ht="11.25" customHeight="1"/>
    <row r="5" ht="11.25" customHeight="1"/>
    <row r="6" spans="4:35" ht="11.25" customHeight="1">
      <c r="D6" s="69" t="str">
        <f>+O15</f>
        <v>EU-27 regions with highest number of maritime passengers, by NUTS 2 regions, 2008–11</v>
      </c>
      <c r="S6" s="73"/>
      <c r="T6" s="73"/>
      <c r="U6" s="73"/>
      <c r="V6" s="74"/>
      <c r="W6" s="74"/>
      <c r="X6" s="73"/>
      <c r="Y6" s="74"/>
      <c r="Z6" s="74"/>
      <c r="AA6" s="73"/>
      <c r="AB6" s="73"/>
      <c r="AC6" s="73"/>
      <c r="AD6" s="73"/>
      <c r="AE6" s="73"/>
      <c r="AF6" s="74"/>
      <c r="AG6" s="74"/>
      <c r="AH6" s="73"/>
      <c r="AI6" s="73"/>
    </row>
    <row r="7" spans="4:35" ht="11.25" customHeight="1">
      <c r="D7" s="7"/>
      <c r="S7" s="73"/>
      <c r="T7" s="73"/>
      <c r="U7" s="73"/>
      <c r="V7" s="75"/>
      <c r="W7" s="75"/>
      <c r="X7" s="73"/>
      <c r="Y7" s="75"/>
      <c r="Z7" s="75"/>
      <c r="AA7" s="73"/>
      <c r="AB7" s="73"/>
      <c r="AC7" s="73"/>
      <c r="AD7" s="73"/>
      <c r="AE7" s="73"/>
      <c r="AF7" s="73"/>
      <c r="AG7" s="73"/>
      <c r="AH7" s="73"/>
      <c r="AI7" s="73"/>
    </row>
    <row r="8" spans="4:35" ht="11.25" customHeight="1">
      <c r="D8" s="7"/>
      <c r="S8" s="73"/>
      <c r="T8" s="73"/>
      <c r="U8" s="73"/>
      <c r="V8" s="75"/>
      <c r="W8" s="75"/>
      <c r="X8" s="73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</row>
    <row r="9" spans="19:35" ht="11.25" customHeight="1">
      <c r="S9" s="73"/>
      <c r="T9" s="73"/>
      <c r="U9" s="73"/>
      <c r="V9" s="75"/>
      <c r="W9" s="75"/>
      <c r="X9" s="73"/>
      <c r="Y9" s="75"/>
      <c r="Z9" s="75"/>
      <c r="AA9" s="73"/>
      <c r="AB9" s="73"/>
      <c r="AC9" s="73"/>
      <c r="AD9" s="73"/>
      <c r="AE9" s="73"/>
      <c r="AF9" s="74"/>
      <c r="AG9" s="74"/>
      <c r="AH9" s="73"/>
      <c r="AI9" s="73"/>
    </row>
    <row r="10" spans="3:35" ht="24" customHeight="1">
      <c r="C10" s="266"/>
      <c r="D10" s="278" t="s">
        <v>1217</v>
      </c>
      <c r="E10" s="280" t="s">
        <v>616</v>
      </c>
      <c r="F10" s="274" t="s">
        <v>445</v>
      </c>
      <c r="G10" s="261" t="s">
        <v>444</v>
      </c>
      <c r="H10" s="273"/>
      <c r="I10" s="273"/>
      <c r="J10" s="273"/>
      <c r="K10" s="142"/>
      <c r="S10" s="73"/>
      <c r="T10" s="73"/>
      <c r="U10" s="73"/>
      <c r="V10" s="75"/>
      <c r="W10" s="75"/>
      <c r="X10" s="73"/>
      <c r="Y10" s="75"/>
      <c r="Z10" s="75"/>
      <c r="AA10" s="73"/>
      <c r="AB10" s="73"/>
      <c r="AC10" s="73"/>
      <c r="AD10" s="73"/>
      <c r="AE10" s="73"/>
      <c r="AF10" s="74"/>
      <c r="AG10" s="74"/>
      <c r="AH10" s="73"/>
      <c r="AI10" s="73"/>
    </row>
    <row r="11" spans="3:35" ht="12" customHeight="1">
      <c r="C11" s="267"/>
      <c r="D11" s="279"/>
      <c r="E11" s="281"/>
      <c r="F11" s="275"/>
      <c r="G11" s="87">
        <v>2008</v>
      </c>
      <c r="H11" s="135">
        <v>2009</v>
      </c>
      <c r="I11" s="135">
        <v>2010</v>
      </c>
      <c r="J11" s="70">
        <v>2011</v>
      </c>
      <c r="K11" s="70"/>
      <c r="S11" s="73"/>
      <c r="T11" s="73"/>
      <c r="U11" s="73"/>
      <c r="V11" s="74"/>
      <c r="W11" s="74"/>
      <c r="X11" s="73"/>
      <c r="Y11" s="75"/>
      <c r="Z11" s="75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48" customHeight="1">
      <c r="A12" s="83"/>
      <c r="C12" s="78"/>
      <c r="D12" s="254" t="s">
        <v>198</v>
      </c>
      <c r="E12" s="179" t="s">
        <v>625</v>
      </c>
      <c r="F12" s="157">
        <v>26946</v>
      </c>
      <c r="G12" s="146">
        <v>-1.5977737477331004</v>
      </c>
      <c r="H12" s="147">
        <v>-3.949667948269834</v>
      </c>
      <c r="I12" s="147">
        <v>-3.9830620616646826</v>
      </c>
      <c r="J12" s="150">
        <v>-7.1595920617420035</v>
      </c>
      <c r="K12" s="78"/>
      <c r="N12" s="91" t="str">
        <f ca="1">"Tabelle"&amp;MID(MID(CELL("filename",$A$1),FIND("]",CELL("filename",$A$1))+1,256),FIND(" ",MID(CELL("filename",$A$1),FIND("]",CELL("filename",$A$1))+1,256),"1"),256)&amp;":"</f>
        <v>Tabelle 10.5:</v>
      </c>
      <c r="O12" s="108" t="s">
        <v>235</v>
      </c>
      <c r="S12" s="73"/>
      <c r="T12" s="73"/>
      <c r="U12" s="73"/>
      <c r="V12" s="75"/>
      <c r="W12" s="75"/>
      <c r="X12" s="73"/>
      <c r="Y12" s="74"/>
      <c r="Z12" s="74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" customHeight="1">
      <c r="A13" s="83"/>
      <c r="C13" s="94"/>
      <c r="D13" s="252" t="s">
        <v>1154</v>
      </c>
      <c r="E13" s="180" t="s">
        <v>1166</v>
      </c>
      <c r="F13" s="158">
        <v>12879</v>
      </c>
      <c r="G13" s="146">
        <v>-3.3604747446867265</v>
      </c>
      <c r="H13" s="148">
        <v>-5.476615494466259</v>
      </c>
      <c r="I13" s="148">
        <v>0.5514428161353777</v>
      </c>
      <c r="J13" s="151">
        <v>-3.2454361054766707</v>
      </c>
      <c r="K13" s="94"/>
      <c r="N13" s="91"/>
      <c r="O13" s="133"/>
      <c r="P13" s="109"/>
      <c r="S13" s="73"/>
      <c r="T13" s="73"/>
      <c r="U13" s="73"/>
      <c r="V13" s="75"/>
      <c r="W13" s="75"/>
      <c r="X13" s="73"/>
      <c r="Y13" s="74"/>
      <c r="Z13" s="74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" customHeight="1">
      <c r="A14" s="83"/>
      <c r="C14" s="94"/>
      <c r="D14" s="252" t="s">
        <v>1155</v>
      </c>
      <c r="E14" s="180" t="s">
        <v>1169</v>
      </c>
      <c r="F14" s="158">
        <v>12664</v>
      </c>
      <c r="G14" s="146">
        <v>-2.1004825432869723</v>
      </c>
      <c r="H14" s="148">
        <v>-6.153957668889532</v>
      </c>
      <c r="I14" s="148">
        <v>0.9114080481964919</v>
      </c>
      <c r="J14" s="151">
        <v>-3.0692690394183018</v>
      </c>
      <c r="K14" s="94"/>
      <c r="N14" s="129"/>
      <c r="O14" s="133"/>
      <c r="S14" s="73"/>
      <c r="T14" s="73"/>
      <c r="U14" s="73"/>
      <c r="V14" s="75"/>
      <c r="W14" s="75"/>
      <c r="X14" s="73"/>
      <c r="Y14" s="74"/>
      <c r="Z14" s="74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24" customHeight="1">
      <c r="A15" s="83"/>
      <c r="C15" s="94"/>
      <c r="D15" s="252" t="s">
        <v>1156</v>
      </c>
      <c r="E15" s="180" t="s">
        <v>606</v>
      </c>
      <c r="F15" s="158">
        <v>12484</v>
      </c>
      <c r="G15" s="146">
        <v>-0.8481314603763508</v>
      </c>
      <c r="H15" s="148">
        <v>-11.093290564020322</v>
      </c>
      <c r="I15" s="148">
        <v>-6.644618159951904</v>
      </c>
      <c r="J15" s="151">
        <v>0.5152979066022567</v>
      </c>
      <c r="K15" s="94"/>
      <c r="N15" s="91" t="str">
        <f ca="1">"Table"&amp;MID(MID(CELL("filename",$A$1),FIND("]",CELL("filename",$A$1))+1,256),FIND(" ",MID(CELL("filename",$A$1),FIND("]",CELL("filename",$A$1))+1,256),"1"),256)&amp;":"</f>
        <v>Table 10.5:</v>
      </c>
      <c r="O15" s="108" t="s">
        <v>601</v>
      </c>
      <c r="P15" s="122"/>
      <c r="S15" s="73"/>
      <c r="T15" s="73"/>
      <c r="U15" s="73"/>
      <c r="V15" s="75"/>
      <c r="W15" s="75"/>
      <c r="X15" s="73"/>
      <c r="Y15" s="74"/>
      <c r="Z15" s="74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36" customHeight="1">
      <c r="A16" s="83"/>
      <c r="C16" s="96"/>
      <c r="D16" s="252" t="s">
        <v>1157</v>
      </c>
      <c r="E16" s="180" t="s">
        <v>607</v>
      </c>
      <c r="F16" s="158">
        <v>12180</v>
      </c>
      <c r="G16" s="146">
        <v>5.5971479500891235</v>
      </c>
      <c r="H16" s="148">
        <v>5.874409182984479</v>
      </c>
      <c r="I16" s="148">
        <v>-0.9247448979591866</v>
      </c>
      <c r="J16" s="151">
        <v>-1.9954940457032535</v>
      </c>
      <c r="K16" s="96"/>
      <c r="N16" s="91"/>
      <c r="O16" s="133"/>
      <c r="S16" s="73"/>
      <c r="T16" s="73"/>
      <c r="U16" s="73"/>
      <c r="V16" s="75"/>
      <c r="W16" s="75"/>
      <c r="X16" s="73"/>
      <c r="Y16" s="75"/>
      <c r="Z16" s="75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24" customHeight="1">
      <c r="A17" s="83"/>
      <c r="C17" s="98"/>
      <c r="D17" s="252" t="s">
        <v>1158</v>
      </c>
      <c r="E17" s="180" t="s">
        <v>608</v>
      </c>
      <c r="F17" s="158">
        <v>11679</v>
      </c>
      <c r="G17" s="146">
        <v>5.09060142424029</v>
      </c>
      <c r="H17" s="148">
        <v>-7.306273062730625</v>
      </c>
      <c r="I17" s="148">
        <v>4.892877822814128</v>
      </c>
      <c r="J17" s="151">
        <v>-19.410709356886557</v>
      </c>
      <c r="K17" s="98"/>
      <c r="N17" s="129"/>
      <c r="O17" s="133"/>
      <c r="S17" s="73"/>
      <c r="T17" s="73"/>
      <c r="U17" s="73"/>
      <c r="V17" s="74"/>
      <c r="W17" s="74"/>
      <c r="X17" s="73"/>
      <c r="Y17" s="75"/>
      <c r="Z17" s="75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36" customHeight="1">
      <c r="A18" s="83"/>
      <c r="C18" s="98"/>
      <c r="D18" s="252" t="s">
        <v>1159</v>
      </c>
      <c r="E18" s="180" t="s">
        <v>609</v>
      </c>
      <c r="F18" s="158">
        <v>11133</v>
      </c>
      <c r="G18" s="146">
        <v>-4.2639429312581</v>
      </c>
      <c r="H18" s="148">
        <v>-3.056731583403888</v>
      </c>
      <c r="I18" s="148">
        <v>2.489300375578665</v>
      </c>
      <c r="J18" s="151">
        <v>-5.1218680756775115</v>
      </c>
      <c r="K18" s="98"/>
      <c r="N18" s="91" t="str">
        <f ca="1">"Tableau"&amp;MID(MID(CELL("filename",$A$1),FIND("]",CELL("filename",$A$1))+1,256),FIND(" ",MID(CELL("filename",$A$1),FIND("]",CELL("filename",$A$1))+1,256),"1"),256)&amp;":"</f>
        <v>Tableau 10.5:</v>
      </c>
      <c r="O18" s="108" t="s">
        <v>602</v>
      </c>
      <c r="S18" s="73"/>
      <c r="T18" s="73"/>
      <c r="U18" s="73"/>
      <c r="V18" s="74"/>
      <c r="W18" s="74"/>
      <c r="X18" s="73"/>
      <c r="Y18" s="75"/>
      <c r="Z18" s="75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" customHeight="1">
      <c r="A19" s="83"/>
      <c r="C19" s="98"/>
      <c r="D19" s="252" t="s">
        <v>1160</v>
      </c>
      <c r="E19" s="180" t="s">
        <v>610</v>
      </c>
      <c r="F19" s="158">
        <v>10964</v>
      </c>
      <c r="G19" s="146">
        <v>2.139037433155096</v>
      </c>
      <c r="H19" s="148">
        <v>3.377807802736015</v>
      </c>
      <c r="I19" s="148">
        <v>-11.052115667374608</v>
      </c>
      <c r="J19" s="151">
        <v>0.6887684819542699</v>
      </c>
      <c r="K19" s="98"/>
      <c r="N19" s="34"/>
      <c r="O19" s="133"/>
      <c r="S19" s="73"/>
      <c r="T19" s="73"/>
      <c r="U19" s="73"/>
      <c r="V19" s="74"/>
      <c r="W19" s="74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25.5">
      <c r="A20" s="83"/>
      <c r="C20" s="98"/>
      <c r="D20" s="252" t="s">
        <v>101</v>
      </c>
      <c r="E20" s="180" t="s">
        <v>611</v>
      </c>
      <c r="F20" s="158">
        <v>10791</v>
      </c>
      <c r="G20" s="146">
        <v>-0.8086253369272214</v>
      </c>
      <c r="H20" s="148">
        <v>-11.868390129259694</v>
      </c>
      <c r="I20" s="148">
        <v>-8.316666666666677</v>
      </c>
      <c r="J20" s="151">
        <v>-1.9178331212506805</v>
      </c>
      <c r="K20" s="98"/>
      <c r="N20" s="34"/>
      <c r="S20" s="73"/>
      <c r="T20" s="73"/>
      <c r="U20" s="73"/>
      <c r="V20" s="74"/>
      <c r="W20" s="74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24" ht="24" customHeight="1">
      <c r="A21" s="83"/>
      <c r="C21" s="98"/>
      <c r="D21" s="252" t="s">
        <v>210</v>
      </c>
      <c r="E21" s="180" t="s">
        <v>810</v>
      </c>
      <c r="F21" s="158">
        <v>10605</v>
      </c>
      <c r="G21" s="146">
        <v>-4.636024450265936</v>
      </c>
      <c r="H21" s="148">
        <v>-7.083992341629894</v>
      </c>
      <c r="I21" s="148">
        <v>-1.9261781042823856</v>
      </c>
      <c r="J21" s="151">
        <v>-3.124143600986571</v>
      </c>
      <c r="K21" s="98"/>
      <c r="N21" s="34"/>
      <c r="S21" s="73"/>
      <c r="T21" s="73"/>
      <c r="U21" s="73"/>
      <c r="V21" s="75"/>
      <c r="W21" s="75"/>
      <c r="X21" s="73"/>
    </row>
    <row r="22" spans="1:24" ht="12" customHeight="1">
      <c r="A22" s="83"/>
      <c r="C22" s="98"/>
      <c r="D22" s="252" t="s">
        <v>1161</v>
      </c>
      <c r="E22" s="180" t="s">
        <v>1168</v>
      </c>
      <c r="F22" s="158">
        <v>10295</v>
      </c>
      <c r="G22" s="146">
        <v>4.551304551304554</v>
      </c>
      <c r="H22" s="148">
        <v>1.1638316920322183</v>
      </c>
      <c r="I22" s="148">
        <v>8.495575221238937</v>
      </c>
      <c r="J22" s="151">
        <v>4.965334420880922</v>
      </c>
      <c r="K22" s="98"/>
      <c r="N22" s="6" t="s">
        <v>27</v>
      </c>
      <c r="S22" s="73"/>
      <c r="T22" s="73"/>
      <c r="U22" s="73"/>
      <c r="V22" s="75"/>
      <c r="W22" s="75"/>
      <c r="X22" s="73"/>
    </row>
    <row r="23" spans="1:24" ht="24" customHeight="1">
      <c r="A23" s="83"/>
      <c r="C23" s="98"/>
      <c r="D23" s="252" t="s">
        <v>1162</v>
      </c>
      <c r="E23" s="180" t="s">
        <v>612</v>
      </c>
      <c r="F23" s="158">
        <v>10108</v>
      </c>
      <c r="G23" s="146">
        <v>10.450160771704176</v>
      </c>
      <c r="H23" s="148">
        <v>-0.42212518195050563</v>
      </c>
      <c r="I23" s="148">
        <v>39.04399941529016</v>
      </c>
      <c r="J23" s="151">
        <v>6.265769554247271</v>
      </c>
      <c r="K23" s="98"/>
      <c r="N23" s="2" t="s">
        <v>30</v>
      </c>
      <c r="O23" s="197"/>
      <c r="P23" s="122"/>
      <c r="S23" s="73"/>
      <c r="T23" s="73"/>
      <c r="U23" s="73"/>
      <c r="V23" s="75"/>
      <c r="W23" s="75"/>
      <c r="X23" s="73"/>
    </row>
    <row r="24" spans="1:24" ht="36" customHeight="1">
      <c r="A24" s="83"/>
      <c r="C24" s="98"/>
      <c r="D24" s="252" t="s">
        <v>1163</v>
      </c>
      <c r="E24" s="180" t="s">
        <v>613</v>
      </c>
      <c r="F24" s="158">
        <v>8801</v>
      </c>
      <c r="G24" s="146">
        <v>-5.722174616776158</v>
      </c>
      <c r="H24" s="148">
        <v>5.443344778832554</v>
      </c>
      <c r="I24" s="148">
        <v>-11.9816109568049</v>
      </c>
      <c r="J24" s="151">
        <v>-4.232861806311206</v>
      </c>
      <c r="K24" s="98"/>
      <c r="N24" s="2"/>
      <c r="O24" s="197"/>
      <c r="P24" s="122"/>
      <c r="S24" s="73"/>
      <c r="T24" s="73"/>
      <c r="U24" s="73"/>
      <c r="V24" s="75"/>
      <c r="W24" s="75"/>
      <c r="X24" s="73"/>
    </row>
    <row r="25" spans="1:24" ht="12" customHeight="1">
      <c r="A25" s="83"/>
      <c r="C25" s="98"/>
      <c r="D25" s="252" t="s">
        <v>1164</v>
      </c>
      <c r="E25" s="180" t="s">
        <v>1167</v>
      </c>
      <c r="F25" s="158">
        <v>7704</v>
      </c>
      <c r="G25" s="146">
        <v>-2.1284829721362257</v>
      </c>
      <c r="H25" s="148">
        <v>9.203242388295777</v>
      </c>
      <c r="I25" s="148">
        <v>-10.464379469539239</v>
      </c>
      <c r="J25" s="151">
        <v>-22.11101000909919</v>
      </c>
      <c r="K25" s="98"/>
      <c r="N25" s="2" t="s">
        <v>35</v>
      </c>
      <c r="O25" s="197"/>
      <c r="P25" s="122"/>
      <c r="S25" s="73"/>
      <c r="T25" s="73"/>
      <c r="U25" s="73"/>
      <c r="V25" s="75"/>
      <c r="W25" s="75"/>
      <c r="X25" s="73"/>
    </row>
    <row r="26" spans="1:24" ht="24" customHeight="1">
      <c r="A26" s="83"/>
      <c r="C26" s="99"/>
      <c r="D26" s="253" t="s">
        <v>1165</v>
      </c>
      <c r="E26" s="181" t="s">
        <v>614</v>
      </c>
      <c r="F26" s="159">
        <v>6934</v>
      </c>
      <c r="G26" s="146">
        <v>28.46400222810192</v>
      </c>
      <c r="H26" s="149">
        <v>-9.224932249322492</v>
      </c>
      <c r="I26" s="149">
        <v>-19.78743730594698</v>
      </c>
      <c r="J26" s="152">
        <v>3.2306089027839704</v>
      </c>
      <c r="K26" s="99"/>
      <c r="N26" s="2"/>
      <c r="O26" s="197"/>
      <c r="S26" s="73"/>
      <c r="T26" s="73"/>
      <c r="U26" s="73"/>
      <c r="V26" s="74"/>
      <c r="W26" s="74"/>
      <c r="X26" s="73"/>
    </row>
    <row r="27" spans="1:24" ht="12" customHeight="1">
      <c r="A27" s="83"/>
      <c r="C27" s="138"/>
      <c r="D27" s="139"/>
      <c r="E27" s="139"/>
      <c r="F27" s="140"/>
      <c r="G27" s="140"/>
      <c r="H27" s="140"/>
      <c r="I27" s="140"/>
      <c r="J27" s="140"/>
      <c r="K27" s="138"/>
      <c r="N27" s="2" t="s">
        <v>40</v>
      </c>
      <c r="O27" s="197"/>
      <c r="S27" s="73"/>
      <c r="T27" s="73"/>
      <c r="U27" s="73"/>
      <c r="V27" s="73"/>
      <c r="W27" s="73"/>
      <c r="X27" s="73"/>
    </row>
    <row r="28" spans="1:24" ht="12" customHeight="1">
      <c r="A28" s="83"/>
      <c r="N28" s="2"/>
      <c r="S28" s="73"/>
      <c r="T28" s="73"/>
      <c r="U28" s="73"/>
      <c r="V28" s="73"/>
      <c r="W28" s="73"/>
      <c r="X28" s="73"/>
    </row>
    <row r="29" spans="1:14" ht="12" customHeight="1">
      <c r="A29" s="83"/>
      <c r="C29" s="76"/>
      <c r="D29" s="141"/>
      <c r="E29" s="141"/>
      <c r="F29" s="120"/>
      <c r="G29" s="120"/>
      <c r="H29" s="120"/>
      <c r="I29" s="120"/>
      <c r="J29" s="120"/>
      <c r="K29" s="76"/>
      <c r="N29" s="14" t="s">
        <v>49</v>
      </c>
    </row>
    <row r="30" spans="1:15" ht="36" customHeight="1">
      <c r="A30" s="83"/>
      <c r="B30" s="71" t="s">
        <v>30</v>
      </c>
      <c r="C30" s="266"/>
      <c r="D30" s="278" t="s">
        <v>1217</v>
      </c>
      <c r="E30" s="284" t="s">
        <v>233</v>
      </c>
      <c r="F30" s="282" t="s">
        <v>448</v>
      </c>
      <c r="G30" s="261" t="s">
        <v>449</v>
      </c>
      <c r="H30" s="273"/>
      <c r="I30" s="273"/>
      <c r="J30" s="273"/>
      <c r="K30" s="142"/>
      <c r="N30" s="2" t="s">
        <v>30</v>
      </c>
      <c r="O30" s="15" t="s">
        <v>81</v>
      </c>
    </row>
    <row r="31" spans="1:17" ht="12" customHeight="1">
      <c r="A31" s="83"/>
      <c r="B31" s="83"/>
      <c r="C31" s="267"/>
      <c r="D31" s="279"/>
      <c r="E31" s="285"/>
      <c r="F31" s="283"/>
      <c r="G31" s="87">
        <v>2008</v>
      </c>
      <c r="H31" s="135">
        <v>2009</v>
      </c>
      <c r="I31" s="135">
        <v>2010</v>
      </c>
      <c r="J31" s="70">
        <v>2011</v>
      </c>
      <c r="K31" s="70"/>
      <c r="N31" s="2"/>
      <c r="O31" s="16"/>
      <c r="Q31" s="134"/>
    </row>
    <row r="32" spans="1:17" ht="12" customHeight="1">
      <c r="A32" s="83"/>
      <c r="B32" s="83"/>
      <c r="C32" s="155"/>
      <c r="D32" s="156"/>
      <c r="E32" s="156"/>
      <c r="F32" s="156"/>
      <c r="G32" s="156"/>
      <c r="H32" s="156"/>
      <c r="I32" s="155"/>
      <c r="J32" s="153"/>
      <c r="K32" s="154"/>
      <c r="N32" s="2" t="s">
        <v>35</v>
      </c>
      <c r="O32" s="15" t="s">
        <v>79</v>
      </c>
      <c r="Q32" s="134"/>
    </row>
    <row r="33" spans="1:17" ht="24" customHeight="1">
      <c r="A33" s="83"/>
      <c r="B33" s="83" t="s">
        <v>40</v>
      </c>
      <c r="C33" s="266"/>
      <c r="D33" s="278" t="s">
        <v>699</v>
      </c>
      <c r="E33" s="284" t="s">
        <v>234</v>
      </c>
      <c r="F33" s="282" t="s">
        <v>450</v>
      </c>
      <c r="G33" s="261" t="s">
        <v>451</v>
      </c>
      <c r="H33" s="273"/>
      <c r="I33" s="273"/>
      <c r="J33" s="273"/>
      <c r="K33" s="142"/>
      <c r="N33" s="2"/>
      <c r="O33" s="17"/>
      <c r="Q33" s="134"/>
    </row>
    <row r="34" spans="1:15" ht="12" customHeight="1">
      <c r="A34" s="83"/>
      <c r="B34" s="83"/>
      <c r="C34" s="267"/>
      <c r="D34" s="279"/>
      <c r="E34" s="285"/>
      <c r="F34" s="283"/>
      <c r="G34" s="87">
        <v>2008</v>
      </c>
      <c r="H34" s="135">
        <v>2009</v>
      </c>
      <c r="I34" s="135">
        <v>2010</v>
      </c>
      <c r="J34" s="70">
        <v>2011</v>
      </c>
      <c r="K34" s="70"/>
      <c r="N34" s="2" t="s">
        <v>40</v>
      </c>
      <c r="O34" s="15" t="s">
        <v>80</v>
      </c>
    </row>
    <row r="35" spans="1:11" ht="12" customHeight="1">
      <c r="A35" s="83"/>
      <c r="B35" s="83"/>
      <c r="C35" s="76"/>
      <c r="D35" s="141"/>
      <c r="E35" s="141"/>
      <c r="F35" s="120"/>
      <c r="G35" s="120"/>
      <c r="H35" s="120"/>
      <c r="I35" s="120"/>
      <c r="J35" s="120"/>
      <c r="K35" s="76"/>
    </row>
    <row r="36" spans="1:11" ht="12" customHeight="1">
      <c r="A36" s="83"/>
      <c r="B36" s="83"/>
      <c r="C36" s="76"/>
      <c r="D36" s="141"/>
      <c r="E36" s="141"/>
      <c r="F36" s="120"/>
      <c r="G36" s="120"/>
      <c r="H36" s="120"/>
      <c r="I36" s="120"/>
      <c r="J36" s="120"/>
      <c r="K36" s="76"/>
    </row>
    <row r="37" spans="1:11" ht="12" customHeight="1">
      <c r="A37" s="83"/>
      <c r="B37" s="83"/>
      <c r="C37" s="76"/>
      <c r="D37" s="141"/>
      <c r="E37" s="141"/>
      <c r="F37" s="120"/>
      <c r="G37" s="120"/>
      <c r="H37" s="120"/>
      <c r="I37" s="120"/>
      <c r="J37" s="120"/>
      <c r="K37" s="76"/>
    </row>
    <row r="38" spans="1:11" ht="12" customHeight="1">
      <c r="A38" s="83"/>
      <c r="B38" s="83"/>
      <c r="C38" s="76"/>
      <c r="D38" s="141"/>
      <c r="E38" s="141"/>
      <c r="F38" s="120"/>
      <c r="G38" s="120"/>
      <c r="H38" s="120"/>
      <c r="I38" s="120"/>
      <c r="J38" s="120"/>
      <c r="K38" s="76"/>
    </row>
    <row r="39" spans="1:11" ht="12" customHeight="1">
      <c r="A39" s="83"/>
      <c r="B39" s="83"/>
      <c r="C39" s="76"/>
      <c r="D39" s="136"/>
      <c r="E39" s="136"/>
      <c r="F39" s="137"/>
      <c r="G39" s="137"/>
      <c r="H39" s="137"/>
      <c r="I39" s="137"/>
      <c r="J39" s="120"/>
      <c r="K39" s="76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G10:J10"/>
    <mergeCell ref="G30:J30"/>
    <mergeCell ref="D10:D11"/>
    <mergeCell ref="C10:C11"/>
    <mergeCell ref="E10:E11"/>
    <mergeCell ref="F10:F11"/>
    <mergeCell ref="C30:C31"/>
    <mergeCell ref="C33:C34"/>
    <mergeCell ref="G33:J33"/>
    <mergeCell ref="F30:F31"/>
    <mergeCell ref="E30:E31"/>
    <mergeCell ref="D30:D31"/>
    <mergeCell ref="F33:F34"/>
    <mergeCell ref="E33:E34"/>
    <mergeCell ref="D33:D3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9">
    <tabColor indexed="25"/>
  </sheetPr>
  <dimension ref="A1:AI39"/>
  <sheetViews>
    <sheetView showGridLines="0" tabSelected="1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29.66015625" style="71" customWidth="1"/>
    <col min="5" max="5" width="32.83203125" style="71" customWidth="1"/>
    <col min="6" max="6" width="13.33203125" style="71" customWidth="1"/>
    <col min="7" max="10" width="6.16015625" style="71" customWidth="1"/>
    <col min="11" max="11" width="2" style="71" customWidth="1"/>
    <col min="12" max="13" width="12.5" style="71" customWidth="1"/>
    <col min="14" max="14" width="12.83203125" style="71" customWidth="1"/>
    <col min="15" max="16384" width="10.66015625" style="71" customWidth="1"/>
  </cols>
  <sheetData>
    <row r="1" spans="2:19" ht="11.25" customHeight="1">
      <c r="B1" s="72">
        <f>SUM(C1:K1)</f>
        <v>470.25</v>
      </c>
      <c r="C1" s="73">
        <f aca="true" t="shared" si="0" ref="C1:K1">column_width(C2)</f>
        <v>9</v>
      </c>
      <c r="D1" s="73">
        <f t="shared" si="0"/>
        <v>133.5</v>
      </c>
      <c r="E1" s="73">
        <f t="shared" si="0"/>
        <v>147.75</v>
      </c>
      <c r="F1" s="73">
        <f t="shared" si="0"/>
        <v>60</v>
      </c>
      <c r="G1" s="73">
        <f t="shared" si="0"/>
        <v>27.75</v>
      </c>
      <c r="H1" s="73">
        <f t="shared" si="0"/>
        <v>27.75</v>
      </c>
      <c r="I1" s="73">
        <f t="shared" si="0"/>
        <v>27.75</v>
      </c>
      <c r="J1" s="73">
        <f t="shared" si="0"/>
        <v>27.75</v>
      </c>
      <c r="K1" s="73">
        <f t="shared" si="0"/>
        <v>9</v>
      </c>
      <c r="L1" s="73"/>
      <c r="M1" s="73"/>
      <c r="N1" s="73"/>
      <c r="O1" s="73"/>
      <c r="P1" s="73"/>
      <c r="Q1" s="73"/>
      <c r="R1" s="73"/>
      <c r="S1" s="73"/>
    </row>
    <row r="2" spans="2:19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11.25" customHeight="1"/>
    <row r="4" ht="11.25" customHeight="1"/>
    <row r="5" ht="11.25" customHeight="1"/>
    <row r="6" spans="4:35" ht="11.25" customHeight="1">
      <c r="D6" s="69" t="str">
        <f>+O15</f>
        <v>EU-27 regions with the highest quantity of goods transported by sea, by NUTS 2 regions, 2008–11</v>
      </c>
      <c r="S6" s="73"/>
      <c r="T6" s="73"/>
      <c r="U6" s="73"/>
      <c r="V6" s="74"/>
      <c r="W6" s="74"/>
      <c r="X6" s="73"/>
      <c r="Y6" s="74"/>
      <c r="Z6" s="74"/>
      <c r="AA6" s="73"/>
      <c r="AB6" s="73"/>
      <c r="AC6" s="73"/>
      <c r="AD6" s="73"/>
      <c r="AE6" s="73"/>
      <c r="AF6" s="74"/>
      <c r="AG6" s="74"/>
      <c r="AH6" s="73"/>
      <c r="AI6" s="73"/>
    </row>
    <row r="7" spans="4:35" ht="11.25" customHeight="1">
      <c r="D7" s="7"/>
      <c r="S7" s="73"/>
      <c r="T7" s="73"/>
      <c r="U7" s="73"/>
      <c r="V7" s="75"/>
      <c r="W7" s="75"/>
      <c r="X7" s="73"/>
      <c r="Y7" s="75"/>
      <c r="Z7" s="75"/>
      <c r="AA7" s="73"/>
      <c r="AB7" s="73"/>
      <c r="AC7" s="73"/>
      <c r="AD7" s="73"/>
      <c r="AE7" s="73"/>
      <c r="AF7" s="73"/>
      <c r="AG7" s="73"/>
      <c r="AH7" s="73"/>
      <c r="AI7" s="73"/>
    </row>
    <row r="8" spans="4:35" ht="11.25" customHeight="1">
      <c r="D8" s="7"/>
      <c r="S8" s="73"/>
      <c r="T8" s="73"/>
      <c r="U8" s="73"/>
      <c r="V8" s="75"/>
      <c r="W8" s="75"/>
      <c r="X8" s="73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</row>
    <row r="9" spans="19:35" ht="11.25" customHeight="1">
      <c r="S9" s="73"/>
      <c r="T9" s="73"/>
      <c r="U9" s="73"/>
      <c r="V9" s="75"/>
      <c r="W9" s="75"/>
      <c r="X9" s="73"/>
      <c r="Y9" s="75"/>
      <c r="Z9" s="75"/>
      <c r="AA9" s="73"/>
      <c r="AB9" s="73"/>
      <c r="AC9" s="73"/>
      <c r="AD9" s="73"/>
      <c r="AE9" s="73"/>
      <c r="AF9" s="74"/>
      <c r="AG9" s="74"/>
      <c r="AH9" s="73"/>
      <c r="AI9" s="73"/>
    </row>
    <row r="10" spans="3:35" ht="24" customHeight="1">
      <c r="C10" s="266"/>
      <c r="D10" s="278" t="s">
        <v>1217</v>
      </c>
      <c r="E10" s="280" t="s">
        <v>615</v>
      </c>
      <c r="F10" s="274" t="s">
        <v>458</v>
      </c>
      <c r="G10" s="261" t="s">
        <v>444</v>
      </c>
      <c r="H10" s="273"/>
      <c r="I10" s="273"/>
      <c r="J10" s="273"/>
      <c r="K10" s="142"/>
      <c r="S10" s="73"/>
      <c r="T10" s="73"/>
      <c r="U10" s="73"/>
      <c r="V10" s="75"/>
      <c r="W10" s="75"/>
      <c r="X10" s="73"/>
      <c r="Y10" s="75"/>
      <c r="Z10" s="75"/>
      <c r="AA10" s="73"/>
      <c r="AB10" s="73"/>
      <c r="AC10" s="73"/>
      <c r="AD10" s="73"/>
      <c r="AE10" s="73"/>
      <c r="AF10" s="74"/>
      <c r="AG10" s="74"/>
      <c r="AH10" s="73"/>
      <c r="AI10" s="73"/>
    </row>
    <row r="11" spans="3:35" ht="12" customHeight="1">
      <c r="C11" s="267"/>
      <c r="D11" s="279"/>
      <c r="E11" s="281"/>
      <c r="F11" s="275"/>
      <c r="G11" s="87">
        <v>2008</v>
      </c>
      <c r="H11" s="135">
        <v>2009</v>
      </c>
      <c r="I11" s="135">
        <v>2010</v>
      </c>
      <c r="J11" s="70">
        <v>2011</v>
      </c>
      <c r="K11" s="70"/>
      <c r="S11" s="73"/>
      <c r="T11" s="73"/>
      <c r="U11" s="73"/>
      <c r="V11" s="74"/>
      <c r="W11" s="74"/>
      <c r="X11" s="73"/>
      <c r="Y11" s="75"/>
      <c r="Z11" s="75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" customHeight="1">
      <c r="A12" s="83"/>
      <c r="C12" s="78"/>
      <c r="D12" s="254" t="s">
        <v>1171</v>
      </c>
      <c r="E12" s="143" t="s">
        <v>622</v>
      </c>
      <c r="F12" s="157">
        <v>377884</v>
      </c>
      <c r="G12" s="146">
        <v>2.412082131697545</v>
      </c>
      <c r="H12" s="147">
        <v>-7.516577868067003</v>
      </c>
      <c r="I12" s="147">
        <v>12.563826259946936</v>
      </c>
      <c r="J12" s="150">
        <v>-7.24291896482741</v>
      </c>
      <c r="K12" s="78"/>
      <c r="N12" s="91" t="str">
        <f ca="1">"Tabelle"&amp;MID(MID(CELL("filename",$A$1),FIND("]",CELL("filename",$A$1))+1,256),FIND(" ",MID(CELL("filename",$A$1),FIND("]",CELL("filename",$A$1))+1,256),"1"),256)&amp;":"</f>
        <v>Tabelle 10.6:</v>
      </c>
      <c r="O12" s="108" t="s">
        <v>238</v>
      </c>
      <c r="S12" s="73"/>
      <c r="T12" s="73"/>
      <c r="U12" s="73"/>
      <c r="V12" s="75"/>
      <c r="W12" s="75"/>
      <c r="X12" s="73"/>
      <c r="Y12" s="74"/>
      <c r="Z12" s="74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" customHeight="1">
      <c r="A13" s="83"/>
      <c r="C13" s="94"/>
      <c r="D13" s="252" t="s">
        <v>1172</v>
      </c>
      <c r="E13" s="144" t="s">
        <v>1178</v>
      </c>
      <c r="F13" s="158">
        <v>168547</v>
      </c>
      <c r="G13" s="146">
        <v>3.458963700517188</v>
      </c>
      <c r="H13" s="148">
        <v>-17.006254489391893</v>
      </c>
      <c r="I13" s="148">
        <v>12.595344648034</v>
      </c>
      <c r="J13" s="151">
        <v>5.331341865813414</v>
      </c>
      <c r="K13" s="94"/>
      <c r="N13" s="91"/>
      <c r="O13" s="133"/>
      <c r="P13" s="109"/>
      <c r="S13" s="73"/>
      <c r="T13" s="73"/>
      <c r="U13" s="73"/>
      <c r="V13" s="75"/>
      <c r="W13" s="75"/>
      <c r="X13" s="73"/>
      <c r="Y13" s="74"/>
      <c r="Z13" s="74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" customHeight="1">
      <c r="A14" s="83"/>
      <c r="C14" s="94"/>
      <c r="D14" s="252" t="s">
        <v>195</v>
      </c>
      <c r="E14" s="144" t="s">
        <v>61</v>
      </c>
      <c r="F14" s="158">
        <v>114368</v>
      </c>
      <c r="G14" s="146">
        <v>0.6134190709873906</v>
      </c>
      <c r="H14" s="148">
        <v>-20.311146617331715</v>
      </c>
      <c r="I14" s="148">
        <v>10.297376585551163</v>
      </c>
      <c r="J14" s="151">
        <v>9.422120168388815</v>
      </c>
      <c r="K14" s="94"/>
      <c r="N14" s="129"/>
      <c r="O14" s="133"/>
      <c r="S14" s="73"/>
      <c r="T14" s="73"/>
      <c r="U14" s="73"/>
      <c r="V14" s="75"/>
      <c r="W14" s="75"/>
      <c r="X14" s="73"/>
      <c r="Y14" s="74"/>
      <c r="Z14" s="74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" customHeight="1">
      <c r="A15" s="83"/>
      <c r="C15" s="94"/>
      <c r="D15" s="252" t="s">
        <v>1173</v>
      </c>
      <c r="E15" s="144" t="s">
        <v>1180</v>
      </c>
      <c r="F15" s="158">
        <v>87247</v>
      </c>
      <c r="G15" s="146">
        <v>1.9695989982654254</v>
      </c>
      <c r="H15" s="148">
        <v>-7.183694011071978</v>
      </c>
      <c r="I15" s="148">
        <v>-1.1701170117011657</v>
      </c>
      <c r="J15" s="151">
        <v>-4.265148023789152</v>
      </c>
      <c r="K15" s="94"/>
      <c r="N15" s="91" t="str">
        <f ca="1">"Table"&amp;MID(MID(CELL("filename",$A$1),FIND("]",CELL("filename",$A$1))+1,256),FIND(" ",MID(CELL("filename",$A$1),FIND("]",CELL("filename",$A$1))+1,256),"1"),256)&amp;":"</f>
        <v>Table 10.6:</v>
      </c>
      <c r="O15" s="108" t="s">
        <v>603</v>
      </c>
      <c r="P15" s="122"/>
      <c r="S15" s="73"/>
      <c r="T15" s="73"/>
      <c r="U15" s="73"/>
      <c r="V15" s="75"/>
      <c r="W15" s="75"/>
      <c r="X15" s="73"/>
      <c r="Y15" s="74"/>
      <c r="Z15" s="74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24" customHeight="1">
      <c r="A16" s="83"/>
      <c r="C16" s="96"/>
      <c r="D16" s="255" t="s">
        <v>811</v>
      </c>
      <c r="E16" s="144" t="s">
        <v>1179</v>
      </c>
      <c r="F16" s="158">
        <v>84643</v>
      </c>
      <c r="G16" s="146">
        <v>0.5671935264312253</v>
      </c>
      <c r="H16" s="148">
        <v>-13.105085619749474</v>
      </c>
      <c r="I16" s="148">
        <v>1.9879585100201638</v>
      </c>
      <c r="J16" s="151">
        <v>2.603794169343601</v>
      </c>
      <c r="K16" s="96"/>
      <c r="N16" s="91"/>
      <c r="O16" s="133"/>
      <c r="S16" s="73"/>
      <c r="T16" s="73"/>
      <c r="U16" s="73"/>
      <c r="V16" s="75"/>
      <c r="W16" s="75"/>
      <c r="X16" s="73"/>
      <c r="Y16" s="75"/>
      <c r="Z16" s="75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48" customHeight="1">
      <c r="A17" s="83"/>
      <c r="C17" s="98"/>
      <c r="D17" s="252" t="s">
        <v>1158</v>
      </c>
      <c r="E17" s="180" t="s">
        <v>623</v>
      </c>
      <c r="F17" s="158">
        <v>84619</v>
      </c>
      <c r="G17" s="146">
        <v>-6.577136944087513</v>
      </c>
      <c r="H17" s="148">
        <v>-15.75398322723565</v>
      </c>
      <c r="I17" s="148">
        <v>22.378420550755635</v>
      </c>
      <c r="J17" s="151">
        <v>-0.09917004120279671</v>
      </c>
      <c r="K17" s="98"/>
      <c r="N17" s="129"/>
      <c r="O17" s="133"/>
      <c r="S17" s="73"/>
      <c r="T17" s="73"/>
      <c r="U17" s="73"/>
      <c r="V17" s="74"/>
      <c r="W17" s="74"/>
      <c r="X17" s="73"/>
      <c r="Y17" s="75"/>
      <c r="Z17" s="75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24" customHeight="1">
      <c r="A18" s="83"/>
      <c r="C18" s="98"/>
      <c r="D18" s="252" t="s">
        <v>247</v>
      </c>
      <c r="E18" s="180" t="s">
        <v>624</v>
      </c>
      <c r="F18" s="158">
        <v>81317</v>
      </c>
      <c r="G18" s="146">
        <v>-5.68174120060776</v>
      </c>
      <c r="H18" s="148">
        <v>-14.617278883644573</v>
      </c>
      <c r="I18" s="148">
        <v>6.753671257240384</v>
      </c>
      <c r="J18" s="151">
        <v>-8.46185019249387</v>
      </c>
      <c r="K18" s="98"/>
      <c r="N18" s="91" t="str">
        <f ca="1">"Tableau"&amp;MID(MID(CELL("filename",$A$1),FIND("]",CELL("filename",$A$1))+1,256),FIND(" ",MID(CELL("filename",$A$1),FIND("]",CELL("filename",$A$1))+1,256),"1"),256)&amp;":"</f>
        <v>Tableau 10.6:</v>
      </c>
      <c r="O18" s="108" t="s">
        <v>604</v>
      </c>
      <c r="S18" s="73"/>
      <c r="T18" s="73"/>
      <c r="U18" s="73"/>
      <c r="V18" s="74"/>
      <c r="W18" s="74"/>
      <c r="X18" s="73"/>
      <c r="Y18" s="75"/>
      <c r="Z18" s="75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" customHeight="1">
      <c r="A19" s="83"/>
      <c r="C19" s="98"/>
      <c r="D19" s="252" t="s">
        <v>91</v>
      </c>
      <c r="E19" s="144" t="s">
        <v>1181</v>
      </c>
      <c r="F19" s="158">
        <v>81093</v>
      </c>
      <c r="G19" s="146">
        <v>16.207534197861605</v>
      </c>
      <c r="H19" s="148">
        <v>-12.311929412964759</v>
      </c>
      <c r="I19" s="148">
        <v>4.978770429826085</v>
      </c>
      <c r="J19" s="151">
        <v>-10.141282065488383</v>
      </c>
      <c r="K19" s="98"/>
      <c r="N19" s="34"/>
      <c r="S19" s="73"/>
      <c r="T19" s="73"/>
      <c r="U19" s="73"/>
      <c r="V19" s="74"/>
      <c r="W19" s="74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24" customHeight="1">
      <c r="A20" s="83"/>
      <c r="C20" s="98"/>
      <c r="D20" s="255" t="s">
        <v>814</v>
      </c>
      <c r="E20" s="180" t="s">
        <v>621</v>
      </c>
      <c r="F20" s="158">
        <v>79831</v>
      </c>
      <c r="G20" s="146">
        <v>-1.7520753942979184</v>
      </c>
      <c r="H20" s="148">
        <v>-15.749917591473462</v>
      </c>
      <c r="I20" s="148">
        <v>-0.10303093536438723</v>
      </c>
      <c r="J20" s="151">
        <v>4.222097471180348</v>
      </c>
      <c r="K20" s="98"/>
      <c r="N20" s="34"/>
      <c r="S20" s="73"/>
      <c r="T20" s="73"/>
      <c r="U20" s="73"/>
      <c r="V20" s="74"/>
      <c r="W20" s="74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24" ht="12" customHeight="1">
      <c r="A21" s="83"/>
      <c r="C21" s="98"/>
      <c r="D21" s="252" t="s">
        <v>1174</v>
      </c>
      <c r="E21" s="144" t="s">
        <v>617</v>
      </c>
      <c r="F21" s="158">
        <v>77817</v>
      </c>
      <c r="G21" s="146">
        <v>6.364502122576795</v>
      </c>
      <c r="H21" s="148">
        <v>-6.841082918538305</v>
      </c>
      <c r="I21" s="148">
        <v>9.264025542451293</v>
      </c>
      <c r="J21" s="151">
        <v>16.014908684308608</v>
      </c>
      <c r="K21" s="98"/>
      <c r="N21" s="34"/>
      <c r="S21" s="73"/>
      <c r="T21" s="73"/>
      <c r="U21" s="73"/>
      <c r="V21" s="75"/>
      <c r="W21" s="75"/>
      <c r="X21" s="73"/>
    </row>
    <row r="22" spans="1:24" ht="12" customHeight="1">
      <c r="A22" s="83"/>
      <c r="C22" s="98"/>
      <c r="D22" s="252" t="s">
        <v>1175</v>
      </c>
      <c r="E22" s="144" t="s">
        <v>1183</v>
      </c>
      <c r="F22" s="158">
        <v>71850</v>
      </c>
      <c r="G22" s="146">
        <v>-1.4244908558073917</v>
      </c>
      <c r="H22" s="148">
        <v>-8.215105558273436</v>
      </c>
      <c r="I22" s="148">
        <v>-4.023506901735686</v>
      </c>
      <c r="J22" s="151">
        <v>2.312533819383148</v>
      </c>
      <c r="K22" s="98"/>
      <c r="N22" s="6" t="s">
        <v>27</v>
      </c>
      <c r="S22" s="73"/>
      <c r="T22" s="73"/>
      <c r="U22" s="73"/>
      <c r="V22" s="75"/>
      <c r="W22" s="75"/>
      <c r="X22" s="73"/>
    </row>
    <row r="23" spans="1:24" ht="12" customHeight="1">
      <c r="A23" s="83"/>
      <c r="C23" s="98"/>
      <c r="D23" s="252" t="s">
        <v>192</v>
      </c>
      <c r="E23" s="144" t="s">
        <v>1182</v>
      </c>
      <c r="F23" s="158">
        <v>68782</v>
      </c>
      <c r="G23" s="146">
        <v>7.152981674597541</v>
      </c>
      <c r="H23" s="148">
        <v>-15.05488102549566</v>
      </c>
      <c r="I23" s="148">
        <v>9.57713056858421</v>
      </c>
      <c r="J23" s="151">
        <v>16.368619622041393</v>
      </c>
      <c r="K23" s="98"/>
      <c r="N23" s="2" t="s">
        <v>30</v>
      </c>
      <c r="O23" s="197"/>
      <c r="P23" s="122"/>
      <c r="S23" s="73"/>
      <c r="T23" s="73"/>
      <c r="U23" s="73"/>
      <c r="V23" s="75"/>
      <c r="W23" s="75"/>
      <c r="X23" s="73"/>
    </row>
    <row r="24" spans="1:24" ht="12" customHeight="1">
      <c r="A24" s="83"/>
      <c r="C24" s="98"/>
      <c r="D24" s="252" t="s">
        <v>94</v>
      </c>
      <c r="E24" s="144" t="s">
        <v>618</v>
      </c>
      <c r="F24" s="158">
        <v>65822</v>
      </c>
      <c r="G24" s="146">
        <v>-3.729146221786067</v>
      </c>
      <c r="H24" s="148">
        <v>-6.657152565409447</v>
      </c>
      <c r="I24" s="148">
        <v>-2.7476447719032535</v>
      </c>
      <c r="J24" s="151">
        <v>-1.4493187602934654</v>
      </c>
      <c r="K24" s="98"/>
      <c r="N24" s="2"/>
      <c r="O24" s="197"/>
      <c r="P24" s="122"/>
      <c r="S24" s="73"/>
      <c r="T24" s="73"/>
      <c r="U24" s="73"/>
      <c r="V24" s="75"/>
      <c r="W24" s="75"/>
      <c r="X24" s="73"/>
    </row>
    <row r="25" spans="1:24" ht="12" customHeight="1">
      <c r="A25" s="83"/>
      <c r="C25" s="98"/>
      <c r="D25" s="252" t="s">
        <v>1176</v>
      </c>
      <c r="E25" s="144" t="s">
        <v>619</v>
      </c>
      <c r="F25" s="158">
        <v>65394</v>
      </c>
      <c r="G25" s="146">
        <v>0.7799367982249663</v>
      </c>
      <c r="H25" s="148">
        <v>-2.31336313296417</v>
      </c>
      <c r="I25" s="148">
        <v>-2.576448291758439</v>
      </c>
      <c r="J25" s="151">
        <v>14.605678233438482</v>
      </c>
      <c r="K25" s="98"/>
      <c r="N25" s="2" t="s">
        <v>35</v>
      </c>
      <c r="O25" s="197"/>
      <c r="P25" s="122"/>
      <c r="S25" s="73"/>
      <c r="T25" s="73"/>
      <c r="U25" s="73"/>
      <c r="V25" s="75"/>
      <c r="W25" s="75"/>
      <c r="X25" s="73"/>
    </row>
    <row r="26" spans="1:24" ht="24" customHeight="1">
      <c r="A26" s="83"/>
      <c r="C26" s="99"/>
      <c r="D26" s="256" t="s">
        <v>812</v>
      </c>
      <c r="E26" s="145" t="s">
        <v>620</v>
      </c>
      <c r="F26" s="159">
        <v>59809</v>
      </c>
      <c r="G26" s="146">
        <v>-1.380150192815094</v>
      </c>
      <c r="H26" s="149">
        <v>-1.0742951224531794</v>
      </c>
      <c r="I26" s="149">
        <v>15.041191645169349</v>
      </c>
      <c r="J26" s="152">
        <v>8.157618720387717</v>
      </c>
      <c r="K26" s="99"/>
      <c r="N26" s="2"/>
      <c r="O26" s="197"/>
      <c r="S26" s="73"/>
      <c r="T26" s="73"/>
      <c r="U26" s="73"/>
      <c r="V26" s="74"/>
      <c r="W26" s="74"/>
      <c r="X26" s="73"/>
    </row>
    <row r="27" spans="1:24" ht="12" customHeight="1">
      <c r="A27" s="83"/>
      <c r="C27" s="138"/>
      <c r="D27" s="139"/>
      <c r="E27" s="139"/>
      <c r="F27" s="140"/>
      <c r="G27" s="140"/>
      <c r="H27" s="140"/>
      <c r="I27" s="140"/>
      <c r="J27" s="140"/>
      <c r="K27" s="138"/>
      <c r="N27" s="2" t="s">
        <v>40</v>
      </c>
      <c r="O27" s="197"/>
      <c r="S27" s="73"/>
      <c r="T27" s="73"/>
      <c r="U27" s="73"/>
      <c r="V27" s="73"/>
      <c r="W27" s="73"/>
      <c r="X27" s="73"/>
    </row>
    <row r="28" spans="1:24" ht="12" customHeight="1">
      <c r="A28" s="83"/>
      <c r="N28" s="2"/>
      <c r="S28" s="73"/>
      <c r="T28" s="73"/>
      <c r="U28" s="73"/>
      <c r="V28" s="73"/>
      <c r="W28" s="73"/>
      <c r="X28" s="73"/>
    </row>
    <row r="29" spans="1:14" ht="12" customHeight="1">
      <c r="A29" s="83"/>
      <c r="N29" s="2"/>
    </row>
    <row r="30" spans="1:14" ht="24" customHeight="1">
      <c r="A30" s="83"/>
      <c r="B30" s="71" t="s">
        <v>30</v>
      </c>
      <c r="C30" s="266"/>
      <c r="D30" s="278" t="s">
        <v>1217</v>
      </c>
      <c r="E30" s="280" t="s">
        <v>236</v>
      </c>
      <c r="F30" s="282" t="s">
        <v>679</v>
      </c>
      <c r="G30" s="261" t="s">
        <v>449</v>
      </c>
      <c r="H30" s="273"/>
      <c r="I30" s="273"/>
      <c r="J30" s="273"/>
      <c r="K30" s="142"/>
      <c r="N30" s="14" t="s">
        <v>49</v>
      </c>
    </row>
    <row r="31" spans="1:17" ht="12" customHeight="1">
      <c r="A31" s="83"/>
      <c r="B31" s="83"/>
      <c r="C31" s="267"/>
      <c r="D31" s="279"/>
      <c r="E31" s="281"/>
      <c r="F31" s="283"/>
      <c r="G31" s="87">
        <v>2008</v>
      </c>
      <c r="H31" s="135">
        <v>2009</v>
      </c>
      <c r="I31" s="135">
        <v>2010</v>
      </c>
      <c r="J31" s="70">
        <v>2011</v>
      </c>
      <c r="K31" s="70"/>
      <c r="N31" s="2" t="s">
        <v>30</v>
      </c>
      <c r="O31" s="15" t="s">
        <v>82</v>
      </c>
      <c r="Q31" s="134"/>
    </row>
    <row r="32" spans="1:17" ht="12" customHeight="1">
      <c r="A32" s="83"/>
      <c r="B32" s="83"/>
      <c r="C32" s="155"/>
      <c r="D32" s="156"/>
      <c r="E32" s="156"/>
      <c r="F32" s="156"/>
      <c r="G32" s="156"/>
      <c r="H32" s="156"/>
      <c r="I32" s="155"/>
      <c r="J32" s="153"/>
      <c r="K32" s="154"/>
      <c r="N32" s="2"/>
      <c r="O32" s="16"/>
      <c r="Q32" s="134"/>
    </row>
    <row r="33" spans="1:17" ht="36" customHeight="1">
      <c r="A33" s="83"/>
      <c r="B33" s="83" t="s">
        <v>40</v>
      </c>
      <c r="C33" s="266"/>
      <c r="D33" s="278" t="s">
        <v>699</v>
      </c>
      <c r="E33" s="280" t="s">
        <v>237</v>
      </c>
      <c r="F33" s="274" t="s">
        <v>680</v>
      </c>
      <c r="G33" s="261" t="s">
        <v>451</v>
      </c>
      <c r="H33" s="273"/>
      <c r="I33" s="273"/>
      <c r="J33" s="273"/>
      <c r="K33" s="142"/>
      <c r="N33" s="2" t="s">
        <v>35</v>
      </c>
      <c r="O33" s="15" t="s">
        <v>83</v>
      </c>
      <c r="Q33" s="134"/>
    </row>
    <row r="34" spans="1:15" ht="12" customHeight="1">
      <c r="A34" s="83"/>
      <c r="B34" s="83"/>
      <c r="C34" s="267"/>
      <c r="D34" s="279"/>
      <c r="E34" s="281"/>
      <c r="F34" s="275"/>
      <c r="G34" s="87">
        <v>2008</v>
      </c>
      <c r="H34" s="135">
        <v>2009</v>
      </c>
      <c r="I34" s="135">
        <v>2010</v>
      </c>
      <c r="J34" s="70">
        <v>2011</v>
      </c>
      <c r="K34" s="70"/>
      <c r="N34" s="2"/>
      <c r="O34" s="17"/>
    </row>
    <row r="35" spans="1:15" ht="12" customHeight="1">
      <c r="A35" s="83"/>
      <c r="B35" s="83"/>
      <c r="C35" s="76"/>
      <c r="D35" s="141"/>
      <c r="E35" s="141"/>
      <c r="F35" s="120"/>
      <c r="G35" s="120"/>
      <c r="H35" s="120"/>
      <c r="I35" s="120"/>
      <c r="J35" s="120"/>
      <c r="K35" s="76"/>
      <c r="N35" s="2" t="s">
        <v>40</v>
      </c>
      <c r="O35" s="15" t="s">
        <v>84</v>
      </c>
    </row>
    <row r="36" spans="1:11" ht="12" customHeight="1">
      <c r="A36" s="83"/>
      <c r="B36" s="83"/>
      <c r="C36" s="76"/>
      <c r="D36" s="141"/>
      <c r="E36" s="141"/>
      <c r="F36" s="120"/>
      <c r="G36" s="120"/>
      <c r="H36" s="120"/>
      <c r="I36" s="120"/>
      <c r="J36" s="120"/>
      <c r="K36" s="76"/>
    </row>
    <row r="37" spans="1:11" ht="12" customHeight="1">
      <c r="A37" s="83"/>
      <c r="B37" s="83"/>
      <c r="C37" s="76"/>
      <c r="D37" s="141"/>
      <c r="E37" s="141"/>
      <c r="F37" s="120"/>
      <c r="G37" s="120"/>
      <c r="H37" s="120"/>
      <c r="I37" s="120"/>
      <c r="J37" s="120"/>
      <c r="K37" s="76"/>
    </row>
    <row r="38" spans="1:11" ht="12" customHeight="1">
      <c r="A38" s="83"/>
      <c r="B38" s="83"/>
      <c r="C38" s="76"/>
      <c r="D38" s="141"/>
      <c r="E38" s="141"/>
      <c r="F38" s="120"/>
      <c r="G38" s="120"/>
      <c r="H38" s="120"/>
      <c r="I38" s="120"/>
      <c r="J38" s="120"/>
      <c r="K38" s="76"/>
    </row>
    <row r="39" spans="1:11" ht="12" customHeight="1">
      <c r="A39" s="83"/>
      <c r="B39" s="83"/>
      <c r="C39" s="76"/>
      <c r="D39" s="136"/>
      <c r="E39" s="136"/>
      <c r="F39" s="137"/>
      <c r="G39" s="137"/>
      <c r="H39" s="137"/>
      <c r="I39" s="137"/>
      <c r="J39" s="120"/>
      <c r="K39" s="76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G33:J33"/>
    <mergeCell ref="F30:F31"/>
    <mergeCell ref="C30:C31"/>
    <mergeCell ref="F33:F34"/>
    <mergeCell ref="E33:E34"/>
    <mergeCell ref="D33:D34"/>
    <mergeCell ref="C33:C34"/>
    <mergeCell ref="C10:C11"/>
    <mergeCell ref="G10:J10"/>
    <mergeCell ref="G30:J30"/>
    <mergeCell ref="E10:E11"/>
    <mergeCell ref="F10:F11"/>
    <mergeCell ref="E30:E31"/>
    <mergeCell ref="D30:D31"/>
    <mergeCell ref="D10:D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O607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99" customWidth="1"/>
    <col min="4" max="4" width="8.16015625" style="24" customWidth="1"/>
    <col min="5" max="5" width="14.33203125" style="4" customWidth="1"/>
    <col min="6" max="6" width="11.832031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828</v>
      </c>
      <c r="B1" s="8" t="s">
        <v>829</v>
      </c>
      <c r="C1" s="9" t="s">
        <v>830</v>
      </c>
      <c r="D1" s="9" t="s">
        <v>435</v>
      </c>
      <c r="E1" s="60"/>
      <c r="F1" s="231" t="s">
        <v>800</v>
      </c>
    </row>
    <row r="2" spans="1:6" ht="11.25" customHeight="1">
      <c r="A2" s="217" t="s">
        <v>831</v>
      </c>
      <c r="B2" s="215" t="s">
        <v>832</v>
      </c>
      <c r="C2" s="21">
        <v>70</v>
      </c>
      <c r="D2" s="12"/>
      <c r="E2" s="60"/>
      <c r="F2" s="7" t="s">
        <v>833</v>
      </c>
    </row>
    <row r="3" spans="1:6" ht="11.25" customHeight="1">
      <c r="A3" s="217" t="s">
        <v>834</v>
      </c>
      <c r="B3" s="215" t="s">
        <v>835</v>
      </c>
      <c r="C3" s="21">
        <v>79</v>
      </c>
      <c r="D3" s="12"/>
      <c r="E3" s="60"/>
      <c r="F3" s="61"/>
    </row>
    <row r="4" spans="1:5" ht="11.25" customHeight="1">
      <c r="A4" s="217" t="s">
        <v>836</v>
      </c>
      <c r="B4" s="215" t="s">
        <v>837</v>
      </c>
      <c r="C4" s="21">
        <v>44</v>
      </c>
      <c r="D4" s="12"/>
      <c r="E4" s="60"/>
    </row>
    <row r="5" spans="1:5" s="10" customFormat="1" ht="11.25" customHeight="1">
      <c r="A5" s="217" t="s">
        <v>1192</v>
      </c>
      <c r="B5" s="215" t="s">
        <v>1193</v>
      </c>
      <c r="C5" s="21">
        <v>66</v>
      </c>
      <c r="D5" s="12"/>
      <c r="E5" s="60"/>
    </row>
    <row r="6" spans="1:5" ht="11.25" customHeight="1">
      <c r="A6" s="217" t="s">
        <v>1194</v>
      </c>
      <c r="B6" s="215" t="s">
        <v>631</v>
      </c>
      <c r="C6" s="21">
        <v>83</v>
      </c>
      <c r="D6" s="12"/>
      <c r="E6" s="60"/>
    </row>
    <row r="7" spans="1:5" ht="11.25" customHeight="1">
      <c r="A7" s="217" t="s">
        <v>632</v>
      </c>
      <c r="B7" s="215" t="s">
        <v>633</v>
      </c>
      <c r="C7" s="21">
        <v>60</v>
      </c>
      <c r="D7" s="12"/>
      <c r="E7" s="60"/>
    </row>
    <row r="8" spans="1:7" ht="11.25" customHeight="1">
      <c r="A8" s="217" t="s">
        <v>634</v>
      </c>
      <c r="B8" s="215" t="s">
        <v>635</v>
      </c>
      <c r="C8" s="21">
        <v>57</v>
      </c>
      <c r="D8" s="12"/>
      <c r="E8" s="60"/>
      <c r="F8" s="53" t="str">
        <f ca="1">"Karte"&amp;MID(MID(CELL("filename",$A$1),FIND("]",CELL("filename",$A$1))+1,256),FIND(" ",MID(CELL("filename",$A$1),FIND("]",CELL("filename",$A$1))+1,256),"1"),256)&amp;":"</f>
        <v>Karte 10.1:</v>
      </c>
      <c r="G8" s="110" t="s">
        <v>1221</v>
      </c>
    </row>
    <row r="9" spans="1:7" ht="11.25" customHeight="1">
      <c r="A9" s="217" t="s">
        <v>636</v>
      </c>
      <c r="B9" s="215" t="s">
        <v>637</v>
      </c>
      <c r="C9" s="21">
        <v>75</v>
      </c>
      <c r="D9" s="12"/>
      <c r="E9" s="60"/>
      <c r="F9" s="53"/>
      <c r="G9" s="111" t="s">
        <v>327</v>
      </c>
    </row>
    <row r="10" spans="1:7" ht="11.25" customHeight="1">
      <c r="A10" s="217" t="s">
        <v>638</v>
      </c>
      <c r="B10" s="215" t="s">
        <v>639</v>
      </c>
      <c r="C10" s="21">
        <v>69</v>
      </c>
      <c r="D10" s="12"/>
      <c r="E10" s="60"/>
      <c r="F10" s="57"/>
      <c r="G10" s="111"/>
    </row>
    <row r="11" spans="1:7" ht="11.25" customHeight="1">
      <c r="A11" s="217" t="s">
        <v>640</v>
      </c>
      <c r="B11" s="215" t="s">
        <v>641</v>
      </c>
      <c r="C11" s="21">
        <v>35</v>
      </c>
      <c r="D11" s="12"/>
      <c r="E11" s="60"/>
      <c r="F11" s="53" t="str">
        <f ca="1">"Map"&amp;MID(MID(CELL("filename",$A$1),FIND("]",CELL("filename",$A$1))+1,256),FIND(" ",MID(CELL("filename",$A$1),FIND("]",CELL("filename",$A$1))+1,256),"1"),256)&amp;":"</f>
        <v>Map 10.1:</v>
      </c>
      <c r="G11" s="110" t="s">
        <v>1222</v>
      </c>
    </row>
    <row r="12" spans="1:7" ht="11.25" customHeight="1">
      <c r="A12" s="217" t="s">
        <v>642</v>
      </c>
      <c r="B12" s="215" t="s">
        <v>643</v>
      </c>
      <c r="C12" s="21">
        <v>28</v>
      </c>
      <c r="D12" s="12"/>
      <c r="E12" s="60"/>
      <c r="F12" s="53"/>
      <c r="G12" s="111" t="s">
        <v>328</v>
      </c>
    </row>
    <row r="13" spans="1:7" ht="11.25" customHeight="1">
      <c r="A13" s="217" t="s">
        <v>644</v>
      </c>
      <c r="B13" s="215" t="s">
        <v>645</v>
      </c>
      <c r="C13" s="21">
        <v>0</v>
      </c>
      <c r="D13" s="12"/>
      <c r="E13" s="60"/>
      <c r="F13" s="57"/>
      <c r="G13" s="111"/>
    </row>
    <row r="14" spans="1:7" ht="11.25" customHeight="1">
      <c r="A14" s="217" t="s">
        <v>646</v>
      </c>
      <c r="B14" s="215" t="s">
        <v>647</v>
      </c>
      <c r="C14" s="21">
        <v>0</v>
      </c>
      <c r="D14" s="12"/>
      <c r="E14" s="60"/>
      <c r="F14" s="53" t="str">
        <f ca="1">"Carte"&amp;MID(MID(CELL("filename",$A$1),FIND("]",CELL("filename",$A$1))+1,256),FIND(" ",MID(CELL("filename",$A$1),FIND("]",CELL("filename",$A$1))+1,256),"1"),256)&amp;":"</f>
        <v>Carte 10.1:</v>
      </c>
      <c r="G14" s="110" t="s">
        <v>1223</v>
      </c>
    </row>
    <row r="15" spans="1:7" ht="11.25" customHeight="1">
      <c r="A15" s="217" t="s">
        <v>648</v>
      </c>
      <c r="B15" s="215" t="s">
        <v>649</v>
      </c>
      <c r="C15" s="21">
        <v>6</v>
      </c>
      <c r="D15" s="12"/>
      <c r="E15" s="60"/>
      <c r="G15" s="111" t="s">
        <v>329</v>
      </c>
    </row>
    <row r="16" spans="1:5" ht="11.25" customHeight="1">
      <c r="A16" s="217" t="s">
        <v>650</v>
      </c>
      <c r="B16" s="215" t="s">
        <v>651</v>
      </c>
      <c r="C16" s="21">
        <v>4</v>
      </c>
      <c r="D16" s="12"/>
      <c r="E16" s="60"/>
    </row>
    <row r="17" spans="1:5" ht="11.25" customHeight="1">
      <c r="A17" s="217" t="s">
        <v>652</v>
      </c>
      <c r="B17" s="215" t="s">
        <v>653</v>
      </c>
      <c r="C17" s="21">
        <v>7</v>
      </c>
      <c r="D17" s="12"/>
      <c r="E17" s="60"/>
    </row>
    <row r="18" spans="1:5" ht="11.25" customHeight="1">
      <c r="A18" s="217" t="s">
        <v>654</v>
      </c>
      <c r="B18" s="215" t="s">
        <v>655</v>
      </c>
      <c r="C18" s="21">
        <v>6</v>
      </c>
      <c r="D18" s="12"/>
      <c r="E18" s="60"/>
    </row>
    <row r="19" spans="1:5" ht="11.25" customHeight="1">
      <c r="A19" s="217" t="s">
        <v>656</v>
      </c>
      <c r="B19" s="215" t="s">
        <v>657</v>
      </c>
      <c r="C19" s="21">
        <v>22</v>
      </c>
      <c r="D19" s="12"/>
      <c r="E19" s="60"/>
    </row>
    <row r="20" spans="1:5" ht="11.25" customHeight="1">
      <c r="A20" s="217" t="s">
        <v>658</v>
      </c>
      <c r="B20" s="215" t="s">
        <v>496</v>
      </c>
      <c r="C20" s="21">
        <v>18</v>
      </c>
      <c r="D20" s="12"/>
      <c r="E20" s="60"/>
    </row>
    <row r="21" spans="1:9" ht="11.25" customHeight="1">
      <c r="A21" s="217" t="s">
        <v>659</v>
      </c>
      <c r="B21" s="215" t="s">
        <v>660</v>
      </c>
      <c r="C21" s="21">
        <v>7</v>
      </c>
      <c r="D21" s="12"/>
      <c r="E21" s="60"/>
      <c r="H21" s="11"/>
      <c r="I21" s="11"/>
    </row>
    <row r="22" spans="1:9" ht="11.25" customHeight="1">
      <c r="A22" s="217" t="s">
        <v>661</v>
      </c>
      <c r="B22" s="215" t="s">
        <v>662</v>
      </c>
      <c r="C22" s="21">
        <v>7</v>
      </c>
      <c r="D22" s="12"/>
      <c r="E22" s="60"/>
      <c r="G22" s="10" t="s">
        <v>1224</v>
      </c>
      <c r="H22" s="11"/>
      <c r="I22" s="11"/>
    </row>
    <row r="23" spans="1:11" ht="11.25" customHeight="1">
      <c r="A23" s="217" t="s">
        <v>663</v>
      </c>
      <c r="B23" s="215" t="s">
        <v>664</v>
      </c>
      <c r="C23" s="21">
        <v>2</v>
      </c>
      <c r="D23" s="12"/>
      <c r="E23" s="60"/>
      <c r="F23" s="10" t="s">
        <v>665</v>
      </c>
      <c r="G23" s="189" t="s">
        <v>272</v>
      </c>
      <c r="H23" s="190"/>
      <c r="J23" s="211">
        <f>PERCENTILE(C$2:C$221,0)</f>
        <v>0</v>
      </c>
      <c r="K23" s="19" t="s">
        <v>667</v>
      </c>
    </row>
    <row r="24" spans="1:11" ht="11.25" customHeight="1">
      <c r="A24" s="217" t="s">
        <v>668</v>
      </c>
      <c r="B24" s="215" t="s">
        <v>669</v>
      </c>
      <c r="C24" s="21">
        <v>17</v>
      </c>
      <c r="D24" s="12"/>
      <c r="E24" s="60"/>
      <c r="G24" s="191" t="s">
        <v>273</v>
      </c>
      <c r="H24" s="190"/>
      <c r="J24" s="211">
        <f>PERCENTILE(C$2:C$221,0.2)</f>
        <v>4</v>
      </c>
      <c r="K24" s="19" t="s">
        <v>671</v>
      </c>
    </row>
    <row r="25" spans="1:11" ht="11.25" customHeight="1">
      <c r="A25" s="217" t="s">
        <v>672</v>
      </c>
      <c r="B25" s="215" t="s">
        <v>497</v>
      </c>
      <c r="C25" s="21">
        <v>6</v>
      </c>
      <c r="D25" s="12"/>
      <c r="E25" s="60"/>
      <c r="G25" s="191" t="s">
        <v>274</v>
      </c>
      <c r="H25" s="190"/>
      <c r="J25" s="211">
        <f>PERCENTILE(C$2:C$221,0.4)</f>
        <v>17</v>
      </c>
      <c r="K25" s="19" t="s">
        <v>673</v>
      </c>
    </row>
    <row r="26" spans="1:11" ht="11.25" customHeight="1">
      <c r="A26" s="217" t="s">
        <v>674</v>
      </c>
      <c r="B26" s="215" t="s">
        <v>675</v>
      </c>
      <c r="C26" s="21">
        <v>10</v>
      </c>
      <c r="D26" s="12"/>
      <c r="E26" s="60"/>
      <c r="G26" s="189" t="s">
        <v>275</v>
      </c>
      <c r="H26" s="190"/>
      <c r="J26" s="211">
        <f>PERCENTILE(C$2:C$221,0.5)</f>
        <v>23</v>
      </c>
      <c r="K26" s="26" t="s">
        <v>676</v>
      </c>
    </row>
    <row r="27" spans="1:11" ht="11.25" customHeight="1">
      <c r="A27" s="217" t="s">
        <v>677</v>
      </c>
      <c r="B27" s="215" t="s">
        <v>678</v>
      </c>
      <c r="C27" s="21">
        <v>61</v>
      </c>
      <c r="D27" s="12"/>
      <c r="E27" s="60"/>
      <c r="G27" s="189" t="s">
        <v>276</v>
      </c>
      <c r="H27" s="190"/>
      <c r="J27" s="211">
        <f>PERCENTILE(C$2:C$221,0.6)</f>
        <v>28</v>
      </c>
      <c r="K27" s="19" t="s">
        <v>819</v>
      </c>
    </row>
    <row r="28" spans="1:11" ht="11.25" customHeight="1">
      <c r="A28" s="217" t="s">
        <v>820</v>
      </c>
      <c r="B28" s="215" t="s">
        <v>821</v>
      </c>
      <c r="C28" s="21">
        <v>36</v>
      </c>
      <c r="D28" s="12"/>
      <c r="E28" s="60"/>
      <c r="G28" s="7" t="s">
        <v>1191</v>
      </c>
      <c r="H28" s="192" t="s">
        <v>822</v>
      </c>
      <c r="J28" s="211">
        <f>PERCENTILE(C$2:C$221,0.8)</f>
        <v>48</v>
      </c>
      <c r="K28" s="19" t="s">
        <v>21</v>
      </c>
    </row>
    <row r="29" spans="1:11" ht="11.25" customHeight="1">
      <c r="A29" s="217" t="s">
        <v>22</v>
      </c>
      <c r="B29" s="215" t="s">
        <v>23</v>
      </c>
      <c r="C29" s="21">
        <v>27</v>
      </c>
      <c r="D29" s="12"/>
      <c r="E29" s="60"/>
      <c r="F29" s="2"/>
      <c r="G29" s="2"/>
      <c r="J29" s="211">
        <f>PERCENTILE(C$2:C$221,1)</f>
        <v>289</v>
      </c>
      <c r="K29" s="11" t="s">
        <v>24</v>
      </c>
    </row>
    <row r="30" spans="1:9" ht="11.25" customHeight="1">
      <c r="A30" s="217" t="s">
        <v>25</v>
      </c>
      <c r="B30" s="215" t="s">
        <v>26</v>
      </c>
      <c r="C30" s="21">
        <v>15</v>
      </c>
      <c r="D30" s="12"/>
      <c r="E30" s="60"/>
      <c r="F30" s="6" t="s">
        <v>27</v>
      </c>
      <c r="G30" s="27"/>
      <c r="H30" s="11"/>
      <c r="I30" s="11"/>
    </row>
    <row r="31" spans="1:9" ht="11.25" customHeight="1">
      <c r="A31" s="217" t="s">
        <v>28</v>
      </c>
      <c r="B31" s="215" t="s">
        <v>29</v>
      </c>
      <c r="C31" s="21">
        <v>24</v>
      </c>
      <c r="D31" s="12"/>
      <c r="E31" s="60"/>
      <c r="F31" s="2" t="s">
        <v>30</v>
      </c>
      <c r="G31" s="188" t="s">
        <v>1219</v>
      </c>
      <c r="H31" s="112"/>
      <c r="I31" s="2"/>
    </row>
    <row r="32" spans="1:9" ht="11.25" customHeight="1">
      <c r="A32" s="217" t="s">
        <v>31</v>
      </c>
      <c r="B32" s="215" t="s">
        <v>32</v>
      </c>
      <c r="C32" s="21">
        <v>37</v>
      </c>
      <c r="D32" s="12"/>
      <c r="E32" s="60"/>
      <c r="F32" s="2"/>
      <c r="G32" s="188"/>
      <c r="H32"/>
      <c r="I32" s="2"/>
    </row>
    <row r="33" spans="1:9" ht="11.25" customHeight="1">
      <c r="A33" s="217" t="s">
        <v>33</v>
      </c>
      <c r="B33" s="215" t="s">
        <v>34</v>
      </c>
      <c r="C33" s="21">
        <v>38</v>
      </c>
      <c r="D33" s="12"/>
      <c r="E33" s="60"/>
      <c r="F33" s="2" t="s">
        <v>35</v>
      </c>
      <c r="G33" s="188" t="s">
        <v>277</v>
      </c>
      <c r="H33"/>
      <c r="I33" s="2"/>
    </row>
    <row r="34" spans="1:9" ht="11.25" customHeight="1">
      <c r="A34" s="217" t="s">
        <v>36</v>
      </c>
      <c r="B34" s="215" t="s">
        <v>37</v>
      </c>
      <c r="C34" s="21">
        <v>30</v>
      </c>
      <c r="D34" s="12"/>
      <c r="E34" s="60"/>
      <c r="F34" s="2"/>
      <c r="G34" s="188"/>
      <c r="H34"/>
      <c r="I34" s="2"/>
    </row>
    <row r="35" spans="1:9" ht="11.25" customHeight="1">
      <c r="A35" s="217" t="s">
        <v>38</v>
      </c>
      <c r="B35" s="215" t="s">
        <v>39</v>
      </c>
      <c r="C35" s="21">
        <v>12</v>
      </c>
      <c r="D35" s="12"/>
      <c r="E35" s="60"/>
      <c r="F35" s="2" t="s">
        <v>40</v>
      </c>
      <c r="G35" s="188" t="s">
        <v>1220</v>
      </c>
      <c r="H35" s="113"/>
      <c r="I35" s="2"/>
    </row>
    <row r="36" spans="1:9" ht="11.25" customHeight="1">
      <c r="A36" s="217" t="s">
        <v>41</v>
      </c>
      <c r="B36" s="215" t="s">
        <v>42</v>
      </c>
      <c r="C36" s="21">
        <v>34</v>
      </c>
      <c r="D36" s="12"/>
      <c r="E36" s="60"/>
      <c r="F36" s="3"/>
      <c r="G36" s="204"/>
      <c r="H36" s="2"/>
      <c r="I36" s="2"/>
    </row>
    <row r="37" spans="1:9" ht="11.25" customHeight="1">
      <c r="A37" s="217" t="s">
        <v>43</v>
      </c>
      <c r="B37" s="215" t="s">
        <v>44</v>
      </c>
      <c r="C37" s="21">
        <v>23</v>
      </c>
      <c r="D37" s="12"/>
      <c r="E37" s="60"/>
      <c r="F37" s="2"/>
      <c r="G37" s="185"/>
      <c r="H37" s="2"/>
      <c r="I37" s="2"/>
    </row>
    <row r="38" spans="1:9" ht="11.25" customHeight="1">
      <c r="A38" s="217" t="s">
        <v>45</v>
      </c>
      <c r="B38" s="215" t="s">
        <v>46</v>
      </c>
      <c r="C38" s="21">
        <v>35</v>
      </c>
      <c r="D38" s="12"/>
      <c r="E38" s="60"/>
      <c r="F38" s="2"/>
      <c r="G38" s="2"/>
      <c r="H38" s="2"/>
      <c r="I38" s="2"/>
    </row>
    <row r="39" spans="1:9" ht="11.25" customHeight="1">
      <c r="A39" s="217" t="s">
        <v>47</v>
      </c>
      <c r="B39" s="215" t="s">
        <v>48</v>
      </c>
      <c r="C39" s="21">
        <v>48</v>
      </c>
      <c r="D39" s="12"/>
      <c r="E39" s="60"/>
      <c r="F39" s="14" t="s">
        <v>49</v>
      </c>
      <c r="G39" s="2"/>
      <c r="H39" s="2"/>
      <c r="I39" s="2"/>
    </row>
    <row r="40" spans="1:9" ht="11.25" customHeight="1">
      <c r="A40" s="217" t="s">
        <v>50</v>
      </c>
      <c r="B40" s="215" t="s">
        <v>51</v>
      </c>
      <c r="C40" s="21">
        <v>49</v>
      </c>
      <c r="D40" s="12"/>
      <c r="E40" s="60"/>
      <c r="F40" s="2" t="s">
        <v>30</v>
      </c>
      <c r="G40" s="15" t="s">
        <v>265</v>
      </c>
      <c r="H40" s="114"/>
      <c r="I40" s="2"/>
    </row>
    <row r="41" spans="1:9" ht="11.25" customHeight="1">
      <c r="A41" s="217" t="s">
        <v>52</v>
      </c>
      <c r="B41" s="215" t="s">
        <v>53</v>
      </c>
      <c r="C41" s="21">
        <v>41</v>
      </c>
      <c r="D41" s="12"/>
      <c r="E41" s="60"/>
      <c r="F41" s="2"/>
      <c r="G41" s="16"/>
      <c r="H41"/>
      <c r="I41" s="2"/>
    </row>
    <row r="42" spans="1:9" ht="11.25" customHeight="1">
      <c r="A42" s="217" t="s">
        <v>54</v>
      </c>
      <c r="B42" s="215" t="s">
        <v>55</v>
      </c>
      <c r="C42" s="21">
        <v>26</v>
      </c>
      <c r="D42" s="12"/>
      <c r="E42" s="60"/>
      <c r="F42" s="2" t="s">
        <v>35</v>
      </c>
      <c r="G42" s="15" t="s">
        <v>264</v>
      </c>
      <c r="H42"/>
      <c r="I42" s="2"/>
    </row>
    <row r="43" spans="1:9" ht="11.25" customHeight="1">
      <c r="A43" s="217" t="s">
        <v>56</v>
      </c>
      <c r="B43" s="215" t="s">
        <v>57</v>
      </c>
      <c r="C43" s="21">
        <v>86</v>
      </c>
      <c r="D43" s="12"/>
      <c r="E43" s="60"/>
      <c r="F43" s="2"/>
      <c r="G43" s="17"/>
      <c r="H43"/>
      <c r="I43" s="2"/>
    </row>
    <row r="44" spans="1:9" ht="11.25" customHeight="1">
      <c r="A44" s="217" t="s">
        <v>839</v>
      </c>
      <c r="B44" s="215" t="s">
        <v>841</v>
      </c>
      <c r="C44" s="21">
        <v>27</v>
      </c>
      <c r="D44" s="12"/>
      <c r="E44" s="60"/>
      <c r="F44" s="2" t="s">
        <v>40</v>
      </c>
      <c r="G44" s="15" t="s">
        <v>266</v>
      </c>
      <c r="H44" s="114"/>
      <c r="I44" s="2"/>
    </row>
    <row r="45" spans="1:9" ht="11.25" customHeight="1">
      <c r="A45" s="217" t="s">
        <v>58</v>
      </c>
      <c r="B45" s="215" t="s">
        <v>59</v>
      </c>
      <c r="C45" s="21">
        <v>186</v>
      </c>
      <c r="D45" s="12"/>
      <c r="E45" s="60"/>
      <c r="F45" s="2"/>
      <c r="G45" s="2"/>
      <c r="H45" s="2"/>
      <c r="I45" s="2"/>
    </row>
    <row r="46" spans="1:5" ht="11.25" customHeight="1">
      <c r="A46" s="217" t="s">
        <v>60</v>
      </c>
      <c r="B46" s="215" t="s">
        <v>61</v>
      </c>
      <c r="C46" s="21">
        <v>107</v>
      </c>
      <c r="D46" s="12"/>
      <c r="E46" s="60"/>
    </row>
    <row r="47" spans="1:5" ht="11.25" customHeight="1">
      <c r="A47" s="217" t="s">
        <v>62</v>
      </c>
      <c r="B47" s="215" t="s">
        <v>63</v>
      </c>
      <c r="C47" s="21">
        <v>64</v>
      </c>
      <c r="D47" s="12"/>
      <c r="E47" s="60"/>
    </row>
    <row r="48" spans="1:5" ht="11.25" customHeight="1">
      <c r="A48" s="217" t="s">
        <v>64</v>
      </c>
      <c r="B48" s="215" t="s">
        <v>65</v>
      </c>
      <c r="C48" s="21">
        <v>37</v>
      </c>
      <c r="D48" s="12"/>
      <c r="E48" s="60"/>
    </row>
    <row r="49" spans="1:5" ht="11.25" customHeight="1">
      <c r="A49" s="217" t="s">
        <v>66</v>
      </c>
      <c r="B49" s="215" t="s">
        <v>67</v>
      </c>
      <c r="C49" s="21" t="s">
        <v>822</v>
      </c>
      <c r="D49" s="12"/>
      <c r="E49" s="60"/>
    </row>
    <row r="50" spans="1:5" ht="11.25" customHeight="1">
      <c r="A50" s="217" t="s">
        <v>707</v>
      </c>
      <c r="B50" s="215" t="s">
        <v>708</v>
      </c>
      <c r="C50" s="21">
        <v>23</v>
      </c>
      <c r="D50" s="12"/>
      <c r="E50" s="60"/>
    </row>
    <row r="51" spans="1:5" ht="11.25" customHeight="1">
      <c r="A51" s="217" t="s">
        <v>709</v>
      </c>
      <c r="B51" s="215" t="s">
        <v>710</v>
      </c>
      <c r="C51" s="21">
        <v>34</v>
      </c>
      <c r="D51" s="12"/>
      <c r="E51" s="60"/>
    </row>
    <row r="52" spans="1:5" ht="11.25" customHeight="1">
      <c r="A52" s="217" t="s">
        <v>711</v>
      </c>
      <c r="B52" s="215" t="s">
        <v>712</v>
      </c>
      <c r="C52" s="21">
        <v>25</v>
      </c>
      <c r="D52" s="12"/>
      <c r="E52" s="60"/>
    </row>
    <row r="53" spans="1:5" ht="11.25" customHeight="1">
      <c r="A53" s="217" t="s">
        <v>713</v>
      </c>
      <c r="B53" s="215" t="s">
        <v>714</v>
      </c>
      <c r="C53" s="21">
        <v>19</v>
      </c>
      <c r="D53" s="12"/>
      <c r="E53" s="60"/>
    </row>
    <row r="54" spans="1:5" ht="11.25" customHeight="1">
      <c r="A54" s="217" t="s">
        <v>715</v>
      </c>
      <c r="B54" s="215" t="s">
        <v>716</v>
      </c>
      <c r="C54" s="21">
        <v>37</v>
      </c>
      <c r="D54" s="12"/>
      <c r="E54" s="60"/>
    </row>
    <row r="55" spans="1:5" ht="11.25" customHeight="1">
      <c r="A55" s="217" t="s">
        <v>717</v>
      </c>
      <c r="B55" s="215" t="s">
        <v>718</v>
      </c>
      <c r="C55" s="21">
        <v>121</v>
      </c>
      <c r="D55" s="12"/>
      <c r="E55" s="60"/>
    </row>
    <row r="56" spans="1:9" ht="11.25" customHeight="1">
      <c r="A56" s="217" t="s">
        <v>719</v>
      </c>
      <c r="B56" s="215" t="s">
        <v>720</v>
      </c>
      <c r="C56" s="21">
        <v>76</v>
      </c>
      <c r="D56" s="12"/>
      <c r="E56" s="60"/>
      <c r="F56" s="2"/>
      <c r="G56" s="2"/>
      <c r="H56" s="2"/>
      <c r="I56" s="2"/>
    </row>
    <row r="57" spans="1:9" ht="11.25" customHeight="1">
      <c r="A57" s="217" t="s">
        <v>721</v>
      </c>
      <c r="B57" s="215" t="s">
        <v>722</v>
      </c>
      <c r="C57" s="21">
        <v>52</v>
      </c>
      <c r="D57" s="12"/>
      <c r="E57" s="60"/>
      <c r="F57" s="2"/>
      <c r="G57" s="2"/>
      <c r="H57" s="2"/>
      <c r="I57" s="2"/>
    </row>
    <row r="58" spans="1:9" ht="11.25" customHeight="1">
      <c r="A58" s="217" t="s">
        <v>723</v>
      </c>
      <c r="B58" s="215" t="s">
        <v>724</v>
      </c>
      <c r="C58" s="21">
        <v>29</v>
      </c>
      <c r="D58" s="12"/>
      <c r="E58" s="60"/>
      <c r="F58" s="2"/>
      <c r="G58" s="2"/>
      <c r="H58" s="2"/>
      <c r="I58" s="2"/>
    </row>
    <row r="59" spans="1:9" ht="11.25" customHeight="1">
      <c r="A59" s="217" t="s">
        <v>725</v>
      </c>
      <c r="B59" s="215" t="s">
        <v>726</v>
      </c>
      <c r="C59" s="21">
        <v>56</v>
      </c>
      <c r="D59" s="12"/>
      <c r="E59" s="60"/>
      <c r="F59" s="2"/>
      <c r="G59" s="2"/>
      <c r="H59" s="2"/>
      <c r="I59" s="2"/>
    </row>
    <row r="60" spans="1:5" ht="11.25" customHeight="1">
      <c r="A60" s="217" t="s">
        <v>727</v>
      </c>
      <c r="B60" s="215" t="s">
        <v>728</v>
      </c>
      <c r="C60" s="21">
        <v>32</v>
      </c>
      <c r="D60" s="12"/>
      <c r="E60" s="60"/>
    </row>
    <row r="61" spans="1:5" ht="11.25" customHeight="1">
      <c r="A61" s="217" t="s">
        <v>729</v>
      </c>
      <c r="B61" s="215" t="s">
        <v>730</v>
      </c>
      <c r="C61" s="21">
        <v>37</v>
      </c>
      <c r="D61" s="12"/>
      <c r="E61" s="60"/>
    </row>
    <row r="62" spans="1:5" ht="11.25" customHeight="1">
      <c r="A62" s="217" t="s">
        <v>731</v>
      </c>
      <c r="B62" s="215" t="s">
        <v>732</v>
      </c>
      <c r="C62" s="21">
        <v>63</v>
      </c>
      <c r="D62" s="12"/>
      <c r="E62" s="60"/>
    </row>
    <row r="63" spans="1:5" ht="11.25" customHeight="1">
      <c r="A63" s="217" t="s">
        <v>733</v>
      </c>
      <c r="B63" s="215" t="s">
        <v>734</v>
      </c>
      <c r="C63" s="21">
        <v>93</v>
      </c>
      <c r="D63" s="12"/>
      <c r="E63" s="60"/>
    </row>
    <row r="64" spans="1:5" ht="11.25" customHeight="1">
      <c r="A64" s="217" t="s">
        <v>736</v>
      </c>
      <c r="B64" s="215" t="s">
        <v>737</v>
      </c>
      <c r="C64" s="21">
        <v>27</v>
      </c>
      <c r="D64" s="12"/>
      <c r="E64" s="60"/>
    </row>
    <row r="65" spans="1:5" ht="11.25" customHeight="1">
      <c r="A65" s="217" t="s">
        <v>840</v>
      </c>
      <c r="B65" s="215" t="s">
        <v>735</v>
      </c>
      <c r="C65" s="21" t="s">
        <v>822</v>
      </c>
      <c r="D65" s="12"/>
      <c r="E65" s="60"/>
    </row>
    <row r="66" spans="1:5" ht="11.25" customHeight="1">
      <c r="A66" s="217" t="s">
        <v>864</v>
      </c>
      <c r="B66" s="215" t="s">
        <v>738</v>
      </c>
      <c r="C66" s="21" t="s">
        <v>822</v>
      </c>
      <c r="D66" s="12"/>
      <c r="E66" s="60"/>
    </row>
    <row r="67" spans="1:5" ht="11.25" customHeight="1">
      <c r="A67" s="217" t="s">
        <v>739</v>
      </c>
      <c r="B67" s="215" t="s">
        <v>740</v>
      </c>
      <c r="C67" s="21">
        <v>20</v>
      </c>
      <c r="D67" s="12"/>
      <c r="E67" s="60"/>
    </row>
    <row r="68" spans="1:5" ht="11.25" customHeight="1">
      <c r="A68" s="217" t="s">
        <v>741</v>
      </c>
      <c r="B68" s="215" t="s">
        <v>742</v>
      </c>
      <c r="C68" s="21">
        <v>32</v>
      </c>
      <c r="D68" s="12"/>
      <c r="E68" s="60"/>
    </row>
    <row r="69" spans="1:5" ht="11.25" customHeight="1">
      <c r="A69" s="217" t="s">
        <v>743</v>
      </c>
      <c r="B69" s="215" t="s">
        <v>744</v>
      </c>
      <c r="C69" s="21">
        <v>30</v>
      </c>
      <c r="D69" s="12"/>
      <c r="E69" s="60"/>
    </row>
    <row r="70" spans="1:5" ht="11.25" customHeight="1">
      <c r="A70" s="217" t="s">
        <v>745</v>
      </c>
      <c r="B70" s="215" t="s">
        <v>746</v>
      </c>
      <c r="C70" s="21">
        <v>3</v>
      </c>
      <c r="D70" s="12"/>
      <c r="E70" s="60"/>
    </row>
    <row r="71" spans="1:5" ht="11.25" customHeight="1">
      <c r="A71" s="217" t="s">
        <v>747</v>
      </c>
      <c r="B71" s="215" t="s">
        <v>748</v>
      </c>
      <c r="C71" s="21">
        <v>8</v>
      </c>
      <c r="D71" s="12"/>
      <c r="E71" s="60"/>
    </row>
    <row r="72" spans="1:5" ht="11.25" customHeight="1">
      <c r="A72" s="217" t="s">
        <v>749</v>
      </c>
      <c r="B72" s="215" t="s">
        <v>750</v>
      </c>
      <c r="C72" s="21">
        <v>18</v>
      </c>
      <c r="D72" s="12"/>
      <c r="E72" s="60"/>
    </row>
    <row r="73" spans="1:5" ht="11.25" customHeight="1">
      <c r="A73" s="194" t="s">
        <v>590</v>
      </c>
      <c r="B73" s="194" t="s">
        <v>285</v>
      </c>
      <c r="C73" s="21" t="s">
        <v>822</v>
      </c>
      <c r="D73" s="12"/>
      <c r="E73" s="60"/>
    </row>
    <row r="74" spans="1:5" ht="11.25" customHeight="1">
      <c r="A74" s="217" t="s">
        <v>764</v>
      </c>
      <c r="B74" s="215" t="s">
        <v>765</v>
      </c>
      <c r="C74" s="21">
        <v>34</v>
      </c>
      <c r="D74" s="12"/>
      <c r="E74" s="60"/>
    </row>
    <row r="75" spans="1:5" ht="11.25" customHeight="1">
      <c r="A75" s="217" t="s">
        <v>766</v>
      </c>
      <c r="B75" s="215" t="s">
        <v>767</v>
      </c>
      <c r="C75" s="21">
        <v>37</v>
      </c>
      <c r="D75" s="12"/>
      <c r="E75" s="60"/>
    </row>
    <row r="76" spans="1:5" ht="11.25" customHeight="1">
      <c r="A76" s="217" t="s">
        <v>768</v>
      </c>
      <c r="B76" s="215" t="s">
        <v>769</v>
      </c>
      <c r="C76" s="21">
        <v>41</v>
      </c>
      <c r="D76" s="12"/>
      <c r="E76" s="60"/>
    </row>
    <row r="77" spans="1:5" ht="11.25" customHeight="1">
      <c r="A77" s="217" t="s">
        <v>770</v>
      </c>
      <c r="B77" s="215" t="s">
        <v>771</v>
      </c>
      <c r="C77" s="21">
        <v>77</v>
      </c>
      <c r="D77" s="12"/>
      <c r="E77" s="60"/>
    </row>
    <row r="78" spans="1:5" ht="11.25" customHeight="1">
      <c r="A78" s="217" t="s">
        <v>772</v>
      </c>
      <c r="B78" s="215" t="s">
        <v>773</v>
      </c>
      <c r="C78" s="21">
        <v>36</v>
      </c>
      <c r="D78" s="12"/>
      <c r="E78" s="60"/>
    </row>
    <row r="79" spans="1:5" ht="11.25" customHeight="1">
      <c r="A79" s="217" t="s">
        <v>774</v>
      </c>
      <c r="B79" s="215" t="s">
        <v>775</v>
      </c>
      <c r="C79" s="21">
        <v>32</v>
      </c>
      <c r="D79" s="12"/>
      <c r="E79" s="60"/>
    </row>
    <row r="80" spans="1:5" ht="11.25" customHeight="1">
      <c r="A80" s="217" t="s">
        <v>776</v>
      </c>
      <c r="B80" s="215" t="s">
        <v>532</v>
      </c>
      <c r="C80" s="21">
        <v>16</v>
      </c>
      <c r="D80" s="12"/>
      <c r="E80" s="60"/>
    </row>
    <row r="81" spans="1:5" ht="11.25" customHeight="1">
      <c r="A81" s="217" t="s">
        <v>533</v>
      </c>
      <c r="B81" s="215" t="s">
        <v>534</v>
      </c>
      <c r="C81" s="21">
        <v>98</v>
      </c>
      <c r="D81" s="12"/>
      <c r="E81" s="60"/>
    </row>
    <row r="82" spans="1:5" ht="11.25" customHeight="1">
      <c r="A82" s="217" t="s">
        <v>535</v>
      </c>
      <c r="B82" s="215" t="s">
        <v>430</v>
      </c>
      <c r="C82" s="21">
        <v>23</v>
      </c>
      <c r="D82" s="12"/>
      <c r="E82" s="60"/>
    </row>
    <row r="83" spans="1:5" ht="11.25" customHeight="1">
      <c r="A83" s="217" t="s">
        <v>431</v>
      </c>
      <c r="B83" s="215" t="s">
        <v>498</v>
      </c>
      <c r="C83" s="21">
        <v>22</v>
      </c>
      <c r="D83" s="12"/>
      <c r="E83" s="60"/>
    </row>
    <row r="84" spans="1:5" ht="11.25" customHeight="1">
      <c r="A84" s="217" t="s">
        <v>432</v>
      </c>
      <c r="B84" s="215" t="s">
        <v>433</v>
      </c>
      <c r="C84" s="21">
        <v>17</v>
      </c>
      <c r="D84" s="12"/>
      <c r="E84" s="60"/>
    </row>
    <row r="85" spans="1:5" ht="11.25" customHeight="1">
      <c r="A85" s="217" t="s">
        <v>434</v>
      </c>
      <c r="B85" s="215" t="s">
        <v>1132</v>
      </c>
      <c r="C85" s="21">
        <v>40</v>
      </c>
      <c r="D85" s="12"/>
      <c r="E85" s="60"/>
    </row>
    <row r="86" spans="1:5" ht="11.25" customHeight="1">
      <c r="A86" s="217" t="s">
        <v>1133</v>
      </c>
      <c r="B86" s="215" t="s">
        <v>1134</v>
      </c>
      <c r="C86" s="21">
        <v>49</v>
      </c>
      <c r="D86" s="12"/>
      <c r="E86" s="60"/>
    </row>
    <row r="87" spans="1:5" ht="11.25" customHeight="1">
      <c r="A87" s="217" t="s">
        <v>1135</v>
      </c>
      <c r="B87" s="215" t="s">
        <v>1136</v>
      </c>
      <c r="C87" s="21">
        <v>19</v>
      </c>
      <c r="D87" s="12"/>
      <c r="E87" s="60"/>
    </row>
    <row r="88" spans="1:5" ht="11.25" customHeight="1">
      <c r="A88" s="217" t="s">
        <v>1137</v>
      </c>
      <c r="B88" s="215" t="s">
        <v>1138</v>
      </c>
      <c r="C88" s="21">
        <v>28</v>
      </c>
      <c r="D88" s="12"/>
      <c r="E88" s="60"/>
    </row>
    <row r="89" spans="1:5" ht="11.25" customHeight="1">
      <c r="A89" s="217" t="s">
        <v>1139</v>
      </c>
      <c r="B89" s="215" t="s">
        <v>1140</v>
      </c>
      <c r="C89" s="21">
        <v>47</v>
      </c>
      <c r="D89" s="12"/>
      <c r="E89" s="60"/>
    </row>
    <row r="90" spans="1:5" ht="11.25" customHeight="1">
      <c r="A90" s="217" t="s">
        <v>1141</v>
      </c>
      <c r="B90" s="215" t="s">
        <v>499</v>
      </c>
      <c r="C90" s="21">
        <v>0</v>
      </c>
      <c r="D90" s="12"/>
      <c r="E90" s="60"/>
    </row>
    <row r="91" spans="1:5" ht="11.25" customHeight="1">
      <c r="A91" s="217" t="s">
        <v>1142</v>
      </c>
      <c r="B91" s="215" t="s">
        <v>500</v>
      </c>
      <c r="C91" s="21">
        <v>0</v>
      </c>
      <c r="D91" s="12"/>
      <c r="E91" s="60"/>
    </row>
    <row r="92" spans="1:5" ht="11.25" customHeight="1">
      <c r="A92" s="217" t="s">
        <v>1143</v>
      </c>
      <c r="B92" s="215" t="s">
        <v>501</v>
      </c>
      <c r="C92" s="21">
        <v>29</v>
      </c>
      <c r="D92" s="12"/>
      <c r="E92" s="60"/>
    </row>
    <row r="93" spans="1:5" ht="11.25" customHeight="1">
      <c r="A93" s="217" t="s">
        <v>1144</v>
      </c>
      <c r="B93" s="215" t="s">
        <v>876</v>
      </c>
      <c r="C93" s="21">
        <v>50</v>
      </c>
      <c r="D93" s="12"/>
      <c r="E93" s="60"/>
    </row>
    <row r="94" spans="1:5" ht="11.25" customHeight="1">
      <c r="A94" s="217" t="s">
        <v>877</v>
      </c>
      <c r="B94" s="215" t="s">
        <v>878</v>
      </c>
      <c r="C94" s="21">
        <v>20</v>
      </c>
      <c r="D94" s="12"/>
      <c r="E94" s="60"/>
    </row>
    <row r="95" spans="1:5" ht="11.25" customHeight="1">
      <c r="A95" s="217" t="s">
        <v>879</v>
      </c>
      <c r="B95" s="215" t="s">
        <v>880</v>
      </c>
      <c r="C95" s="21">
        <v>28</v>
      </c>
      <c r="D95" s="12"/>
      <c r="E95" s="60"/>
    </row>
    <row r="96" spans="1:5" ht="11.25" customHeight="1">
      <c r="A96" s="217" t="s">
        <v>881</v>
      </c>
      <c r="B96" s="215" t="s">
        <v>882</v>
      </c>
      <c r="C96" s="21">
        <v>35</v>
      </c>
      <c r="D96" s="12"/>
      <c r="E96" s="60"/>
    </row>
    <row r="97" spans="1:5" ht="11.25" customHeight="1">
      <c r="A97" s="217" t="s">
        <v>883</v>
      </c>
      <c r="B97" s="215" t="s">
        <v>502</v>
      </c>
      <c r="C97" s="21">
        <v>23</v>
      </c>
      <c r="D97" s="12"/>
      <c r="E97" s="60"/>
    </row>
    <row r="98" spans="1:5" ht="11.25" customHeight="1">
      <c r="A98" s="217" t="s">
        <v>884</v>
      </c>
      <c r="B98" s="215" t="s">
        <v>885</v>
      </c>
      <c r="C98" s="21">
        <v>14</v>
      </c>
      <c r="D98" s="12"/>
      <c r="E98" s="60"/>
    </row>
    <row r="99" spans="1:5" ht="11.25" customHeight="1">
      <c r="A99" s="217" t="s">
        <v>886</v>
      </c>
      <c r="B99" s="215" t="s">
        <v>887</v>
      </c>
      <c r="C99" s="21">
        <v>22</v>
      </c>
      <c r="D99" s="12"/>
      <c r="E99" s="60"/>
    </row>
    <row r="100" spans="1:5" ht="11.25" customHeight="1">
      <c r="A100" s="217" t="s">
        <v>888</v>
      </c>
      <c r="B100" s="215" t="s">
        <v>889</v>
      </c>
      <c r="C100" s="21">
        <v>51</v>
      </c>
      <c r="D100" s="12"/>
      <c r="E100" s="60"/>
    </row>
    <row r="101" spans="1:5" ht="11.25" customHeight="1">
      <c r="A101" s="217" t="s">
        <v>890</v>
      </c>
      <c r="B101" s="215" t="s">
        <v>891</v>
      </c>
      <c r="C101" s="21">
        <v>20</v>
      </c>
      <c r="D101" s="12"/>
      <c r="E101" s="60"/>
    </row>
    <row r="102" spans="1:5" ht="11.25" customHeight="1">
      <c r="A102" s="217" t="s">
        <v>892</v>
      </c>
      <c r="B102" s="215" t="s">
        <v>893</v>
      </c>
      <c r="C102" s="21">
        <v>36</v>
      </c>
      <c r="D102" s="12"/>
      <c r="E102" s="60"/>
    </row>
    <row r="103" spans="1:5" ht="11.25" customHeight="1">
      <c r="A103" s="217" t="s">
        <v>894</v>
      </c>
      <c r="B103" s="215" t="s">
        <v>895</v>
      </c>
      <c r="C103" s="21">
        <v>13</v>
      </c>
      <c r="D103" s="12"/>
      <c r="E103" s="60"/>
    </row>
    <row r="104" spans="1:5" ht="11.25" customHeight="1">
      <c r="A104" s="217" t="s">
        <v>896</v>
      </c>
      <c r="B104" s="215" t="s">
        <v>897</v>
      </c>
      <c r="C104" s="21">
        <v>23</v>
      </c>
      <c r="D104" s="12"/>
      <c r="E104" s="60"/>
    </row>
    <row r="105" spans="1:5" ht="11.25" customHeight="1">
      <c r="A105" s="217" t="s">
        <v>898</v>
      </c>
      <c r="B105" s="215" t="s">
        <v>899</v>
      </c>
      <c r="C105" s="21">
        <v>2</v>
      </c>
      <c r="D105" s="12"/>
      <c r="E105" s="60"/>
    </row>
    <row r="106" spans="1:5" ht="11.25" customHeight="1">
      <c r="A106" s="217" t="s">
        <v>900</v>
      </c>
      <c r="B106" s="215" t="s">
        <v>901</v>
      </c>
      <c r="C106" s="21">
        <v>12</v>
      </c>
      <c r="D106" s="12"/>
      <c r="E106" s="60"/>
    </row>
    <row r="107" spans="1:5" ht="11.25" customHeight="1">
      <c r="A107" s="217" t="s">
        <v>902</v>
      </c>
      <c r="B107" s="215" t="s">
        <v>903</v>
      </c>
      <c r="C107" s="21">
        <v>15</v>
      </c>
      <c r="D107" s="12"/>
      <c r="E107" s="60"/>
    </row>
    <row r="108" spans="1:5" ht="11.25" customHeight="1">
      <c r="A108" s="217" t="s">
        <v>904</v>
      </c>
      <c r="B108" s="215" t="s">
        <v>905</v>
      </c>
      <c r="C108" s="21">
        <v>14</v>
      </c>
      <c r="D108" s="12"/>
      <c r="E108" s="60"/>
    </row>
    <row r="109" spans="1:5" ht="11.25" customHeight="1">
      <c r="A109" s="217" t="s">
        <v>906</v>
      </c>
      <c r="B109" s="215" t="s">
        <v>907</v>
      </c>
      <c r="C109" s="21">
        <v>16</v>
      </c>
      <c r="D109" s="12"/>
      <c r="E109" s="60"/>
    </row>
    <row r="110" spans="1:5" ht="11.25" customHeight="1">
      <c r="A110" s="217" t="s">
        <v>908</v>
      </c>
      <c r="B110" s="215" t="s">
        <v>909</v>
      </c>
      <c r="C110" s="21">
        <v>28</v>
      </c>
      <c r="D110" s="12"/>
      <c r="E110" s="60"/>
    </row>
    <row r="111" spans="1:5" ht="11.25" customHeight="1">
      <c r="A111" s="217" t="s">
        <v>910</v>
      </c>
      <c r="B111" s="215" t="s">
        <v>911</v>
      </c>
      <c r="C111" s="21">
        <v>15</v>
      </c>
      <c r="D111" s="12"/>
      <c r="E111" s="60"/>
    </row>
    <row r="112" spans="1:5" ht="11.25" customHeight="1">
      <c r="A112" s="217" t="s">
        <v>912</v>
      </c>
      <c r="B112" s="215" t="s">
        <v>913</v>
      </c>
      <c r="C112" s="21">
        <v>20</v>
      </c>
      <c r="D112" s="12"/>
      <c r="E112" s="60"/>
    </row>
    <row r="113" spans="1:5" ht="11.25" customHeight="1">
      <c r="A113" s="217" t="s">
        <v>914</v>
      </c>
      <c r="B113" s="215" t="s">
        <v>915</v>
      </c>
      <c r="C113" s="21">
        <v>24</v>
      </c>
      <c r="D113" s="12"/>
      <c r="E113" s="60"/>
    </row>
    <row r="114" spans="1:5" ht="11.25" customHeight="1">
      <c r="A114" s="217" t="s">
        <v>916</v>
      </c>
      <c r="B114" s="215" t="s">
        <v>917</v>
      </c>
      <c r="C114" s="21">
        <v>0</v>
      </c>
      <c r="D114" s="12"/>
      <c r="E114" s="60"/>
    </row>
    <row r="115" spans="1:5" ht="11.25" customHeight="1">
      <c r="A115" s="217" t="s">
        <v>918</v>
      </c>
      <c r="B115" s="215" t="s">
        <v>503</v>
      </c>
      <c r="C115" s="21">
        <v>0</v>
      </c>
      <c r="D115" s="12"/>
      <c r="E115" s="60"/>
    </row>
    <row r="116" spans="1:5" ht="11.25" customHeight="1">
      <c r="A116" s="217" t="s">
        <v>919</v>
      </c>
      <c r="B116" s="215" t="s">
        <v>504</v>
      </c>
      <c r="C116" s="21">
        <v>0</v>
      </c>
      <c r="D116" s="12"/>
      <c r="E116" s="60"/>
    </row>
    <row r="117" spans="1:5" ht="11.25" customHeight="1">
      <c r="A117" s="217" t="s">
        <v>920</v>
      </c>
      <c r="B117" s="215" t="s">
        <v>505</v>
      </c>
      <c r="C117" s="21">
        <v>0</v>
      </c>
      <c r="D117" s="12"/>
      <c r="E117" s="60"/>
    </row>
    <row r="118" spans="1:5" ht="11.25" customHeight="1">
      <c r="A118" s="217" t="s">
        <v>921</v>
      </c>
      <c r="B118" s="215" t="s">
        <v>506</v>
      </c>
      <c r="C118" s="21">
        <v>0</v>
      </c>
      <c r="D118" s="12"/>
      <c r="E118" s="60"/>
    </row>
    <row r="119" spans="1:5" ht="11.25" customHeight="1">
      <c r="A119" s="217" t="s">
        <v>922</v>
      </c>
      <c r="B119" s="215" t="s">
        <v>923</v>
      </c>
      <c r="C119" s="21">
        <v>33</v>
      </c>
      <c r="D119" s="12"/>
      <c r="E119" s="60"/>
    </row>
    <row r="120" spans="1:5" ht="11.25" customHeight="1">
      <c r="A120" s="217" t="s">
        <v>924</v>
      </c>
      <c r="B120" s="215" t="s">
        <v>925</v>
      </c>
      <c r="C120" s="21">
        <v>35</v>
      </c>
      <c r="D120" s="12"/>
      <c r="E120" s="60"/>
    </row>
    <row r="121" spans="1:5" ht="11.25" customHeight="1">
      <c r="A121" s="217" t="s">
        <v>926</v>
      </c>
      <c r="B121" s="215" t="s">
        <v>927</v>
      </c>
      <c r="C121" s="21">
        <v>70</v>
      </c>
      <c r="D121" s="12"/>
      <c r="E121" s="60"/>
    </row>
    <row r="122" spans="1:5" ht="11.25" customHeight="1">
      <c r="A122" s="217" t="s">
        <v>928</v>
      </c>
      <c r="B122" s="215" t="s">
        <v>929</v>
      </c>
      <c r="C122" s="21">
        <v>26</v>
      </c>
      <c r="D122" s="12"/>
      <c r="E122" s="60"/>
    </row>
    <row r="123" spans="1:5" ht="11.25" customHeight="1">
      <c r="A123" s="217" t="s">
        <v>937</v>
      </c>
      <c r="B123" s="215" t="s">
        <v>938</v>
      </c>
      <c r="C123" s="21">
        <v>33</v>
      </c>
      <c r="D123" s="12"/>
      <c r="E123" s="60"/>
    </row>
    <row r="124" spans="1:5" ht="11.25" customHeight="1">
      <c r="A124" s="217" t="s">
        <v>939</v>
      </c>
      <c r="B124" s="215" t="s">
        <v>940</v>
      </c>
      <c r="C124" s="21">
        <v>8</v>
      </c>
      <c r="D124" s="12"/>
      <c r="E124" s="60"/>
    </row>
    <row r="125" spans="1:5" ht="11.25" customHeight="1">
      <c r="A125" s="217" t="s">
        <v>941</v>
      </c>
      <c r="B125" s="215" t="s">
        <v>942</v>
      </c>
      <c r="C125" s="21">
        <v>33</v>
      </c>
      <c r="D125" s="12"/>
      <c r="E125" s="60"/>
    </row>
    <row r="126" spans="1:5" ht="11.25" customHeight="1">
      <c r="A126" s="217" t="s">
        <v>943</v>
      </c>
      <c r="B126" s="215" t="s">
        <v>944</v>
      </c>
      <c r="C126" s="21">
        <v>16</v>
      </c>
      <c r="D126" s="12"/>
      <c r="E126" s="60"/>
    </row>
    <row r="127" spans="1:5" ht="11.25" customHeight="1">
      <c r="A127" s="217" t="s">
        <v>945</v>
      </c>
      <c r="B127" s="215" t="s">
        <v>946</v>
      </c>
      <c r="C127" s="21">
        <v>3</v>
      </c>
      <c r="D127" s="12"/>
      <c r="E127" s="60"/>
    </row>
    <row r="128" spans="1:5" ht="11.25" customHeight="1">
      <c r="A128" s="217" t="s">
        <v>947</v>
      </c>
      <c r="B128" s="215" t="s">
        <v>948</v>
      </c>
      <c r="C128" s="21">
        <v>20</v>
      </c>
      <c r="D128" s="12"/>
      <c r="E128" s="60"/>
    </row>
    <row r="129" spans="1:5" ht="11.25" customHeight="1">
      <c r="A129" s="217" t="s">
        <v>949</v>
      </c>
      <c r="B129" s="215" t="s">
        <v>950</v>
      </c>
      <c r="C129" s="21">
        <v>26</v>
      </c>
      <c r="D129" s="12"/>
      <c r="E129" s="60"/>
    </row>
    <row r="130" spans="1:5" ht="11.25" customHeight="1">
      <c r="A130" s="217" t="s">
        <v>951</v>
      </c>
      <c r="B130" s="215" t="s">
        <v>952</v>
      </c>
      <c r="C130" s="21">
        <v>0</v>
      </c>
      <c r="D130" s="12"/>
      <c r="E130" s="60"/>
    </row>
    <row r="131" spans="1:5" ht="11.25" customHeight="1">
      <c r="A131" s="13" t="s">
        <v>567</v>
      </c>
      <c r="B131" s="13" t="s">
        <v>1062</v>
      </c>
      <c r="C131" s="21" t="s">
        <v>822</v>
      </c>
      <c r="D131" s="12"/>
      <c r="E131" s="60"/>
    </row>
    <row r="132" spans="1:5" ht="11.25" customHeight="1">
      <c r="A132" s="13" t="s">
        <v>573</v>
      </c>
      <c r="B132" s="13" t="s">
        <v>494</v>
      </c>
      <c r="C132" s="21" t="s">
        <v>822</v>
      </c>
      <c r="D132" s="12"/>
      <c r="E132" s="60"/>
    </row>
    <row r="133" spans="1:5" ht="11.25" customHeight="1">
      <c r="A133" s="217" t="s">
        <v>953</v>
      </c>
      <c r="B133" s="215" t="s">
        <v>495</v>
      </c>
      <c r="C133" s="21">
        <v>28</v>
      </c>
      <c r="D133" s="12"/>
      <c r="E133" s="60"/>
    </row>
    <row r="134" spans="1:5" ht="11.25" customHeight="1">
      <c r="A134" s="217" t="s">
        <v>955</v>
      </c>
      <c r="B134" s="215" t="s">
        <v>492</v>
      </c>
      <c r="C134" s="21">
        <v>0</v>
      </c>
      <c r="D134" s="12"/>
      <c r="E134" s="60"/>
    </row>
    <row r="135" spans="1:5" ht="11.25" customHeight="1">
      <c r="A135" s="217" t="s">
        <v>957</v>
      </c>
      <c r="B135" s="215" t="s">
        <v>491</v>
      </c>
      <c r="C135" s="21">
        <v>5</v>
      </c>
      <c r="D135" s="12"/>
      <c r="E135" s="60"/>
    </row>
    <row r="136" spans="1:5" ht="11.25" customHeight="1">
      <c r="A136" s="217" t="s">
        <v>959</v>
      </c>
      <c r="B136" s="215" t="s">
        <v>960</v>
      </c>
      <c r="C136" s="21">
        <v>59</v>
      </c>
      <c r="D136" s="12"/>
      <c r="E136" s="60"/>
    </row>
    <row r="137" spans="1:5" ht="11.25" customHeight="1">
      <c r="A137" s="217" t="s">
        <v>961</v>
      </c>
      <c r="B137" s="215" t="s">
        <v>962</v>
      </c>
      <c r="C137" s="21">
        <v>40</v>
      </c>
      <c r="D137" s="12"/>
      <c r="E137" s="60"/>
    </row>
    <row r="138" spans="1:5" ht="11.25" customHeight="1">
      <c r="A138" s="217" t="s">
        <v>963</v>
      </c>
      <c r="B138" s="215" t="s">
        <v>964</v>
      </c>
      <c r="C138" s="21">
        <v>23</v>
      </c>
      <c r="D138" s="12"/>
      <c r="E138" s="60"/>
    </row>
    <row r="139" spans="1:5" ht="11.25" customHeight="1">
      <c r="A139" s="217" t="s">
        <v>965</v>
      </c>
      <c r="B139" s="215" t="s">
        <v>966</v>
      </c>
      <c r="C139" s="21">
        <v>15</v>
      </c>
      <c r="D139" s="12"/>
      <c r="E139" s="60"/>
    </row>
    <row r="140" spans="1:5" ht="11.25" customHeight="1">
      <c r="A140" s="217" t="s">
        <v>967</v>
      </c>
      <c r="B140" s="215" t="s">
        <v>968</v>
      </c>
      <c r="C140" s="21">
        <v>9</v>
      </c>
      <c r="D140" s="12"/>
      <c r="E140" s="60"/>
    </row>
    <row r="141" spans="1:5" ht="11.25" customHeight="1">
      <c r="A141" s="217" t="s">
        <v>969</v>
      </c>
      <c r="B141" s="215" t="s">
        <v>970</v>
      </c>
      <c r="C141" s="21">
        <v>13</v>
      </c>
      <c r="D141" s="12"/>
      <c r="E141" s="60"/>
    </row>
    <row r="142" spans="1:5" ht="11.25" customHeight="1">
      <c r="A142" s="217" t="s">
        <v>971</v>
      </c>
      <c r="B142" s="215" t="s">
        <v>972</v>
      </c>
      <c r="C142" s="21">
        <v>7</v>
      </c>
      <c r="D142" s="12"/>
      <c r="E142" s="60"/>
    </row>
    <row r="143" spans="1:5" ht="11.25" customHeight="1">
      <c r="A143" s="217" t="s">
        <v>973</v>
      </c>
      <c r="B143" s="215" t="s">
        <v>974</v>
      </c>
      <c r="C143" s="21">
        <v>8</v>
      </c>
      <c r="D143" s="12"/>
      <c r="E143" s="60"/>
    </row>
    <row r="144" spans="1:5" ht="11.25" customHeight="1">
      <c r="A144" s="217" t="s">
        <v>975</v>
      </c>
      <c r="B144" s="215" t="s">
        <v>976</v>
      </c>
      <c r="C144" s="21">
        <v>289</v>
      </c>
      <c r="D144" s="12"/>
      <c r="E144" s="60"/>
    </row>
    <row r="145" spans="1:5" ht="11.25" customHeight="1">
      <c r="A145" s="217" t="s">
        <v>977</v>
      </c>
      <c r="B145" s="215" t="s">
        <v>978</v>
      </c>
      <c r="C145" s="21">
        <v>41</v>
      </c>
      <c r="D145" s="12"/>
      <c r="E145" s="60"/>
    </row>
    <row r="146" spans="1:5" ht="11.25" customHeight="1">
      <c r="A146" s="217" t="s">
        <v>979</v>
      </c>
      <c r="B146" s="215" t="s">
        <v>980</v>
      </c>
      <c r="C146" s="21">
        <v>58</v>
      </c>
      <c r="D146" s="12"/>
      <c r="E146" s="60"/>
    </row>
    <row r="147" spans="1:5" ht="11.25" customHeight="1">
      <c r="A147" s="217" t="s">
        <v>981</v>
      </c>
      <c r="B147" s="215" t="s">
        <v>982</v>
      </c>
      <c r="C147" s="21">
        <v>48</v>
      </c>
      <c r="D147" s="12"/>
      <c r="E147" s="60"/>
    </row>
    <row r="148" spans="1:5" ht="11.25" customHeight="1">
      <c r="A148" s="217" t="s">
        <v>983</v>
      </c>
      <c r="B148" s="215" t="s">
        <v>984</v>
      </c>
      <c r="C148" s="21">
        <v>45</v>
      </c>
      <c r="D148" s="12"/>
      <c r="E148" s="60"/>
    </row>
    <row r="149" spans="1:5" ht="11.25" customHeight="1">
      <c r="A149" s="217" t="s">
        <v>985</v>
      </c>
      <c r="B149" s="215" t="s">
        <v>986</v>
      </c>
      <c r="C149" s="21">
        <v>79</v>
      </c>
      <c r="D149" s="12"/>
      <c r="E149" s="60"/>
    </row>
    <row r="150" spans="1:5" ht="11.25" customHeight="1">
      <c r="A150" s="217" t="s">
        <v>987</v>
      </c>
      <c r="B150" s="215" t="s">
        <v>988</v>
      </c>
      <c r="C150" s="21">
        <v>70</v>
      </c>
      <c r="D150" s="12"/>
      <c r="E150" s="60"/>
    </row>
    <row r="151" spans="1:5" ht="11.25" customHeight="1">
      <c r="A151" s="217" t="s">
        <v>989</v>
      </c>
      <c r="B151" s="215" t="s">
        <v>990</v>
      </c>
      <c r="C151" s="21">
        <v>128</v>
      </c>
      <c r="D151" s="12"/>
      <c r="E151" s="60"/>
    </row>
    <row r="152" spans="1:5" ht="11.25" customHeight="1">
      <c r="A152" s="217" t="s">
        <v>991</v>
      </c>
      <c r="B152" s="215" t="s">
        <v>992</v>
      </c>
      <c r="C152" s="21">
        <v>106</v>
      </c>
      <c r="D152" s="12"/>
      <c r="E152" s="60"/>
    </row>
    <row r="153" spans="1:5" ht="11.25" customHeight="1">
      <c r="A153" s="217" t="s">
        <v>993</v>
      </c>
      <c r="B153" s="215" t="s">
        <v>994</v>
      </c>
      <c r="C153" s="21">
        <v>129</v>
      </c>
      <c r="D153" s="12"/>
      <c r="E153" s="60"/>
    </row>
    <row r="154" spans="1:5" ht="11.25" customHeight="1">
      <c r="A154" s="217" t="s">
        <v>995</v>
      </c>
      <c r="B154" s="215" t="s">
        <v>996</v>
      </c>
      <c r="C154" s="21">
        <v>36</v>
      </c>
      <c r="D154" s="12"/>
      <c r="E154" s="60"/>
    </row>
    <row r="155" spans="1:5" ht="11.25" customHeight="1">
      <c r="A155" s="217" t="s">
        <v>997</v>
      </c>
      <c r="B155" s="215" t="s">
        <v>998</v>
      </c>
      <c r="C155" s="21">
        <v>99</v>
      </c>
      <c r="D155" s="12"/>
      <c r="E155" s="60"/>
    </row>
    <row r="156" spans="1:5" ht="11.25" customHeight="1">
      <c r="A156" s="217" t="s">
        <v>999</v>
      </c>
      <c r="B156" s="215" t="s">
        <v>1000</v>
      </c>
      <c r="C156" s="21">
        <v>100</v>
      </c>
      <c r="D156" s="12"/>
      <c r="E156" s="60"/>
    </row>
    <row r="157" spans="1:5" ht="11.25" customHeight="1">
      <c r="A157" s="217" t="s">
        <v>1001</v>
      </c>
      <c r="B157" s="215" t="s">
        <v>1002</v>
      </c>
      <c r="C157" s="21">
        <v>22</v>
      </c>
      <c r="D157" s="12"/>
      <c r="E157" s="60"/>
    </row>
    <row r="158" spans="1:5" ht="11.25" customHeight="1">
      <c r="A158" s="217" t="s">
        <v>1003</v>
      </c>
      <c r="B158" s="215" t="s">
        <v>1004</v>
      </c>
      <c r="C158" s="21">
        <v>18</v>
      </c>
      <c r="D158" s="12"/>
      <c r="E158" s="60"/>
    </row>
    <row r="159" spans="1:5" ht="11.25" customHeight="1">
      <c r="A159" s="217" t="s">
        <v>1005</v>
      </c>
      <c r="B159" s="215" t="s">
        <v>1006</v>
      </c>
      <c r="C159" s="21">
        <v>109</v>
      </c>
      <c r="D159" s="12"/>
      <c r="E159" s="60"/>
    </row>
    <row r="160" spans="1:5" ht="11.25" customHeight="1">
      <c r="A160" s="217" t="s">
        <v>1007</v>
      </c>
      <c r="B160" s="215" t="s">
        <v>1008</v>
      </c>
      <c r="C160" s="21">
        <v>26</v>
      </c>
      <c r="D160" s="12"/>
      <c r="E160" s="60"/>
    </row>
    <row r="161" spans="1:5" ht="11.25" customHeight="1">
      <c r="A161" s="217" t="s">
        <v>1009</v>
      </c>
      <c r="B161" s="215" t="s">
        <v>1010</v>
      </c>
      <c r="C161" s="21">
        <v>19</v>
      </c>
      <c r="D161" s="12"/>
      <c r="E161" s="60"/>
    </row>
    <row r="162" spans="1:5" ht="11.25" customHeight="1">
      <c r="A162" s="217" t="s">
        <v>1011</v>
      </c>
      <c r="B162" s="215" t="s">
        <v>1012</v>
      </c>
      <c r="C162" s="21">
        <v>26</v>
      </c>
      <c r="D162" s="12"/>
      <c r="E162" s="60"/>
    </row>
    <row r="163" spans="1:5" ht="11.25" customHeight="1">
      <c r="A163" s="217" t="s">
        <v>1013</v>
      </c>
      <c r="B163" s="215" t="s">
        <v>1014</v>
      </c>
      <c r="C163" s="21">
        <v>20</v>
      </c>
      <c r="D163" s="12"/>
      <c r="E163" s="60"/>
    </row>
    <row r="164" spans="1:5" ht="11.25" customHeight="1">
      <c r="A164" s="217" t="s">
        <v>1015</v>
      </c>
      <c r="B164" s="215" t="s">
        <v>1016</v>
      </c>
      <c r="C164" s="21">
        <v>15</v>
      </c>
      <c r="D164" s="12"/>
      <c r="E164" s="60"/>
    </row>
    <row r="165" spans="1:5" ht="11.25" customHeight="1">
      <c r="A165" s="217" t="s">
        <v>1017</v>
      </c>
      <c r="B165" s="215" t="s">
        <v>1018</v>
      </c>
      <c r="C165" s="21">
        <v>25</v>
      </c>
      <c r="D165" s="12"/>
      <c r="E165" s="60"/>
    </row>
    <row r="166" spans="1:5" ht="11.25" customHeight="1">
      <c r="A166" s="217" t="s">
        <v>1019</v>
      </c>
      <c r="B166" s="215" t="s">
        <v>856</v>
      </c>
      <c r="C166" s="21">
        <v>4</v>
      </c>
      <c r="D166" s="12"/>
      <c r="E166" s="60"/>
    </row>
    <row r="167" spans="1:5" ht="11.25" customHeight="1">
      <c r="A167" s="217" t="s">
        <v>1020</v>
      </c>
      <c r="B167" s="215" t="s">
        <v>1021</v>
      </c>
      <c r="C167" s="21">
        <v>0</v>
      </c>
      <c r="D167" s="12"/>
      <c r="E167" s="60"/>
    </row>
    <row r="168" spans="1:5" ht="11.25" customHeight="1">
      <c r="A168" s="217" t="s">
        <v>1022</v>
      </c>
      <c r="B168" s="215" t="s">
        <v>857</v>
      </c>
      <c r="C168" s="21">
        <v>4</v>
      </c>
      <c r="D168" s="12"/>
      <c r="E168" s="60"/>
    </row>
    <row r="169" spans="1:5" ht="11.25" customHeight="1">
      <c r="A169" s="217" t="s">
        <v>1023</v>
      </c>
      <c r="B169" s="215" t="s">
        <v>858</v>
      </c>
      <c r="C169" s="21">
        <v>6</v>
      </c>
      <c r="D169" s="12"/>
      <c r="E169" s="60"/>
    </row>
    <row r="170" spans="1:5" ht="11.25" customHeight="1">
      <c r="A170" s="217" t="s">
        <v>1024</v>
      </c>
      <c r="B170" s="215" t="s">
        <v>1025</v>
      </c>
      <c r="C170" s="21">
        <v>0</v>
      </c>
      <c r="D170" s="12"/>
      <c r="E170" s="60"/>
    </row>
    <row r="171" spans="1:5" ht="11.25" customHeight="1">
      <c r="A171" s="217" t="s">
        <v>1026</v>
      </c>
      <c r="B171" s="215" t="s">
        <v>1027</v>
      </c>
      <c r="C171" s="21">
        <v>0</v>
      </c>
      <c r="D171" s="12"/>
      <c r="E171" s="60"/>
    </row>
    <row r="172" spans="1:5" ht="11.25" customHeight="1">
      <c r="A172" s="217" t="s">
        <v>1028</v>
      </c>
      <c r="B172" s="215" t="s">
        <v>859</v>
      </c>
      <c r="C172" s="21">
        <v>0</v>
      </c>
      <c r="D172" s="12"/>
      <c r="E172" s="60"/>
    </row>
    <row r="173" spans="1:5" ht="11.25" customHeight="1">
      <c r="A173" s="217" t="s">
        <v>1029</v>
      </c>
      <c r="B173" s="215" t="s">
        <v>1030</v>
      </c>
      <c r="C173" s="21">
        <v>0</v>
      </c>
      <c r="D173" s="12"/>
      <c r="E173" s="60"/>
    </row>
    <row r="174" spans="1:5" ht="11.25" customHeight="1">
      <c r="A174" s="217" t="s">
        <v>1031</v>
      </c>
      <c r="B174" s="215" t="s">
        <v>1032</v>
      </c>
      <c r="C174" s="21">
        <v>7</v>
      </c>
      <c r="D174" s="12"/>
      <c r="E174" s="60"/>
    </row>
    <row r="175" spans="1:5" ht="11.25" customHeight="1">
      <c r="A175" s="217" t="s">
        <v>1033</v>
      </c>
      <c r="B175" s="215" t="s">
        <v>1034</v>
      </c>
      <c r="C175" s="21">
        <v>1</v>
      </c>
      <c r="D175" s="12"/>
      <c r="E175" s="60"/>
    </row>
    <row r="176" spans="1:5" ht="11.25" customHeight="1">
      <c r="A176" s="217" t="s">
        <v>1035</v>
      </c>
      <c r="B176" s="215" t="s">
        <v>1036</v>
      </c>
      <c r="C176" s="21">
        <v>0</v>
      </c>
      <c r="D176" s="12"/>
      <c r="E176" s="60"/>
    </row>
    <row r="177" spans="1:5" ht="11.25" customHeight="1">
      <c r="A177" s="217" t="s">
        <v>1037</v>
      </c>
      <c r="B177" s="215" t="s">
        <v>860</v>
      </c>
      <c r="C177" s="21">
        <v>8</v>
      </c>
      <c r="D177" s="12"/>
      <c r="E177" s="60"/>
    </row>
    <row r="178" spans="1:5" ht="11.25" customHeight="1">
      <c r="A178" s="217" t="s">
        <v>1038</v>
      </c>
      <c r="B178" s="215" t="s">
        <v>1039</v>
      </c>
      <c r="C178" s="21">
        <v>9</v>
      </c>
      <c r="D178" s="12"/>
      <c r="E178" s="60"/>
    </row>
    <row r="179" spans="1:5" ht="11.25" customHeight="1">
      <c r="A179" s="217" t="s">
        <v>1040</v>
      </c>
      <c r="B179" s="215" t="s">
        <v>1041</v>
      </c>
      <c r="C179" s="21">
        <v>0</v>
      </c>
      <c r="D179" s="12"/>
      <c r="E179" s="60"/>
    </row>
    <row r="180" spans="1:5" ht="11.25" customHeight="1">
      <c r="A180" s="217" t="s">
        <v>1042</v>
      </c>
      <c r="B180" s="215" t="s">
        <v>861</v>
      </c>
      <c r="C180" s="21">
        <v>0</v>
      </c>
      <c r="D180" s="12"/>
      <c r="E180" s="60"/>
    </row>
    <row r="181" spans="1:5" ht="11.25" customHeight="1">
      <c r="A181" s="217" t="s">
        <v>1043</v>
      </c>
      <c r="B181" s="215" t="s">
        <v>1044</v>
      </c>
      <c r="C181" s="21">
        <v>0</v>
      </c>
      <c r="D181" s="12"/>
      <c r="E181" s="60"/>
    </row>
    <row r="182" spans="1:5" ht="11.25" customHeight="1">
      <c r="A182" s="217" t="s">
        <v>1045</v>
      </c>
      <c r="B182" s="215" t="s">
        <v>1046</v>
      </c>
      <c r="C182" s="21">
        <v>21</v>
      </c>
      <c r="D182" s="12"/>
      <c r="E182" s="60"/>
    </row>
    <row r="183" spans="1:5" ht="11.25" customHeight="1">
      <c r="A183" s="217" t="s">
        <v>1047</v>
      </c>
      <c r="B183" s="215" t="s">
        <v>1048</v>
      </c>
      <c r="C183" s="21">
        <v>32</v>
      </c>
      <c r="D183" s="12"/>
      <c r="E183" s="60"/>
    </row>
    <row r="184" spans="1:5" ht="11.25" customHeight="1">
      <c r="A184" s="217" t="s">
        <v>1049</v>
      </c>
      <c r="B184" s="215" t="s">
        <v>1050</v>
      </c>
      <c r="C184" s="21">
        <v>18</v>
      </c>
      <c r="D184" s="12"/>
      <c r="E184" s="60"/>
    </row>
    <row r="185" spans="1:5" ht="11.25" customHeight="1">
      <c r="A185" s="217" t="s">
        <v>1051</v>
      </c>
      <c r="B185" s="215" t="s">
        <v>1052</v>
      </c>
      <c r="C185" s="21">
        <v>222</v>
      </c>
      <c r="D185" s="12"/>
      <c r="E185" s="60"/>
    </row>
    <row r="186" spans="1:5" ht="11.25" customHeight="1">
      <c r="A186" s="217" t="s">
        <v>1053</v>
      </c>
      <c r="B186" s="215" t="s">
        <v>1054</v>
      </c>
      <c r="C186" s="21">
        <v>10</v>
      </c>
      <c r="D186" s="12"/>
      <c r="E186" s="60"/>
    </row>
    <row r="187" spans="1:5" ht="11.25" customHeight="1">
      <c r="A187" s="217" t="s">
        <v>1055</v>
      </c>
      <c r="B187" s="215" t="s">
        <v>862</v>
      </c>
      <c r="C187" s="21">
        <v>0</v>
      </c>
      <c r="D187" s="12"/>
      <c r="E187" s="60"/>
    </row>
    <row r="188" spans="1:5" ht="11.25" customHeight="1">
      <c r="A188" s="217" t="s">
        <v>1056</v>
      </c>
      <c r="B188" s="215" t="s">
        <v>863</v>
      </c>
      <c r="C188" s="21">
        <v>0</v>
      </c>
      <c r="D188" s="12"/>
      <c r="E188" s="60"/>
    </row>
    <row r="189" spans="1:5" ht="11.25" customHeight="1">
      <c r="A189" s="217" t="s">
        <v>1057</v>
      </c>
      <c r="B189" s="215" t="s">
        <v>1058</v>
      </c>
      <c r="C189" s="21">
        <v>2</v>
      </c>
      <c r="D189" s="12"/>
      <c r="E189" s="60"/>
    </row>
    <row r="190" spans="1:5" ht="11.25" customHeight="1">
      <c r="A190" s="217" t="s">
        <v>1059</v>
      </c>
      <c r="B190" s="215" t="s">
        <v>1060</v>
      </c>
      <c r="C190" s="21">
        <v>1</v>
      </c>
      <c r="D190" s="12"/>
      <c r="E190" s="60"/>
    </row>
    <row r="191" spans="1:5" ht="11.25" customHeight="1">
      <c r="A191" s="217" t="s">
        <v>1061</v>
      </c>
      <c r="B191" s="215" t="s">
        <v>1062</v>
      </c>
      <c r="C191" s="21">
        <v>0</v>
      </c>
      <c r="D191" s="12"/>
      <c r="E191" s="60"/>
    </row>
    <row r="192" spans="1:5" ht="11.25" customHeight="1">
      <c r="A192" s="217" t="s">
        <v>1063</v>
      </c>
      <c r="B192" s="215" t="s">
        <v>1064</v>
      </c>
      <c r="C192" s="21">
        <v>0</v>
      </c>
      <c r="D192" s="12"/>
      <c r="E192" s="60"/>
    </row>
    <row r="193" spans="1:5" ht="11.25" customHeight="1">
      <c r="A193" s="217" t="s">
        <v>1065</v>
      </c>
      <c r="B193" s="215" t="s">
        <v>1066</v>
      </c>
      <c r="C193" s="21">
        <v>7</v>
      </c>
      <c r="D193" s="12"/>
      <c r="E193" s="60"/>
    </row>
    <row r="194" spans="1:5" ht="11.25" customHeight="1">
      <c r="A194" s="217" t="s">
        <v>1067</v>
      </c>
      <c r="B194" s="215" t="s">
        <v>824</v>
      </c>
      <c r="C194" s="21">
        <v>29</v>
      </c>
      <c r="D194" s="12"/>
      <c r="E194" s="60"/>
    </row>
    <row r="195" spans="1:5" ht="11.25" customHeight="1">
      <c r="A195" s="217" t="s">
        <v>1068</v>
      </c>
      <c r="B195" s="215" t="s">
        <v>1069</v>
      </c>
      <c r="C195" s="21">
        <v>0</v>
      </c>
      <c r="D195" s="12"/>
      <c r="E195" s="60"/>
    </row>
    <row r="196" spans="1:5" ht="11.25" customHeight="1">
      <c r="A196" s="217" t="s">
        <v>1070</v>
      </c>
      <c r="B196" s="215" t="s">
        <v>1071</v>
      </c>
      <c r="C196" s="21">
        <v>0</v>
      </c>
      <c r="D196" s="12"/>
      <c r="E196" s="60"/>
    </row>
    <row r="197" spans="1:5" ht="11.25" customHeight="1">
      <c r="A197" s="217" t="s">
        <v>1072</v>
      </c>
      <c r="B197" s="215" t="s">
        <v>1073</v>
      </c>
      <c r="C197" s="21">
        <v>31</v>
      </c>
      <c r="D197" s="12"/>
      <c r="E197" s="60"/>
    </row>
    <row r="198" spans="1:5" ht="11.25" customHeight="1">
      <c r="A198" s="217" t="s">
        <v>1074</v>
      </c>
      <c r="B198" s="215" t="s">
        <v>1075</v>
      </c>
      <c r="C198" s="199">
        <v>47</v>
      </c>
      <c r="D198" s="12"/>
      <c r="E198" s="60"/>
    </row>
    <row r="199" spans="1:5" ht="11.25" customHeight="1">
      <c r="A199" s="217" t="s">
        <v>1076</v>
      </c>
      <c r="B199" s="215" t="s">
        <v>1077</v>
      </c>
      <c r="C199" s="199">
        <v>56</v>
      </c>
      <c r="D199" s="12"/>
      <c r="E199" s="60"/>
    </row>
    <row r="200" spans="1:5" ht="11.25" customHeight="1">
      <c r="A200" s="217" t="s">
        <v>1078</v>
      </c>
      <c r="B200" s="215" t="s">
        <v>1079</v>
      </c>
      <c r="C200" s="199">
        <v>11</v>
      </c>
      <c r="D200" s="12"/>
      <c r="E200" s="60"/>
    </row>
    <row r="201" spans="1:5" ht="11.25" customHeight="1">
      <c r="A201" s="217" t="s">
        <v>1080</v>
      </c>
      <c r="B201" s="215" t="s">
        <v>1081</v>
      </c>
      <c r="C201" s="199">
        <v>4</v>
      </c>
      <c r="D201" s="12"/>
      <c r="E201" s="60"/>
    </row>
    <row r="202" spans="1:5" ht="11.25" customHeight="1">
      <c r="A202" s="217" t="s">
        <v>1082</v>
      </c>
      <c r="B202" s="215" t="s">
        <v>1083</v>
      </c>
      <c r="C202" s="199">
        <v>6</v>
      </c>
      <c r="D202" s="12"/>
      <c r="E202" s="60"/>
    </row>
    <row r="203" spans="1:5" ht="11.25" customHeight="1">
      <c r="A203" s="217" t="s">
        <v>1085</v>
      </c>
      <c r="B203" s="215" t="s">
        <v>1086</v>
      </c>
      <c r="C203" s="199">
        <v>3</v>
      </c>
      <c r="D203" s="12"/>
      <c r="E203" s="60"/>
    </row>
    <row r="204" spans="1:5" ht="11.25" customHeight="1">
      <c r="A204" s="217" t="s">
        <v>580</v>
      </c>
      <c r="B204" s="215" t="s">
        <v>582</v>
      </c>
      <c r="C204" s="199" t="s">
        <v>822</v>
      </c>
      <c r="D204" s="12"/>
      <c r="E204" s="60"/>
    </row>
    <row r="205" spans="1:5" ht="11.25" customHeight="1">
      <c r="A205" s="217" t="s">
        <v>581</v>
      </c>
      <c r="B205" s="215" t="s">
        <v>1084</v>
      </c>
      <c r="C205" s="199" t="s">
        <v>822</v>
      </c>
      <c r="D205" s="12"/>
      <c r="E205" s="60"/>
    </row>
    <row r="206" spans="1:5" ht="11.25" customHeight="1">
      <c r="A206" s="217" t="s">
        <v>583</v>
      </c>
      <c r="B206" s="215" t="s">
        <v>584</v>
      </c>
      <c r="C206" s="199" t="s">
        <v>822</v>
      </c>
      <c r="D206" s="12"/>
      <c r="E206" s="60"/>
    </row>
    <row r="207" spans="1:5" ht="11.25" customHeight="1">
      <c r="A207" s="217" t="s">
        <v>1087</v>
      </c>
      <c r="B207" s="215" t="s">
        <v>1088</v>
      </c>
      <c r="C207" s="199">
        <v>0</v>
      </c>
      <c r="D207" s="12"/>
      <c r="E207" s="60"/>
    </row>
    <row r="208" spans="1:5" ht="11.25" customHeight="1">
      <c r="A208" s="217" t="s">
        <v>1089</v>
      </c>
      <c r="B208" s="215" t="s">
        <v>1090</v>
      </c>
      <c r="C208" s="199">
        <v>44</v>
      </c>
      <c r="D208" s="12"/>
      <c r="E208" s="60"/>
    </row>
    <row r="209" spans="1:5" ht="11.25" customHeight="1">
      <c r="A209" s="217" t="s">
        <v>1091</v>
      </c>
      <c r="B209" s="215" t="s">
        <v>1092</v>
      </c>
      <c r="C209" s="199">
        <v>15</v>
      </c>
      <c r="D209" s="12"/>
      <c r="E209" s="60"/>
    </row>
    <row r="210" spans="1:5" ht="11.25" customHeight="1">
      <c r="A210" s="217" t="s">
        <v>1093</v>
      </c>
      <c r="B210" s="215" t="s">
        <v>1094</v>
      </c>
      <c r="C210" s="199">
        <v>6</v>
      </c>
      <c r="D210" s="12"/>
      <c r="E210" s="60"/>
    </row>
    <row r="211" spans="1:5" ht="11.25" customHeight="1">
      <c r="A211" s="217" t="s">
        <v>1095</v>
      </c>
      <c r="B211" s="215" t="s">
        <v>1096</v>
      </c>
      <c r="C211" s="199">
        <v>21</v>
      </c>
      <c r="D211" s="12"/>
      <c r="E211" s="60"/>
    </row>
    <row r="212" spans="1:5" ht="11.25" customHeight="1">
      <c r="A212" s="217" t="s">
        <v>1097</v>
      </c>
      <c r="B212" s="215" t="s">
        <v>1098</v>
      </c>
      <c r="C212" s="199">
        <v>16</v>
      </c>
      <c r="D212" s="12"/>
      <c r="E212" s="60"/>
    </row>
    <row r="213" spans="1:5" ht="11.25" customHeight="1">
      <c r="A213" s="217" t="s">
        <v>1099</v>
      </c>
      <c r="B213" s="215" t="s">
        <v>1100</v>
      </c>
      <c r="C213" s="199">
        <v>1</v>
      </c>
      <c r="D213" s="12"/>
      <c r="E213" s="60"/>
    </row>
    <row r="214" spans="1:5" ht="11.25" customHeight="1">
      <c r="A214" s="217" t="s">
        <v>1101</v>
      </c>
      <c r="B214" s="215" t="s">
        <v>1102</v>
      </c>
      <c r="C214" s="199">
        <v>0</v>
      </c>
      <c r="D214" s="12"/>
      <c r="E214" s="60"/>
    </row>
    <row r="215" spans="1:5" ht="11.25" customHeight="1">
      <c r="A215" s="217" t="s">
        <v>1103</v>
      </c>
      <c r="B215" s="215" t="s">
        <v>1104</v>
      </c>
      <c r="C215" s="199">
        <v>0</v>
      </c>
      <c r="D215" s="12"/>
      <c r="E215" s="60"/>
    </row>
    <row r="216" spans="1:5" ht="11.25" customHeight="1">
      <c r="A216" s="217" t="s">
        <v>1105</v>
      </c>
      <c r="B216" s="215" t="s">
        <v>1106</v>
      </c>
      <c r="C216" s="199">
        <v>15</v>
      </c>
      <c r="D216" s="12"/>
      <c r="E216" s="60"/>
    </row>
    <row r="217" spans="1:5" ht="11.25" customHeight="1">
      <c r="A217" s="217" t="s">
        <v>1107</v>
      </c>
      <c r="B217" s="215" t="s">
        <v>1108</v>
      </c>
      <c r="C217" s="199">
        <v>2</v>
      </c>
      <c r="D217" s="12"/>
      <c r="E217" s="60"/>
    </row>
    <row r="218" spans="1:5" ht="11.25" customHeight="1">
      <c r="A218" s="217" t="s">
        <v>1109</v>
      </c>
      <c r="B218" s="215" t="s">
        <v>1110</v>
      </c>
      <c r="C218" s="199">
        <v>16</v>
      </c>
      <c r="D218" s="12"/>
      <c r="E218" s="60"/>
    </row>
    <row r="219" spans="1:5" ht="11.25" customHeight="1">
      <c r="A219" s="217" t="s">
        <v>1112</v>
      </c>
      <c r="B219" s="215" t="s">
        <v>1113</v>
      </c>
      <c r="C219" s="199">
        <v>138</v>
      </c>
      <c r="D219" s="12"/>
      <c r="E219" s="60"/>
    </row>
    <row r="220" spans="1:5" ht="11.25" customHeight="1">
      <c r="A220" s="217" t="s">
        <v>1114</v>
      </c>
      <c r="B220" s="215" t="s">
        <v>1115</v>
      </c>
      <c r="C220" s="199">
        <v>56</v>
      </c>
      <c r="D220" s="12"/>
      <c r="E220" s="60"/>
    </row>
    <row r="221" spans="1:5" ht="11.25" customHeight="1">
      <c r="A221" s="217" t="s">
        <v>585</v>
      </c>
      <c r="B221" s="215" t="s">
        <v>1111</v>
      </c>
      <c r="C221" s="199" t="s">
        <v>822</v>
      </c>
      <c r="D221" s="12"/>
      <c r="E221" s="60"/>
    </row>
    <row r="222" spans="1:5" ht="11.25" customHeight="1">
      <c r="A222" s="217" t="s">
        <v>586</v>
      </c>
      <c r="B222" s="215" t="s">
        <v>1116</v>
      </c>
      <c r="C222" s="199" t="s">
        <v>822</v>
      </c>
      <c r="D222" s="12"/>
      <c r="E222" s="60"/>
    </row>
    <row r="223" spans="1:5" ht="11.25" customHeight="1">
      <c r="A223" s="217" t="s">
        <v>1117</v>
      </c>
      <c r="B223" s="215" t="s">
        <v>1118</v>
      </c>
      <c r="C223" s="199">
        <v>21</v>
      </c>
      <c r="D223" s="12"/>
      <c r="E223" s="60"/>
    </row>
    <row r="224" spans="1:7" ht="11.25" customHeight="1">
      <c r="A224" s="217" t="s">
        <v>1119</v>
      </c>
      <c r="B224" s="215" t="s">
        <v>1120</v>
      </c>
      <c r="C224" s="199">
        <v>6</v>
      </c>
      <c r="D224" s="12"/>
      <c r="E224" s="60"/>
      <c r="F224" s="2"/>
      <c r="G224" s="20"/>
    </row>
    <row r="225" spans="1:7" ht="11.25" customHeight="1">
      <c r="A225" s="217" t="s">
        <v>1121</v>
      </c>
      <c r="B225" s="215" t="s">
        <v>1122</v>
      </c>
      <c r="C225" s="199">
        <v>74</v>
      </c>
      <c r="D225" s="12"/>
      <c r="E225" s="60"/>
      <c r="F225" s="2"/>
      <c r="G225" s="20"/>
    </row>
    <row r="226" spans="1:7" ht="11.25" customHeight="1">
      <c r="A226" s="217" t="s">
        <v>1123</v>
      </c>
      <c r="B226" s="215" t="s">
        <v>1124</v>
      </c>
      <c r="C226" s="199">
        <v>70</v>
      </c>
      <c r="D226" s="12"/>
      <c r="E226" s="60"/>
      <c r="F226" s="2"/>
      <c r="G226" s="2"/>
    </row>
    <row r="227" spans="1:7" ht="11.25" customHeight="1">
      <c r="A227" s="217" t="s">
        <v>1125</v>
      </c>
      <c r="B227" s="215" t="s">
        <v>1126</v>
      </c>
      <c r="C227" s="199">
        <v>12</v>
      </c>
      <c r="D227" s="12"/>
      <c r="E227" s="60"/>
      <c r="F227" s="2"/>
      <c r="G227" s="2"/>
    </row>
    <row r="228" spans="1:7" ht="11.25" customHeight="1">
      <c r="A228" s="217" t="s">
        <v>1127</v>
      </c>
      <c r="B228" s="215" t="s">
        <v>1128</v>
      </c>
      <c r="C228" s="199">
        <v>28</v>
      </c>
      <c r="D228" s="12"/>
      <c r="E228" s="60"/>
      <c r="F228" s="2"/>
      <c r="G228" s="2"/>
    </row>
    <row r="229" spans="1:7" ht="11.25" customHeight="1">
      <c r="A229" s="217" t="s">
        <v>1129</v>
      </c>
      <c r="B229" s="215" t="s">
        <v>412</v>
      </c>
      <c r="C229" s="199">
        <v>0</v>
      </c>
      <c r="D229" s="12"/>
      <c r="E229" s="60"/>
      <c r="F229" s="2"/>
      <c r="G229" s="2"/>
    </row>
    <row r="230" spans="1:7" ht="11.25" customHeight="1">
      <c r="A230" s="217" t="s">
        <v>413</v>
      </c>
      <c r="B230" s="215" t="s">
        <v>414</v>
      </c>
      <c r="C230" s="199">
        <v>38</v>
      </c>
      <c r="D230" s="12"/>
      <c r="E230" s="60"/>
      <c r="F230" s="2"/>
      <c r="G230" s="2"/>
    </row>
    <row r="231" spans="1:7" ht="11.25" customHeight="1">
      <c r="A231" s="217" t="s">
        <v>415</v>
      </c>
      <c r="B231" s="215" t="s">
        <v>416</v>
      </c>
      <c r="C231" s="199">
        <v>20</v>
      </c>
      <c r="D231" s="12"/>
      <c r="E231" s="60"/>
      <c r="F231" s="2"/>
      <c r="G231" s="2"/>
    </row>
    <row r="232" spans="1:7" ht="11.25" customHeight="1">
      <c r="A232" s="217" t="s">
        <v>417</v>
      </c>
      <c r="B232" s="215" t="s">
        <v>418</v>
      </c>
      <c r="C232" s="199">
        <v>90</v>
      </c>
      <c r="D232" s="12"/>
      <c r="E232" s="60"/>
      <c r="F232" s="2"/>
      <c r="G232" s="2"/>
    </row>
    <row r="233" spans="1:7" ht="11.25" customHeight="1">
      <c r="A233" s="217" t="s">
        <v>419</v>
      </c>
      <c r="B233" s="215" t="s">
        <v>420</v>
      </c>
      <c r="C233" s="199">
        <v>4</v>
      </c>
      <c r="D233" s="12"/>
      <c r="E233" s="60"/>
      <c r="F233" s="2"/>
      <c r="G233" s="2"/>
    </row>
    <row r="234" spans="1:7" ht="11.25" customHeight="1">
      <c r="A234" s="217" t="s">
        <v>421</v>
      </c>
      <c r="B234" s="215" t="s">
        <v>422</v>
      </c>
      <c r="C234" s="199">
        <v>47</v>
      </c>
      <c r="D234" s="12"/>
      <c r="E234" s="60"/>
      <c r="F234" s="2"/>
      <c r="G234" s="2"/>
    </row>
    <row r="235" spans="1:7" ht="11.25" customHeight="1">
      <c r="A235" s="217" t="s">
        <v>423</v>
      </c>
      <c r="B235" s="215" t="s">
        <v>424</v>
      </c>
      <c r="C235" s="199">
        <v>22</v>
      </c>
      <c r="D235" s="12"/>
      <c r="E235" s="60"/>
      <c r="F235" s="2"/>
      <c r="G235" s="2"/>
    </row>
    <row r="236" spans="1:7" ht="11.25" customHeight="1">
      <c r="A236" s="217" t="s">
        <v>425</v>
      </c>
      <c r="B236" s="215" t="s">
        <v>426</v>
      </c>
      <c r="C236" s="199">
        <v>0</v>
      </c>
      <c r="D236" s="12"/>
      <c r="E236" s="60"/>
      <c r="F236" s="2"/>
      <c r="G236" s="2"/>
    </row>
    <row r="237" spans="1:7" ht="11.25" customHeight="1">
      <c r="A237" s="217" t="s">
        <v>427</v>
      </c>
      <c r="B237" s="215" t="s">
        <v>428</v>
      </c>
      <c r="C237" s="199">
        <v>48</v>
      </c>
      <c r="D237" s="12"/>
      <c r="E237" s="60"/>
      <c r="F237" s="2"/>
      <c r="G237" s="2"/>
    </row>
    <row r="238" spans="1:7" ht="11.25" customHeight="1">
      <c r="A238" s="217" t="s">
        <v>429</v>
      </c>
      <c r="B238" s="215" t="s">
        <v>510</v>
      </c>
      <c r="C238" s="199">
        <v>40</v>
      </c>
      <c r="D238" s="12"/>
      <c r="E238" s="60"/>
      <c r="F238" s="2"/>
      <c r="G238" s="2"/>
    </row>
    <row r="239" spans="1:7" ht="11.25" customHeight="1">
      <c r="A239" s="217" t="s">
        <v>511</v>
      </c>
      <c r="B239" s="215" t="s">
        <v>512</v>
      </c>
      <c r="C239" s="199">
        <v>21</v>
      </c>
      <c r="D239" s="12"/>
      <c r="E239" s="60"/>
      <c r="F239" s="2"/>
      <c r="G239" s="2"/>
    </row>
    <row r="240" spans="1:7" ht="11.25" customHeight="1">
      <c r="A240" s="217" t="s">
        <v>513</v>
      </c>
      <c r="B240" s="215" t="s">
        <v>514</v>
      </c>
      <c r="C240" s="199">
        <v>34</v>
      </c>
      <c r="D240" s="12"/>
      <c r="E240" s="60"/>
      <c r="F240" s="2"/>
      <c r="G240" s="2"/>
    </row>
    <row r="241" spans="1:7" ht="11.25" customHeight="1">
      <c r="A241" s="217" t="s">
        <v>515</v>
      </c>
      <c r="B241" s="215" t="s">
        <v>516</v>
      </c>
      <c r="C241" s="199">
        <v>45</v>
      </c>
      <c r="D241" s="12"/>
      <c r="E241" s="60"/>
      <c r="F241" s="2"/>
      <c r="G241" s="2"/>
    </row>
    <row r="242" spans="1:7" ht="11.25" customHeight="1">
      <c r="A242" s="217" t="s">
        <v>517</v>
      </c>
      <c r="B242" s="215" t="s">
        <v>518</v>
      </c>
      <c r="C242" s="199">
        <v>32</v>
      </c>
      <c r="D242" s="12"/>
      <c r="E242" s="60"/>
      <c r="F242" s="2"/>
      <c r="G242" s="2"/>
    </row>
    <row r="243" spans="1:7" ht="11.25" customHeight="1">
      <c r="A243" s="217" t="s">
        <v>519</v>
      </c>
      <c r="B243" s="215" t="s">
        <v>520</v>
      </c>
      <c r="C243" s="199">
        <v>9</v>
      </c>
      <c r="D243" s="12"/>
      <c r="E243" s="60"/>
      <c r="F243" s="2"/>
      <c r="G243" s="2"/>
    </row>
    <row r="244" spans="1:7" ht="11.25" customHeight="1">
      <c r="A244" s="217" t="s">
        <v>521</v>
      </c>
      <c r="B244" s="215" t="s">
        <v>522</v>
      </c>
      <c r="C244" s="199">
        <v>0</v>
      </c>
      <c r="D244" s="12"/>
      <c r="E244" s="60"/>
      <c r="F244" s="2"/>
      <c r="G244" s="2"/>
    </row>
    <row r="245" spans="1:7" ht="11.25" customHeight="1">
      <c r="A245" s="217" t="s">
        <v>523</v>
      </c>
      <c r="B245" s="215" t="s">
        <v>524</v>
      </c>
      <c r="C245" s="199">
        <v>6</v>
      </c>
      <c r="D245" s="12"/>
      <c r="E245" s="60"/>
      <c r="F245" s="2"/>
      <c r="G245" s="2"/>
    </row>
    <row r="246" spans="1:7" ht="11.25" customHeight="1">
      <c r="A246" s="217" t="s">
        <v>525</v>
      </c>
      <c r="B246" s="215" t="s">
        <v>526</v>
      </c>
      <c r="C246" s="199">
        <v>5</v>
      </c>
      <c r="D246" s="12"/>
      <c r="E246" s="60"/>
      <c r="F246" s="2"/>
      <c r="G246" s="2"/>
    </row>
    <row r="247" spans="1:7" ht="11.25" customHeight="1">
      <c r="A247" s="217" t="s">
        <v>527</v>
      </c>
      <c r="B247" s="215" t="s">
        <v>528</v>
      </c>
      <c r="C247" s="199">
        <v>9</v>
      </c>
      <c r="D247" s="12"/>
      <c r="E247" s="60"/>
      <c r="F247" s="2"/>
      <c r="G247" s="2"/>
    </row>
    <row r="248" spans="1:7" ht="11.25" customHeight="1">
      <c r="A248" s="217" t="s">
        <v>529</v>
      </c>
      <c r="B248" s="215" t="s">
        <v>530</v>
      </c>
      <c r="C248" s="199">
        <v>9</v>
      </c>
      <c r="D248" s="12"/>
      <c r="E248" s="60"/>
      <c r="F248" s="2"/>
      <c r="G248" s="2"/>
    </row>
    <row r="249" spans="1:7" ht="11.25" customHeight="1">
      <c r="A249" s="217" t="s">
        <v>531</v>
      </c>
      <c r="B249" s="215" t="s">
        <v>1195</v>
      </c>
      <c r="C249" s="199">
        <v>18</v>
      </c>
      <c r="D249" s="12"/>
      <c r="E249" s="60"/>
      <c r="F249" s="2"/>
      <c r="G249" s="2"/>
    </row>
    <row r="250" spans="1:5" ht="11.25" customHeight="1">
      <c r="A250" s="217" t="s">
        <v>1196</v>
      </c>
      <c r="B250" s="215" t="s">
        <v>1197</v>
      </c>
      <c r="C250" s="199">
        <v>0</v>
      </c>
      <c r="D250" s="12"/>
      <c r="E250" s="60"/>
    </row>
    <row r="251" spans="1:5" ht="11.25" customHeight="1">
      <c r="A251" s="217" t="s">
        <v>1198</v>
      </c>
      <c r="B251" s="215" t="s">
        <v>367</v>
      </c>
      <c r="C251" s="199">
        <v>0</v>
      </c>
      <c r="D251" s="12"/>
      <c r="E251" s="60"/>
    </row>
    <row r="252" spans="1:5" ht="11.25" customHeight="1">
      <c r="A252" s="217" t="s">
        <v>368</v>
      </c>
      <c r="B252" s="215" t="s">
        <v>507</v>
      </c>
      <c r="C252" s="200">
        <v>9</v>
      </c>
      <c r="D252" s="12"/>
      <c r="E252" s="60"/>
    </row>
    <row r="253" spans="1:5" ht="11.25" customHeight="1">
      <c r="A253" s="217" t="s">
        <v>369</v>
      </c>
      <c r="B253" s="215" t="s">
        <v>1202</v>
      </c>
      <c r="C253" s="199">
        <v>0</v>
      </c>
      <c r="D253" s="12"/>
      <c r="E253" s="60"/>
    </row>
    <row r="254" spans="1:5" ht="11.25" customHeight="1">
      <c r="A254" s="260" t="s">
        <v>371</v>
      </c>
      <c r="B254" s="215" t="s">
        <v>372</v>
      </c>
      <c r="C254" s="199">
        <v>0</v>
      </c>
      <c r="D254" s="199"/>
      <c r="E254" s="60"/>
    </row>
    <row r="255" spans="1:5" ht="11.25" customHeight="1">
      <c r="A255" s="217" t="s">
        <v>373</v>
      </c>
      <c r="B255" s="215" t="s">
        <v>374</v>
      </c>
      <c r="C255" s="199">
        <v>26</v>
      </c>
      <c r="D255" s="12"/>
      <c r="E255" s="60"/>
    </row>
    <row r="256" spans="1:5" ht="11.25" customHeight="1">
      <c r="A256" s="217" t="s">
        <v>375</v>
      </c>
      <c r="B256" s="215" t="s">
        <v>376</v>
      </c>
      <c r="C256" s="199">
        <v>0</v>
      </c>
      <c r="D256" s="12"/>
      <c r="E256" s="60"/>
    </row>
    <row r="257" spans="1:5" ht="11.25" customHeight="1">
      <c r="A257" s="217" t="s">
        <v>377</v>
      </c>
      <c r="B257" s="215" t="s">
        <v>378</v>
      </c>
      <c r="C257" s="199">
        <v>5</v>
      </c>
      <c r="D257" s="12"/>
      <c r="E257" s="60"/>
    </row>
    <row r="258" spans="1:5" ht="11.25" customHeight="1">
      <c r="A258" s="217" t="s">
        <v>379</v>
      </c>
      <c r="B258" s="215" t="s">
        <v>380</v>
      </c>
      <c r="C258" s="199">
        <v>3</v>
      </c>
      <c r="D258" s="12"/>
      <c r="E258" s="60"/>
    </row>
    <row r="259" spans="1:5" ht="11.25" customHeight="1">
      <c r="A259" s="217" t="s">
        <v>381</v>
      </c>
      <c r="B259" s="215" t="s">
        <v>382</v>
      </c>
      <c r="C259" s="199">
        <v>0</v>
      </c>
      <c r="D259" s="12"/>
      <c r="E259" s="60"/>
    </row>
    <row r="260" spans="1:9" ht="11.25" customHeight="1">
      <c r="A260" s="217" t="s">
        <v>383</v>
      </c>
      <c r="B260" s="215" t="s">
        <v>384</v>
      </c>
      <c r="C260" s="199">
        <v>0</v>
      </c>
      <c r="D260" s="12"/>
      <c r="E260" s="60"/>
      <c r="F260" s="60"/>
      <c r="G260" s="60"/>
      <c r="H260" s="60"/>
      <c r="I260" s="60"/>
    </row>
    <row r="261" spans="1:9" ht="11.25" customHeight="1">
      <c r="A261" s="217" t="s">
        <v>385</v>
      </c>
      <c r="B261" s="215" t="s">
        <v>386</v>
      </c>
      <c r="C261" s="199">
        <v>0</v>
      </c>
      <c r="D261" s="12"/>
      <c r="E261" s="60"/>
      <c r="F261" s="60"/>
      <c r="G261" s="60"/>
      <c r="H261" s="60"/>
      <c r="I261" s="60"/>
    </row>
    <row r="262" spans="1:9" ht="11.25" customHeight="1">
      <c r="A262" s="217" t="s">
        <v>387</v>
      </c>
      <c r="B262" s="215" t="s">
        <v>388</v>
      </c>
      <c r="C262" s="199">
        <v>34</v>
      </c>
      <c r="D262" s="12"/>
      <c r="E262" s="60"/>
      <c r="F262" s="60"/>
      <c r="G262" s="60"/>
      <c r="H262" s="60"/>
      <c r="I262" s="60"/>
    </row>
    <row r="263" spans="1:9" ht="11.25" customHeight="1">
      <c r="A263" s="217" t="s">
        <v>389</v>
      </c>
      <c r="B263" s="215" t="s">
        <v>390</v>
      </c>
      <c r="C263" s="199">
        <v>33</v>
      </c>
      <c r="D263" s="12"/>
      <c r="E263" s="60"/>
      <c r="F263" s="60"/>
      <c r="G263" s="60"/>
      <c r="H263" s="60"/>
      <c r="I263" s="60"/>
    </row>
    <row r="264" spans="1:9" ht="11.25" customHeight="1">
      <c r="A264" s="217" t="s">
        <v>391</v>
      </c>
      <c r="B264" s="215" t="s">
        <v>392</v>
      </c>
      <c r="C264" s="199">
        <v>71</v>
      </c>
      <c r="D264" s="12"/>
      <c r="E264" s="60"/>
      <c r="F264" s="60"/>
      <c r="G264" s="60"/>
      <c r="H264" s="60"/>
      <c r="I264" s="60"/>
    </row>
    <row r="265" spans="1:9" ht="11.25" customHeight="1">
      <c r="A265" s="217" t="s">
        <v>393</v>
      </c>
      <c r="B265" s="215" t="s">
        <v>394</v>
      </c>
      <c r="C265" s="199">
        <v>83</v>
      </c>
      <c r="D265" s="12"/>
      <c r="E265" s="60"/>
      <c r="F265" s="60"/>
      <c r="G265" s="60"/>
      <c r="H265" s="60"/>
      <c r="I265" s="60"/>
    </row>
    <row r="266" spans="1:9" ht="11.25" customHeight="1">
      <c r="A266" s="217" t="s">
        <v>395</v>
      </c>
      <c r="B266" s="215" t="s">
        <v>396</v>
      </c>
      <c r="C266" s="199">
        <v>21</v>
      </c>
      <c r="D266" s="12"/>
      <c r="E266" s="60"/>
      <c r="F266" s="60"/>
      <c r="G266" s="60"/>
      <c r="H266" s="60"/>
      <c r="I266" s="60"/>
    </row>
    <row r="267" spans="1:9" ht="11.25" customHeight="1">
      <c r="A267" s="217" t="s">
        <v>397</v>
      </c>
      <c r="B267" s="215" t="s">
        <v>398</v>
      </c>
      <c r="C267" s="199">
        <v>42</v>
      </c>
      <c r="D267" s="12"/>
      <c r="E267" s="60"/>
      <c r="F267" s="60"/>
      <c r="G267" s="60"/>
      <c r="H267" s="60"/>
      <c r="I267" s="60"/>
    </row>
    <row r="268" spans="1:9" ht="11.25" customHeight="1">
      <c r="A268" s="217" t="s">
        <v>399</v>
      </c>
      <c r="B268" s="215" t="s">
        <v>400</v>
      </c>
      <c r="C268" s="199">
        <v>40</v>
      </c>
      <c r="D268" s="12"/>
      <c r="E268" s="60"/>
      <c r="F268" s="60"/>
      <c r="G268" s="60"/>
      <c r="H268" s="60"/>
      <c r="I268" s="60"/>
    </row>
    <row r="269" spans="1:9" ht="11.25" customHeight="1">
      <c r="A269" s="217" t="s">
        <v>1204</v>
      </c>
      <c r="B269" s="7" t="s">
        <v>401</v>
      </c>
      <c r="C269" s="200" t="s">
        <v>822</v>
      </c>
      <c r="E269" s="60"/>
      <c r="F269" s="60"/>
      <c r="G269" s="60"/>
      <c r="H269" s="60"/>
      <c r="I269" s="60"/>
    </row>
    <row r="270" spans="1:9" ht="11.25" customHeight="1">
      <c r="A270" s="217" t="s">
        <v>402</v>
      </c>
      <c r="B270" s="215" t="s">
        <v>403</v>
      </c>
      <c r="C270" s="199">
        <v>25</v>
      </c>
      <c r="E270" s="60"/>
      <c r="F270" s="60"/>
      <c r="G270" s="60"/>
      <c r="H270" s="60"/>
      <c r="I270" s="60"/>
    </row>
    <row r="271" spans="1:9" ht="11.25" customHeight="1">
      <c r="A271" s="217" t="s">
        <v>19</v>
      </c>
      <c r="B271" s="215" t="s">
        <v>20</v>
      </c>
      <c r="C271" s="199">
        <v>20.069616482172535</v>
      </c>
      <c r="E271" s="60"/>
      <c r="F271" s="60"/>
      <c r="G271" s="60"/>
      <c r="H271" s="60"/>
      <c r="I271" s="60"/>
    </row>
    <row r="272" spans="1:9" ht="11.25" customHeight="1">
      <c r="A272" s="217" t="s">
        <v>404</v>
      </c>
      <c r="B272" s="215" t="s">
        <v>465</v>
      </c>
      <c r="C272" s="200">
        <v>10</v>
      </c>
      <c r="E272" s="60"/>
      <c r="F272" s="60"/>
      <c r="G272" s="60"/>
      <c r="H272" s="60"/>
      <c r="I272" s="60"/>
    </row>
    <row r="273" spans="1:9" ht="11.25" customHeight="1">
      <c r="A273" s="7" t="s">
        <v>301</v>
      </c>
      <c r="B273" s="7" t="s">
        <v>302</v>
      </c>
      <c r="C273" s="200" t="s">
        <v>822</v>
      </c>
      <c r="E273" s="60"/>
      <c r="F273" s="60"/>
      <c r="G273" s="60"/>
      <c r="H273" s="60"/>
      <c r="I273" s="60"/>
    </row>
    <row r="274" spans="1:9" ht="11.25" customHeight="1">
      <c r="A274" s="217" t="s">
        <v>405</v>
      </c>
      <c r="B274" s="215" t="s">
        <v>466</v>
      </c>
      <c r="C274" s="199">
        <v>36</v>
      </c>
      <c r="E274" s="60"/>
      <c r="F274" s="60"/>
      <c r="G274" s="60"/>
      <c r="H274" s="60"/>
      <c r="I274" s="60"/>
    </row>
    <row r="275" spans="1:9" ht="11.25" customHeight="1">
      <c r="A275" s="217" t="s">
        <v>406</v>
      </c>
      <c r="B275" s="215" t="s">
        <v>467</v>
      </c>
      <c r="C275" s="199">
        <v>9</v>
      </c>
      <c r="E275" s="60"/>
      <c r="F275" s="60"/>
      <c r="G275" s="60"/>
      <c r="H275" s="60"/>
      <c r="I275" s="60"/>
    </row>
    <row r="276" spans="1:5" ht="11.25" customHeight="1">
      <c r="A276" s="217" t="s">
        <v>407</v>
      </c>
      <c r="B276" s="215" t="s">
        <v>468</v>
      </c>
      <c r="C276" s="199">
        <v>0</v>
      </c>
      <c r="E276" s="60"/>
    </row>
    <row r="277" spans="1:5" ht="11.25" customHeight="1">
      <c r="A277" s="217" t="s">
        <v>408</v>
      </c>
      <c r="B277" s="215" t="s">
        <v>469</v>
      </c>
      <c r="C277" s="199">
        <v>18</v>
      </c>
      <c r="E277" s="60"/>
    </row>
    <row r="278" spans="1:5" ht="11.25" customHeight="1">
      <c r="A278" s="217" t="s">
        <v>409</v>
      </c>
      <c r="B278" s="215" t="s">
        <v>470</v>
      </c>
      <c r="C278" s="199">
        <v>2</v>
      </c>
      <c r="E278" s="60"/>
    </row>
    <row r="279" spans="1:5" ht="11.25" customHeight="1">
      <c r="A279" s="217" t="s">
        <v>410</v>
      </c>
      <c r="B279" s="215" t="s">
        <v>471</v>
      </c>
      <c r="C279" s="199">
        <v>0</v>
      </c>
      <c r="E279" s="60"/>
    </row>
    <row r="280" spans="1:5" ht="11.25" customHeight="1">
      <c r="A280" s="217" t="s">
        <v>411</v>
      </c>
      <c r="B280" s="215" t="s">
        <v>472</v>
      </c>
      <c r="C280" s="199">
        <v>3</v>
      </c>
      <c r="E280" s="60"/>
    </row>
    <row r="281" spans="1:5" ht="11.25" customHeight="1">
      <c r="A281" s="217" t="s">
        <v>536</v>
      </c>
      <c r="B281" s="215" t="s">
        <v>1206</v>
      </c>
      <c r="C281" s="199">
        <v>16</v>
      </c>
      <c r="E281" s="60"/>
    </row>
    <row r="282" spans="1:5" ht="11.25" customHeight="1">
      <c r="A282" s="217" t="s">
        <v>537</v>
      </c>
      <c r="B282" s="215" t="s">
        <v>538</v>
      </c>
      <c r="C282" s="199">
        <v>8</v>
      </c>
      <c r="E282" s="60"/>
    </row>
    <row r="283" spans="1:5" ht="11.25" customHeight="1">
      <c r="A283" s="217" t="s">
        <v>539</v>
      </c>
      <c r="B283" s="215" t="s">
        <v>540</v>
      </c>
      <c r="C283" s="199">
        <v>0</v>
      </c>
      <c r="E283" s="60"/>
    </row>
    <row r="284" spans="1:5" ht="11.25" customHeight="1">
      <c r="A284" s="217" t="s">
        <v>541</v>
      </c>
      <c r="B284" s="215" t="s">
        <v>1207</v>
      </c>
      <c r="C284" s="199">
        <v>0</v>
      </c>
      <c r="E284" s="60"/>
    </row>
    <row r="285" spans="1:5" ht="11.25" customHeight="1">
      <c r="A285" s="217" t="s">
        <v>542</v>
      </c>
      <c r="B285" s="215" t="s">
        <v>1208</v>
      </c>
      <c r="C285" s="199">
        <v>11</v>
      </c>
      <c r="E285" s="60"/>
    </row>
    <row r="286" spans="1:5" ht="11.25" customHeight="1">
      <c r="A286" s="217" t="s">
        <v>543</v>
      </c>
      <c r="B286" s="215" t="s">
        <v>473</v>
      </c>
      <c r="C286" s="199">
        <v>8</v>
      </c>
      <c r="E286" s="60"/>
    </row>
    <row r="287" spans="1:5" ht="11.25" customHeight="1">
      <c r="A287" s="217" t="s">
        <v>544</v>
      </c>
      <c r="B287" s="215" t="s">
        <v>474</v>
      </c>
      <c r="C287" s="199">
        <v>3</v>
      </c>
      <c r="E287" s="60"/>
    </row>
    <row r="288" spans="1:5" ht="11.25" customHeight="1">
      <c r="A288" s="217" t="s">
        <v>545</v>
      </c>
      <c r="B288" s="215" t="s">
        <v>1209</v>
      </c>
      <c r="C288" s="199">
        <v>0</v>
      </c>
      <c r="E288" s="60"/>
    </row>
    <row r="289" spans="1:5" ht="11.25" customHeight="1">
      <c r="A289" s="217" t="s">
        <v>546</v>
      </c>
      <c r="B289" s="215" t="s">
        <v>475</v>
      </c>
      <c r="C289" s="199">
        <v>0</v>
      </c>
      <c r="E289" s="60"/>
    </row>
    <row r="290" spans="1:5" ht="11.25" customHeight="1">
      <c r="A290" s="217" t="s">
        <v>547</v>
      </c>
      <c r="B290" s="215" t="s">
        <v>476</v>
      </c>
      <c r="C290" s="199">
        <v>0</v>
      </c>
      <c r="E290" s="60"/>
    </row>
    <row r="291" spans="1:5" ht="11.25" customHeight="1">
      <c r="A291" s="217" t="s">
        <v>548</v>
      </c>
      <c r="B291" s="215" t="s">
        <v>587</v>
      </c>
      <c r="C291" s="199">
        <v>0</v>
      </c>
      <c r="E291" s="60"/>
    </row>
    <row r="292" spans="1:5" ht="11.25" customHeight="1">
      <c r="A292" s="217" t="s">
        <v>549</v>
      </c>
      <c r="B292" s="215" t="s">
        <v>477</v>
      </c>
      <c r="C292" s="199">
        <v>0</v>
      </c>
      <c r="E292" s="60"/>
    </row>
    <row r="293" spans="1:5" ht="11.25" customHeight="1">
      <c r="A293" s="217" t="s">
        <v>550</v>
      </c>
      <c r="B293" s="215" t="s">
        <v>588</v>
      </c>
      <c r="C293" s="199">
        <v>0</v>
      </c>
      <c r="E293" s="60"/>
    </row>
    <row r="294" spans="1:5" ht="11.25" customHeight="1">
      <c r="A294" s="217" t="s">
        <v>551</v>
      </c>
      <c r="B294" s="215" t="s">
        <v>478</v>
      </c>
      <c r="C294" s="199">
        <v>0</v>
      </c>
      <c r="E294" s="60"/>
    </row>
    <row r="295" spans="1:5" ht="11.25" customHeight="1">
      <c r="A295" s="217" t="s">
        <v>552</v>
      </c>
      <c r="B295" s="215" t="s">
        <v>479</v>
      </c>
      <c r="C295" s="199">
        <v>0</v>
      </c>
      <c r="E295" s="60"/>
    </row>
    <row r="296" spans="1:5" ht="11.25" customHeight="1">
      <c r="A296" s="217" t="s">
        <v>553</v>
      </c>
      <c r="B296" s="215" t="s">
        <v>480</v>
      </c>
      <c r="C296" s="199">
        <v>0</v>
      </c>
      <c r="E296" s="60"/>
    </row>
    <row r="297" spans="1:5" ht="11.25" customHeight="1">
      <c r="A297" s="217" t="s">
        <v>554</v>
      </c>
      <c r="B297" s="215" t="s">
        <v>481</v>
      </c>
      <c r="C297" s="199">
        <v>9</v>
      </c>
      <c r="E297" s="60"/>
    </row>
    <row r="298" spans="1:5" ht="11.25" customHeight="1">
      <c r="A298" s="217" t="s">
        <v>555</v>
      </c>
      <c r="B298" s="215" t="s">
        <v>482</v>
      </c>
      <c r="C298" s="199">
        <v>4</v>
      </c>
      <c r="E298" s="60"/>
    </row>
    <row r="299" spans="1:5" ht="11.25" customHeight="1">
      <c r="A299" s="217" t="s">
        <v>556</v>
      </c>
      <c r="B299" s="215" t="s">
        <v>483</v>
      </c>
      <c r="C299" s="199">
        <v>0</v>
      </c>
      <c r="E299" s="60"/>
    </row>
    <row r="300" spans="3:4" ht="11.25" customHeight="1">
      <c r="C300" s="209"/>
      <c r="D300" s="12"/>
    </row>
    <row r="301" spans="3:4" ht="11.25" customHeight="1">
      <c r="C301" s="209"/>
      <c r="D301" s="12"/>
    </row>
    <row r="302" spans="3:4" ht="11.25" customHeight="1">
      <c r="C302" s="209"/>
      <c r="D302" s="12"/>
    </row>
    <row r="303" spans="3:6" ht="11.25" customHeight="1">
      <c r="C303" s="209"/>
      <c r="D303" s="12"/>
      <c r="F303" s="11"/>
    </row>
    <row r="304" spans="3:6" ht="11.25" customHeight="1">
      <c r="C304" s="209"/>
      <c r="D304" s="12"/>
      <c r="F304" s="11"/>
    </row>
    <row r="305" spans="3:6" ht="11.25" customHeight="1">
      <c r="C305" s="209"/>
      <c r="D305" s="12"/>
      <c r="F305" s="11"/>
    </row>
    <row r="306" spans="3:6" ht="11.25" customHeight="1">
      <c r="C306" s="209"/>
      <c r="D306" s="12"/>
      <c r="F306" s="11"/>
    </row>
    <row r="307" spans="3:6" ht="11.25" customHeight="1">
      <c r="C307" s="209"/>
      <c r="D307" s="12"/>
      <c r="F307" s="11"/>
    </row>
    <row r="308" spans="3:6" ht="11.25" customHeight="1">
      <c r="C308" s="209"/>
      <c r="D308" s="12"/>
      <c r="F308" s="11"/>
    </row>
    <row r="309" spans="3:6" ht="11.25" customHeight="1">
      <c r="C309" s="209"/>
      <c r="D309" s="12"/>
      <c r="F309" s="11"/>
    </row>
    <row r="310" spans="3:6" ht="11.25" customHeight="1">
      <c r="C310" s="209"/>
      <c r="D310" s="12"/>
      <c r="F310" s="11"/>
    </row>
    <row r="311" spans="3:6" ht="11.25" customHeight="1">
      <c r="C311" s="209"/>
      <c r="D311" s="12"/>
      <c r="F311" s="11"/>
    </row>
    <row r="312" spans="3:6" ht="11.25" customHeight="1">
      <c r="C312" s="209"/>
      <c r="D312" s="12"/>
      <c r="F312" s="13"/>
    </row>
    <row r="313" spans="3:6" ht="11.25" customHeight="1">
      <c r="C313" s="209"/>
      <c r="D313" s="12"/>
      <c r="F313" s="13"/>
    </row>
    <row r="314" spans="3:6" ht="11.25" customHeight="1">
      <c r="C314" s="209"/>
      <c r="D314" s="12"/>
      <c r="F314" s="13"/>
    </row>
    <row r="315" spans="3:6" ht="11.25" customHeight="1">
      <c r="C315" s="209"/>
      <c r="D315" s="12"/>
      <c r="F315" s="13"/>
    </row>
    <row r="316" spans="3:6" ht="11.25" customHeight="1">
      <c r="C316" s="209"/>
      <c r="D316" s="12"/>
      <c r="F316" s="13"/>
    </row>
    <row r="317" spans="3:6" ht="11.25" customHeight="1">
      <c r="C317" s="209"/>
      <c r="D317" s="12"/>
      <c r="F317" s="13"/>
    </row>
    <row r="318" spans="3:6" ht="11.25" customHeight="1">
      <c r="C318" s="209"/>
      <c r="D318" s="12"/>
      <c r="F318" s="13"/>
    </row>
    <row r="319" spans="3:6" ht="11.25" customHeight="1">
      <c r="C319" s="209"/>
      <c r="D319" s="12"/>
      <c r="E319" s="13"/>
      <c r="F319" s="13"/>
    </row>
    <row r="320" spans="3:6" ht="11.25" customHeight="1">
      <c r="C320" s="209"/>
      <c r="D320" s="12"/>
      <c r="E320" s="13"/>
      <c r="F320" s="13"/>
    </row>
    <row r="321" spans="3:6" ht="11.25" customHeight="1">
      <c r="C321" s="209"/>
      <c r="D321" s="12"/>
      <c r="E321" s="13"/>
      <c r="F321" s="13"/>
    </row>
    <row r="322" spans="3:6" ht="11.25" customHeight="1">
      <c r="C322" s="209"/>
      <c r="D322" s="12"/>
      <c r="E322" s="13"/>
      <c r="F322" s="13"/>
    </row>
    <row r="323" spans="3:6" ht="11.25" customHeight="1">
      <c r="C323" s="209"/>
      <c r="D323" s="12"/>
      <c r="E323" s="13"/>
      <c r="F323" s="13"/>
    </row>
    <row r="324" spans="3:6" ht="11.25" customHeight="1">
      <c r="C324" s="209"/>
      <c r="D324" s="12"/>
      <c r="E324" s="13"/>
      <c r="F324" s="13"/>
    </row>
    <row r="325" spans="3:6" ht="11.25" customHeight="1">
      <c r="C325" s="209"/>
      <c r="D325" s="12"/>
      <c r="E325" s="13"/>
      <c r="F325" s="13"/>
    </row>
    <row r="326" spans="3:6" ht="11.25" customHeight="1">
      <c r="C326" s="209"/>
      <c r="D326" s="12"/>
      <c r="E326" s="11"/>
      <c r="F326" s="11"/>
    </row>
    <row r="327" spans="3:6" ht="11.25" customHeight="1">
      <c r="C327" s="209"/>
      <c r="D327" s="12"/>
      <c r="E327" s="11"/>
      <c r="F327" s="11"/>
    </row>
    <row r="328" spans="3:6" ht="11.25" customHeight="1">
      <c r="C328" s="209"/>
      <c r="D328" s="12"/>
      <c r="E328" s="11"/>
      <c r="F328" s="11"/>
    </row>
    <row r="329" spans="3:6" ht="11.25" customHeight="1">
      <c r="C329" s="209"/>
      <c r="D329" s="12"/>
      <c r="E329" s="11"/>
      <c r="F329" s="11"/>
    </row>
    <row r="330" spans="3:6" ht="11.25" customHeight="1">
      <c r="C330" s="209"/>
      <c r="D330" s="12"/>
      <c r="E330" s="11"/>
      <c r="F330" s="11"/>
    </row>
    <row r="331" spans="3:6" ht="11.25" customHeight="1">
      <c r="C331" s="209"/>
      <c r="D331" s="12"/>
      <c r="E331" s="11"/>
      <c r="F331" s="11"/>
    </row>
    <row r="332" spans="3:6" ht="11.25" customHeight="1">
      <c r="C332" s="209"/>
      <c r="D332" s="12"/>
      <c r="E332" s="11"/>
      <c r="F332" s="11"/>
    </row>
    <row r="333" spans="3:6" ht="11.25" customHeight="1">
      <c r="C333" s="209"/>
      <c r="D333" s="12"/>
      <c r="E333" s="11"/>
      <c r="F333" s="11"/>
    </row>
    <row r="334" spans="3:6" ht="11.25" customHeight="1">
      <c r="C334" s="209"/>
      <c r="D334" s="12"/>
      <c r="E334" s="11"/>
      <c r="F334" s="11"/>
    </row>
    <row r="335" spans="3:6" ht="11.25" customHeight="1">
      <c r="C335" s="209"/>
      <c r="D335" s="12"/>
      <c r="E335" s="11"/>
      <c r="F335" s="11"/>
    </row>
    <row r="336" spans="3:6" ht="11.25" customHeight="1">
      <c r="C336" s="209"/>
      <c r="D336" s="12"/>
      <c r="E336" s="11"/>
      <c r="F336" s="11"/>
    </row>
    <row r="337" spans="3:6" ht="11.25" customHeight="1">
      <c r="C337" s="209"/>
      <c r="D337" s="12"/>
      <c r="E337" s="11"/>
      <c r="F337" s="11"/>
    </row>
    <row r="338" spans="3:6" ht="11.25" customHeight="1">
      <c r="C338" s="209"/>
      <c r="D338" s="12"/>
      <c r="E338" s="11"/>
      <c r="F338" s="11"/>
    </row>
    <row r="339" spans="3:6" ht="11.25" customHeight="1">
      <c r="C339" s="209"/>
      <c r="D339" s="12"/>
      <c r="E339" s="11"/>
      <c r="F339" s="11"/>
    </row>
    <row r="340" spans="3:6" ht="11.25" customHeight="1">
      <c r="C340" s="209"/>
      <c r="D340" s="12"/>
      <c r="E340" s="11"/>
      <c r="F340" s="11"/>
    </row>
    <row r="341" spans="3:6" ht="11.25" customHeight="1">
      <c r="C341" s="209"/>
      <c r="D341" s="12"/>
      <c r="E341" s="11"/>
      <c r="F341" s="11"/>
    </row>
    <row r="342" spans="3:6" ht="11.25" customHeight="1">
      <c r="C342" s="209"/>
      <c r="D342" s="12"/>
      <c r="E342" s="11"/>
      <c r="F342" s="11"/>
    </row>
    <row r="343" spans="3:6" ht="11.25" customHeight="1">
      <c r="C343" s="209"/>
      <c r="D343" s="12"/>
      <c r="E343" s="11"/>
      <c r="F343" s="11"/>
    </row>
    <row r="344" spans="3:6" ht="11.25" customHeight="1">
      <c r="C344" s="209"/>
      <c r="D344" s="12"/>
      <c r="E344" s="11"/>
      <c r="F344" s="11"/>
    </row>
    <row r="345" spans="3:6" ht="11.25" customHeight="1">
      <c r="C345" s="209"/>
      <c r="D345" s="12"/>
      <c r="E345" s="11"/>
      <c r="F345" s="11"/>
    </row>
    <row r="346" spans="3:6" ht="11.25" customHeight="1">
      <c r="C346" s="209"/>
      <c r="D346" s="12"/>
      <c r="E346" s="11"/>
      <c r="F346" s="11"/>
    </row>
    <row r="347" spans="3:6" ht="11.25" customHeight="1">
      <c r="C347" s="209"/>
      <c r="D347" s="12"/>
      <c r="E347" s="11"/>
      <c r="F347" s="11"/>
    </row>
    <row r="348" spans="3:6" ht="11.25" customHeight="1">
      <c r="C348" s="209"/>
      <c r="D348" s="12"/>
      <c r="E348" s="11"/>
      <c r="F348" s="11"/>
    </row>
    <row r="349" spans="3:6" ht="11.25" customHeight="1">
      <c r="C349" s="209"/>
      <c r="D349" s="12"/>
      <c r="E349" s="11"/>
      <c r="F349" s="11"/>
    </row>
    <row r="350" spans="3:6" ht="11.25" customHeight="1">
      <c r="C350" s="209"/>
      <c r="D350" s="12"/>
      <c r="E350" s="11"/>
      <c r="F350" s="11"/>
    </row>
    <row r="351" spans="3:6" ht="11.25" customHeight="1">
      <c r="C351" s="209"/>
      <c r="D351" s="12"/>
      <c r="E351" s="11"/>
      <c r="F351" s="11"/>
    </row>
    <row r="352" spans="3:6" ht="11.25" customHeight="1">
      <c r="C352" s="209"/>
      <c r="D352" s="12"/>
      <c r="E352" s="11"/>
      <c r="F352" s="11"/>
    </row>
    <row r="353" spans="3:6" ht="11.25" customHeight="1">
      <c r="C353" s="209"/>
      <c r="D353" s="12"/>
      <c r="E353" s="11"/>
      <c r="F353" s="11"/>
    </row>
    <row r="354" spans="3:6" ht="11.25" customHeight="1">
      <c r="C354" s="209"/>
      <c r="D354" s="12"/>
      <c r="E354" s="11"/>
      <c r="F354" s="11"/>
    </row>
    <row r="355" spans="3:6" ht="11.25" customHeight="1">
      <c r="C355" s="209"/>
      <c r="D355" s="12"/>
      <c r="E355" s="11"/>
      <c r="F355" s="11"/>
    </row>
    <row r="356" spans="3:6" ht="11.25" customHeight="1">
      <c r="C356" s="209"/>
      <c r="D356" s="12"/>
      <c r="E356" s="11"/>
      <c r="F356" s="11"/>
    </row>
    <row r="357" spans="3:6" ht="11.25" customHeight="1">
      <c r="C357" s="209"/>
      <c r="D357" s="12"/>
      <c r="E357" s="11"/>
      <c r="F357" s="11"/>
    </row>
    <row r="358" spans="3:6" ht="11.25" customHeight="1">
      <c r="C358" s="209"/>
      <c r="D358" s="12"/>
      <c r="E358" s="11"/>
      <c r="F358" s="11"/>
    </row>
    <row r="359" spans="3:6" ht="11.25" customHeight="1">
      <c r="C359" s="209"/>
      <c r="D359" s="12"/>
      <c r="E359" s="11"/>
      <c r="F359" s="11"/>
    </row>
    <row r="360" spans="3:6" ht="11.25" customHeight="1">
      <c r="C360" s="209"/>
      <c r="D360" s="12"/>
      <c r="E360" s="11"/>
      <c r="F360" s="11"/>
    </row>
    <row r="361" spans="3:6" ht="11.25" customHeight="1">
      <c r="C361" s="209"/>
      <c r="D361" s="12"/>
      <c r="E361" s="11"/>
      <c r="F361" s="11"/>
    </row>
    <row r="362" spans="3:6" ht="11.25" customHeight="1">
      <c r="C362" s="209"/>
      <c r="D362" s="12"/>
      <c r="E362" s="11"/>
      <c r="F362" s="11"/>
    </row>
    <row r="363" spans="3:6" ht="11.25" customHeight="1">
      <c r="C363" s="209"/>
      <c r="D363" s="12"/>
      <c r="E363" s="11"/>
      <c r="F363" s="11"/>
    </row>
    <row r="364" spans="3:6" ht="11.25" customHeight="1">
      <c r="C364" s="209"/>
      <c r="D364" s="12"/>
      <c r="E364" s="11"/>
      <c r="F364" s="11"/>
    </row>
    <row r="365" spans="3:6" ht="11.25" customHeight="1">
      <c r="C365" s="209"/>
      <c r="D365" s="12"/>
      <c r="E365" s="11"/>
      <c r="F365" s="11"/>
    </row>
    <row r="366" spans="3:6" ht="11.25" customHeight="1">
      <c r="C366" s="209"/>
      <c r="D366" s="12"/>
      <c r="E366" s="11"/>
      <c r="F366" s="11"/>
    </row>
    <row r="367" spans="3:6" ht="11.25" customHeight="1">
      <c r="C367" s="209"/>
      <c r="D367" s="12"/>
      <c r="E367" s="18"/>
      <c r="F367" s="11"/>
    </row>
    <row r="368" spans="3:6" ht="11.25" customHeight="1">
      <c r="C368" s="209"/>
      <c r="D368" s="12"/>
      <c r="E368" s="11"/>
      <c r="F368" s="11"/>
    </row>
    <row r="369" spans="3:6" ht="11.25" customHeight="1">
      <c r="C369" s="209"/>
      <c r="D369" s="12"/>
      <c r="E369" s="11"/>
      <c r="F369" s="11"/>
    </row>
    <row r="370" spans="3:6" ht="11.25" customHeight="1">
      <c r="C370" s="209"/>
      <c r="D370" s="12"/>
      <c r="E370" s="11"/>
      <c r="F370" s="11"/>
    </row>
    <row r="371" spans="3:6" ht="11.25" customHeight="1">
      <c r="C371" s="209"/>
      <c r="D371" s="12"/>
      <c r="E371" s="11"/>
      <c r="F371" s="11"/>
    </row>
    <row r="372" spans="3:6" ht="11.25" customHeight="1">
      <c r="C372" s="209"/>
      <c r="D372" s="12"/>
      <c r="E372" s="11"/>
      <c r="F372" s="11"/>
    </row>
    <row r="373" spans="3:6" ht="11.25" customHeight="1">
      <c r="C373" s="209"/>
      <c r="D373" s="12"/>
      <c r="E373" s="11"/>
      <c r="F373" s="11"/>
    </row>
    <row r="374" spans="3:4" ht="11.25" customHeight="1">
      <c r="C374" s="209"/>
      <c r="D374" s="12"/>
    </row>
    <row r="375" spans="3:6" ht="11.25" customHeight="1">
      <c r="C375" s="209"/>
      <c r="D375" s="12"/>
      <c r="E375" s="11"/>
      <c r="F375" s="11"/>
    </row>
    <row r="376" spans="3:6" ht="11.25" customHeight="1">
      <c r="C376" s="209"/>
      <c r="D376" s="12"/>
      <c r="E376" s="11"/>
      <c r="F376" s="11"/>
    </row>
    <row r="377" spans="3:6" ht="11.25" customHeight="1">
      <c r="C377" s="209"/>
      <c r="D377" s="12"/>
      <c r="E377" s="11"/>
      <c r="F377" s="11"/>
    </row>
    <row r="378" spans="3:6" ht="11.25" customHeight="1">
      <c r="C378" s="209"/>
      <c r="D378" s="12"/>
      <c r="E378" s="11"/>
      <c r="F378" s="11"/>
    </row>
    <row r="379" spans="3:6" ht="11.25" customHeight="1">
      <c r="C379" s="209"/>
      <c r="D379" s="12"/>
      <c r="E379" s="11"/>
      <c r="F379" s="11"/>
    </row>
    <row r="380" spans="3:6" ht="11.25" customHeight="1">
      <c r="C380" s="209"/>
      <c r="D380" s="12"/>
      <c r="E380" s="11"/>
      <c r="F380" s="11"/>
    </row>
    <row r="381" spans="3:6" ht="11.25" customHeight="1">
      <c r="C381" s="209"/>
      <c r="D381" s="12"/>
      <c r="E381" s="11"/>
      <c r="F381" s="11"/>
    </row>
    <row r="382" spans="3:6" ht="11.25" customHeight="1">
      <c r="C382" s="209"/>
      <c r="D382" s="12"/>
      <c r="E382" s="11"/>
      <c r="F382" s="11"/>
    </row>
    <row r="383" spans="3:6" ht="11.25" customHeight="1">
      <c r="C383" s="209"/>
      <c r="D383" s="12"/>
      <c r="E383" s="11"/>
      <c r="F383" s="11"/>
    </row>
    <row r="384" spans="3:6" ht="11.25" customHeight="1">
      <c r="C384" s="209"/>
      <c r="D384" s="12"/>
      <c r="E384" s="11"/>
      <c r="F384" s="11"/>
    </row>
    <row r="385" spans="3:6" ht="11.25" customHeight="1">
      <c r="C385" s="209"/>
      <c r="D385" s="12"/>
      <c r="E385" s="11"/>
      <c r="F385" s="11"/>
    </row>
    <row r="386" spans="3:6" ht="11.25" customHeight="1">
      <c r="C386" s="209"/>
      <c r="D386" s="12"/>
      <c r="E386" s="11"/>
      <c r="F386" s="11"/>
    </row>
    <row r="387" spans="3:6" ht="11.25" customHeight="1">
      <c r="C387" s="209"/>
      <c r="D387" s="12"/>
      <c r="E387" s="11"/>
      <c r="F387" s="11"/>
    </row>
    <row r="388" spans="3:6" ht="11.25" customHeight="1">
      <c r="C388" s="209"/>
      <c r="D388" s="12"/>
      <c r="E388" s="11"/>
      <c r="F388" s="11"/>
    </row>
    <row r="389" spans="3:6" ht="11.25" customHeight="1">
      <c r="C389" s="209"/>
      <c r="D389" s="12"/>
      <c r="E389" s="11"/>
      <c r="F389" s="11"/>
    </row>
    <row r="390" spans="3:6" ht="11.25" customHeight="1">
      <c r="C390" s="209"/>
      <c r="D390" s="12"/>
      <c r="E390" s="11"/>
      <c r="F390" s="11"/>
    </row>
    <row r="391" spans="3:6" ht="11.25" customHeight="1">
      <c r="C391" s="209"/>
      <c r="D391" s="12"/>
      <c r="E391" s="11"/>
      <c r="F391" s="11"/>
    </row>
    <row r="392" spans="3:6" ht="11.25" customHeight="1">
      <c r="C392" s="209"/>
      <c r="D392" s="12"/>
      <c r="E392" s="11"/>
      <c r="F392" s="11"/>
    </row>
    <row r="393" spans="3:6" ht="11.25" customHeight="1">
      <c r="C393" s="209"/>
      <c r="D393" s="12"/>
      <c r="E393" s="11"/>
      <c r="F393" s="11"/>
    </row>
    <row r="394" spans="3:6" ht="11.25" customHeight="1">
      <c r="C394" s="209"/>
      <c r="D394" s="12"/>
      <c r="E394" s="11"/>
      <c r="F394" s="11"/>
    </row>
    <row r="395" spans="3:6" ht="11.25" customHeight="1">
      <c r="C395" s="209"/>
      <c r="D395" s="12"/>
      <c r="E395" s="11"/>
      <c r="F395" s="11"/>
    </row>
    <row r="396" spans="3:6" ht="11.25" customHeight="1">
      <c r="C396" s="209"/>
      <c r="D396" s="12"/>
      <c r="E396" s="11"/>
      <c r="F396" s="11"/>
    </row>
    <row r="397" spans="3:6" ht="11.25" customHeight="1">
      <c r="C397" s="209"/>
      <c r="D397" s="12"/>
      <c r="E397" s="11"/>
      <c r="F397" s="11"/>
    </row>
    <row r="398" spans="3:6" ht="11.25" customHeight="1">
      <c r="C398" s="209"/>
      <c r="D398" s="12"/>
      <c r="E398" s="11"/>
      <c r="F398" s="11"/>
    </row>
    <row r="399" spans="3:6" ht="11.25" customHeight="1">
      <c r="C399" s="209"/>
      <c r="E399" s="11"/>
      <c r="F399" s="11"/>
    </row>
    <row r="400" spans="3:6" ht="11.25" customHeight="1">
      <c r="C400" s="209"/>
      <c r="E400" s="11"/>
      <c r="F400" s="11"/>
    </row>
    <row r="401" spans="3:6" ht="11.25" customHeight="1">
      <c r="C401" s="209"/>
      <c r="E401" s="11"/>
      <c r="F401" s="11"/>
    </row>
    <row r="402" spans="3:6" ht="11.25" customHeight="1">
      <c r="C402" s="209"/>
      <c r="E402" s="11"/>
      <c r="F402" s="11"/>
    </row>
    <row r="403" spans="3:6" ht="11.25" customHeight="1">
      <c r="C403" s="209"/>
      <c r="E403" s="11"/>
      <c r="F403" s="11"/>
    </row>
    <row r="404" spans="3:6" ht="11.25" customHeight="1">
      <c r="C404" s="209"/>
      <c r="E404" s="11"/>
      <c r="F404" s="11"/>
    </row>
    <row r="405" spans="3:6" ht="11.25" customHeight="1">
      <c r="C405" s="209"/>
      <c r="E405" s="11"/>
      <c r="F405" s="11"/>
    </row>
    <row r="406" spans="3:6" ht="11.25" customHeight="1">
      <c r="C406" s="209"/>
      <c r="E406" s="11"/>
      <c r="F406" s="11"/>
    </row>
    <row r="407" spans="3:6" ht="11.25" customHeight="1">
      <c r="C407" s="209"/>
      <c r="E407" s="11"/>
      <c r="F407" s="11"/>
    </row>
    <row r="408" spans="3:6" ht="11.25" customHeight="1">
      <c r="C408" s="209"/>
      <c r="E408" s="11"/>
      <c r="F408" s="11"/>
    </row>
    <row r="409" spans="3:6" ht="11.25" customHeight="1">
      <c r="C409" s="209"/>
      <c r="E409" s="11"/>
      <c r="F409" s="11"/>
    </row>
    <row r="410" spans="3:6" ht="11.25" customHeight="1">
      <c r="C410" s="209"/>
      <c r="E410" s="11"/>
      <c r="F410" s="11"/>
    </row>
    <row r="411" spans="3:6" ht="11.25" customHeight="1">
      <c r="C411" s="209"/>
      <c r="E411" s="11"/>
      <c r="F411" s="11"/>
    </row>
    <row r="412" spans="3:6" ht="11.25" customHeight="1">
      <c r="C412" s="209"/>
      <c r="D412" s="12"/>
      <c r="E412" s="11"/>
      <c r="F412" s="11"/>
    </row>
    <row r="413" spans="3:6" ht="11.25" customHeight="1">
      <c r="C413" s="209"/>
      <c r="D413" s="12"/>
      <c r="E413" s="11"/>
      <c r="F413" s="11"/>
    </row>
    <row r="414" spans="3:6" ht="11.25" customHeight="1">
      <c r="C414" s="209"/>
      <c r="D414" s="12"/>
      <c r="E414" s="11"/>
      <c r="F414" s="11"/>
    </row>
    <row r="415" spans="3:6" ht="11.25" customHeight="1">
      <c r="C415" s="209"/>
      <c r="D415" s="12"/>
      <c r="E415" s="11"/>
      <c r="F415" s="11"/>
    </row>
    <row r="416" spans="3:6" ht="11.25" customHeight="1">
      <c r="C416" s="209"/>
      <c r="D416" s="12"/>
      <c r="E416" s="11"/>
      <c r="F416" s="11"/>
    </row>
    <row r="417" spans="3:6" ht="11.25" customHeight="1">
      <c r="C417" s="209"/>
      <c r="D417" s="12"/>
      <c r="E417" s="11"/>
      <c r="F417" s="11"/>
    </row>
    <row r="418" spans="3:6" ht="11.25" customHeight="1">
      <c r="C418" s="209"/>
      <c r="D418" s="12"/>
      <c r="E418" s="11"/>
      <c r="F418" s="11"/>
    </row>
    <row r="419" spans="3:6" ht="11.25" customHeight="1">
      <c r="C419" s="209"/>
      <c r="D419" s="12"/>
      <c r="E419" s="11"/>
      <c r="F419" s="11"/>
    </row>
    <row r="420" spans="3:6" ht="11.25" customHeight="1">
      <c r="C420" s="209"/>
      <c r="D420" s="12"/>
      <c r="E420" s="11"/>
      <c r="F420" s="11"/>
    </row>
    <row r="421" spans="3:6" ht="11.25" customHeight="1">
      <c r="C421" s="209"/>
      <c r="D421" s="12"/>
      <c r="E421" s="11"/>
      <c r="F421" s="11"/>
    </row>
    <row r="422" spans="3:6" ht="11.25" customHeight="1">
      <c r="C422" s="209"/>
      <c r="D422" s="12"/>
      <c r="E422" s="11"/>
      <c r="F422" s="11"/>
    </row>
    <row r="423" spans="3:6" ht="11.25" customHeight="1">
      <c r="C423" s="209"/>
      <c r="D423" s="12"/>
      <c r="E423" s="11"/>
      <c r="F423" s="11"/>
    </row>
    <row r="424" spans="3:6" ht="11.25" customHeight="1">
      <c r="C424" s="209"/>
      <c r="D424" s="12"/>
      <c r="E424" s="11"/>
      <c r="F424" s="11"/>
    </row>
    <row r="425" spans="3:6" ht="11.25" customHeight="1">
      <c r="C425" s="209"/>
      <c r="D425" s="12"/>
      <c r="E425" s="11"/>
      <c r="F425" s="11"/>
    </row>
    <row r="426" spans="3:6" ht="11.25" customHeight="1">
      <c r="C426" s="209"/>
      <c r="D426" s="12"/>
      <c r="E426" s="11"/>
      <c r="F426" s="11"/>
    </row>
    <row r="427" spans="3:6" ht="11.25" customHeight="1">
      <c r="C427" s="209"/>
      <c r="D427" s="12"/>
      <c r="E427" s="11"/>
      <c r="F427" s="11"/>
    </row>
    <row r="428" spans="3:6" ht="11.25" customHeight="1">
      <c r="C428" s="209"/>
      <c r="D428" s="12"/>
      <c r="E428" s="11"/>
      <c r="F428" s="11"/>
    </row>
    <row r="429" spans="3:6" ht="11.25" customHeight="1">
      <c r="C429" s="209"/>
      <c r="D429" s="12"/>
      <c r="E429" s="11"/>
      <c r="F429" s="11"/>
    </row>
    <row r="430" spans="3:6" ht="11.25" customHeight="1">
      <c r="C430" s="209"/>
      <c r="D430" s="12"/>
      <c r="E430" s="11"/>
      <c r="F430" s="11"/>
    </row>
    <row r="431" spans="3:6" ht="11.25" customHeight="1">
      <c r="C431" s="209"/>
      <c r="D431" s="12"/>
      <c r="E431" s="11"/>
      <c r="F431" s="11"/>
    </row>
    <row r="432" spans="3:6" ht="11.25" customHeight="1">
      <c r="C432" s="209"/>
      <c r="D432" s="12"/>
      <c r="E432" s="11"/>
      <c r="F432" s="11"/>
    </row>
    <row r="433" spans="3:6" ht="11.25" customHeight="1">
      <c r="C433" s="209"/>
      <c r="D433" s="12"/>
      <c r="E433" s="11"/>
      <c r="F433" s="11"/>
    </row>
    <row r="434" spans="3:6" ht="11.25" customHeight="1">
      <c r="C434" s="209"/>
      <c r="D434" s="12"/>
      <c r="E434" s="11"/>
      <c r="F434" s="11"/>
    </row>
    <row r="435" spans="3:6" ht="11.25" customHeight="1">
      <c r="C435" s="209"/>
      <c r="D435" s="12"/>
      <c r="E435" s="11"/>
      <c r="F435" s="11"/>
    </row>
    <row r="436" spans="3:6" ht="11.25" customHeight="1">
      <c r="C436" s="209"/>
      <c r="D436" s="12"/>
      <c r="E436" s="11"/>
      <c r="F436" s="11"/>
    </row>
    <row r="437" spans="3:6" ht="11.25" customHeight="1">
      <c r="C437" s="209"/>
      <c r="D437" s="12"/>
      <c r="E437" s="11"/>
      <c r="F437" s="11"/>
    </row>
    <row r="438" spans="3:6" ht="11.25" customHeight="1">
      <c r="C438" s="209"/>
      <c r="D438" s="12"/>
      <c r="E438" s="11"/>
      <c r="F438" s="11"/>
    </row>
    <row r="439" spans="3:6" ht="11.25" customHeight="1">
      <c r="C439" s="209"/>
      <c r="D439" s="12"/>
      <c r="E439" s="11"/>
      <c r="F439" s="11"/>
    </row>
    <row r="440" spans="3:6" ht="11.25" customHeight="1">
      <c r="C440" s="209"/>
      <c r="D440" s="12"/>
      <c r="E440" s="11"/>
      <c r="F440" s="11"/>
    </row>
    <row r="441" spans="3:6" ht="11.25" customHeight="1">
      <c r="C441" s="209"/>
      <c r="D441" s="12"/>
      <c r="E441" s="11"/>
      <c r="F441" s="11"/>
    </row>
    <row r="442" spans="3:6" ht="11.25" customHeight="1">
      <c r="C442" s="209"/>
      <c r="D442" s="12"/>
      <c r="E442" s="11"/>
      <c r="F442" s="11"/>
    </row>
    <row r="443" spans="3:6" ht="11.25" customHeight="1">
      <c r="C443" s="209"/>
      <c r="E443" s="11"/>
      <c r="F443" s="11"/>
    </row>
    <row r="444" spans="3:6" ht="11.25" customHeight="1">
      <c r="C444" s="209"/>
      <c r="E444" s="13"/>
      <c r="F444" s="11"/>
    </row>
    <row r="445" spans="3:6" ht="11.25" customHeight="1">
      <c r="C445" s="209"/>
      <c r="E445" s="13"/>
      <c r="F445" s="13"/>
    </row>
    <row r="446" spans="5:6" ht="11.25" customHeight="1">
      <c r="E446" s="13"/>
      <c r="F446" s="13"/>
    </row>
    <row r="447" spans="1:6" ht="11.25" customHeight="1">
      <c r="A447" s="7" t="s">
        <v>1201</v>
      </c>
      <c r="B447" s="7" t="s">
        <v>370</v>
      </c>
      <c r="C447" s="209">
        <v>11</v>
      </c>
      <c r="E447" s="11"/>
      <c r="F447" s="11"/>
    </row>
    <row r="448" spans="1:6" ht="11.25" customHeight="1">
      <c r="A448" s="7" t="s">
        <v>1205</v>
      </c>
      <c r="B448" s="7" t="s">
        <v>271</v>
      </c>
      <c r="C448" s="209">
        <v>251</v>
      </c>
      <c r="E448" s="13"/>
      <c r="F448" s="13"/>
    </row>
    <row r="449" spans="5:6" ht="11.25" customHeight="1">
      <c r="E449" s="13"/>
      <c r="F449" s="13"/>
    </row>
    <row r="450" spans="5:15" ht="11.25" customHeight="1">
      <c r="E450" s="205"/>
      <c r="F450" s="205"/>
      <c r="G450" s="206"/>
      <c r="H450" s="206"/>
      <c r="I450" s="206"/>
      <c r="J450" s="206"/>
      <c r="K450" s="206"/>
      <c r="L450" s="206"/>
      <c r="M450" s="206"/>
      <c r="N450" s="206"/>
      <c r="O450" s="206"/>
    </row>
    <row r="451" spans="5:14" ht="11.25" customHeight="1">
      <c r="E451" s="13"/>
      <c r="F451" s="13"/>
      <c r="L451" s="206"/>
      <c r="M451" s="206"/>
      <c r="N451" s="206"/>
    </row>
    <row r="453" spans="5:6" ht="11.25" customHeight="1">
      <c r="E453" s="13"/>
      <c r="F453" s="13"/>
    </row>
    <row r="454" spans="1:6" ht="11.25" customHeight="1">
      <c r="A454" s="7" t="s">
        <v>1201</v>
      </c>
      <c r="B454" s="7" t="s">
        <v>370</v>
      </c>
      <c r="C454" s="209">
        <v>13027</v>
      </c>
      <c r="E454" s="13">
        <f>+C447/(C454/1000)</f>
        <v>0.8444000921163737</v>
      </c>
      <c r="F454" s="13"/>
    </row>
    <row r="455" spans="1:6" ht="11.25" customHeight="1">
      <c r="A455" s="7" t="s">
        <v>1205</v>
      </c>
      <c r="B455" s="7" t="s">
        <v>271</v>
      </c>
      <c r="C455" s="209">
        <v>13940</v>
      </c>
      <c r="E455" s="13">
        <f>+C448/(C455/1000)</f>
        <v>18.005738880918223</v>
      </c>
      <c r="F455" s="11"/>
    </row>
    <row r="456" spans="5:6" ht="11.25" customHeight="1">
      <c r="E456" s="11"/>
      <c r="F456" s="11"/>
    </row>
    <row r="457" spans="5:6" ht="11.25" customHeight="1">
      <c r="E457" s="11"/>
      <c r="F457" s="11"/>
    </row>
    <row r="458" spans="5:6" ht="11.25" customHeight="1">
      <c r="E458" s="11"/>
      <c r="F458" s="11"/>
    </row>
    <row r="460" spans="5:6" ht="11.25" customHeight="1">
      <c r="E460" s="11"/>
      <c r="F460" s="11"/>
    </row>
    <row r="461" spans="5:6" ht="11.25" customHeight="1">
      <c r="E461" s="11"/>
      <c r="F461" s="11"/>
    </row>
    <row r="462" spans="5:6" ht="11.25" customHeight="1">
      <c r="E462" s="11"/>
      <c r="F462" s="11"/>
    </row>
    <row r="463" spans="5:6" ht="11.25" customHeight="1">
      <c r="E463" s="11"/>
      <c r="F463" s="11"/>
    </row>
    <row r="464" spans="5:6" ht="11.25" customHeight="1">
      <c r="E464" s="11"/>
      <c r="F464" s="11"/>
    </row>
    <row r="465" spans="5:6" ht="11.25" customHeight="1">
      <c r="E465" s="11"/>
      <c r="F465" s="11"/>
    </row>
    <row r="466" spans="5:6" ht="11.25" customHeight="1">
      <c r="E466" s="11"/>
      <c r="F466" s="11"/>
    </row>
    <row r="467" spans="5:6" ht="11.25" customHeight="1">
      <c r="E467" s="11"/>
      <c r="F467" s="11"/>
    </row>
    <row r="468" spans="5:6" ht="11.25" customHeight="1">
      <c r="E468" s="11"/>
      <c r="F468" s="11"/>
    </row>
    <row r="469" spans="5:6" ht="11.25" customHeight="1">
      <c r="E469" s="11"/>
      <c r="F469" s="11"/>
    </row>
    <row r="470" spans="5:6" ht="11.25" customHeight="1">
      <c r="E470" s="11"/>
      <c r="F470" s="11"/>
    </row>
    <row r="471" spans="5:6" ht="11.25" customHeight="1">
      <c r="E471" s="11"/>
      <c r="F471" s="11"/>
    </row>
    <row r="472" spans="5:6" ht="11.25" customHeight="1">
      <c r="E472" s="11"/>
      <c r="F472" s="11"/>
    </row>
    <row r="473" spans="5:6" ht="11.25" customHeight="1">
      <c r="E473" s="11"/>
      <c r="F473" s="11"/>
    </row>
    <row r="474" spans="5:6" ht="11.25" customHeight="1">
      <c r="E474" s="11"/>
      <c r="F474" s="11"/>
    </row>
    <row r="475" spans="5:6" ht="11.25" customHeight="1">
      <c r="E475" s="11"/>
      <c r="F475" s="11"/>
    </row>
    <row r="476" spans="5:6" ht="11.25" customHeight="1">
      <c r="E476" s="11"/>
      <c r="F476" s="11"/>
    </row>
    <row r="477" spans="5:6" ht="11.25" customHeight="1">
      <c r="E477" s="13"/>
      <c r="F477" s="13"/>
    </row>
    <row r="478" spans="5:6" ht="11.25" customHeight="1">
      <c r="E478" s="13"/>
      <c r="F478" s="13"/>
    </row>
    <row r="479" spans="5:6" ht="11.25" customHeight="1">
      <c r="E479" s="13"/>
      <c r="F479" s="13"/>
    </row>
    <row r="480" spans="5:6" ht="11.25" customHeight="1">
      <c r="E480" s="13"/>
      <c r="F480" s="13"/>
    </row>
    <row r="481" spans="5:6" ht="11.25" customHeight="1">
      <c r="E481" s="13"/>
      <c r="F481" s="13"/>
    </row>
    <row r="482" spans="5:6" ht="11.25" customHeight="1">
      <c r="E482" s="13"/>
      <c r="F482" s="13"/>
    </row>
    <row r="483" spans="5:6" ht="11.25" customHeight="1">
      <c r="E483" s="13"/>
      <c r="F483" s="13"/>
    </row>
    <row r="484" spans="5:6" ht="11.25" customHeight="1">
      <c r="E484" s="13"/>
      <c r="F484" s="13"/>
    </row>
    <row r="485" spans="5:6" ht="11.25" customHeight="1">
      <c r="E485" s="13"/>
      <c r="F485" s="13"/>
    </row>
    <row r="486" spans="5:6" ht="11.25" customHeight="1">
      <c r="E486" s="13"/>
      <c r="F486" s="13"/>
    </row>
    <row r="487" spans="5:6" ht="11.25" customHeight="1">
      <c r="E487" s="13"/>
      <c r="F487" s="13"/>
    </row>
    <row r="488" spans="5:6" ht="11.25" customHeight="1">
      <c r="E488" s="13"/>
      <c r="F488" s="13"/>
    </row>
    <row r="489" spans="5:6" ht="11.25" customHeight="1">
      <c r="E489" s="13"/>
      <c r="F489" s="13"/>
    </row>
    <row r="490" spans="5:6" ht="11.25" customHeight="1">
      <c r="E490" s="13"/>
      <c r="F490" s="13"/>
    </row>
    <row r="491" spans="5:6" ht="11.25" customHeight="1">
      <c r="E491" s="13"/>
      <c r="F491" s="13"/>
    </row>
    <row r="492" spans="5:6" ht="11.25" customHeight="1">
      <c r="E492" s="13"/>
      <c r="F492" s="13"/>
    </row>
    <row r="493" spans="5:6" ht="11.25" customHeight="1">
      <c r="E493" s="11"/>
      <c r="F493" s="11"/>
    </row>
    <row r="494" spans="5:6" ht="11.25" customHeight="1">
      <c r="E494" s="11"/>
      <c r="F494" s="11"/>
    </row>
    <row r="495" spans="5:6" ht="11.25" customHeight="1">
      <c r="E495" s="11"/>
      <c r="F495" s="11"/>
    </row>
    <row r="496" spans="5:6" ht="11.25" customHeight="1">
      <c r="E496" s="11"/>
      <c r="F496" s="11"/>
    </row>
    <row r="497" spans="5:6" ht="11.25" customHeight="1">
      <c r="E497" s="11"/>
      <c r="F497" s="11"/>
    </row>
    <row r="498" spans="5:6" ht="11.25" customHeight="1">
      <c r="E498" s="11"/>
      <c r="F498" s="11"/>
    </row>
    <row r="499" spans="5:6" ht="11.25" customHeight="1">
      <c r="E499" s="11"/>
      <c r="F499" s="11"/>
    </row>
    <row r="500" spans="5:6" ht="11.25" customHeight="1">
      <c r="E500" s="13"/>
      <c r="F500" s="13"/>
    </row>
    <row r="501" spans="5:6" ht="11.25" customHeight="1">
      <c r="E501" s="13"/>
      <c r="F501" s="13"/>
    </row>
    <row r="502" spans="5:6" ht="11.25" customHeight="1">
      <c r="E502" s="13"/>
      <c r="F502" s="13"/>
    </row>
    <row r="503" spans="5:6" ht="11.25" customHeight="1">
      <c r="E503" s="13"/>
      <c r="F503" s="13"/>
    </row>
    <row r="504" spans="5:6" ht="11.25" customHeight="1">
      <c r="E504" s="11"/>
      <c r="F504" s="13"/>
    </row>
    <row r="505" spans="5:6" ht="11.25" customHeight="1">
      <c r="E505" s="11"/>
      <c r="F505" s="13"/>
    </row>
    <row r="506" spans="5:6" ht="11.25" customHeight="1">
      <c r="E506" s="13"/>
      <c r="F506" s="13"/>
    </row>
    <row r="507" spans="5:6" ht="11.25" customHeight="1">
      <c r="E507" s="13"/>
      <c r="F507" s="13"/>
    </row>
    <row r="508" spans="5:6" ht="11.25" customHeight="1">
      <c r="E508" s="13"/>
      <c r="F508" s="13"/>
    </row>
    <row r="509" spans="5:6" ht="11.25" customHeight="1">
      <c r="E509" s="13"/>
      <c r="F509" s="11"/>
    </row>
    <row r="510" spans="5:6" ht="11.25" customHeight="1">
      <c r="E510" s="13"/>
      <c r="F510" s="13"/>
    </row>
    <row r="511" spans="5:6" ht="11.25" customHeight="1">
      <c r="E511" s="13"/>
      <c r="F511" s="13"/>
    </row>
    <row r="512" spans="5:6" ht="11.25" customHeight="1">
      <c r="E512" s="13"/>
      <c r="F512" s="13"/>
    </row>
    <row r="513" spans="5:6" ht="11.25" customHeight="1">
      <c r="E513" s="13"/>
      <c r="F513" s="13"/>
    </row>
    <row r="514" spans="5:6" ht="11.25" customHeight="1">
      <c r="E514" s="11"/>
      <c r="F514" s="11"/>
    </row>
    <row r="515" spans="5:6" ht="11.25" customHeight="1">
      <c r="E515" s="11"/>
      <c r="F515" s="11"/>
    </row>
    <row r="516" spans="5:6" ht="11.25" customHeight="1">
      <c r="E516" s="11"/>
      <c r="F516" s="11"/>
    </row>
    <row r="517" spans="5:6" ht="11.25" customHeight="1">
      <c r="E517" s="11"/>
      <c r="F517" s="11"/>
    </row>
    <row r="518" spans="5:6" ht="11.25" customHeight="1">
      <c r="E518" s="11"/>
      <c r="F518" s="11"/>
    </row>
    <row r="519" spans="5:6" ht="11.25" customHeight="1">
      <c r="E519" s="19"/>
      <c r="F519" s="19"/>
    </row>
    <row r="520" spans="5:6" ht="11.25" customHeight="1">
      <c r="E520" s="19"/>
      <c r="F520" s="19"/>
    </row>
    <row r="521" spans="5:6" ht="11.25" customHeight="1">
      <c r="E521" s="19"/>
      <c r="F521" s="19"/>
    </row>
    <row r="522" spans="5:6" ht="11.25" customHeight="1">
      <c r="E522" s="19"/>
      <c r="F522" s="19"/>
    </row>
    <row r="523" spans="5:6" ht="11.25" customHeight="1">
      <c r="E523" s="19"/>
      <c r="F523" s="19"/>
    </row>
    <row r="524" spans="5:6" ht="11.25" customHeight="1">
      <c r="E524" s="19"/>
      <c r="F524" s="19"/>
    </row>
    <row r="525" spans="5:6" ht="11.25" customHeight="1">
      <c r="E525" s="19"/>
      <c r="F525" s="19"/>
    </row>
    <row r="526" spans="5:6" ht="11.25" customHeight="1">
      <c r="E526" s="19"/>
      <c r="F526" s="19"/>
    </row>
    <row r="527" spans="5:6" ht="11.25" customHeight="1">
      <c r="E527" s="19"/>
      <c r="F527" s="19"/>
    </row>
    <row r="528" spans="5:6" ht="11.25" customHeight="1">
      <c r="E528" s="19"/>
      <c r="F528" s="19"/>
    </row>
    <row r="529" spans="5:6" ht="11.25" customHeight="1">
      <c r="E529" s="19"/>
      <c r="F529" s="19"/>
    </row>
    <row r="530" spans="5:6" ht="11.25" customHeight="1">
      <c r="E530" s="19"/>
      <c r="F530" s="19"/>
    </row>
    <row r="531" spans="5:6" ht="11.25" customHeight="1">
      <c r="E531" s="19"/>
      <c r="F531" s="19"/>
    </row>
    <row r="532" spans="5:6" ht="11.25" customHeight="1">
      <c r="E532" s="19"/>
      <c r="F532" s="19"/>
    </row>
    <row r="533" spans="5:6" ht="11.25" customHeight="1">
      <c r="E533" s="19"/>
      <c r="F533" s="19"/>
    </row>
    <row r="534" spans="5:6" ht="11.25" customHeight="1">
      <c r="E534" s="19"/>
      <c r="F534" s="19"/>
    </row>
    <row r="535" spans="5:6" ht="11.25" customHeight="1">
      <c r="E535" s="19"/>
      <c r="F535" s="19"/>
    </row>
    <row r="536" spans="5:6" ht="11.25" customHeight="1">
      <c r="E536" s="19"/>
      <c r="F536" s="19"/>
    </row>
    <row r="537" spans="5:6" ht="11.25" customHeight="1">
      <c r="E537" s="19"/>
      <c r="F537" s="19"/>
    </row>
    <row r="538" spans="5:6" ht="11.25" customHeight="1">
      <c r="E538" s="19"/>
      <c r="F538" s="19"/>
    </row>
    <row r="539" spans="5:6" ht="11.25" customHeight="1">
      <c r="E539" s="19"/>
      <c r="F539" s="19"/>
    </row>
    <row r="540" spans="5:6" ht="11.25" customHeight="1">
      <c r="E540" s="19"/>
      <c r="F540" s="19"/>
    </row>
    <row r="541" spans="5:6" ht="11.25" customHeight="1">
      <c r="E541" s="19"/>
      <c r="F541" s="19"/>
    </row>
    <row r="542" spans="5:6" ht="11.25" customHeight="1">
      <c r="E542" s="19"/>
      <c r="F542" s="19"/>
    </row>
    <row r="543" spans="5:6" ht="11.25" customHeight="1">
      <c r="E543" s="19"/>
      <c r="F543" s="19"/>
    </row>
    <row r="544" spans="5:6" ht="11.25" customHeight="1">
      <c r="E544" s="19"/>
      <c r="F544" s="19"/>
    </row>
    <row r="545" spans="5:6" ht="11.25" customHeight="1">
      <c r="E545" s="19"/>
      <c r="F545" s="19"/>
    </row>
    <row r="546" spans="5:6" ht="11.25" customHeight="1">
      <c r="E546" s="19"/>
      <c r="F546" s="19"/>
    </row>
    <row r="547" spans="5:6" ht="11.25" customHeight="1">
      <c r="E547" s="19"/>
      <c r="F547" s="19"/>
    </row>
    <row r="548" spans="5:6" ht="11.25" customHeight="1">
      <c r="E548" s="19"/>
      <c r="F548" s="19"/>
    </row>
    <row r="549" spans="5:6" ht="11.25" customHeight="1">
      <c r="E549" s="19"/>
      <c r="F549" s="19"/>
    </row>
    <row r="550" spans="5:6" ht="11.25" customHeight="1">
      <c r="E550" s="19"/>
      <c r="F550" s="19"/>
    </row>
    <row r="551" spans="5:6" ht="11.25" customHeight="1">
      <c r="E551" s="19"/>
      <c r="F551" s="19"/>
    </row>
    <row r="552" spans="5:6" ht="11.25" customHeight="1">
      <c r="E552" s="19"/>
      <c r="F552" s="19"/>
    </row>
    <row r="553" spans="5:6" ht="11.25" customHeight="1">
      <c r="E553" s="19"/>
      <c r="F553" s="19"/>
    </row>
    <row r="554" spans="5:6" ht="11.25" customHeight="1">
      <c r="E554" s="19"/>
      <c r="F554" s="19"/>
    </row>
    <row r="555" spans="5:6" ht="11.25" customHeight="1">
      <c r="E555" s="19"/>
      <c r="F555" s="19"/>
    </row>
    <row r="556" spans="5:6" ht="11.25" customHeight="1">
      <c r="E556" s="19"/>
      <c r="F556" s="19"/>
    </row>
    <row r="557" spans="5:6" ht="11.25" customHeight="1">
      <c r="E557" s="19"/>
      <c r="F557" s="19"/>
    </row>
    <row r="558" spans="5:6" ht="11.25" customHeight="1">
      <c r="E558" s="19"/>
      <c r="F558" s="19"/>
    </row>
    <row r="559" spans="5:6" ht="11.25" customHeight="1">
      <c r="E559" s="19"/>
      <c r="F559" s="19"/>
    </row>
    <row r="560" spans="5:6" ht="11.25" customHeight="1">
      <c r="E560" s="19"/>
      <c r="F560" s="19"/>
    </row>
    <row r="561" spans="5:6" ht="11.25" customHeight="1">
      <c r="E561" s="19"/>
      <c r="F561" s="19"/>
    </row>
    <row r="562" spans="5:6" ht="11.25" customHeight="1">
      <c r="E562" s="11"/>
      <c r="F562" s="22"/>
    </row>
    <row r="563" spans="5:6" ht="11.25" customHeight="1">
      <c r="E563" s="11"/>
      <c r="F563" s="22"/>
    </row>
    <row r="564" spans="5:6" ht="11.25" customHeight="1">
      <c r="E564" s="11"/>
      <c r="F564" s="22"/>
    </row>
    <row r="565" spans="5:6" ht="11.25" customHeight="1">
      <c r="E565" s="11"/>
      <c r="F565" s="11"/>
    </row>
    <row r="566" spans="5:6" ht="11.25" customHeight="1">
      <c r="E566" s="11"/>
      <c r="F566" s="11"/>
    </row>
    <row r="567" spans="5:6" ht="11.25" customHeight="1">
      <c r="E567" s="11"/>
      <c r="F567" s="11"/>
    </row>
    <row r="568" spans="5:6" ht="11.25" customHeight="1">
      <c r="E568" s="11"/>
      <c r="F568" s="11"/>
    </row>
    <row r="569" spans="5:6" ht="11.25" customHeight="1">
      <c r="E569" s="11"/>
      <c r="F569" s="11"/>
    </row>
    <row r="570" spans="5:6" ht="11.25" customHeight="1">
      <c r="E570" s="11"/>
      <c r="F570" s="11"/>
    </row>
    <row r="571" spans="5:6" ht="11.25" customHeight="1">
      <c r="E571" s="11"/>
      <c r="F571" s="11"/>
    </row>
    <row r="572" spans="5:6" ht="11.25" customHeight="1">
      <c r="E572" s="11"/>
      <c r="F572" s="11"/>
    </row>
    <row r="573" spans="5:6" ht="11.25" customHeight="1">
      <c r="E573" s="11"/>
      <c r="F573" s="11"/>
    </row>
    <row r="574" spans="5:6" ht="11.25" customHeight="1">
      <c r="E574" s="11"/>
      <c r="F574" s="11"/>
    </row>
    <row r="575" spans="5:6" ht="11.25" customHeight="1">
      <c r="E575" s="11"/>
      <c r="F575" s="11"/>
    </row>
    <row r="576" spans="5:6" ht="11.25" customHeight="1">
      <c r="E576" s="23"/>
      <c r="F576" s="23"/>
    </row>
    <row r="577" spans="1:6" ht="11.25" customHeight="1">
      <c r="A577" s="187"/>
      <c r="B577" s="187"/>
      <c r="C577" s="210"/>
      <c r="E577" s="5"/>
      <c r="F577" s="5"/>
    </row>
    <row r="578" spans="5:6" ht="11.25" customHeight="1">
      <c r="E578" s="19"/>
      <c r="F578" s="19"/>
    </row>
    <row r="579" spans="5:6" ht="11.25" customHeight="1">
      <c r="E579" s="19"/>
      <c r="F579" s="19"/>
    </row>
    <row r="580" spans="1:6" ht="11.25" customHeight="1">
      <c r="A580" s="185"/>
      <c r="B580" s="185"/>
      <c r="C580" s="200"/>
      <c r="E580" s="19"/>
      <c r="F580" s="22"/>
    </row>
    <row r="581" spans="1:6" ht="11.25" customHeight="1">
      <c r="A581" s="185"/>
      <c r="B581" s="185"/>
      <c r="E581" s="19"/>
      <c r="F581" s="22"/>
    </row>
    <row r="582" spans="5:6" ht="11.25" customHeight="1">
      <c r="E582" s="11"/>
      <c r="F582" s="22"/>
    </row>
    <row r="583" spans="5:6" ht="11.25" customHeight="1">
      <c r="E583" s="11"/>
      <c r="F583" s="22"/>
    </row>
    <row r="584" spans="5:6" ht="11.25" customHeight="1">
      <c r="E584" s="11"/>
      <c r="F584" s="11"/>
    </row>
    <row r="585" spans="5:6" ht="11.25" customHeight="1">
      <c r="E585" s="11"/>
      <c r="F585" s="11"/>
    </row>
    <row r="586" spans="5:6" ht="11.25" customHeight="1">
      <c r="E586" s="11"/>
      <c r="F586" s="11"/>
    </row>
    <row r="587" spans="5:6" ht="11.25" customHeight="1">
      <c r="E587" s="11"/>
      <c r="F587" s="11"/>
    </row>
    <row r="588" spans="5:6" ht="11.25" customHeight="1">
      <c r="E588" s="11"/>
      <c r="F588" s="11"/>
    </row>
    <row r="589" spans="5:6" ht="11.25" customHeight="1">
      <c r="E589" s="11"/>
      <c r="F589" s="11"/>
    </row>
    <row r="590" spans="5:6" ht="11.25" customHeight="1">
      <c r="E590" s="11"/>
      <c r="F590" s="11"/>
    </row>
    <row r="591" spans="5:6" ht="11.25" customHeight="1">
      <c r="E591" s="11"/>
      <c r="F591" s="11"/>
    </row>
    <row r="592" spans="5:6" ht="11.25" customHeight="1">
      <c r="E592" s="11"/>
      <c r="F592" s="11"/>
    </row>
    <row r="593" spans="5:6" ht="11.25" customHeight="1">
      <c r="E593" s="11"/>
      <c r="F593" s="11"/>
    </row>
    <row r="594" spans="5:6" ht="11.25" customHeight="1">
      <c r="E594" s="11"/>
      <c r="F594" s="11"/>
    </row>
    <row r="595" spans="5:6" ht="11.25" customHeight="1">
      <c r="E595" s="11"/>
      <c r="F595" s="11"/>
    </row>
    <row r="596" spans="5:6" ht="11.25" customHeight="1">
      <c r="E596" s="11"/>
      <c r="F596" s="11"/>
    </row>
    <row r="597" spans="5:6" ht="11.25" customHeight="1">
      <c r="E597" s="11"/>
      <c r="F597" s="11"/>
    </row>
    <row r="598" spans="5:6" ht="11.25" customHeight="1">
      <c r="E598" s="11"/>
      <c r="F598" s="11"/>
    </row>
    <row r="599" spans="5:6" ht="11.25" customHeight="1">
      <c r="E599" s="11"/>
      <c r="F599" s="11"/>
    </row>
    <row r="600" spans="5:6" ht="11.25" customHeight="1">
      <c r="E600" s="11"/>
      <c r="F600" s="11"/>
    </row>
    <row r="601" spans="5:6" ht="11.25" customHeight="1">
      <c r="E601" s="11"/>
      <c r="F601" s="11"/>
    </row>
    <row r="602" spans="5:6" ht="11.25" customHeight="1">
      <c r="E602" s="11"/>
      <c r="F602" s="11"/>
    </row>
    <row r="603" spans="5:6" ht="11.25" customHeight="1">
      <c r="E603" s="11"/>
      <c r="F603" s="11"/>
    </row>
    <row r="604" spans="5:6" ht="11.25" customHeight="1">
      <c r="E604" s="11"/>
      <c r="F604" s="11"/>
    </row>
    <row r="605" spans="5:6" ht="11.25" customHeight="1">
      <c r="E605" s="11"/>
      <c r="F605" s="11"/>
    </row>
    <row r="606" spans="5:6" ht="11.25" customHeight="1">
      <c r="E606" s="11"/>
      <c r="F606" s="11"/>
    </row>
    <row r="607" ht="11.25" customHeight="1">
      <c r="E60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>
    <tabColor indexed="25"/>
  </sheetPr>
  <dimension ref="A1:K598"/>
  <sheetViews>
    <sheetView showGridLines="0" zoomScalePageLayoutView="0" workbookViewId="0" topLeftCell="A1">
      <selection activeCell="G42" sqref="G42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2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828</v>
      </c>
      <c r="B1" s="8" t="s">
        <v>829</v>
      </c>
      <c r="C1" s="9" t="s">
        <v>830</v>
      </c>
      <c r="D1" s="9" t="s">
        <v>435</v>
      </c>
      <c r="E1" s="60"/>
      <c r="F1" s="231" t="s">
        <v>800</v>
      </c>
    </row>
    <row r="2" spans="1:6" ht="11.25" customHeight="1">
      <c r="A2" s="217" t="s">
        <v>831</v>
      </c>
      <c r="B2" s="215" t="s">
        <v>832</v>
      </c>
      <c r="C2" s="21">
        <v>468</v>
      </c>
      <c r="D2" s="12"/>
      <c r="E2" s="60"/>
      <c r="F2" s="7" t="s">
        <v>833</v>
      </c>
    </row>
    <row r="3" spans="1:6" ht="11.25" customHeight="1">
      <c r="A3" s="217" t="s">
        <v>834</v>
      </c>
      <c r="B3" s="215" t="s">
        <v>835</v>
      </c>
      <c r="C3" s="21">
        <v>482</v>
      </c>
      <c r="D3" s="12"/>
      <c r="E3" s="60"/>
      <c r="F3" s="61"/>
    </row>
    <row r="4" spans="1:5" ht="11.25" customHeight="1">
      <c r="A4" s="217" t="s">
        <v>836</v>
      </c>
      <c r="B4" s="215" t="s">
        <v>837</v>
      </c>
      <c r="C4" s="21">
        <v>509</v>
      </c>
      <c r="D4" s="12"/>
      <c r="E4" s="60"/>
    </row>
    <row r="5" spans="1:5" s="10" customFormat="1" ht="11.25" customHeight="1">
      <c r="A5" s="217" t="s">
        <v>1192</v>
      </c>
      <c r="B5" s="215" t="s">
        <v>1193</v>
      </c>
      <c r="C5" s="21">
        <v>463</v>
      </c>
      <c r="D5" s="12"/>
      <c r="E5" s="60"/>
    </row>
    <row r="6" spans="1:5" ht="11.25" customHeight="1">
      <c r="A6" s="217" t="s">
        <v>1194</v>
      </c>
      <c r="B6" s="215" t="s">
        <v>631</v>
      </c>
      <c r="C6" s="21">
        <v>567</v>
      </c>
      <c r="D6" s="12"/>
      <c r="E6" s="60"/>
    </row>
    <row r="7" spans="1:5" ht="11.25" customHeight="1">
      <c r="A7" s="217" t="s">
        <v>632</v>
      </c>
      <c r="B7" s="215" t="s">
        <v>633</v>
      </c>
      <c r="C7" s="21">
        <v>481</v>
      </c>
      <c r="D7" s="12"/>
      <c r="E7" s="60"/>
    </row>
    <row r="8" spans="1:7" ht="11.25" customHeight="1">
      <c r="A8" s="217" t="s">
        <v>634</v>
      </c>
      <c r="B8" s="215" t="s">
        <v>635</v>
      </c>
      <c r="C8" s="21">
        <v>499</v>
      </c>
      <c r="D8" s="12"/>
      <c r="E8" s="60"/>
      <c r="F8" s="53" t="str">
        <f ca="1">"Karte"&amp;MID(MID(CELL("filename",$A$1),FIND("]",CELL("filename",$A$1))+1,256),FIND(" ",MID(CELL("filename",$A$1),FIND("]",CELL("filename",$A$1))+1,256),"1"),256)&amp;":"</f>
        <v>Karte 10.2:</v>
      </c>
      <c r="G8" s="56" t="s">
        <v>1226</v>
      </c>
    </row>
    <row r="9" spans="1:7" ht="11.25" customHeight="1">
      <c r="A9" s="217" t="s">
        <v>636</v>
      </c>
      <c r="B9" s="215" t="s">
        <v>637</v>
      </c>
      <c r="C9" s="21">
        <v>449</v>
      </c>
      <c r="D9" s="12"/>
      <c r="E9" s="60"/>
      <c r="F9" s="53"/>
      <c r="G9" s="115" t="s">
        <v>330</v>
      </c>
    </row>
    <row r="10" spans="1:8" ht="11.25" customHeight="1">
      <c r="A10" s="217" t="s">
        <v>638</v>
      </c>
      <c r="B10" s="215" t="s">
        <v>639</v>
      </c>
      <c r="C10" s="21">
        <v>454</v>
      </c>
      <c r="D10" s="12"/>
      <c r="E10" s="60"/>
      <c r="F10" s="57"/>
      <c r="H10"/>
    </row>
    <row r="11" spans="1:7" ht="11.25" customHeight="1">
      <c r="A11" s="217" t="s">
        <v>640</v>
      </c>
      <c r="B11" s="215" t="s">
        <v>641</v>
      </c>
      <c r="C11" s="21">
        <v>474</v>
      </c>
      <c r="D11" s="12"/>
      <c r="E11" s="60"/>
      <c r="F11" s="53" t="str">
        <f ca="1">"Map"&amp;MID(MID(CELL("filename",$A$1),FIND("]",CELL("filename",$A$1))+1,256),FIND(" ",MID(CELL("filename",$A$1),FIND("]",CELL("filename",$A$1))+1,256),"1"),256)&amp;":"</f>
        <v>Map 10.2:</v>
      </c>
      <c r="G11" s="56" t="s">
        <v>1227</v>
      </c>
    </row>
    <row r="12" spans="1:7" ht="11.25" customHeight="1">
      <c r="A12" s="217" t="s">
        <v>642</v>
      </c>
      <c r="B12" s="215" t="s">
        <v>643</v>
      </c>
      <c r="C12" s="21">
        <v>461</v>
      </c>
      <c r="D12" s="12"/>
      <c r="E12" s="60"/>
      <c r="F12" s="53"/>
      <c r="G12" t="s">
        <v>332</v>
      </c>
    </row>
    <row r="13" spans="1:8" ht="11.25" customHeight="1">
      <c r="A13" s="217" t="s">
        <v>644</v>
      </c>
      <c r="B13" s="215" t="s">
        <v>645</v>
      </c>
      <c r="C13" s="21">
        <v>313</v>
      </c>
      <c r="D13" s="12"/>
      <c r="E13" s="60"/>
      <c r="F13" s="57"/>
      <c r="H13"/>
    </row>
    <row r="14" spans="1:7" ht="11.25" customHeight="1">
      <c r="A14" s="217" t="s">
        <v>646</v>
      </c>
      <c r="B14" s="215" t="s">
        <v>647</v>
      </c>
      <c r="C14" s="21">
        <v>312</v>
      </c>
      <c r="D14" s="12"/>
      <c r="E14" s="60"/>
      <c r="F14" s="53" t="str">
        <f ca="1">"Carte"&amp;MID(MID(CELL("filename",$A$1),FIND("]",CELL("filename",$A$1))+1,256),FIND(" ",MID(CELL("filename",$A$1),FIND("]",CELL("filename",$A$1))+1,256),"1"),256)&amp;":"</f>
        <v>Carte 10.2:</v>
      </c>
      <c r="G14" s="56" t="s">
        <v>1228</v>
      </c>
    </row>
    <row r="15" spans="1:7" ht="11.25" customHeight="1">
      <c r="A15" s="217" t="s">
        <v>648</v>
      </c>
      <c r="B15" s="215" t="s">
        <v>649</v>
      </c>
      <c r="C15" s="21">
        <v>336</v>
      </c>
      <c r="D15" s="12"/>
      <c r="E15" s="60"/>
      <c r="G15" s="115" t="s">
        <v>331</v>
      </c>
    </row>
    <row r="16" spans="1:5" ht="11.25" customHeight="1">
      <c r="A16" s="217" t="s">
        <v>650</v>
      </c>
      <c r="B16" s="215" t="s">
        <v>651</v>
      </c>
      <c r="C16" s="21">
        <v>306</v>
      </c>
      <c r="D16" s="12"/>
      <c r="E16" s="60"/>
    </row>
    <row r="17" spans="1:5" ht="11.25" customHeight="1">
      <c r="A17" s="217" t="s">
        <v>652</v>
      </c>
      <c r="B17" s="215" t="s">
        <v>653</v>
      </c>
      <c r="C17" s="21">
        <v>432</v>
      </c>
      <c r="D17" s="12"/>
      <c r="E17" s="60"/>
    </row>
    <row r="18" spans="1:5" ht="11.25" customHeight="1">
      <c r="A18" s="217" t="s">
        <v>654</v>
      </c>
      <c r="B18" s="215" t="s">
        <v>655</v>
      </c>
      <c r="C18" s="21">
        <v>305</v>
      </c>
      <c r="D18" s="12"/>
      <c r="E18" s="60"/>
    </row>
    <row r="19" spans="1:5" ht="11.25" customHeight="1">
      <c r="A19" s="217" t="s">
        <v>656</v>
      </c>
      <c r="B19" s="215" t="s">
        <v>657</v>
      </c>
      <c r="C19" s="21">
        <v>517</v>
      </c>
      <c r="D19" s="12"/>
      <c r="E19" s="60"/>
    </row>
    <row r="20" spans="1:5" ht="11.25" customHeight="1">
      <c r="A20" s="217" t="s">
        <v>658</v>
      </c>
      <c r="B20" s="215" t="s">
        <v>496</v>
      </c>
      <c r="C20" s="21">
        <v>457</v>
      </c>
      <c r="D20" s="12"/>
      <c r="E20" s="60"/>
    </row>
    <row r="21" spans="1:9" ht="11.25" customHeight="1">
      <c r="A21" s="217" t="s">
        <v>659</v>
      </c>
      <c r="B21" s="215" t="s">
        <v>660</v>
      </c>
      <c r="C21" s="21">
        <v>463</v>
      </c>
      <c r="D21" s="12"/>
      <c r="E21" s="60"/>
      <c r="H21" s="11"/>
      <c r="I21" s="11"/>
    </row>
    <row r="22" spans="1:9" ht="11.25" customHeight="1">
      <c r="A22" s="217" t="s">
        <v>661</v>
      </c>
      <c r="B22" s="215" t="s">
        <v>662</v>
      </c>
      <c r="C22" s="21">
        <v>408</v>
      </c>
      <c r="D22" s="12"/>
      <c r="E22" s="60"/>
      <c r="G22" s="10" t="s">
        <v>1225</v>
      </c>
      <c r="H22" s="11"/>
      <c r="I22" s="11"/>
    </row>
    <row r="23" spans="1:11" ht="11.25" customHeight="1">
      <c r="A23" s="217" t="s">
        <v>663</v>
      </c>
      <c r="B23" s="215" t="s">
        <v>664</v>
      </c>
      <c r="C23" s="21">
        <v>427</v>
      </c>
      <c r="D23" s="12"/>
      <c r="E23" s="60"/>
      <c r="F23" s="10" t="s">
        <v>665</v>
      </c>
      <c r="G23" s="189" t="s">
        <v>188</v>
      </c>
      <c r="H23" s="190"/>
      <c r="J23" s="212">
        <f>PERCENTILE(C$2:C$304,0)</f>
        <v>19</v>
      </c>
      <c r="K23" s="19" t="s">
        <v>667</v>
      </c>
    </row>
    <row r="24" spans="1:11" ht="11.25" customHeight="1">
      <c r="A24" s="217" t="s">
        <v>668</v>
      </c>
      <c r="B24" s="215" t="s">
        <v>669</v>
      </c>
      <c r="C24" s="21">
        <v>408</v>
      </c>
      <c r="D24" s="12"/>
      <c r="E24" s="60"/>
      <c r="G24" s="191" t="s">
        <v>189</v>
      </c>
      <c r="H24" s="190"/>
      <c r="J24" s="212">
        <f>PERCENTILE(C$2:C$304,0.2)</f>
        <v>340.20000000000005</v>
      </c>
      <c r="K24" s="19" t="s">
        <v>671</v>
      </c>
    </row>
    <row r="25" spans="1:11" ht="11.25" customHeight="1">
      <c r="A25" s="217" t="s">
        <v>672</v>
      </c>
      <c r="B25" s="215" t="s">
        <v>497</v>
      </c>
      <c r="C25" s="21">
        <v>375</v>
      </c>
      <c r="D25" s="12"/>
      <c r="E25" s="60"/>
      <c r="G25" s="195" t="s">
        <v>333</v>
      </c>
      <c r="H25" s="190"/>
      <c r="J25" s="212">
        <f>PERCENTILE(C$2:C$304,0.4)</f>
        <v>451</v>
      </c>
      <c r="K25" s="19" t="s">
        <v>673</v>
      </c>
    </row>
    <row r="26" spans="1:11" ht="11.25" customHeight="1">
      <c r="A26" s="217" t="s">
        <v>674</v>
      </c>
      <c r="B26" s="215" t="s">
        <v>675</v>
      </c>
      <c r="C26" s="21">
        <v>364</v>
      </c>
      <c r="D26" s="12"/>
      <c r="E26" s="60"/>
      <c r="G26" s="196" t="s">
        <v>334</v>
      </c>
      <c r="H26" s="190"/>
      <c r="J26" s="212">
        <f>PERCENTILE(C$2:C$304,0.5)</f>
        <v>474</v>
      </c>
      <c r="K26" s="26" t="s">
        <v>676</v>
      </c>
    </row>
    <row r="27" spans="1:11" ht="11.25" customHeight="1">
      <c r="A27" s="217" t="s">
        <v>677</v>
      </c>
      <c r="B27" s="215" t="s">
        <v>678</v>
      </c>
      <c r="C27" s="21">
        <v>345</v>
      </c>
      <c r="D27" s="12"/>
      <c r="E27" s="60"/>
      <c r="G27" s="196" t="s">
        <v>335</v>
      </c>
      <c r="H27" s="190"/>
      <c r="J27" s="212">
        <f>PERCENTILE(C$2:C$304,0.6)</f>
        <v>499</v>
      </c>
      <c r="K27" s="19" t="s">
        <v>819</v>
      </c>
    </row>
    <row r="28" spans="1:11" ht="11.25" customHeight="1">
      <c r="A28" s="217" t="s">
        <v>820</v>
      </c>
      <c r="B28" s="215" t="s">
        <v>821</v>
      </c>
      <c r="C28" s="21">
        <v>400</v>
      </c>
      <c r="D28" s="12"/>
      <c r="E28" s="60"/>
      <c r="G28" s="7" t="s">
        <v>1191</v>
      </c>
      <c r="H28" s="192" t="s">
        <v>822</v>
      </c>
      <c r="J28" s="212">
        <f>PERCENTILE(C$2:C$304,0.8)</f>
        <v>533.8</v>
      </c>
      <c r="K28" s="19" t="s">
        <v>21</v>
      </c>
    </row>
    <row r="29" spans="1:11" ht="11.25" customHeight="1">
      <c r="A29" s="217" t="s">
        <v>22</v>
      </c>
      <c r="B29" s="215" t="s">
        <v>23</v>
      </c>
      <c r="C29" s="21">
        <v>398</v>
      </c>
      <c r="D29" s="12"/>
      <c r="E29" s="60"/>
      <c r="F29" s="2"/>
      <c r="G29" s="2"/>
      <c r="J29" s="212">
        <f>PERCENTILE(C$2:C$304,1)</f>
        <v>1053</v>
      </c>
      <c r="K29" s="11" t="s">
        <v>24</v>
      </c>
    </row>
    <row r="30" spans="1:9" ht="11.25" customHeight="1">
      <c r="A30" s="217" t="s">
        <v>25</v>
      </c>
      <c r="B30" s="215" t="s">
        <v>26</v>
      </c>
      <c r="C30" s="21">
        <v>388</v>
      </c>
      <c r="D30" s="12"/>
      <c r="E30" s="60"/>
      <c r="F30" s="6" t="s">
        <v>27</v>
      </c>
      <c r="G30" s="27"/>
      <c r="H30" s="11"/>
      <c r="I30" s="11"/>
    </row>
    <row r="31" spans="1:9" ht="11.25" customHeight="1">
      <c r="A31" s="217" t="s">
        <v>28</v>
      </c>
      <c r="B31" s="215" t="s">
        <v>29</v>
      </c>
      <c r="C31" s="21">
        <v>391</v>
      </c>
      <c r="D31" s="12"/>
      <c r="E31" s="60"/>
      <c r="F31" s="2" t="s">
        <v>30</v>
      </c>
      <c r="G31" s="160" t="s">
        <v>1185</v>
      </c>
      <c r="I31" s="2"/>
    </row>
    <row r="32" spans="1:9" ht="11.25" customHeight="1">
      <c r="A32" s="217" t="s">
        <v>31</v>
      </c>
      <c r="B32" s="215" t="s">
        <v>32</v>
      </c>
      <c r="C32" s="21">
        <v>545</v>
      </c>
      <c r="D32" s="12"/>
      <c r="E32" s="60"/>
      <c r="F32" s="2"/>
      <c r="G32" s="160"/>
      <c r="I32" s="2"/>
    </row>
    <row r="33" spans="1:9" ht="11.25" customHeight="1">
      <c r="A33" s="217" t="s">
        <v>33</v>
      </c>
      <c r="B33" s="215" t="s">
        <v>34</v>
      </c>
      <c r="C33" s="21">
        <v>517</v>
      </c>
      <c r="D33" s="12"/>
      <c r="E33" s="60"/>
      <c r="F33" s="2" t="s">
        <v>35</v>
      </c>
      <c r="G33" s="160" t="s">
        <v>348</v>
      </c>
      <c r="I33" s="2"/>
    </row>
    <row r="34" spans="1:9" ht="11.25" customHeight="1">
      <c r="A34" s="217" t="s">
        <v>36</v>
      </c>
      <c r="B34" s="215" t="s">
        <v>37</v>
      </c>
      <c r="C34" s="21">
        <v>519</v>
      </c>
      <c r="D34" s="12"/>
      <c r="E34" s="60"/>
      <c r="F34" s="2"/>
      <c r="G34" s="160"/>
      <c r="I34" s="2"/>
    </row>
    <row r="35" spans="1:9" ht="11.25" customHeight="1">
      <c r="A35" s="217" t="s">
        <v>38</v>
      </c>
      <c r="B35" s="215" t="s">
        <v>39</v>
      </c>
      <c r="C35" s="21">
        <v>541</v>
      </c>
      <c r="D35" s="12"/>
      <c r="E35" s="60"/>
      <c r="F35" s="2" t="s">
        <v>40</v>
      </c>
      <c r="G35" s="160" t="s">
        <v>349</v>
      </c>
      <c r="I35" s="2"/>
    </row>
    <row r="36" spans="1:9" ht="11.25" customHeight="1">
      <c r="A36" s="217" t="s">
        <v>41</v>
      </c>
      <c r="B36" s="215" t="s">
        <v>42</v>
      </c>
      <c r="C36" s="21">
        <v>537</v>
      </c>
      <c r="D36" s="12"/>
      <c r="E36" s="60"/>
      <c r="F36" s="3"/>
      <c r="G36" s="3"/>
      <c r="H36" s="2"/>
      <c r="I36" s="2"/>
    </row>
    <row r="37" spans="1:9" ht="11.25" customHeight="1">
      <c r="A37" s="217" t="s">
        <v>43</v>
      </c>
      <c r="B37" s="215" t="s">
        <v>44</v>
      </c>
      <c r="C37" s="21">
        <v>567</v>
      </c>
      <c r="D37" s="12"/>
      <c r="E37" s="60"/>
      <c r="F37" s="2"/>
      <c r="G37" s="2"/>
      <c r="H37" s="194"/>
      <c r="I37" s="2"/>
    </row>
    <row r="38" spans="1:9" ht="11.25" customHeight="1">
      <c r="A38" s="217" t="s">
        <v>45</v>
      </c>
      <c r="B38" s="215" t="s">
        <v>46</v>
      </c>
      <c r="C38" s="21">
        <v>571</v>
      </c>
      <c r="D38" s="12"/>
      <c r="E38" s="60"/>
      <c r="F38" s="2"/>
      <c r="G38" s="2"/>
      <c r="H38" s="2"/>
      <c r="I38" s="2"/>
    </row>
    <row r="39" spans="1:9" ht="11.25" customHeight="1">
      <c r="A39" s="217" t="s">
        <v>47</v>
      </c>
      <c r="B39" s="215" t="s">
        <v>48</v>
      </c>
      <c r="C39" s="21">
        <v>567</v>
      </c>
      <c r="D39" s="12"/>
      <c r="E39" s="60"/>
      <c r="F39" s="14" t="s">
        <v>49</v>
      </c>
      <c r="G39" s="2"/>
      <c r="H39" s="2"/>
      <c r="I39" s="2"/>
    </row>
    <row r="40" spans="1:9" ht="11.25" customHeight="1">
      <c r="A40" s="217" t="s">
        <v>50</v>
      </c>
      <c r="B40" s="215" t="s">
        <v>51</v>
      </c>
      <c r="C40" s="21">
        <v>522</v>
      </c>
      <c r="D40" s="12"/>
      <c r="E40" s="60"/>
      <c r="F40" s="2" t="s">
        <v>30</v>
      </c>
      <c r="G40" s="15" t="s">
        <v>269</v>
      </c>
      <c r="H40" s="2"/>
      <c r="I40" s="2"/>
    </row>
    <row r="41" spans="1:9" ht="11.25" customHeight="1">
      <c r="A41" s="217" t="s">
        <v>52</v>
      </c>
      <c r="B41" s="215" t="s">
        <v>53</v>
      </c>
      <c r="C41" s="21">
        <v>564</v>
      </c>
      <c r="D41" s="12"/>
      <c r="E41" s="60"/>
      <c r="F41" s="2"/>
      <c r="G41" s="16"/>
      <c r="H41" s="2"/>
      <c r="I41" s="2"/>
    </row>
    <row r="42" spans="1:9" ht="11.25" customHeight="1">
      <c r="A42" s="217" t="s">
        <v>54</v>
      </c>
      <c r="B42" s="215" t="s">
        <v>55</v>
      </c>
      <c r="C42" s="21">
        <v>545</v>
      </c>
      <c r="D42" s="12"/>
      <c r="E42" s="60"/>
      <c r="F42" s="2" t="s">
        <v>35</v>
      </c>
      <c r="G42" s="15" t="s">
        <v>268</v>
      </c>
      <c r="H42" s="2"/>
      <c r="I42" s="2"/>
    </row>
    <row r="43" spans="1:9" ht="11.25" customHeight="1">
      <c r="A43" s="217" t="s">
        <v>56</v>
      </c>
      <c r="B43" s="215" t="s">
        <v>57</v>
      </c>
      <c r="C43" s="21">
        <v>319</v>
      </c>
      <c r="D43" s="12"/>
      <c r="E43" s="60"/>
      <c r="F43" s="2"/>
      <c r="G43" s="17"/>
      <c r="H43" s="2"/>
      <c r="I43" s="2"/>
    </row>
    <row r="44" spans="1:9" ht="11.25" customHeight="1">
      <c r="A44" s="217" t="s">
        <v>839</v>
      </c>
      <c r="B44" s="215" t="s">
        <v>841</v>
      </c>
      <c r="C44" s="21">
        <v>523</v>
      </c>
      <c r="D44" s="12"/>
      <c r="E44" s="60"/>
      <c r="F44" s="2" t="s">
        <v>40</v>
      </c>
      <c r="G44" s="15" t="s">
        <v>267</v>
      </c>
      <c r="H44" s="2"/>
      <c r="I44" s="2"/>
    </row>
    <row r="45" spans="1:9" ht="11.25" customHeight="1">
      <c r="A45" s="217" t="s">
        <v>58</v>
      </c>
      <c r="B45" s="215" t="s">
        <v>59</v>
      </c>
      <c r="C45" s="21">
        <v>395</v>
      </c>
      <c r="D45" s="12"/>
      <c r="E45" s="60"/>
      <c r="F45" s="2"/>
      <c r="G45" s="2"/>
      <c r="H45" s="2"/>
      <c r="I45" s="2"/>
    </row>
    <row r="46" spans="1:5" ht="11.25" customHeight="1">
      <c r="A46" s="217" t="s">
        <v>60</v>
      </c>
      <c r="B46" s="215" t="s">
        <v>61</v>
      </c>
      <c r="C46" s="21">
        <v>401</v>
      </c>
      <c r="D46" s="12"/>
      <c r="E46" s="60"/>
    </row>
    <row r="47" spans="1:5" ht="11.25" customHeight="1">
      <c r="A47" s="217" t="s">
        <v>62</v>
      </c>
      <c r="B47" s="215" t="s">
        <v>63</v>
      </c>
      <c r="C47" s="21">
        <v>540</v>
      </c>
      <c r="D47" s="12"/>
      <c r="E47" s="60"/>
    </row>
    <row r="48" spans="1:5" ht="11.25" customHeight="1">
      <c r="A48" s="217" t="s">
        <v>64</v>
      </c>
      <c r="B48" s="215" t="s">
        <v>65</v>
      </c>
      <c r="C48" s="21">
        <v>544</v>
      </c>
      <c r="D48" s="12"/>
      <c r="E48" s="60"/>
    </row>
    <row r="49" spans="1:5" ht="11.25" customHeight="1">
      <c r="A49" s="217" t="s">
        <v>66</v>
      </c>
      <c r="B49" s="215" t="s">
        <v>67</v>
      </c>
      <c r="C49" s="21">
        <v>540</v>
      </c>
      <c r="D49" s="12"/>
      <c r="E49" s="60"/>
    </row>
    <row r="50" spans="1:5" ht="11.25" customHeight="1">
      <c r="A50" s="217" t="s">
        <v>707</v>
      </c>
      <c r="B50" s="215" t="s">
        <v>708</v>
      </c>
      <c r="C50" s="21">
        <v>493</v>
      </c>
      <c r="D50" s="12"/>
      <c r="E50" s="60"/>
    </row>
    <row r="51" spans="1:5" ht="11.25" customHeight="1">
      <c r="A51" s="217" t="s">
        <v>709</v>
      </c>
      <c r="B51" s="215" t="s">
        <v>710</v>
      </c>
      <c r="C51" s="21">
        <v>537</v>
      </c>
      <c r="D51" s="12"/>
      <c r="E51" s="60"/>
    </row>
    <row r="52" spans="1:5" ht="11.25" customHeight="1">
      <c r="A52" s="217" t="s">
        <v>711</v>
      </c>
      <c r="B52" s="215" t="s">
        <v>712</v>
      </c>
      <c r="C52" s="21">
        <v>494</v>
      </c>
      <c r="D52" s="12"/>
      <c r="E52" s="60"/>
    </row>
    <row r="53" spans="1:5" ht="11.25" customHeight="1">
      <c r="A53" s="217" t="s">
        <v>713</v>
      </c>
      <c r="B53" s="215" t="s">
        <v>714</v>
      </c>
      <c r="C53" s="21">
        <v>544</v>
      </c>
      <c r="D53" s="12"/>
      <c r="E53" s="60"/>
    </row>
    <row r="54" spans="1:5" ht="11.25" customHeight="1">
      <c r="A54" s="217" t="s">
        <v>715</v>
      </c>
      <c r="B54" s="215" t="s">
        <v>716</v>
      </c>
      <c r="C54" s="21">
        <v>512</v>
      </c>
      <c r="D54" s="12"/>
      <c r="E54" s="60"/>
    </row>
    <row r="55" spans="1:5" ht="11.25" customHeight="1">
      <c r="A55" s="217" t="s">
        <v>717</v>
      </c>
      <c r="B55" s="215" t="s">
        <v>718</v>
      </c>
      <c r="C55" s="21">
        <v>489</v>
      </c>
      <c r="D55" s="12"/>
      <c r="E55" s="60"/>
    </row>
    <row r="56" spans="1:5" ht="11.25" customHeight="1">
      <c r="A56" s="217" t="s">
        <v>719</v>
      </c>
      <c r="B56" s="215" t="s">
        <v>720</v>
      </c>
      <c r="C56" s="21">
        <v>493</v>
      </c>
      <c r="D56" s="12"/>
      <c r="E56" s="60"/>
    </row>
    <row r="57" spans="1:9" ht="11.25" customHeight="1">
      <c r="A57" s="217" t="s">
        <v>721</v>
      </c>
      <c r="B57" s="215" t="s">
        <v>722</v>
      </c>
      <c r="C57" s="21">
        <v>499</v>
      </c>
      <c r="D57" s="12"/>
      <c r="E57" s="60"/>
      <c r="F57" s="2"/>
      <c r="G57" s="2"/>
      <c r="H57" s="2"/>
      <c r="I57" s="2"/>
    </row>
    <row r="58" spans="1:9" ht="11.25" customHeight="1">
      <c r="A58" s="217" t="s">
        <v>723</v>
      </c>
      <c r="B58" s="215" t="s">
        <v>724</v>
      </c>
      <c r="C58" s="21">
        <v>531</v>
      </c>
      <c r="D58" s="12"/>
      <c r="E58" s="60"/>
      <c r="F58" s="2"/>
      <c r="G58" s="2"/>
      <c r="H58" s="2"/>
      <c r="I58" s="2"/>
    </row>
    <row r="59" spans="1:9" ht="11.25" customHeight="1">
      <c r="A59" s="217" t="s">
        <v>725</v>
      </c>
      <c r="B59" s="215" t="s">
        <v>726</v>
      </c>
      <c r="C59" s="21">
        <v>502</v>
      </c>
      <c r="D59" s="12"/>
      <c r="E59" s="60"/>
      <c r="F59" s="2"/>
      <c r="G59" s="2"/>
      <c r="H59" s="2"/>
      <c r="I59" s="2"/>
    </row>
    <row r="60" spans="1:9" ht="11.25" customHeight="1">
      <c r="A60" s="217" t="s">
        <v>727</v>
      </c>
      <c r="B60" s="215" t="s">
        <v>728</v>
      </c>
      <c r="C60" s="21">
        <v>567</v>
      </c>
      <c r="D60" s="12"/>
      <c r="E60" s="60"/>
      <c r="F60" s="2"/>
      <c r="G60" s="2"/>
      <c r="H60" s="2"/>
      <c r="I60" s="2"/>
    </row>
    <row r="61" spans="1:5" ht="11.25" customHeight="1">
      <c r="A61" s="217" t="s">
        <v>729</v>
      </c>
      <c r="B61" s="215" t="s">
        <v>730</v>
      </c>
      <c r="C61" s="21">
        <v>557</v>
      </c>
      <c r="D61" s="12"/>
      <c r="E61" s="60"/>
    </row>
    <row r="62" spans="1:5" ht="11.25" customHeight="1">
      <c r="A62" s="217" t="s">
        <v>731</v>
      </c>
      <c r="B62" s="215" t="s">
        <v>732</v>
      </c>
      <c r="C62" s="21">
        <v>546</v>
      </c>
      <c r="D62" s="12"/>
      <c r="E62" s="60"/>
    </row>
    <row r="63" spans="1:5" ht="11.25" customHeight="1">
      <c r="A63" s="217" t="s">
        <v>733</v>
      </c>
      <c r="B63" s="215" t="s">
        <v>734</v>
      </c>
      <c r="C63" s="21">
        <v>572</v>
      </c>
      <c r="D63" s="12"/>
      <c r="E63" s="60"/>
    </row>
    <row r="64" spans="1:5" ht="11.25" customHeight="1">
      <c r="A64" s="217" t="s">
        <v>736</v>
      </c>
      <c r="B64" s="215" t="s">
        <v>737</v>
      </c>
      <c r="C64" s="21">
        <v>488</v>
      </c>
      <c r="D64" s="12"/>
      <c r="E64" s="60"/>
    </row>
    <row r="65" spans="1:5" ht="11.25" customHeight="1">
      <c r="A65" s="217" t="s">
        <v>840</v>
      </c>
      <c r="B65" s="215" t="s">
        <v>735</v>
      </c>
      <c r="C65" s="21" t="s">
        <v>822</v>
      </c>
      <c r="D65" s="12"/>
      <c r="E65" s="60"/>
    </row>
    <row r="66" spans="1:5" ht="11.25" customHeight="1">
      <c r="A66" s="217" t="s">
        <v>864</v>
      </c>
      <c r="B66" s="215" t="s">
        <v>738</v>
      </c>
      <c r="C66" s="21" t="s">
        <v>822</v>
      </c>
      <c r="D66" s="12"/>
      <c r="E66" s="60"/>
    </row>
    <row r="67" spans="1:5" ht="11.25" customHeight="1">
      <c r="A67" s="217" t="s">
        <v>739</v>
      </c>
      <c r="B67" s="215" t="s">
        <v>740</v>
      </c>
      <c r="C67" s="21">
        <v>508</v>
      </c>
      <c r="D67" s="12"/>
      <c r="E67" s="60"/>
    </row>
    <row r="68" spans="1:5" ht="11.25" customHeight="1">
      <c r="A68" s="217" t="s">
        <v>741</v>
      </c>
      <c r="B68" s="215" t="s">
        <v>742</v>
      </c>
      <c r="C68" s="21">
        <v>513</v>
      </c>
      <c r="D68" s="12"/>
      <c r="E68" s="60"/>
    </row>
    <row r="69" spans="1:5" ht="11.25" customHeight="1">
      <c r="A69" s="217" t="s">
        <v>743</v>
      </c>
      <c r="B69" s="215" t="s">
        <v>744</v>
      </c>
      <c r="C69" s="21">
        <v>515</v>
      </c>
      <c r="D69" s="12"/>
      <c r="E69" s="60"/>
    </row>
    <row r="70" spans="1:5" ht="11.25" customHeight="1">
      <c r="A70" s="217" t="s">
        <v>745</v>
      </c>
      <c r="B70" s="215" t="s">
        <v>746</v>
      </c>
      <c r="C70" s="21">
        <v>412</v>
      </c>
      <c r="D70" s="12"/>
      <c r="E70" s="60"/>
    </row>
    <row r="71" spans="1:5" ht="11.25" customHeight="1">
      <c r="A71" s="217" t="s">
        <v>747</v>
      </c>
      <c r="B71" s="215" t="s">
        <v>748</v>
      </c>
      <c r="C71" s="21">
        <v>398</v>
      </c>
      <c r="D71" s="12"/>
      <c r="E71" s="60"/>
    </row>
    <row r="72" spans="1:5" ht="11.25" customHeight="1">
      <c r="A72" s="217" t="s">
        <v>749</v>
      </c>
      <c r="B72" s="215" t="s">
        <v>750</v>
      </c>
      <c r="C72" s="21">
        <v>425</v>
      </c>
      <c r="D72" s="12"/>
      <c r="E72" s="60"/>
    </row>
    <row r="73" spans="1:5" ht="11.25" customHeight="1">
      <c r="A73" s="217" t="s">
        <v>591</v>
      </c>
      <c r="B73" s="215" t="s">
        <v>751</v>
      </c>
      <c r="C73" s="21">
        <v>348</v>
      </c>
      <c r="D73" s="12"/>
      <c r="E73" s="60"/>
    </row>
    <row r="74" spans="1:5" ht="11.25" customHeight="1">
      <c r="A74" s="217" t="s">
        <v>592</v>
      </c>
      <c r="B74" s="215" t="s">
        <v>752</v>
      </c>
      <c r="C74" s="21">
        <v>402</v>
      </c>
      <c r="D74" s="12"/>
      <c r="E74" s="60"/>
    </row>
    <row r="75" spans="1:5" ht="11.25" customHeight="1">
      <c r="A75" s="217" t="s">
        <v>593</v>
      </c>
      <c r="B75" s="215" t="s">
        <v>753</v>
      </c>
      <c r="C75" s="21">
        <v>355</v>
      </c>
      <c r="D75" s="12"/>
      <c r="E75" s="60"/>
    </row>
    <row r="76" spans="1:5" ht="11.25" customHeight="1">
      <c r="A76" s="217" t="s">
        <v>557</v>
      </c>
      <c r="B76" s="215" t="s">
        <v>754</v>
      </c>
      <c r="C76" s="21">
        <v>339</v>
      </c>
      <c r="D76" s="12"/>
      <c r="E76" s="60"/>
    </row>
    <row r="77" spans="1:5" ht="11.25" customHeight="1">
      <c r="A77" s="217" t="s">
        <v>558</v>
      </c>
      <c r="B77" s="215" t="s">
        <v>755</v>
      </c>
      <c r="C77" s="21">
        <v>335</v>
      </c>
      <c r="D77" s="12"/>
      <c r="E77" s="60"/>
    </row>
    <row r="78" spans="1:5" ht="11.25" customHeight="1">
      <c r="A78" s="217" t="s">
        <v>559</v>
      </c>
      <c r="B78" s="215" t="s">
        <v>756</v>
      </c>
      <c r="C78" s="21">
        <v>350</v>
      </c>
      <c r="D78" s="12"/>
      <c r="E78" s="60"/>
    </row>
    <row r="79" spans="1:5" ht="11.25" customHeight="1">
      <c r="A79" s="217" t="s">
        <v>560</v>
      </c>
      <c r="B79" s="215" t="s">
        <v>757</v>
      </c>
      <c r="C79" s="21">
        <v>254</v>
      </c>
      <c r="D79" s="12"/>
      <c r="E79" s="60"/>
    </row>
    <row r="80" spans="1:5" ht="11.25" customHeight="1">
      <c r="A80" s="217" t="s">
        <v>561</v>
      </c>
      <c r="B80" s="215" t="s">
        <v>758</v>
      </c>
      <c r="C80" s="21">
        <v>258</v>
      </c>
      <c r="D80" s="12"/>
      <c r="E80" s="60"/>
    </row>
    <row r="81" spans="1:5" ht="11.25" customHeight="1">
      <c r="A81" s="217" t="s">
        <v>562</v>
      </c>
      <c r="B81" s="215" t="s">
        <v>759</v>
      </c>
      <c r="C81" s="21">
        <v>244</v>
      </c>
      <c r="D81" s="12"/>
      <c r="E81" s="60"/>
    </row>
    <row r="82" spans="1:5" ht="11.25" customHeight="1">
      <c r="A82" s="217" t="s">
        <v>563</v>
      </c>
      <c r="B82" s="215" t="s">
        <v>760</v>
      </c>
      <c r="C82" s="21">
        <v>670</v>
      </c>
      <c r="D82" s="12"/>
      <c r="E82" s="60"/>
    </row>
    <row r="83" spans="1:5" ht="11.25" customHeight="1">
      <c r="A83" s="217" t="s">
        <v>564</v>
      </c>
      <c r="B83" s="215" t="s">
        <v>761</v>
      </c>
      <c r="C83" s="21">
        <v>313</v>
      </c>
      <c r="D83" s="12"/>
      <c r="E83" s="60"/>
    </row>
    <row r="84" spans="1:5" ht="11.25" customHeight="1">
      <c r="A84" s="217" t="s">
        <v>565</v>
      </c>
      <c r="B84" s="215" t="s">
        <v>762</v>
      </c>
      <c r="C84" s="21">
        <v>352</v>
      </c>
      <c r="D84" s="12"/>
      <c r="E84" s="60"/>
    </row>
    <row r="85" spans="1:5" ht="11.25" customHeight="1">
      <c r="A85" s="217" t="s">
        <v>566</v>
      </c>
      <c r="B85" s="215" t="s">
        <v>763</v>
      </c>
      <c r="C85" s="21">
        <v>424</v>
      </c>
      <c r="D85" s="12"/>
      <c r="E85" s="60"/>
    </row>
    <row r="86" spans="1:5" ht="11.25" customHeight="1">
      <c r="A86" s="217" t="s">
        <v>764</v>
      </c>
      <c r="B86" s="215" t="s">
        <v>765</v>
      </c>
      <c r="C86" s="21">
        <v>530</v>
      </c>
      <c r="D86" s="12"/>
      <c r="E86" s="60"/>
    </row>
    <row r="87" spans="1:5" ht="11.25" customHeight="1">
      <c r="A87" s="217" t="s">
        <v>766</v>
      </c>
      <c r="B87" s="215" t="s">
        <v>767</v>
      </c>
      <c r="C87" s="21">
        <v>473</v>
      </c>
      <c r="D87" s="12"/>
      <c r="E87" s="60"/>
    </row>
    <row r="88" spans="1:5" ht="11.25" customHeight="1">
      <c r="A88" s="217" t="s">
        <v>768</v>
      </c>
      <c r="B88" s="215" t="s">
        <v>769</v>
      </c>
      <c r="C88" s="21">
        <v>493</v>
      </c>
      <c r="D88" s="12"/>
      <c r="E88" s="60"/>
    </row>
    <row r="89" spans="1:5" ht="11.25" customHeight="1">
      <c r="A89" s="217" t="s">
        <v>770</v>
      </c>
      <c r="B89" s="215" t="s">
        <v>771</v>
      </c>
      <c r="C89" s="21">
        <v>444</v>
      </c>
      <c r="D89" s="12"/>
      <c r="E89" s="60"/>
    </row>
    <row r="90" spans="1:5" ht="11.25" customHeight="1">
      <c r="A90" s="217" t="s">
        <v>772</v>
      </c>
      <c r="B90" s="215" t="s">
        <v>773</v>
      </c>
      <c r="C90" s="21">
        <v>479</v>
      </c>
      <c r="D90" s="12"/>
      <c r="E90" s="60"/>
    </row>
    <row r="91" spans="1:5" ht="11.25" customHeight="1">
      <c r="A91" s="217" t="s">
        <v>774</v>
      </c>
      <c r="B91" s="215" t="s">
        <v>775</v>
      </c>
      <c r="C91" s="21">
        <v>426</v>
      </c>
      <c r="D91" s="12"/>
      <c r="E91" s="60"/>
    </row>
    <row r="92" spans="1:5" ht="11.25" customHeight="1">
      <c r="A92" s="217" t="s">
        <v>776</v>
      </c>
      <c r="B92" s="215" t="s">
        <v>532</v>
      </c>
      <c r="C92" s="21">
        <v>436</v>
      </c>
      <c r="D92" s="12"/>
      <c r="E92" s="60"/>
    </row>
    <row r="93" spans="1:5" ht="11.25" customHeight="1">
      <c r="A93" s="217" t="s">
        <v>533</v>
      </c>
      <c r="B93" s="215" t="s">
        <v>534</v>
      </c>
      <c r="C93" s="21">
        <v>518</v>
      </c>
      <c r="D93" s="12"/>
      <c r="E93" s="60"/>
    </row>
    <row r="94" spans="1:5" ht="11.25" customHeight="1">
      <c r="A94" s="217" t="s">
        <v>535</v>
      </c>
      <c r="B94" s="215" t="s">
        <v>430</v>
      </c>
      <c r="C94" s="21">
        <v>500</v>
      </c>
      <c r="D94" s="12"/>
      <c r="E94" s="60"/>
    </row>
    <row r="95" spans="1:5" ht="11.25" customHeight="1">
      <c r="A95" s="217" t="s">
        <v>431</v>
      </c>
      <c r="B95" s="215" t="s">
        <v>498</v>
      </c>
      <c r="C95" s="21">
        <v>475</v>
      </c>
      <c r="D95" s="12"/>
      <c r="E95" s="60"/>
    </row>
    <row r="96" spans="1:5" ht="11.25" customHeight="1">
      <c r="A96" s="217" t="s">
        <v>432</v>
      </c>
      <c r="B96" s="215" t="s">
        <v>433</v>
      </c>
      <c r="C96" s="21">
        <v>502</v>
      </c>
      <c r="D96" s="12"/>
      <c r="E96" s="60"/>
    </row>
    <row r="97" spans="1:5" ht="11.25" customHeight="1">
      <c r="A97" s="217" t="s">
        <v>434</v>
      </c>
      <c r="B97" s="215" t="s">
        <v>1132</v>
      </c>
      <c r="C97" s="21">
        <v>458</v>
      </c>
      <c r="D97" s="12"/>
      <c r="E97" s="60"/>
    </row>
    <row r="98" spans="1:5" ht="11.25" customHeight="1">
      <c r="A98" s="217" t="s">
        <v>1133</v>
      </c>
      <c r="B98" s="215" t="s">
        <v>1134</v>
      </c>
      <c r="C98" s="21">
        <v>476</v>
      </c>
      <c r="D98" s="12"/>
      <c r="E98" s="60"/>
    </row>
    <row r="99" spans="1:5" ht="11.25" customHeight="1">
      <c r="A99" s="217" t="s">
        <v>1135</v>
      </c>
      <c r="B99" s="215" t="s">
        <v>1136</v>
      </c>
      <c r="C99" s="21">
        <v>598</v>
      </c>
      <c r="D99" s="12"/>
      <c r="E99" s="60"/>
    </row>
    <row r="100" spans="1:5" ht="11.25" customHeight="1">
      <c r="A100" s="217" t="s">
        <v>1137</v>
      </c>
      <c r="B100" s="215" t="s">
        <v>1138</v>
      </c>
      <c r="C100" s="21">
        <v>455</v>
      </c>
      <c r="D100" s="12"/>
      <c r="E100" s="60"/>
    </row>
    <row r="101" spans="1:5" ht="11.25" customHeight="1">
      <c r="A101" s="217" t="s">
        <v>1139</v>
      </c>
      <c r="B101" s="215" t="s">
        <v>1140</v>
      </c>
      <c r="C101" s="21">
        <v>469</v>
      </c>
      <c r="D101" s="12"/>
      <c r="E101" s="60"/>
    </row>
    <row r="102" spans="1:5" ht="11.25" customHeight="1">
      <c r="A102" s="217" t="s">
        <v>1141</v>
      </c>
      <c r="B102" s="215" t="s">
        <v>499</v>
      </c>
      <c r="C102" s="21">
        <v>542</v>
      </c>
      <c r="D102" s="12"/>
      <c r="E102" s="60"/>
    </row>
    <row r="103" spans="1:5" ht="11.25" customHeight="1">
      <c r="A103" s="217" t="s">
        <v>1142</v>
      </c>
      <c r="B103" s="215" t="s">
        <v>500</v>
      </c>
      <c r="C103" s="21">
        <v>529</v>
      </c>
      <c r="D103" s="12"/>
      <c r="E103" s="60"/>
    </row>
    <row r="104" spans="1:5" ht="11.25" customHeight="1">
      <c r="A104" s="217" t="s">
        <v>1143</v>
      </c>
      <c r="B104" s="215" t="s">
        <v>501</v>
      </c>
      <c r="C104" s="21">
        <v>468</v>
      </c>
      <c r="D104" s="12"/>
      <c r="E104" s="60"/>
    </row>
    <row r="105" spans="1:5" ht="11.25" customHeight="1">
      <c r="A105" s="217" t="s">
        <v>1144</v>
      </c>
      <c r="B105" s="215" t="s">
        <v>876</v>
      </c>
      <c r="C105" s="21">
        <v>415</v>
      </c>
      <c r="D105" s="12"/>
      <c r="E105" s="60"/>
    </row>
    <row r="106" spans="1:5" ht="11.25" customHeight="1">
      <c r="A106" s="217" t="s">
        <v>877</v>
      </c>
      <c r="B106" s="215" t="s">
        <v>878</v>
      </c>
      <c r="C106" s="21">
        <v>529</v>
      </c>
      <c r="D106" s="12"/>
      <c r="E106" s="60"/>
    </row>
    <row r="107" spans="1:5" ht="11.25" customHeight="1">
      <c r="A107" s="217" t="s">
        <v>879</v>
      </c>
      <c r="B107" s="215" t="s">
        <v>880</v>
      </c>
      <c r="C107" s="21">
        <v>580</v>
      </c>
      <c r="D107" s="12"/>
      <c r="E107" s="60"/>
    </row>
    <row r="108" spans="1:5" ht="11.25" customHeight="1">
      <c r="A108" s="217" t="s">
        <v>881</v>
      </c>
      <c r="B108" s="215" t="s">
        <v>882</v>
      </c>
      <c r="C108" s="21">
        <v>530</v>
      </c>
      <c r="D108" s="12"/>
      <c r="E108" s="60"/>
    </row>
    <row r="109" spans="1:5" ht="11.25" customHeight="1">
      <c r="A109" s="217" t="s">
        <v>883</v>
      </c>
      <c r="B109" s="215" t="s">
        <v>502</v>
      </c>
      <c r="C109" s="21">
        <v>506</v>
      </c>
      <c r="D109" s="12"/>
      <c r="E109" s="60"/>
    </row>
    <row r="110" spans="1:5" ht="11.25" customHeight="1">
      <c r="A110" s="217" t="s">
        <v>884</v>
      </c>
      <c r="B110" s="215" t="s">
        <v>885</v>
      </c>
      <c r="C110" s="21">
        <v>491</v>
      </c>
      <c r="D110" s="12"/>
      <c r="E110" s="60"/>
    </row>
    <row r="111" spans="1:5" ht="11.25" customHeight="1">
      <c r="A111" s="217" t="s">
        <v>886</v>
      </c>
      <c r="B111" s="215" t="s">
        <v>887</v>
      </c>
      <c r="C111" s="21">
        <v>508</v>
      </c>
      <c r="D111" s="12"/>
      <c r="E111" s="60"/>
    </row>
    <row r="112" spans="1:5" ht="11.25" customHeight="1">
      <c r="A112" s="217" t="s">
        <v>888</v>
      </c>
      <c r="B112" s="215" t="s">
        <v>889</v>
      </c>
      <c r="C112" s="21">
        <v>467</v>
      </c>
      <c r="D112" s="12"/>
      <c r="E112" s="60"/>
    </row>
    <row r="113" spans="1:5" ht="11.25" customHeight="1">
      <c r="A113" s="217" t="s">
        <v>890</v>
      </c>
      <c r="B113" s="215" t="s">
        <v>891</v>
      </c>
      <c r="C113" s="21">
        <v>527</v>
      </c>
      <c r="D113" s="12"/>
      <c r="E113" s="60"/>
    </row>
    <row r="114" spans="1:5" ht="11.25" customHeight="1">
      <c r="A114" s="217" t="s">
        <v>892</v>
      </c>
      <c r="B114" s="215" t="s">
        <v>893</v>
      </c>
      <c r="C114" s="21">
        <v>523</v>
      </c>
      <c r="D114" s="12"/>
      <c r="E114" s="60"/>
    </row>
    <row r="115" spans="1:5" ht="11.25" customHeight="1">
      <c r="A115" s="217" t="s">
        <v>894</v>
      </c>
      <c r="B115" s="215" t="s">
        <v>895</v>
      </c>
      <c r="C115" s="21">
        <v>529</v>
      </c>
      <c r="D115" s="12"/>
      <c r="E115" s="60"/>
    </row>
    <row r="116" spans="1:5" ht="11.25" customHeight="1">
      <c r="A116" s="217" t="s">
        <v>896</v>
      </c>
      <c r="B116" s="215" t="s">
        <v>897</v>
      </c>
      <c r="C116" s="21">
        <v>499</v>
      </c>
      <c r="D116" s="12"/>
      <c r="E116" s="60"/>
    </row>
    <row r="117" spans="1:5" ht="11.25" customHeight="1">
      <c r="A117" s="217" t="s">
        <v>898</v>
      </c>
      <c r="B117" s="215" t="s">
        <v>899</v>
      </c>
      <c r="C117" s="21">
        <v>518</v>
      </c>
      <c r="D117" s="12"/>
      <c r="E117" s="60"/>
    </row>
    <row r="118" spans="1:5" ht="11.25" customHeight="1">
      <c r="A118" s="217" t="s">
        <v>900</v>
      </c>
      <c r="B118" s="215" t="s">
        <v>901</v>
      </c>
      <c r="C118" s="21">
        <v>510</v>
      </c>
      <c r="D118" s="12"/>
      <c r="E118" s="60"/>
    </row>
    <row r="119" spans="1:5" ht="11.25" customHeight="1">
      <c r="A119" s="217" t="s">
        <v>902</v>
      </c>
      <c r="B119" s="215" t="s">
        <v>903</v>
      </c>
      <c r="C119" s="21">
        <v>535</v>
      </c>
      <c r="D119" s="12"/>
      <c r="E119" s="60"/>
    </row>
    <row r="120" spans="1:5" ht="11.25" customHeight="1">
      <c r="A120" s="217" t="s">
        <v>904</v>
      </c>
      <c r="B120" s="215" t="s">
        <v>905</v>
      </c>
      <c r="C120" s="21">
        <v>525</v>
      </c>
      <c r="D120" s="12"/>
      <c r="E120" s="60"/>
    </row>
    <row r="121" spans="1:5" ht="11.25" customHeight="1">
      <c r="A121" s="217" t="s">
        <v>906</v>
      </c>
      <c r="B121" s="215" t="s">
        <v>907</v>
      </c>
      <c r="C121" s="21">
        <v>514</v>
      </c>
      <c r="D121" s="12"/>
      <c r="E121" s="60"/>
    </row>
    <row r="122" spans="1:5" ht="11.25" customHeight="1">
      <c r="A122" s="217" t="s">
        <v>908</v>
      </c>
      <c r="B122" s="215" t="s">
        <v>909</v>
      </c>
      <c r="C122" s="21">
        <v>521</v>
      </c>
      <c r="D122" s="12"/>
      <c r="E122" s="60"/>
    </row>
    <row r="123" spans="1:5" ht="11.25" customHeight="1">
      <c r="A123" s="217" t="s">
        <v>910</v>
      </c>
      <c r="B123" s="215" t="s">
        <v>911</v>
      </c>
      <c r="C123" s="21">
        <v>519</v>
      </c>
      <c r="D123" s="12"/>
      <c r="E123" s="60"/>
    </row>
    <row r="124" spans="1:5" ht="11.25" customHeight="1">
      <c r="A124" s="217" t="s">
        <v>912</v>
      </c>
      <c r="B124" s="215" t="s">
        <v>913</v>
      </c>
      <c r="C124" s="21">
        <v>527</v>
      </c>
      <c r="D124" s="12"/>
      <c r="E124" s="60"/>
    </row>
    <row r="125" spans="1:5" ht="11.25" customHeight="1">
      <c r="A125" s="217" t="s">
        <v>914</v>
      </c>
      <c r="B125" s="215" t="s">
        <v>915</v>
      </c>
      <c r="C125" s="21">
        <v>543</v>
      </c>
      <c r="D125" s="12"/>
      <c r="E125" s="60"/>
    </row>
    <row r="126" spans="1:5" ht="11.25" customHeight="1">
      <c r="A126" s="217" t="s">
        <v>916</v>
      </c>
      <c r="B126" s="215" t="s">
        <v>917</v>
      </c>
      <c r="C126" s="21">
        <v>607</v>
      </c>
      <c r="D126" s="12"/>
      <c r="E126" s="60"/>
    </row>
    <row r="127" spans="1:5" ht="11.25" customHeight="1">
      <c r="A127" s="11" t="s">
        <v>875</v>
      </c>
      <c r="B127" s="194" t="s">
        <v>187</v>
      </c>
      <c r="C127" s="21" t="s">
        <v>822</v>
      </c>
      <c r="D127" s="12"/>
      <c r="E127" s="60"/>
    </row>
    <row r="128" spans="1:5" ht="11.25" customHeight="1">
      <c r="A128" s="217" t="s">
        <v>922</v>
      </c>
      <c r="B128" s="215" t="s">
        <v>923</v>
      </c>
      <c r="C128" s="21">
        <v>624</v>
      </c>
      <c r="D128" s="12"/>
      <c r="E128" s="60"/>
    </row>
    <row r="129" spans="1:5" ht="11.25" customHeight="1">
      <c r="A129" s="217" t="s">
        <v>924</v>
      </c>
      <c r="B129" s="215" t="s">
        <v>925</v>
      </c>
      <c r="C129" s="21">
        <v>1053</v>
      </c>
      <c r="D129" s="12"/>
      <c r="E129" s="60"/>
    </row>
    <row r="130" spans="1:5" ht="11.25" customHeight="1">
      <c r="A130" s="217" t="s">
        <v>926</v>
      </c>
      <c r="B130" s="215" t="s">
        <v>927</v>
      </c>
      <c r="C130" s="21">
        <v>521</v>
      </c>
      <c r="D130" s="12"/>
      <c r="E130" s="60"/>
    </row>
    <row r="131" spans="1:5" ht="11.25" customHeight="1">
      <c r="A131" s="217" t="s">
        <v>928</v>
      </c>
      <c r="B131" s="215" t="s">
        <v>929</v>
      </c>
      <c r="C131" s="21">
        <v>586</v>
      </c>
      <c r="D131" s="12"/>
      <c r="E131" s="60"/>
    </row>
    <row r="132" spans="1:5" ht="11.25" customHeight="1">
      <c r="A132" s="217" t="s">
        <v>937</v>
      </c>
      <c r="B132" s="215" t="s">
        <v>938</v>
      </c>
      <c r="C132" s="21">
        <v>626</v>
      </c>
      <c r="D132" s="12"/>
      <c r="E132" s="60"/>
    </row>
    <row r="133" spans="1:5" ht="11.25" customHeight="1">
      <c r="A133" s="217" t="s">
        <v>939</v>
      </c>
      <c r="B133" s="215" t="s">
        <v>940</v>
      </c>
      <c r="C133" s="21">
        <v>619</v>
      </c>
      <c r="D133" s="12"/>
      <c r="E133" s="60"/>
    </row>
    <row r="134" spans="1:5" ht="11.25" customHeight="1">
      <c r="A134" s="217" t="s">
        <v>941</v>
      </c>
      <c r="B134" s="215" t="s">
        <v>942</v>
      </c>
      <c r="C134" s="21">
        <v>584</v>
      </c>
      <c r="D134" s="12"/>
      <c r="E134" s="60"/>
    </row>
    <row r="135" spans="1:5" ht="11.25" customHeight="1">
      <c r="A135" s="217" t="s">
        <v>943</v>
      </c>
      <c r="B135" s="215" t="s">
        <v>944</v>
      </c>
      <c r="C135" s="21">
        <v>557</v>
      </c>
      <c r="D135" s="12"/>
      <c r="E135" s="60"/>
    </row>
    <row r="136" spans="1:5" ht="11.25" customHeight="1">
      <c r="A136" s="217" t="s">
        <v>945</v>
      </c>
      <c r="B136" s="215" t="s">
        <v>946</v>
      </c>
      <c r="C136" s="21">
        <v>596</v>
      </c>
      <c r="D136" s="12"/>
      <c r="E136" s="60"/>
    </row>
    <row r="137" spans="1:5" ht="11.25" customHeight="1">
      <c r="A137" s="217" t="s">
        <v>947</v>
      </c>
      <c r="B137" s="215" t="s">
        <v>948</v>
      </c>
      <c r="C137" s="21">
        <v>594</v>
      </c>
      <c r="D137" s="12"/>
      <c r="E137" s="60"/>
    </row>
    <row r="138" spans="1:5" ht="11.25" customHeight="1">
      <c r="A138" s="217" t="s">
        <v>949</v>
      </c>
      <c r="B138" s="215" t="s">
        <v>950</v>
      </c>
      <c r="C138" s="21">
        <v>616</v>
      </c>
      <c r="D138" s="12"/>
      <c r="E138" s="60"/>
    </row>
    <row r="139" spans="1:5" ht="11.25" customHeight="1">
      <c r="A139" s="217" t="s">
        <v>951</v>
      </c>
      <c r="B139" s="215" t="s">
        <v>952</v>
      </c>
      <c r="C139" s="21">
        <v>593</v>
      </c>
      <c r="D139" s="12"/>
      <c r="E139" s="60"/>
    </row>
    <row r="140" spans="1:5" ht="11.25" customHeight="1">
      <c r="A140" s="11" t="s">
        <v>567</v>
      </c>
      <c r="B140" s="11" t="s">
        <v>1062</v>
      </c>
      <c r="C140" s="21" t="s">
        <v>822</v>
      </c>
      <c r="D140" s="12"/>
      <c r="E140" s="60"/>
    </row>
    <row r="141" spans="1:5" ht="11.25" customHeight="1">
      <c r="A141" s="11" t="s">
        <v>573</v>
      </c>
      <c r="B141" s="11" t="s">
        <v>494</v>
      </c>
      <c r="C141" s="21" t="s">
        <v>822</v>
      </c>
      <c r="D141" s="12"/>
      <c r="E141" s="60"/>
    </row>
    <row r="142" spans="1:5" ht="11.25" customHeight="1">
      <c r="A142" s="217" t="s">
        <v>953</v>
      </c>
      <c r="B142" s="215" t="s">
        <v>495</v>
      </c>
      <c r="C142" s="21">
        <v>551</v>
      </c>
      <c r="D142" s="12"/>
      <c r="E142" s="60"/>
    </row>
    <row r="143" spans="1:5" ht="11.25" customHeight="1">
      <c r="A143" s="217" t="s">
        <v>955</v>
      </c>
      <c r="B143" s="215" t="s">
        <v>492</v>
      </c>
      <c r="C143" s="21">
        <v>306</v>
      </c>
      <c r="D143" s="12"/>
      <c r="E143" s="60"/>
    </row>
    <row r="144" spans="1:5" ht="11.25" customHeight="1">
      <c r="A144" s="217" t="s">
        <v>957</v>
      </c>
      <c r="B144" s="215" t="s">
        <v>491</v>
      </c>
      <c r="C144" s="21">
        <v>554</v>
      </c>
      <c r="D144" s="12"/>
      <c r="E144" s="60"/>
    </row>
    <row r="145" spans="1:5" ht="11.25" customHeight="1">
      <c r="A145" s="217" t="s">
        <v>959</v>
      </c>
      <c r="B145" s="215" t="s">
        <v>960</v>
      </c>
      <c r="C145" s="21">
        <v>657</v>
      </c>
      <c r="D145" s="12"/>
      <c r="E145" s="60"/>
    </row>
    <row r="146" spans="1:5" ht="11.25" customHeight="1">
      <c r="A146" s="217" t="s">
        <v>961</v>
      </c>
      <c r="B146" s="215" t="s">
        <v>962</v>
      </c>
      <c r="C146" s="21">
        <v>334</v>
      </c>
      <c r="D146" s="12"/>
      <c r="E146" s="60"/>
    </row>
    <row r="147" spans="1:5" ht="11.25" customHeight="1">
      <c r="A147" s="217" t="s">
        <v>963</v>
      </c>
      <c r="B147" s="215" t="s">
        <v>964</v>
      </c>
      <c r="C147" s="21">
        <v>307</v>
      </c>
      <c r="D147" s="12"/>
      <c r="E147" s="60"/>
    </row>
    <row r="148" spans="1:5" ht="11.25" customHeight="1">
      <c r="A148" s="217" t="s">
        <v>965</v>
      </c>
      <c r="B148" s="215" t="s">
        <v>966</v>
      </c>
      <c r="C148" s="21">
        <v>319</v>
      </c>
      <c r="D148" s="12"/>
      <c r="E148" s="60"/>
    </row>
    <row r="149" spans="1:5" ht="11.25" customHeight="1">
      <c r="A149" s="217" t="s">
        <v>967</v>
      </c>
      <c r="B149" s="215" t="s">
        <v>968</v>
      </c>
      <c r="C149" s="21">
        <v>297</v>
      </c>
      <c r="D149" s="12"/>
      <c r="E149" s="60"/>
    </row>
    <row r="150" spans="1:5" ht="11.25" customHeight="1">
      <c r="A150" s="217" t="s">
        <v>969</v>
      </c>
      <c r="B150" s="215" t="s">
        <v>970</v>
      </c>
      <c r="C150" s="21">
        <v>257</v>
      </c>
      <c r="D150" s="12"/>
      <c r="E150" s="60"/>
    </row>
    <row r="151" spans="1:5" ht="11.25" customHeight="1">
      <c r="A151" s="217" t="s">
        <v>971</v>
      </c>
      <c r="B151" s="215" t="s">
        <v>972</v>
      </c>
      <c r="C151" s="21">
        <v>254</v>
      </c>
      <c r="D151" s="12"/>
      <c r="E151" s="60"/>
    </row>
    <row r="152" spans="1:5" ht="11.25" customHeight="1">
      <c r="A152" s="217" t="s">
        <v>973</v>
      </c>
      <c r="B152" s="215" t="s">
        <v>974</v>
      </c>
      <c r="C152" s="21">
        <v>288</v>
      </c>
      <c r="D152" s="12"/>
      <c r="E152" s="60"/>
    </row>
    <row r="153" spans="1:5" ht="11.25" customHeight="1">
      <c r="A153" s="217" t="s">
        <v>975</v>
      </c>
      <c r="B153" s="215" t="s">
        <v>976</v>
      </c>
      <c r="C153" s="21">
        <v>577</v>
      </c>
      <c r="D153" s="12"/>
      <c r="E153" s="60"/>
    </row>
    <row r="154" spans="1:5" ht="11.25" customHeight="1">
      <c r="A154" s="217" t="s">
        <v>977</v>
      </c>
      <c r="B154" s="215" t="s">
        <v>978</v>
      </c>
      <c r="C154" s="21">
        <v>440</v>
      </c>
      <c r="D154" s="12"/>
      <c r="E154" s="60"/>
    </row>
    <row r="155" spans="1:5" ht="11.25" customHeight="1">
      <c r="A155" s="217" t="s">
        <v>979</v>
      </c>
      <c r="B155" s="215" t="s">
        <v>980</v>
      </c>
      <c r="C155" s="21">
        <v>462</v>
      </c>
      <c r="D155" s="12"/>
      <c r="E155" s="60"/>
    </row>
    <row r="156" spans="1:5" ht="11.25" customHeight="1">
      <c r="A156" s="217" t="s">
        <v>981</v>
      </c>
      <c r="B156" s="215" t="s">
        <v>982</v>
      </c>
      <c r="C156" s="21">
        <v>499</v>
      </c>
      <c r="D156" s="12"/>
      <c r="E156" s="60"/>
    </row>
    <row r="157" spans="1:5" ht="11.25" customHeight="1">
      <c r="A157" s="217" t="s">
        <v>983</v>
      </c>
      <c r="B157" s="215" t="s">
        <v>984</v>
      </c>
      <c r="C157" s="21">
        <v>463</v>
      </c>
      <c r="D157" s="12"/>
      <c r="E157" s="60"/>
    </row>
    <row r="158" spans="1:5" ht="11.25" customHeight="1">
      <c r="A158" s="217" t="s">
        <v>985</v>
      </c>
      <c r="B158" s="215" t="s">
        <v>986</v>
      </c>
      <c r="C158" s="21">
        <v>463</v>
      </c>
      <c r="D158" s="12"/>
      <c r="E158" s="60"/>
    </row>
    <row r="159" spans="1:5" ht="11.25" customHeight="1">
      <c r="A159" s="217" t="s">
        <v>987</v>
      </c>
      <c r="B159" s="215" t="s">
        <v>988</v>
      </c>
      <c r="C159" s="21">
        <v>779</v>
      </c>
      <c r="D159" s="12"/>
      <c r="E159" s="60"/>
    </row>
    <row r="160" spans="1:5" ht="11.25" customHeight="1">
      <c r="A160" s="217" t="s">
        <v>989</v>
      </c>
      <c r="B160" s="215" t="s">
        <v>990</v>
      </c>
      <c r="C160" s="21">
        <v>487</v>
      </c>
      <c r="D160" s="12"/>
      <c r="E160" s="60"/>
    </row>
    <row r="161" spans="1:5" ht="11.25" customHeight="1">
      <c r="A161" s="217" t="s">
        <v>991</v>
      </c>
      <c r="B161" s="215" t="s">
        <v>992</v>
      </c>
      <c r="C161" s="21">
        <v>414</v>
      </c>
      <c r="D161" s="12"/>
      <c r="E161" s="60"/>
    </row>
    <row r="162" spans="1:5" ht="11.25" customHeight="1">
      <c r="A162" s="217" t="s">
        <v>993</v>
      </c>
      <c r="B162" s="215" t="s">
        <v>994</v>
      </c>
      <c r="C162" s="21">
        <v>417</v>
      </c>
      <c r="D162" s="12"/>
      <c r="E162" s="60"/>
    </row>
    <row r="163" spans="1:5" ht="11.25" customHeight="1">
      <c r="A163" s="217" t="s">
        <v>995</v>
      </c>
      <c r="B163" s="215" t="s">
        <v>996</v>
      </c>
      <c r="C163" s="21">
        <v>487</v>
      </c>
      <c r="D163" s="12"/>
      <c r="E163" s="60"/>
    </row>
    <row r="164" spans="1:5" ht="11.25" customHeight="1">
      <c r="A164" s="217" t="s">
        <v>997</v>
      </c>
      <c r="B164" s="215" t="s">
        <v>998</v>
      </c>
      <c r="C164" s="21">
        <v>515</v>
      </c>
      <c r="D164" s="12"/>
      <c r="E164" s="60"/>
    </row>
    <row r="165" spans="1:5" ht="11.25" customHeight="1">
      <c r="A165" s="217" t="s">
        <v>999</v>
      </c>
      <c r="B165" s="215" t="s">
        <v>1000</v>
      </c>
      <c r="C165" s="21">
        <v>486</v>
      </c>
      <c r="D165" s="12"/>
      <c r="E165" s="60"/>
    </row>
    <row r="166" spans="1:5" ht="11.25" customHeight="1">
      <c r="A166" s="217" t="s">
        <v>1001</v>
      </c>
      <c r="B166" s="215" t="s">
        <v>1002</v>
      </c>
      <c r="C166" s="21">
        <v>607</v>
      </c>
      <c r="D166" s="12"/>
      <c r="E166" s="60"/>
    </row>
    <row r="167" spans="1:5" ht="11.25" customHeight="1">
      <c r="A167" s="217" t="s">
        <v>1003</v>
      </c>
      <c r="B167" s="215" t="s">
        <v>1004</v>
      </c>
      <c r="C167" s="21">
        <v>602</v>
      </c>
      <c r="D167" s="12"/>
      <c r="E167" s="60"/>
    </row>
    <row r="168" spans="1:5" ht="11.25" customHeight="1">
      <c r="A168" s="217" t="s">
        <v>1005</v>
      </c>
      <c r="B168" s="215" t="s">
        <v>1006</v>
      </c>
      <c r="C168" s="21">
        <v>390</v>
      </c>
      <c r="D168" s="12"/>
      <c r="E168" s="60"/>
    </row>
    <row r="169" spans="1:5" ht="11.25" customHeight="1">
      <c r="A169" s="217" t="s">
        <v>1007</v>
      </c>
      <c r="B169" s="215" t="s">
        <v>1008</v>
      </c>
      <c r="C169" s="21">
        <v>580</v>
      </c>
      <c r="D169" s="12"/>
      <c r="E169" s="60"/>
    </row>
    <row r="170" spans="1:5" ht="11.25" customHeight="1">
      <c r="A170" s="217" t="s">
        <v>1009</v>
      </c>
      <c r="B170" s="215" t="s">
        <v>1010</v>
      </c>
      <c r="C170" s="21">
        <v>559</v>
      </c>
      <c r="D170" s="12"/>
      <c r="E170" s="60"/>
    </row>
    <row r="171" spans="1:5" ht="11.25" customHeight="1">
      <c r="A171" s="217" t="s">
        <v>1011</v>
      </c>
      <c r="B171" s="215" t="s">
        <v>1012</v>
      </c>
      <c r="C171" s="21">
        <v>578</v>
      </c>
      <c r="D171" s="12"/>
      <c r="E171" s="60"/>
    </row>
    <row r="172" spans="1:5" ht="11.25" customHeight="1">
      <c r="A172" s="217" t="s">
        <v>1013</v>
      </c>
      <c r="B172" s="215" t="s">
        <v>1014</v>
      </c>
      <c r="C172" s="21">
        <v>517</v>
      </c>
      <c r="D172" s="12"/>
      <c r="E172" s="60"/>
    </row>
    <row r="173" spans="1:5" ht="11.25" customHeight="1">
      <c r="A173" s="217" t="s">
        <v>1015</v>
      </c>
      <c r="B173" s="215" t="s">
        <v>1016</v>
      </c>
      <c r="C173" s="21">
        <v>494</v>
      </c>
      <c r="D173" s="12"/>
      <c r="E173" s="60"/>
    </row>
    <row r="174" spans="1:5" ht="11.25" customHeight="1">
      <c r="A174" s="217" t="s">
        <v>1017</v>
      </c>
      <c r="B174" s="215" t="s">
        <v>1018</v>
      </c>
      <c r="C174" s="21">
        <v>503</v>
      </c>
      <c r="D174" s="12"/>
      <c r="E174" s="60"/>
    </row>
    <row r="175" spans="1:5" ht="11.25" customHeight="1">
      <c r="A175" s="217" t="s">
        <v>1019</v>
      </c>
      <c r="B175" s="215" t="s">
        <v>856</v>
      </c>
      <c r="C175" s="21">
        <v>450</v>
      </c>
      <c r="D175" s="12"/>
      <c r="E175" s="60"/>
    </row>
    <row r="176" spans="1:5" ht="11.25" customHeight="1">
      <c r="A176" s="217" t="s">
        <v>1020</v>
      </c>
      <c r="B176" s="215" t="s">
        <v>1021</v>
      </c>
      <c r="C176" s="21">
        <v>500</v>
      </c>
      <c r="D176" s="12"/>
      <c r="E176" s="60"/>
    </row>
    <row r="177" spans="1:5" ht="11.25" customHeight="1">
      <c r="A177" s="217" t="s">
        <v>1022</v>
      </c>
      <c r="B177" s="215" t="s">
        <v>857</v>
      </c>
      <c r="C177" s="21">
        <v>435</v>
      </c>
      <c r="D177" s="12"/>
      <c r="E177" s="60"/>
    </row>
    <row r="178" spans="1:5" ht="11.25" customHeight="1">
      <c r="A178" s="217" t="s">
        <v>1023</v>
      </c>
      <c r="B178" s="215" t="s">
        <v>858</v>
      </c>
      <c r="C178" s="21">
        <v>440</v>
      </c>
      <c r="D178" s="12"/>
      <c r="E178" s="60"/>
    </row>
    <row r="179" spans="1:5" ht="11.25" customHeight="1">
      <c r="A179" s="217" t="s">
        <v>1024</v>
      </c>
      <c r="B179" s="215" t="s">
        <v>1025</v>
      </c>
      <c r="C179" s="21">
        <v>421</v>
      </c>
      <c r="D179" s="12"/>
      <c r="E179" s="60"/>
    </row>
    <row r="180" spans="1:5" ht="11.25" customHeight="1">
      <c r="A180" s="217" t="s">
        <v>1026</v>
      </c>
      <c r="B180" s="215" t="s">
        <v>1027</v>
      </c>
      <c r="C180" s="21">
        <v>400</v>
      </c>
      <c r="D180" s="12"/>
      <c r="E180" s="60"/>
    </row>
    <row r="181" spans="1:5" ht="11.25" customHeight="1">
      <c r="A181" s="217" t="s">
        <v>1028</v>
      </c>
      <c r="B181" s="215" t="s">
        <v>859</v>
      </c>
      <c r="C181" s="21">
        <v>426</v>
      </c>
      <c r="D181" s="12"/>
      <c r="E181" s="60"/>
    </row>
    <row r="182" spans="1:5" ht="11.25" customHeight="1">
      <c r="A182" s="217" t="s">
        <v>1029</v>
      </c>
      <c r="B182" s="215" t="s">
        <v>1030</v>
      </c>
      <c r="C182" s="21">
        <v>395</v>
      </c>
      <c r="D182" s="12"/>
      <c r="E182" s="60"/>
    </row>
    <row r="183" spans="1:5" ht="11.25" customHeight="1">
      <c r="A183" s="217" t="s">
        <v>1031</v>
      </c>
      <c r="B183" s="215" t="s">
        <v>1032</v>
      </c>
      <c r="C183" s="21">
        <v>510</v>
      </c>
      <c r="D183" s="12"/>
      <c r="E183" s="60"/>
    </row>
    <row r="184" spans="1:5" ht="11.25" customHeight="1">
      <c r="A184" s="217" t="s">
        <v>1033</v>
      </c>
      <c r="B184" s="215" t="s">
        <v>1034</v>
      </c>
      <c r="C184" s="21">
        <v>420</v>
      </c>
      <c r="D184" s="12"/>
      <c r="E184" s="60"/>
    </row>
    <row r="185" spans="1:5" ht="11.25" customHeight="1">
      <c r="A185" s="217" t="s">
        <v>1035</v>
      </c>
      <c r="B185" s="215" t="s">
        <v>1036</v>
      </c>
      <c r="C185" s="21">
        <v>465</v>
      </c>
      <c r="D185" s="12"/>
      <c r="E185" s="60"/>
    </row>
    <row r="186" spans="1:5" ht="11.25" customHeight="1">
      <c r="A186" s="217" t="s">
        <v>1037</v>
      </c>
      <c r="B186" s="215" t="s">
        <v>860</v>
      </c>
      <c r="C186" s="21">
        <v>455</v>
      </c>
      <c r="D186" s="12"/>
      <c r="E186" s="60"/>
    </row>
    <row r="187" spans="1:5" ht="11.25" customHeight="1">
      <c r="A187" s="217" t="s">
        <v>1038</v>
      </c>
      <c r="B187" s="215" t="s">
        <v>1039</v>
      </c>
      <c r="C187" s="21">
        <v>480</v>
      </c>
      <c r="D187" s="12"/>
      <c r="E187" s="60"/>
    </row>
    <row r="188" spans="1:5" ht="11.25" customHeight="1">
      <c r="A188" s="217" t="s">
        <v>1040</v>
      </c>
      <c r="B188" s="215" t="s">
        <v>1041</v>
      </c>
      <c r="C188" s="21">
        <v>447</v>
      </c>
      <c r="D188" s="12"/>
      <c r="E188" s="60"/>
    </row>
    <row r="189" spans="1:5" ht="11.25" customHeight="1">
      <c r="A189" s="217" t="s">
        <v>1042</v>
      </c>
      <c r="B189" s="215" t="s">
        <v>861</v>
      </c>
      <c r="C189" s="21">
        <v>405</v>
      </c>
      <c r="D189" s="12"/>
      <c r="E189" s="60"/>
    </row>
    <row r="190" spans="1:5" ht="11.25" customHeight="1">
      <c r="A190" s="217" t="s">
        <v>1043</v>
      </c>
      <c r="B190" s="215" t="s">
        <v>1044</v>
      </c>
      <c r="C190" s="21">
        <v>451</v>
      </c>
      <c r="D190" s="12"/>
      <c r="E190" s="60"/>
    </row>
    <row r="191" spans="1:5" ht="11.25" customHeight="1">
      <c r="A191" s="13" t="s">
        <v>868</v>
      </c>
      <c r="B191" s="13" t="s">
        <v>1200</v>
      </c>
      <c r="C191" s="21">
        <v>600</v>
      </c>
      <c r="D191" s="12"/>
      <c r="E191" s="60"/>
    </row>
    <row r="192" spans="1:5" ht="11.25" customHeight="1">
      <c r="A192" s="13" t="s">
        <v>869</v>
      </c>
      <c r="B192" s="13" t="s">
        <v>163</v>
      </c>
      <c r="C192" s="21" t="s">
        <v>822</v>
      </c>
      <c r="D192" s="12"/>
      <c r="E192" s="60"/>
    </row>
    <row r="193" spans="1:5" ht="11.25" customHeight="1">
      <c r="A193" s="13" t="s">
        <v>870</v>
      </c>
      <c r="B193" s="13" t="s">
        <v>164</v>
      </c>
      <c r="C193" s="21" t="s">
        <v>822</v>
      </c>
      <c r="D193" s="12"/>
      <c r="E193" s="60"/>
    </row>
    <row r="194" spans="1:5" ht="11.25" customHeight="1">
      <c r="A194" s="217" t="s">
        <v>1057</v>
      </c>
      <c r="B194" s="215" t="s">
        <v>1058</v>
      </c>
      <c r="C194" s="21">
        <v>202</v>
      </c>
      <c r="D194" s="12"/>
      <c r="E194" s="60"/>
    </row>
    <row r="195" spans="1:5" ht="11.25" customHeight="1">
      <c r="A195" s="217" t="s">
        <v>1059</v>
      </c>
      <c r="B195" s="215" t="s">
        <v>1060</v>
      </c>
      <c r="C195" s="21">
        <v>201</v>
      </c>
      <c r="D195" s="12"/>
      <c r="E195" s="60"/>
    </row>
    <row r="196" spans="1:5" ht="11.25" customHeight="1">
      <c r="A196" s="217" t="s">
        <v>1061</v>
      </c>
      <c r="B196" s="215" t="s">
        <v>1062</v>
      </c>
      <c r="C196" s="21">
        <v>127</v>
      </c>
      <c r="D196" s="12"/>
      <c r="E196" s="60"/>
    </row>
    <row r="197" spans="1:5" ht="11.25" customHeight="1">
      <c r="A197" s="217" t="s">
        <v>1063</v>
      </c>
      <c r="B197" s="215" t="s">
        <v>1064</v>
      </c>
      <c r="C197" s="21">
        <v>164</v>
      </c>
      <c r="D197" s="12"/>
      <c r="E197" s="60"/>
    </row>
    <row r="198" spans="1:5" ht="11.25" customHeight="1">
      <c r="A198" s="217" t="s">
        <v>1065</v>
      </c>
      <c r="B198" s="215" t="s">
        <v>1066</v>
      </c>
      <c r="C198" s="21">
        <v>163</v>
      </c>
      <c r="D198" s="12"/>
      <c r="E198" s="60"/>
    </row>
    <row r="199" spans="1:5" ht="11.25" customHeight="1">
      <c r="A199" s="217" t="s">
        <v>1067</v>
      </c>
      <c r="B199" s="215" t="s">
        <v>824</v>
      </c>
      <c r="C199" s="21">
        <v>444</v>
      </c>
      <c r="D199" s="12"/>
      <c r="E199" s="60"/>
    </row>
    <row r="200" spans="1:5" ht="11.25" customHeight="1">
      <c r="A200" s="217" t="s">
        <v>1068</v>
      </c>
      <c r="B200" s="215" t="s">
        <v>1069</v>
      </c>
      <c r="C200" s="21">
        <v>168</v>
      </c>
      <c r="D200" s="12"/>
      <c r="E200" s="60"/>
    </row>
    <row r="201" spans="1:5" ht="11.25" customHeight="1">
      <c r="A201" s="217" t="s">
        <v>1070</v>
      </c>
      <c r="B201" s="215" t="s">
        <v>1071</v>
      </c>
      <c r="C201" s="21">
        <v>219</v>
      </c>
      <c r="D201" s="12"/>
      <c r="E201" s="60"/>
    </row>
    <row r="202" spans="1:5" ht="11.25" customHeight="1">
      <c r="A202" s="217" t="s">
        <v>1072</v>
      </c>
      <c r="B202" s="215" t="s">
        <v>1073</v>
      </c>
      <c r="C202" s="21">
        <v>503</v>
      </c>
      <c r="D202" s="12"/>
      <c r="E202" s="60"/>
    </row>
    <row r="203" spans="1:5" ht="11.25" customHeight="1">
      <c r="A203" s="217" t="s">
        <v>1074</v>
      </c>
      <c r="B203" s="215" t="s">
        <v>1075</v>
      </c>
      <c r="C203" s="21">
        <v>535</v>
      </c>
      <c r="D203" s="12"/>
      <c r="E203" s="60"/>
    </row>
    <row r="204" spans="1:5" ht="11.25" customHeight="1">
      <c r="A204" s="217" t="s">
        <v>1076</v>
      </c>
      <c r="B204" s="215" t="s">
        <v>1077</v>
      </c>
      <c r="C204" s="21">
        <v>458</v>
      </c>
      <c r="D204" s="12"/>
      <c r="E204" s="60"/>
    </row>
    <row r="205" spans="1:5" ht="11.25" customHeight="1">
      <c r="A205" s="217" t="s">
        <v>1078</v>
      </c>
      <c r="B205" s="215" t="s">
        <v>1079</v>
      </c>
      <c r="C205" s="21">
        <v>322</v>
      </c>
      <c r="D205" s="12"/>
      <c r="E205" s="60"/>
    </row>
    <row r="206" spans="1:5" ht="11.25" customHeight="1">
      <c r="A206" s="217" t="s">
        <v>1080</v>
      </c>
      <c r="B206" s="215" t="s">
        <v>1081</v>
      </c>
      <c r="C206" s="21">
        <v>279</v>
      </c>
      <c r="D206" s="12"/>
      <c r="E206" s="60"/>
    </row>
    <row r="207" spans="1:5" ht="11.25" customHeight="1">
      <c r="A207" s="217" t="s">
        <v>1082</v>
      </c>
      <c r="B207" s="215" t="s">
        <v>1083</v>
      </c>
      <c r="C207" s="21">
        <v>254</v>
      </c>
      <c r="D207" s="12"/>
      <c r="E207" s="60"/>
    </row>
    <row r="208" spans="1:5" ht="11.25" customHeight="1">
      <c r="A208" s="217" t="s">
        <v>1085</v>
      </c>
      <c r="B208" s="215" t="s">
        <v>1086</v>
      </c>
      <c r="C208" s="21">
        <v>567</v>
      </c>
      <c r="D208" s="12"/>
      <c r="E208" s="60"/>
    </row>
    <row r="209" spans="1:5" ht="11.25" customHeight="1">
      <c r="A209" s="217" t="s">
        <v>580</v>
      </c>
      <c r="B209" s="215" t="s">
        <v>582</v>
      </c>
      <c r="C209" s="21" t="s">
        <v>822</v>
      </c>
      <c r="D209" s="12"/>
      <c r="E209" s="60"/>
    </row>
    <row r="210" spans="1:5" ht="11.25" customHeight="1">
      <c r="A210" s="217" t="s">
        <v>581</v>
      </c>
      <c r="B210" s="215" t="s">
        <v>1084</v>
      </c>
      <c r="C210" s="21" t="s">
        <v>822</v>
      </c>
      <c r="D210" s="12"/>
      <c r="E210" s="60"/>
    </row>
    <row r="211" spans="1:5" ht="11.25" customHeight="1">
      <c r="A211" s="217" t="s">
        <v>583</v>
      </c>
      <c r="B211" s="215" t="s">
        <v>584</v>
      </c>
      <c r="C211" s="21" t="s">
        <v>822</v>
      </c>
      <c r="D211" s="12"/>
      <c r="E211" s="60"/>
    </row>
    <row r="212" spans="1:5" ht="11.25" customHeight="1">
      <c r="A212" s="217" t="s">
        <v>1087</v>
      </c>
      <c r="B212" s="215" t="s">
        <v>1088</v>
      </c>
      <c r="C212" s="21">
        <v>686</v>
      </c>
      <c r="D212" s="12"/>
      <c r="E212" s="60"/>
    </row>
    <row r="213" spans="1:5" ht="11.25" customHeight="1">
      <c r="A213" s="217" t="s">
        <v>1089</v>
      </c>
      <c r="B213" s="215" t="s">
        <v>1090</v>
      </c>
      <c r="C213" s="21">
        <v>390</v>
      </c>
      <c r="D213" s="12"/>
      <c r="E213" s="60"/>
    </row>
    <row r="214" spans="1:5" ht="11.25" customHeight="1">
      <c r="A214" s="217" t="s">
        <v>1091</v>
      </c>
      <c r="B214" s="215" t="s">
        <v>1092</v>
      </c>
      <c r="C214" s="21">
        <v>461</v>
      </c>
      <c r="D214" s="12"/>
      <c r="E214" s="60"/>
    </row>
    <row r="215" spans="1:5" ht="11.25" customHeight="1">
      <c r="A215" s="217" t="s">
        <v>1093</v>
      </c>
      <c r="B215" s="215" t="s">
        <v>1094</v>
      </c>
      <c r="C215" s="21">
        <v>506</v>
      </c>
      <c r="D215" s="12"/>
      <c r="E215" s="60"/>
    </row>
    <row r="216" spans="1:5" ht="11.25" customHeight="1">
      <c r="A216" s="217" t="s">
        <v>1095</v>
      </c>
      <c r="B216" s="215" t="s">
        <v>1096</v>
      </c>
      <c r="C216" s="21">
        <v>467</v>
      </c>
      <c r="D216" s="12"/>
      <c r="E216" s="60"/>
    </row>
    <row r="217" spans="1:5" ht="11.25" customHeight="1">
      <c r="A217" s="217" t="s">
        <v>1097</v>
      </c>
      <c r="B217" s="215" t="s">
        <v>1098</v>
      </c>
      <c r="C217" s="21">
        <v>460</v>
      </c>
      <c r="D217" s="12"/>
      <c r="E217" s="60"/>
    </row>
    <row r="218" spans="1:5" ht="11.25" customHeight="1">
      <c r="A218" s="217" t="s">
        <v>1099</v>
      </c>
      <c r="B218" s="215" t="s">
        <v>1100</v>
      </c>
      <c r="C218" s="21">
        <v>525</v>
      </c>
      <c r="D218" s="12"/>
      <c r="E218" s="60"/>
    </row>
    <row r="219" spans="1:5" ht="11.25" customHeight="1">
      <c r="A219" s="217" t="s">
        <v>1101</v>
      </c>
      <c r="B219" s="215" t="s">
        <v>1102</v>
      </c>
      <c r="C219" s="21">
        <v>525</v>
      </c>
      <c r="D219" s="12"/>
      <c r="E219" s="60"/>
    </row>
    <row r="220" spans="1:5" ht="11.25" customHeight="1">
      <c r="A220" s="217" t="s">
        <v>1103</v>
      </c>
      <c r="B220" s="215" t="s">
        <v>1104</v>
      </c>
      <c r="C220" s="21">
        <v>504</v>
      </c>
      <c r="D220" s="12"/>
      <c r="E220" s="60"/>
    </row>
    <row r="221" spans="1:5" ht="11.25" customHeight="1">
      <c r="A221" s="217" t="s">
        <v>1105</v>
      </c>
      <c r="B221" s="215" t="s">
        <v>1106</v>
      </c>
      <c r="C221" s="21">
        <v>419</v>
      </c>
      <c r="D221" s="12"/>
      <c r="E221" s="60"/>
    </row>
    <row r="222" spans="1:5" ht="11.25" customHeight="1">
      <c r="A222" s="217" t="s">
        <v>1107</v>
      </c>
      <c r="B222" s="215" t="s">
        <v>1108</v>
      </c>
      <c r="C222" s="21">
        <v>378</v>
      </c>
      <c r="D222" s="12"/>
      <c r="E222" s="60"/>
    </row>
    <row r="223" spans="1:5" ht="11.25" customHeight="1">
      <c r="A223" s="217" t="s">
        <v>1109</v>
      </c>
      <c r="B223" s="215" t="s">
        <v>1110</v>
      </c>
      <c r="C223" s="21">
        <v>489</v>
      </c>
      <c r="D223" s="12"/>
      <c r="E223" s="60"/>
    </row>
    <row r="224" spans="1:5" ht="11.25" customHeight="1">
      <c r="A224" s="217" t="s">
        <v>1112</v>
      </c>
      <c r="B224" s="215" t="s">
        <v>1113</v>
      </c>
      <c r="C224" s="21">
        <v>419</v>
      </c>
      <c r="D224" s="12"/>
      <c r="E224" s="60"/>
    </row>
    <row r="225" spans="1:5" ht="11.25" customHeight="1">
      <c r="A225" s="217" t="s">
        <v>1114</v>
      </c>
      <c r="B225" s="215" t="s">
        <v>1115</v>
      </c>
      <c r="C225" s="21">
        <v>450</v>
      </c>
      <c r="D225" s="12"/>
      <c r="E225" s="60"/>
    </row>
    <row r="226" spans="1:5" ht="11.25" customHeight="1">
      <c r="A226" s="217" t="s">
        <v>585</v>
      </c>
      <c r="B226" s="215" t="s">
        <v>1111</v>
      </c>
      <c r="C226" s="21" t="s">
        <v>822</v>
      </c>
      <c r="D226" s="12"/>
      <c r="E226" s="60"/>
    </row>
    <row r="227" spans="1:5" ht="11.25" customHeight="1">
      <c r="A227" s="217" t="s">
        <v>586</v>
      </c>
      <c r="B227" s="215" t="s">
        <v>1116</v>
      </c>
      <c r="C227" s="21" t="s">
        <v>822</v>
      </c>
      <c r="D227" s="12"/>
      <c r="E227" s="60"/>
    </row>
    <row r="228" spans="1:5" ht="11.25" customHeight="1">
      <c r="A228" s="217" t="s">
        <v>1117</v>
      </c>
      <c r="B228" s="215" t="s">
        <v>1118</v>
      </c>
      <c r="C228" s="21">
        <v>430</v>
      </c>
      <c r="D228" s="12"/>
      <c r="E228" s="60"/>
    </row>
    <row r="229" spans="1:5" ht="11.25" customHeight="1">
      <c r="A229" s="217" t="s">
        <v>1119</v>
      </c>
      <c r="B229" s="215" t="s">
        <v>1120</v>
      </c>
      <c r="C229" s="21">
        <v>474</v>
      </c>
      <c r="D229" s="12"/>
      <c r="E229" s="60"/>
    </row>
    <row r="230" spans="1:5" ht="11.25" customHeight="1">
      <c r="A230" s="217" t="s">
        <v>1121</v>
      </c>
      <c r="B230" s="215" t="s">
        <v>1122</v>
      </c>
      <c r="C230" s="21">
        <v>405</v>
      </c>
      <c r="D230" s="12"/>
      <c r="E230" s="60"/>
    </row>
    <row r="231" spans="1:5" ht="11.25" customHeight="1">
      <c r="A231" s="217" t="s">
        <v>1123</v>
      </c>
      <c r="B231" s="215" t="s">
        <v>1124</v>
      </c>
      <c r="C231" s="21">
        <v>408</v>
      </c>
      <c r="D231" s="12"/>
      <c r="E231" s="60"/>
    </row>
    <row r="232" spans="1:5" ht="11.25" customHeight="1">
      <c r="A232" s="217" t="s">
        <v>1125</v>
      </c>
      <c r="B232" s="215" t="s">
        <v>1126</v>
      </c>
      <c r="C232" s="21">
        <v>452</v>
      </c>
      <c r="D232" s="12"/>
      <c r="E232" s="60"/>
    </row>
    <row r="233" spans="1:5" ht="11.25" customHeight="1">
      <c r="A233" s="217" t="s">
        <v>1127</v>
      </c>
      <c r="B233" s="215" t="s">
        <v>1128</v>
      </c>
      <c r="C233" s="21">
        <v>501</v>
      </c>
      <c r="D233" s="12"/>
      <c r="E233" s="60"/>
    </row>
    <row r="234" spans="1:5" ht="11.25" customHeight="1">
      <c r="A234" s="217" t="s">
        <v>1129</v>
      </c>
      <c r="B234" s="215" t="s">
        <v>412</v>
      </c>
      <c r="C234" s="21">
        <v>510</v>
      </c>
      <c r="D234" s="12"/>
      <c r="E234" s="60"/>
    </row>
    <row r="235" spans="1:5" ht="11.25" customHeight="1">
      <c r="A235" s="217" t="s">
        <v>413</v>
      </c>
      <c r="B235" s="215" t="s">
        <v>414</v>
      </c>
      <c r="C235" s="21">
        <v>547</v>
      </c>
      <c r="D235" s="12"/>
      <c r="E235" s="60"/>
    </row>
    <row r="236" spans="1:5" ht="11.25" customHeight="1">
      <c r="A236" s="217" t="s">
        <v>415</v>
      </c>
      <c r="B236" s="215" t="s">
        <v>416</v>
      </c>
      <c r="C236" s="21">
        <v>503</v>
      </c>
      <c r="D236" s="12"/>
      <c r="E236" s="60"/>
    </row>
    <row r="237" spans="1:7" ht="11.25" customHeight="1">
      <c r="A237" s="217" t="s">
        <v>417</v>
      </c>
      <c r="B237" s="215" t="s">
        <v>418</v>
      </c>
      <c r="C237" s="21">
        <v>479</v>
      </c>
      <c r="D237" s="12"/>
      <c r="E237" s="60"/>
      <c r="F237" s="2"/>
      <c r="G237" s="20"/>
    </row>
    <row r="238" spans="1:7" ht="11.25" customHeight="1">
      <c r="A238" s="217" t="s">
        <v>419</v>
      </c>
      <c r="B238" s="215" t="s">
        <v>420</v>
      </c>
      <c r="C238" s="21">
        <v>501</v>
      </c>
      <c r="D238" s="12"/>
      <c r="E238" s="60"/>
      <c r="F238" s="2"/>
      <c r="G238" s="20"/>
    </row>
    <row r="239" spans="1:7" ht="11.25" customHeight="1">
      <c r="A239" s="217" t="s">
        <v>421</v>
      </c>
      <c r="B239" s="215" t="s">
        <v>422</v>
      </c>
      <c r="C239" s="21">
        <v>499</v>
      </c>
      <c r="D239" s="12"/>
      <c r="E239" s="60"/>
      <c r="F239" s="2"/>
      <c r="G239" s="2"/>
    </row>
    <row r="240" spans="1:7" ht="11.25" customHeight="1">
      <c r="A240" s="217" t="s">
        <v>423</v>
      </c>
      <c r="B240" s="215" t="s">
        <v>424</v>
      </c>
      <c r="C240" s="21">
        <v>494</v>
      </c>
      <c r="D240" s="12"/>
      <c r="E240" s="60"/>
      <c r="F240" s="2"/>
      <c r="G240" s="2"/>
    </row>
    <row r="241" spans="1:7" ht="11.25" customHeight="1">
      <c r="A241" s="217" t="s">
        <v>425</v>
      </c>
      <c r="B241" s="215" t="s">
        <v>426</v>
      </c>
      <c r="C241" s="21">
        <v>232</v>
      </c>
      <c r="D241" s="12"/>
      <c r="E241" s="60"/>
      <c r="F241" s="2"/>
      <c r="G241" s="2"/>
    </row>
    <row r="242" spans="1:7" ht="11.25" customHeight="1">
      <c r="A242" s="217" t="s">
        <v>427</v>
      </c>
      <c r="B242" s="215" t="s">
        <v>428</v>
      </c>
      <c r="C242" s="21">
        <v>385</v>
      </c>
      <c r="D242" s="12"/>
      <c r="E242" s="60"/>
      <c r="F242" s="2"/>
      <c r="G242" s="2"/>
    </row>
    <row r="243" spans="1:7" ht="11.25" customHeight="1">
      <c r="A243" s="217" t="s">
        <v>429</v>
      </c>
      <c r="B243" s="215" t="s">
        <v>510</v>
      </c>
      <c r="C243" s="21">
        <v>593</v>
      </c>
      <c r="D243" s="12"/>
      <c r="E243" s="60"/>
      <c r="F243" s="2"/>
      <c r="G243" s="2"/>
    </row>
    <row r="244" spans="1:7" ht="11.25" customHeight="1">
      <c r="A244" s="217" t="s">
        <v>511</v>
      </c>
      <c r="B244" s="215" t="s">
        <v>512</v>
      </c>
      <c r="C244" s="21">
        <v>520</v>
      </c>
      <c r="D244" s="12"/>
      <c r="E244" s="60"/>
      <c r="F244" s="2"/>
      <c r="G244" s="2"/>
    </row>
    <row r="245" spans="1:7" ht="11.25" customHeight="1">
      <c r="A245" s="217" t="s">
        <v>513</v>
      </c>
      <c r="B245" s="215" t="s">
        <v>514</v>
      </c>
      <c r="C245" s="21">
        <v>543</v>
      </c>
      <c r="D245" s="12"/>
      <c r="E245" s="60"/>
      <c r="F245" s="2"/>
      <c r="G245" s="2"/>
    </row>
    <row r="246" spans="1:7" ht="11.25" customHeight="1">
      <c r="A246" s="217" t="s">
        <v>515</v>
      </c>
      <c r="B246" s="215" t="s">
        <v>516</v>
      </c>
      <c r="C246" s="21">
        <v>486</v>
      </c>
      <c r="D246" s="12"/>
      <c r="E246" s="60"/>
      <c r="F246" s="2"/>
      <c r="G246" s="2"/>
    </row>
    <row r="247" spans="1:7" ht="11.25" customHeight="1">
      <c r="A247" s="217" t="s">
        <v>517</v>
      </c>
      <c r="B247" s="215" t="s">
        <v>518</v>
      </c>
      <c r="C247" s="21">
        <v>530</v>
      </c>
      <c r="D247" s="12"/>
      <c r="E247" s="60"/>
      <c r="F247" s="2"/>
      <c r="G247" s="2"/>
    </row>
    <row r="248" spans="1:7" ht="11.25" customHeight="1">
      <c r="A248" s="217" t="s">
        <v>519</v>
      </c>
      <c r="B248" s="215" t="s">
        <v>520</v>
      </c>
      <c r="C248" s="21">
        <v>535</v>
      </c>
      <c r="D248" s="12"/>
      <c r="E248" s="60"/>
      <c r="F248" s="2"/>
      <c r="G248" s="2"/>
    </row>
    <row r="249" spans="1:7" ht="11.25" customHeight="1">
      <c r="A249" s="217" t="s">
        <v>521</v>
      </c>
      <c r="B249" s="215" t="s">
        <v>522</v>
      </c>
      <c r="C249" s="21">
        <v>501</v>
      </c>
      <c r="D249" s="12"/>
      <c r="E249" s="60"/>
      <c r="F249" s="2"/>
      <c r="G249" s="2"/>
    </row>
    <row r="250" spans="1:7" ht="11.25" customHeight="1">
      <c r="A250" s="217" t="s">
        <v>523</v>
      </c>
      <c r="B250" s="215" t="s">
        <v>524</v>
      </c>
      <c r="C250" s="21">
        <v>487</v>
      </c>
      <c r="D250" s="12"/>
      <c r="E250" s="60"/>
      <c r="F250" s="2"/>
      <c r="G250" s="2"/>
    </row>
    <row r="251" spans="1:7" ht="11.25" customHeight="1">
      <c r="A251" s="217" t="s">
        <v>525</v>
      </c>
      <c r="B251" s="215" t="s">
        <v>526</v>
      </c>
      <c r="C251" s="21">
        <v>481</v>
      </c>
      <c r="D251" s="12"/>
      <c r="E251" s="60"/>
      <c r="F251" s="2"/>
      <c r="G251" s="2"/>
    </row>
    <row r="252" spans="1:7" ht="11.25" customHeight="1">
      <c r="A252" s="217" t="s">
        <v>527</v>
      </c>
      <c r="B252" s="215" t="s">
        <v>528</v>
      </c>
      <c r="C252" s="21">
        <v>467</v>
      </c>
      <c r="D252" s="12"/>
      <c r="E252" s="60"/>
      <c r="F252" s="2"/>
      <c r="G252" s="2"/>
    </row>
    <row r="253" spans="1:7" ht="11.25" customHeight="1">
      <c r="A253" s="217" t="s">
        <v>529</v>
      </c>
      <c r="B253" s="215" t="s">
        <v>530</v>
      </c>
      <c r="C253" s="21">
        <v>426</v>
      </c>
      <c r="D253" s="12"/>
      <c r="E253" s="60"/>
      <c r="F253" s="2"/>
      <c r="G253" s="2"/>
    </row>
    <row r="254" spans="1:7" ht="11.25" customHeight="1">
      <c r="A254" s="217" t="s">
        <v>531</v>
      </c>
      <c r="B254" s="215" t="s">
        <v>1195</v>
      </c>
      <c r="C254" s="21">
        <v>413</v>
      </c>
      <c r="D254" s="12"/>
      <c r="E254" s="60"/>
      <c r="F254" s="2"/>
      <c r="G254" s="2"/>
    </row>
    <row r="255" spans="1:7" ht="11.25" customHeight="1">
      <c r="A255" s="217" t="s">
        <v>1196</v>
      </c>
      <c r="B255" s="215" t="s">
        <v>1197</v>
      </c>
      <c r="C255" s="21">
        <v>553</v>
      </c>
      <c r="D255" s="12"/>
      <c r="E255" s="60"/>
      <c r="F255" s="2"/>
      <c r="G255" s="2"/>
    </row>
    <row r="256" spans="1:7" ht="11.25" customHeight="1">
      <c r="A256" s="217" t="s">
        <v>1198</v>
      </c>
      <c r="B256" s="215" t="s">
        <v>367</v>
      </c>
      <c r="C256" s="21">
        <v>408</v>
      </c>
      <c r="D256" s="12"/>
      <c r="E256" s="60"/>
      <c r="F256" s="2"/>
      <c r="G256" s="2"/>
    </row>
    <row r="257" spans="1:7" ht="11.25" customHeight="1">
      <c r="A257" s="217" t="s">
        <v>368</v>
      </c>
      <c r="B257" s="215" t="s">
        <v>507</v>
      </c>
      <c r="C257" s="21">
        <v>469</v>
      </c>
      <c r="D257" s="12"/>
      <c r="E257" s="60"/>
      <c r="F257" s="2"/>
      <c r="G257" s="2"/>
    </row>
    <row r="258" spans="1:7" ht="11.25" customHeight="1">
      <c r="A258" s="217" t="s">
        <v>369</v>
      </c>
      <c r="B258" s="215" t="s">
        <v>1202</v>
      </c>
      <c r="C258" s="21" t="s">
        <v>822</v>
      </c>
      <c r="D258" s="12"/>
      <c r="E258" s="60"/>
      <c r="F258" s="2"/>
      <c r="G258" s="2"/>
    </row>
    <row r="259" spans="1:7" ht="11.25" customHeight="1">
      <c r="A259" s="217" t="s">
        <v>371</v>
      </c>
      <c r="B259" s="215" t="s">
        <v>372</v>
      </c>
      <c r="C259" s="21">
        <v>744</v>
      </c>
      <c r="D259" s="12"/>
      <c r="E259" s="60"/>
      <c r="F259" s="2"/>
      <c r="G259" s="2"/>
    </row>
    <row r="260" spans="1:7" ht="11.25" customHeight="1">
      <c r="A260" s="217" t="s">
        <v>373</v>
      </c>
      <c r="B260" s="215" t="s">
        <v>374</v>
      </c>
      <c r="C260" s="21">
        <v>451</v>
      </c>
      <c r="D260" s="12"/>
      <c r="E260" s="60"/>
      <c r="F260" s="2"/>
      <c r="G260" s="2"/>
    </row>
    <row r="261" spans="1:7" ht="11.25" customHeight="1">
      <c r="A261" s="217" t="s">
        <v>375</v>
      </c>
      <c r="B261" s="215" t="s">
        <v>376</v>
      </c>
      <c r="C261" s="21">
        <v>533</v>
      </c>
      <c r="D261" s="12"/>
      <c r="E261" s="60"/>
      <c r="F261" s="2"/>
      <c r="G261" s="2"/>
    </row>
    <row r="262" spans="1:7" ht="11.25" customHeight="1">
      <c r="A262" s="217" t="s">
        <v>377</v>
      </c>
      <c r="B262" s="215" t="s">
        <v>378</v>
      </c>
      <c r="C262" s="21">
        <v>493</v>
      </c>
      <c r="D262" s="12"/>
      <c r="E262" s="60"/>
      <c r="F262" s="2"/>
      <c r="G262" s="2"/>
    </row>
    <row r="263" spans="1:5" ht="11.25" customHeight="1">
      <c r="A263" s="217" t="s">
        <v>379</v>
      </c>
      <c r="B263" s="215" t="s">
        <v>380</v>
      </c>
      <c r="C263" s="21">
        <v>459</v>
      </c>
      <c r="D263" s="12"/>
      <c r="E263" s="60"/>
    </row>
    <row r="264" spans="1:5" ht="11.25" customHeight="1">
      <c r="A264" s="217" t="s">
        <v>381</v>
      </c>
      <c r="B264" s="215" t="s">
        <v>382</v>
      </c>
      <c r="C264" s="21">
        <v>447</v>
      </c>
      <c r="D264" s="12"/>
      <c r="E264" s="60"/>
    </row>
    <row r="265" spans="1:5" ht="11.25" customHeight="1">
      <c r="A265" s="217" t="s">
        <v>383</v>
      </c>
      <c r="B265" s="215" t="s">
        <v>384</v>
      </c>
      <c r="C265" s="21">
        <v>472</v>
      </c>
      <c r="D265" s="12"/>
      <c r="E265" s="60"/>
    </row>
    <row r="266" spans="1:5" ht="11.25" customHeight="1">
      <c r="A266" s="217" t="s">
        <v>385</v>
      </c>
      <c r="B266" s="215" t="s">
        <v>386</v>
      </c>
      <c r="C266" s="21">
        <v>454</v>
      </c>
      <c r="D266" s="12"/>
      <c r="E266" s="60"/>
    </row>
    <row r="267" spans="1:5" ht="11.25" customHeight="1">
      <c r="A267" s="217" t="s">
        <v>387</v>
      </c>
      <c r="B267" s="215" t="s">
        <v>388</v>
      </c>
      <c r="C267" s="21">
        <v>518</v>
      </c>
      <c r="D267" s="12"/>
      <c r="E267" s="60"/>
    </row>
    <row r="268" spans="1:5" ht="11.25" customHeight="1">
      <c r="A268" s="217" t="s">
        <v>389</v>
      </c>
      <c r="B268" s="215" t="s">
        <v>390</v>
      </c>
      <c r="C268" s="21">
        <v>515</v>
      </c>
      <c r="D268" s="12"/>
      <c r="E268" s="60"/>
    </row>
    <row r="269" spans="1:5" ht="11.25" customHeight="1">
      <c r="A269" s="217" t="s">
        <v>391</v>
      </c>
      <c r="B269" s="215" t="s">
        <v>392</v>
      </c>
      <c r="C269" s="21">
        <v>508</v>
      </c>
      <c r="D269" s="12"/>
      <c r="E269" s="60"/>
    </row>
    <row r="270" spans="1:5" ht="11.25" customHeight="1">
      <c r="A270" s="217" t="s">
        <v>393</v>
      </c>
      <c r="B270" s="215" t="s">
        <v>394</v>
      </c>
      <c r="C270" s="21">
        <v>488</v>
      </c>
      <c r="D270" s="12"/>
      <c r="E270" s="60"/>
    </row>
    <row r="271" spans="1:5" ht="11.25" customHeight="1">
      <c r="A271" s="217" t="s">
        <v>395</v>
      </c>
      <c r="B271" s="215" t="s">
        <v>396</v>
      </c>
      <c r="C271" s="21">
        <v>531</v>
      </c>
      <c r="D271" s="12"/>
      <c r="E271" s="60"/>
    </row>
    <row r="272" spans="1:5" ht="11.25" customHeight="1">
      <c r="A272" s="217" t="s">
        <v>397</v>
      </c>
      <c r="B272" s="215" t="s">
        <v>398</v>
      </c>
      <c r="C272" s="21">
        <v>534</v>
      </c>
      <c r="D272" s="12"/>
      <c r="E272" s="60"/>
    </row>
    <row r="273" spans="1:5" ht="11.25" customHeight="1">
      <c r="A273" s="217" t="s">
        <v>399</v>
      </c>
      <c r="B273" s="215" t="s">
        <v>400</v>
      </c>
      <c r="C273" s="21">
        <v>612</v>
      </c>
      <c r="D273" s="12"/>
      <c r="E273" s="60"/>
    </row>
    <row r="274" spans="1:5" ht="11.25" customHeight="1">
      <c r="A274" s="194" t="s">
        <v>1204</v>
      </c>
      <c r="B274" s="194" t="s">
        <v>401</v>
      </c>
      <c r="C274" s="21" t="s">
        <v>822</v>
      </c>
      <c r="D274" s="12"/>
      <c r="E274" s="60"/>
    </row>
    <row r="275" spans="1:5" ht="11.25" customHeight="1">
      <c r="A275" s="217" t="s">
        <v>402</v>
      </c>
      <c r="B275" s="215" t="s">
        <v>403</v>
      </c>
      <c r="C275" s="21">
        <v>370</v>
      </c>
      <c r="D275" s="12"/>
      <c r="E275" s="60"/>
    </row>
    <row r="276" spans="1:5" ht="11.25" customHeight="1">
      <c r="A276" s="217" t="s">
        <v>19</v>
      </c>
      <c r="B276" s="215" t="s">
        <v>20</v>
      </c>
      <c r="C276" s="21">
        <v>330</v>
      </c>
      <c r="D276" s="12"/>
      <c r="E276" s="60"/>
    </row>
    <row r="277" spans="1:5" ht="11.25" customHeight="1">
      <c r="A277" s="11" t="s">
        <v>1205</v>
      </c>
      <c r="B277" s="185" t="s">
        <v>1184</v>
      </c>
      <c r="C277" s="21" t="s">
        <v>822</v>
      </c>
      <c r="D277" s="12"/>
      <c r="E277" s="60"/>
    </row>
    <row r="278" spans="1:5" ht="11.25" customHeight="1">
      <c r="A278" s="11" t="s">
        <v>301</v>
      </c>
      <c r="B278" s="11" t="s">
        <v>302</v>
      </c>
      <c r="C278" s="193" t="s">
        <v>822</v>
      </c>
      <c r="D278" s="12"/>
      <c r="E278" s="60"/>
    </row>
    <row r="279" spans="1:5" ht="11.25" customHeight="1">
      <c r="A279" s="217" t="s">
        <v>405</v>
      </c>
      <c r="B279" s="215" t="s">
        <v>466</v>
      </c>
      <c r="C279" s="21">
        <v>137</v>
      </c>
      <c r="D279" s="12"/>
      <c r="E279" s="60"/>
    </row>
    <row r="280" spans="1:5" ht="11.25" customHeight="1">
      <c r="A280" s="217" t="s">
        <v>406</v>
      </c>
      <c r="B280" s="215" t="s">
        <v>467</v>
      </c>
      <c r="C280" s="21">
        <v>97</v>
      </c>
      <c r="D280" s="12"/>
      <c r="E280" s="60"/>
    </row>
    <row r="281" spans="1:5" ht="11.25" customHeight="1">
      <c r="A281" s="217" t="s">
        <v>407</v>
      </c>
      <c r="B281" s="215" t="s">
        <v>468</v>
      </c>
      <c r="C281" s="21">
        <v>107</v>
      </c>
      <c r="D281" s="12"/>
      <c r="E281" s="60"/>
    </row>
    <row r="282" spans="1:5" ht="11.25" customHeight="1">
      <c r="A282" s="217" t="s">
        <v>408</v>
      </c>
      <c r="B282" s="215" t="s">
        <v>469</v>
      </c>
      <c r="C282" s="21">
        <v>129</v>
      </c>
      <c r="D282" s="12"/>
      <c r="E282" s="60"/>
    </row>
    <row r="283" spans="1:5" ht="11.25" customHeight="1">
      <c r="A283" s="217" t="s">
        <v>409</v>
      </c>
      <c r="B283" s="215" t="s">
        <v>470</v>
      </c>
      <c r="C283" s="21">
        <v>127</v>
      </c>
      <c r="D283" s="12"/>
      <c r="E283" s="60"/>
    </row>
    <row r="284" spans="1:5" ht="11.25" customHeight="1">
      <c r="A284" s="217" t="s">
        <v>410</v>
      </c>
      <c r="B284" s="215" t="s">
        <v>471</v>
      </c>
      <c r="C284" s="21">
        <v>96</v>
      </c>
      <c r="D284" s="12"/>
      <c r="E284" s="60"/>
    </row>
    <row r="285" spans="1:5" ht="11.25" customHeight="1">
      <c r="A285" s="217" t="s">
        <v>411</v>
      </c>
      <c r="B285" s="215" t="s">
        <v>472</v>
      </c>
      <c r="C285" s="21">
        <v>108</v>
      </c>
      <c r="D285" s="12"/>
      <c r="E285" s="60"/>
    </row>
    <row r="286" spans="1:5" ht="11.25" customHeight="1">
      <c r="A286" s="217" t="s">
        <v>536</v>
      </c>
      <c r="B286" s="215" t="s">
        <v>1206</v>
      </c>
      <c r="C286" s="21">
        <v>89</v>
      </c>
      <c r="D286" s="12"/>
      <c r="E286" s="60"/>
    </row>
    <row r="287" spans="1:5" ht="11.25" customHeight="1">
      <c r="A287" s="217" t="s">
        <v>537</v>
      </c>
      <c r="B287" s="215" t="s">
        <v>538</v>
      </c>
      <c r="C287" s="21">
        <v>194</v>
      </c>
      <c r="D287" s="12"/>
      <c r="E287" s="60"/>
    </row>
    <row r="288" spans="1:5" ht="11.25" customHeight="1">
      <c r="A288" s="217" t="s">
        <v>539</v>
      </c>
      <c r="B288" s="215" t="s">
        <v>540</v>
      </c>
      <c r="C288" s="21">
        <v>106</v>
      </c>
      <c r="D288" s="12"/>
      <c r="E288" s="60"/>
    </row>
    <row r="289" spans="1:5" ht="11.25" customHeight="1">
      <c r="A289" s="217" t="s">
        <v>541</v>
      </c>
      <c r="B289" s="215" t="s">
        <v>1207</v>
      </c>
      <c r="C289" s="21">
        <v>141</v>
      </c>
      <c r="D289" s="12"/>
      <c r="E289" s="60"/>
    </row>
    <row r="290" spans="1:5" ht="11.25" customHeight="1">
      <c r="A290" s="217" t="s">
        <v>542</v>
      </c>
      <c r="B290" s="215" t="s">
        <v>1208</v>
      </c>
      <c r="C290" s="21">
        <v>93</v>
      </c>
      <c r="D290" s="12"/>
      <c r="E290" s="60"/>
    </row>
    <row r="291" spans="1:5" ht="11.25" customHeight="1">
      <c r="A291" s="217" t="s">
        <v>543</v>
      </c>
      <c r="B291" s="215" t="s">
        <v>473</v>
      </c>
      <c r="C291" s="21">
        <v>76</v>
      </c>
      <c r="D291" s="12"/>
      <c r="E291" s="60"/>
    </row>
    <row r="292" spans="1:5" ht="11.25" customHeight="1">
      <c r="A292" s="217" t="s">
        <v>544</v>
      </c>
      <c r="B292" s="215" t="s">
        <v>474</v>
      </c>
      <c r="C292" s="21">
        <v>91</v>
      </c>
      <c r="D292" s="12"/>
      <c r="E292" s="60"/>
    </row>
    <row r="293" spans="1:5" ht="11.25" customHeight="1">
      <c r="A293" s="217" t="s">
        <v>545</v>
      </c>
      <c r="B293" s="215" t="s">
        <v>1209</v>
      </c>
      <c r="C293" s="21">
        <v>97</v>
      </c>
      <c r="D293" s="12"/>
      <c r="E293" s="60"/>
    </row>
    <row r="294" spans="1:5" ht="11.25" customHeight="1">
      <c r="A294" s="217" t="s">
        <v>546</v>
      </c>
      <c r="B294" s="215" t="s">
        <v>475</v>
      </c>
      <c r="C294" s="21">
        <v>103</v>
      </c>
      <c r="D294" s="12"/>
      <c r="E294" s="60"/>
    </row>
    <row r="295" spans="1:5" ht="11.25" customHeight="1">
      <c r="A295" s="217" t="s">
        <v>547</v>
      </c>
      <c r="B295" s="215" t="s">
        <v>476</v>
      </c>
      <c r="C295" s="21">
        <v>94</v>
      </c>
      <c r="D295" s="12"/>
      <c r="E295" s="60"/>
    </row>
    <row r="296" spans="1:5" ht="11.25" customHeight="1">
      <c r="A296" s="217" t="s">
        <v>548</v>
      </c>
      <c r="B296" s="215" t="s">
        <v>587</v>
      </c>
      <c r="C296" s="21">
        <v>84</v>
      </c>
      <c r="D296" s="12"/>
      <c r="E296" s="60"/>
    </row>
    <row r="297" spans="1:5" ht="11.25" customHeight="1">
      <c r="A297" s="217" t="s">
        <v>549</v>
      </c>
      <c r="B297" s="215" t="s">
        <v>477</v>
      </c>
      <c r="C297" s="21">
        <v>60</v>
      </c>
      <c r="D297" s="12"/>
      <c r="E297" s="60"/>
    </row>
    <row r="298" spans="1:5" ht="11.25" customHeight="1">
      <c r="A298" s="217" t="s">
        <v>550</v>
      </c>
      <c r="B298" s="215" t="s">
        <v>588</v>
      </c>
      <c r="C298" s="21">
        <v>56</v>
      </c>
      <c r="D298" s="12"/>
      <c r="E298" s="60"/>
    </row>
    <row r="299" spans="1:5" ht="11.25" customHeight="1">
      <c r="A299" s="217" t="s">
        <v>551</v>
      </c>
      <c r="B299" s="215" t="s">
        <v>478</v>
      </c>
      <c r="C299" s="21">
        <v>21</v>
      </c>
      <c r="D299" s="12"/>
      <c r="E299" s="60"/>
    </row>
    <row r="300" spans="1:5" ht="11.25" customHeight="1">
      <c r="A300" s="217" t="s">
        <v>552</v>
      </c>
      <c r="B300" s="215" t="s">
        <v>479</v>
      </c>
      <c r="C300" s="21">
        <v>60</v>
      </c>
      <c r="D300" s="12"/>
      <c r="E300" s="60"/>
    </row>
    <row r="301" spans="1:5" ht="11.25" customHeight="1">
      <c r="A301" s="217" t="s">
        <v>553</v>
      </c>
      <c r="B301" s="215" t="s">
        <v>480</v>
      </c>
      <c r="C301" s="21">
        <v>19</v>
      </c>
      <c r="D301" s="12"/>
      <c r="E301" s="60"/>
    </row>
    <row r="302" spans="1:5" ht="11.25" customHeight="1">
      <c r="A302" s="217" t="s">
        <v>554</v>
      </c>
      <c r="B302" s="215" t="s">
        <v>481</v>
      </c>
      <c r="C302" s="21">
        <v>67</v>
      </c>
      <c r="D302" s="12"/>
      <c r="E302" s="60"/>
    </row>
    <row r="303" spans="1:5" ht="11.25" customHeight="1">
      <c r="A303" s="217" t="s">
        <v>555</v>
      </c>
      <c r="B303" s="215" t="s">
        <v>482</v>
      </c>
      <c r="C303" s="21">
        <v>36</v>
      </c>
      <c r="D303" s="12"/>
      <c r="E303" s="60"/>
    </row>
    <row r="304" spans="1:5" ht="11.25" customHeight="1">
      <c r="A304" s="217" t="s">
        <v>556</v>
      </c>
      <c r="B304" s="215" t="s">
        <v>483</v>
      </c>
      <c r="C304" s="21">
        <v>19</v>
      </c>
      <c r="D304" s="12"/>
      <c r="E304" s="60"/>
    </row>
    <row r="305" spans="1:4" ht="11.25" customHeight="1">
      <c r="A305" s="11"/>
      <c r="B305" s="11"/>
      <c r="C305" s="21"/>
      <c r="D305" s="12"/>
    </row>
    <row r="306" spans="1:4" ht="11.25" customHeight="1">
      <c r="A306" s="11"/>
      <c r="B306" s="11"/>
      <c r="C306" s="21"/>
      <c r="D306" s="12"/>
    </row>
    <row r="307" spans="1:4" ht="11.25" customHeight="1">
      <c r="A307" s="11"/>
      <c r="B307" s="11"/>
      <c r="C307" s="21"/>
      <c r="D307" s="12"/>
    </row>
    <row r="308" spans="1:4" ht="11.25" customHeight="1">
      <c r="A308" s="11"/>
      <c r="B308" s="11"/>
      <c r="C308" s="21"/>
      <c r="D308" s="12"/>
    </row>
    <row r="309" spans="1:4" ht="11.25" customHeight="1">
      <c r="A309" s="11"/>
      <c r="B309" s="11"/>
      <c r="C309" s="21"/>
      <c r="D309" s="12"/>
    </row>
    <row r="310" spans="1:4" ht="11.25" customHeight="1">
      <c r="A310" s="11"/>
      <c r="B310" s="11"/>
      <c r="C310" s="21"/>
      <c r="D310" s="12"/>
    </row>
    <row r="311" ht="11.25" customHeight="1">
      <c r="D311" s="12"/>
    </row>
    <row r="312" ht="11.25" customHeight="1">
      <c r="D312" s="12"/>
    </row>
    <row r="441" ht="11.25" customHeight="1">
      <c r="F441" s="185"/>
    </row>
    <row r="512" spans="2:6" ht="11.25" customHeight="1">
      <c r="B512" s="185"/>
      <c r="F512" s="185"/>
    </row>
    <row r="513" ht="11.25" customHeight="1">
      <c r="F513" s="185"/>
    </row>
    <row r="514" ht="11.25" customHeight="1">
      <c r="F514" s="185"/>
    </row>
    <row r="595" ht="11.25" customHeight="1">
      <c r="C595" s="186"/>
    </row>
    <row r="597" ht="11.25" customHeight="1">
      <c r="C597" s="185"/>
    </row>
    <row r="598" ht="11.25" customHeight="1">
      <c r="C598" s="1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indexed="25"/>
  </sheetPr>
  <dimension ref="A1:S198"/>
  <sheetViews>
    <sheetView showGridLines="0" zoomScalePageLayoutView="0" workbookViewId="0" topLeftCell="C1">
      <selection activeCell="A1" sqref="A1"/>
    </sheetView>
  </sheetViews>
  <sheetFormatPr defaultColWidth="9.33203125" defaultRowHeight="11.25"/>
  <cols>
    <col min="1" max="2" width="7.33203125" style="35" customWidth="1"/>
    <col min="3" max="3" width="1.83203125" style="35" customWidth="1"/>
    <col min="4" max="4" width="57.16015625" style="37" customWidth="1"/>
    <col min="5" max="5" width="12" style="37" customWidth="1"/>
    <col min="6" max="7" width="1.83203125" style="35" customWidth="1"/>
    <col min="8" max="8" width="17.66015625" style="35" customWidth="1"/>
    <col min="9" max="15" width="9.33203125" style="35" customWidth="1"/>
    <col min="16" max="16" width="12.66015625" style="35" customWidth="1"/>
    <col min="17" max="16384" width="9.33203125" style="35" customWidth="1"/>
  </cols>
  <sheetData>
    <row r="1" spans="1:3" ht="11.25">
      <c r="A1" s="36"/>
      <c r="C1" s="36"/>
    </row>
    <row r="2" spans="3:7" ht="11.25">
      <c r="C2" s="36"/>
      <c r="F2" s="37"/>
      <c r="G2" s="37"/>
    </row>
    <row r="3" spans="3:7" ht="11.25">
      <c r="C3" s="36"/>
      <c r="F3" s="37"/>
      <c r="G3" s="37"/>
    </row>
    <row r="4" spans="3:7" ht="11.25">
      <c r="C4" s="36"/>
      <c r="F4" s="37"/>
      <c r="G4" s="37"/>
    </row>
    <row r="5" spans="3:11" ht="11.25">
      <c r="C5" s="38"/>
      <c r="D5" s="39"/>
      <c r="E5" s="38"/>
      <c r="F5" s="37"/>
      <c r="G5" s="37"/>
      <c r="K5" s="40"/>
    </row>
    <row r="6" spans="3:7" ht="11.25">
      <c r="C6" s="41"/>
      <c r="D6" s="41" t="str">
        <f>I14</f>
        <v>Motorisation rate, NUTS 2 regions with the highest and lowest rates of change, 2000–10 (1)</v>
      </c>
      <c r="E6" s="42"/>
      <c r="F6" s="37"/>
      <c r="G6" s="37"/>
    </row>
    <row r="7" spans="3:19" s="36" customFormat="1" ht="11.25">
      <c r="C7" s="35"/>
      <c r="D7" s="35" t="str">
        <f>I15</f>
        <v>(difference between 2010 and 2000, based on number of passenger cars per thousand inhabitants)</v>
      </c>
      <c r="E7" s="42"/>
      <c r="F7" s="37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3:19" s="36" customFormat="1" ht="11.25">
      <c r="C8" s="35"/>
      <c r="D8" s="37"/>
      <c r="E8" s="42"/>
      <c r="F8" s="37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3:19" s="36" customFormat="1" ht="11.25">
      <c r="C9" s="35"/>
      <c r="D9" s="37"/>
      <c r="E9" s="37"/>
      <c r="F9" s="37"/>
      <c r="G9" s="37"/>
      <c r="H9" s="38"/>
      <c r="I9" s="38"/>
      <c r="J9" s="38"/>
      <c r="K9" s="41"/>
      <c r="L9" s="38"/>
      <c r="M9" s="38"/>
      <c r="N9" s="38"/>
      <c r="O9" s="38"/>
      <c r="P9" s="38"/>
      <c r="Q9" s="38"/>
      <c r="R9" s="38"/>
      <c r="S9" s="38"/>
    </row>
    <row r="10" spans="3:19" s="36" customFormat="1" ht="11.25">
      <c r="C10" s="35"/>
      <c r="D10" s="43" t="s">
        <v>1217</v>
      </c>
      <c r="E10" s="44" t="s">
        <v>190</v>
      </c>
      <c r="F10" s="37"/>
      <c r="G10" s="37"/>
      <c r="H10" s="38"/>
      <c r="I10" s="115"/>
      <c r="J10" s="38"/>
      <c r="K10" s="35"/>
      <c r="L10" s="38"/>
      <c r="M10" s="38"/>
      <c r="N10" s="38"/>
      <c r="O10" s="38"/>
      <c r="P10" s="38"/>
      <c r="Q10" s="38"/>
      <c r="R10" s="38"/>
      <c r="S10" s="38"/>
    </row>
    <row r="11" spans="3:19" s="36" customFormat="1" ht="11.25">
      <c r="C11" s="35"/>
      <c r="D11" s="45" t="s">
        <v>197</v>
      </c>
      <c r="E11" s="234">
        <v>386</v>
      </c>
      <c r="F11" s="37"/>
      <c r="G11" s="37"/>
      <c r="H11" s="53" t="str">
        <f ca="1">"Abbildung"&amp;MID(MID(CELL("filename",$A$1),FIND("]",CELL("filename",$A$1))+1,256),FIND(" ",MID(CELL("filename",$A$1),FIND("]",CELL("filename",$A$1))+1,256),"1"),256)&amp;":"</f>
        <v>Abbildung 10.1:</v>
      </c>
      <c r="I11" s="56" t="s">
        <v>1231</v>
      </c>
      <c r="J11" s="30"/>
      <c r="K11" s="38"/>
      <c r="L11" s="38"/>
      <c r="M11" s="38"/>
      <c r="N11" s="38"/>
      <c r="O11" s="38"/>
      <c r="P11" s="38"/>
      <c r="Q11" s="45"/>
      <c r="R11" s="38"/>
      <c r="S11" s="38"/>
    </row>
    <row r="12" spans="3:19" s="36" customFormat="1" ht="11.25">
      <c r="C12" s="35"/>
      <c r="D12" s="218" t="s">
        <v>350</v>
      </c>
      <c r="E12" s="234">
        <v>250</v>
      </c>
      <c r="F12" s="37"/>
      <c r="G12" s="37"/>
      <c r="H12" s="53"/>
      <c r="I12" s="160" t="s">
        <v>683</v>
      </c>
      <c r="J12" s="30"/>
      <c r="K12" s="38"/>
      <c r="L12" s="38"/>
      <c r="N12" s="38"/>
      <c r="O12" s="38"/>
      <c r="P12" s="38"/>
      <c r="Q12" s="45"/>
      <c r="R12" s="38"/>
      <c r="S12" s="38"/>
    </row>
    <row r="13" spans="3:19" s="36" customFormat="1" ht="11.25">
      <c r="C13" s="35"/>
      <c r="D13" s="45" t="s">
        <v>198</v>
      </c>
      <c r="E13" s="234">
        <v>237</v>
      </c>
      <c r="F13" s="37"/>
      <c r="G13" s="37"/>
      <c r="H13" s="57"/>
      <c r="I13" s="32"/>
      <c r="J13" s="30"/>
      <c r="K13" s="38"/>
      <c r="L13" s="38"/>
      <c r="M13" s="7"/>
      <c r="N13" s="38"/>
      <c r="O13" s="38"/>
      <c r="P13" s="38"/>
      <c r="Q13" s="45"/>
      <c r="R13" s="38"/>
      <c r="S13" s="38"/>
    </row>
    <row r="14" spans="4:17" ht="11.25">
      <c r="D14" s="45" t="s">
        <v>199</v>
      </c>
      <c r="E14" s="234">
        <v>218</v>
      </c>
      <c r="F14" s="37"/>
      <c r="G14" s="37"/>
      <c r="H14" s="53" t="str">
        <f ca="1">"Figure"&amp;MID(MID(CELL("filename",$A$1),FIND("]",CELL("filename",$A$1))+1,256),FIND(" ",MID(CELL("filename",$A$1),FIND("]",CELL("filename",$A$1))+1,256),"1"),256)&amp;":"</f>
        <v>Figure 10.1:</v>
      </c>
      <c r="I14" s="41" t="s">
        <v>1229</v>
      </c>
      <c r="J14" s="30"/>
      <c r="K14" s="37"/>
      <c r="L14" s="37"/>
      <c r="M14" s="10"/>
      <c r="N14" s="37"/>
      <c r="O14" s="37"/>
      <c r="Q14" s="45"/>
    </row>
    <row r="15" spans="4:17" ht="11.25">
      <c r="D15" s="45" t="s">
        <v>200</v>
      </c>
      <c r="E15" s="234">
        <v>212</v>
      </c>
      <c r="F15" s="42"/>
      <c r="H15" s="53"/>
      <c r="I15" s="1" t="s">
        <v>681</v>
      </c>
      <c r="J15" s="30"/>
      <c r="K15" s="37"/>
      <c r="L15" s="37"/>
      <c r="N15" s="37"/>
      <c r="O15" s="37"/>
      <c r="Q15" s="45"/>
    </row>
    <row r="16" spans="4:17" ht="11.25">
      <c r="D16" s="45" t="s">
        <v>201</v>
      </c>
      <c r="E16" s="234">
        <v>212</v>
      </c>
      <c r="F16" s="42"/>
      <c r="H16" s="57"/>
      <c r="J16" s="30"/>
      <c r="M16" s="7"/>
      <c r="Q16" s="45"/>
    </row>
    <row r="17" spans="4:17" ht="11.25">
      <c r="D17" s="218" t="s">
        <v>351</v>
      </c>
      <c r="E17" s="234">
        <v>203</v>
      </c>
      <c r="F17" s="42"/>
      <c r="H17" s="53" t="str">
        <f ca="1">"Graphique"&amp;MID(MID(CELL("filename",$A$1),FIND("]",CELL("filename",$A$1))+1,256),FIND(" ",MID(CELL("filename",$A$1),FIND("]",CELL("filename",$A$1))+1,256),"1"),256)&amp;":"</f>
        <v>Graphique 10.1:</v>
      </c>
      <c r="I17" s="56" t="s">
        <v>1230</v>
      </c>
      <c r="J17" s="30"/>
      <c r="M17" s="161"/>
      <c r="Q17" s="45"/>
    </row>
    <row r="18" spans="4:17" ht="11.25">
      <c r="D18" s="218" t="s">
        <v>352</v>
      </c>
      <c r="E18" s="234">
        <v>198</v>
      </c>
      <c r="F18" s="42"/>
      <c r="H18" s="34"/>
      <c r="I18" s="160" t="s">
        <v>682</v>
      </c>
      <c r="J18" s="30"/>
      <c r="Q18" s="45"/>
    </row>
    <row r="19" spans="4:17" ht="11.25">
      <c r="D19" s="45" t="s">
        <v>202</v>
      </c>
      <c r="E19" s="234">
        <v>197</v>
      </c>
      <c r="F19" s="42"/>
      <c r="H19" s="34"/>
      <c r="I19" s="115"/>
      <c r="J19" s="30"/>
      <c r="Q19" s="45"/>
    </row>
    <row r="20" spans="4:17" ht="11.25">
      <c r="D20" s="45" t="s">
        <v>203</v>
      </c>
      <c r="E20" s="234">
        <v>197</v>
      </c>
      <c r="F20" s="42"/>
      <c r="H20" s="34"/>
      <c r="J20" s="30"/>
      <c r="Q20" s="45"/>
    </row>
    <row r="21" spans="4:17" ht="11.25">
      <c r="D21" s="45"/>
      <c r="E21" s="234"/>
      <c r="F21" s="42"/>
      <c r="H21" s="34" t="s">
        <v>27</v>
      </c>
      <c r="I21" s="47"/>
      <c r="J21" s="30"/>
      <c r="Q21" s="45"/>
    </row>
    <row r="22" spans="4:17" ht="11.25">
      <c r="D22" s="45" t="s">
        <v>823</v>
      </c>
      <c r="E22" s="234">
        <v>50</v>
      </c>
      <c r="F22" s="42"/>
      <c r="H22" s="52" t="s">
        <v>30</v>
      </c>
      <c r="I22" s="188" t="s">
        <v>807</v>
      </c>
      <c r="Q22" s="45"/>
    </row>
    <row r="23" spans="4:17" ht="11.25">
      <c r="D23" s="45"/>
      <c r="E23" s="234"/>
      <c r="F23" s="42"/>
      <c r="H23" s="52"/>
      <c r="I23" s="197"/>
      <c r="J23" s="30"/>
      <c r="Q23" s="45"/>
    </row>
    <row r="24" spans="4:19" ht="11.25">
      <c r="D24" s="45" t="s">
        <v>95</v>
      </c>
      <c r="E24" s="234">
        <v>-25</v>
      </c>
      <c r="F24" s="42"/>
      <c r="H24" s="52" t="s">
        <v>35</v>
      </c>
      <c r="I24" s="188" t="s">
        <v>806</v>
      </c>
      <c r="J24" s="47"/>
      <c r="K24" s="47"/>
      <c r="L24" s="43"/>
      <c r="O24" s="48"/>
      <c r="P24" s="48"/>
      <c r="Q24" s="45"/>
      <c r="R24" s="48"/>
      <c r="S24" s="48"/>
    </row>
    <row r="25" spans="4:17" ht="11.25">
      <c r="D25" s="45" t="s">
        <v>90</v>
      </c>
      <c r="E25" s="234">
        <v>-25</v>
      </c>
      <c r="F25" s="42"/>
      <c r="H25" s="52"/>
      <c r="I25" s="197"/>
      <c r="N25" s="48"/>
      <c r="Q25" s="45"/>
    </row>
    <row r="26" spans="4:17" ht="11.25">
      <c r="D26" s="45" t="s">
        <v>98</v>
      </c>
      <c r="E26" s="234">
        <v>-32</v>
      </c>
      <c r="F26" s="42"/>
      <c r="H26" s="52" t="s">
        <v>40</v>
      </c>
      <c r="I26" s="188" t="s">
        <v>813</v>
      </c>
      <c r="J26" s="47"/>
      <c r="K26" s="47"/>
      <c r="L26" s="49"/>
      <c r="Q26" s="45"/>
    </row>
    <row r="27" spans="4:17" ht="11.25">
      <c r="D27" s="45" t="s">
        <v>191</v>
      </c>
      <c r="E27" s="234">
        <v>-36</v>
      </c>
      <c r="F27" s="42"/>
      <c r="Q27" s="45"/>
    </row>
    <row r="28" spans="4:17" ht="11.25">
      <c r="D28" s="45" t="s">
        <v>192</v>
      </c>
      <c r="E28" s="234">
        <v>-39</v>
      </c>
      <c r="F28" s="42"/>
      <c r="H28" s="29" t="s">
        <v>49</v>
      </c>
      <c r="I28" s="59"/>
      <c r="J28" s="47"/>
      <c r="K28" s="47"/>
      <c r="L28" s="41"/>
      <c r="Q28" s="45"/>
    </row>
    <row r="29" spans="4:17" ht="11.25">
      <c r="D29" s="45" t="s">
        <v>193</v>
      </c>
      <c r="E29" s="234">
        <v>-42</v>
      </c>
      <c r="F29" s="42"/>
      <c r="H29" s="28" t="s">
        <v>30</v>
      </c>
      <c r="I29" s="15" t="s">
        <v>336</v>
      </c>
      <c r="Q29" s="45"/>
    </row>
    <row r="30" spans="4:17" ht="11.25">
      <c r="D30" s="45" t="s">
        <v>194</v>
      </c>
      <c r="E30" s="234">
        <v>-43</v>
      </c>
      <c r="F30" s="42"/>
      <c r="H30" s="28"/>
      <c r="I30" s="16"/>
      <c r="Q30" s="45"/>
    </row>
    <row r="31" spans="4:17" ht="11.25">
      <c r="D31" s="45" t="s">
        <v>88</v>
      </c>
      <c r="E31" s="234">
        <v>-48</v>
      </c>
      <c r="F31" s="42"/>
      <c r="H31" s="28" t="s">
        <v>35</v>
      </c>
      <c r="I31" s="15" t="s">
        <v>337</v>
      </c>
      <c r="J31" s="30"/>
      <c r="K31" s="48"/>
      <c r="L31" s="48"/>
      <c r="M31" s="48"/>
      <c r="Q31" s="45"/>
    </row>
    <row r="32" spans="4:9" ht="11.25">
      <c r="D32" s="45" t="s">
        <v>195</v>
      </c>
      <c r="E32" s="234">
        <v>-59</v>
      </c>
      <c r="F32" s="42"/>
      <c r="H32" s="28"/>
      <c r="I32" s="17"/>
    </row>
    <row r="33" spans="3:9" ht="11.25">
      <c r="C33" s="41"/>
      <c r="D33" s="45" t="s">
        <v>196</v>
      </c>
      <c r="E33" s="234">
        <v>-63</v>
      </c>
      <c r="F33" s="42"/>
      <c r="H33" s="28" t="s">
        <v>40</v>
      </c>
      <c r="I33" s="15" t="s">
        <v>338</v>
      </c>
    </row>
    <row r="34" spans="3:9" ht="11.25">
      <c r="C34" s="41"/>
      <c r="D34" s="45"/>
      <c r="E34" s="42"/>
      <c r="F34" s="42"/>
      <c r="H34" s="41"/>
      <c r="I34" s="41"/>
    </row>
    <row r="35" spans="4:10" ht="11.25">
      <c r="D35" s="39"/>
      <c r="F35" s="42"/>
      <c r="H35" s="29" t="s">
        <v>216</v>
      </c>
      <c r="J35" s="30"/>
    </row>
    <row r="36" spans="4:10" ht="11.25">
      <c r="D36" s="35"/>
      <c r="E36" s="35"/>
      <c r="F36" s="42"/>
      <c r="H36" s="28" t="s">
        <v>30</v>
      </c>
      <c r="I36" s="45" t="s">
        <v>823</v>
      </c>
      <c r="J36" s="33"/>
    </row>
    <row r="37" spans="4:10" ht="11.25">
      <c r="D37" s="39"/>
      <c r="F37" s="42"/>
      <c r="H37" s="28"/>
      <c r="J37" s="30"/>
    </row>
    <row r="38" spans="6:10" ht="11.25">
      <c r="F38" s="42"/>
      <c r="H38" s="28" t="s">
        <v>35</v>
      </c>
      <c r="I38" s="45" t="s">
        <v>823</v>
      </c>
      <c r="J38" s="30"/>
    </row>
    <row r="39" spans="4:10" ht="11.25">
      <c r="D39" s="39"/>
      <c r="F39" s="42"/>
      <c r="H39" s="28"/>
      <c r="J39" s="30"/>
    </row>
    <row r="40" spans="3:10" s="41" customFormat="1" ht="11.25">
      <c r="C40" s="35"/>
      <c r="D40" s="39"/>
      <c r="E40" s="37"/>
      <c r="F40" s="46"/>
      <c r="H40" s="28" t="s">
        <v>40</v>
      </c>
      <c r="I40" s="45" t="s">
        <v>217</v>
      </c>
      <c r="J40" s="30"/>
    </row>
    <row r="41" spans="4:6" s="41" customFormat="1" ht="11.25">
      <c r="D41" s="39"/>
      <c r="E41" s="37"/>
      <c r="F41" s="46"/>
    </row>
    <row r="42" spans="4:6" ht="11.25">
      <c r="D42" s="39"/>
      <c r="F42" s="37"/>
    </row>
    <row r="43" spans="4:6" ht="11.25">
      <c r="D43" s="46"/>
      <c r="E43" s="46"/>
      <c r="F43" s="37"/>
    </row>
    <row r="44" spans="6:9" ht="11.25">
      <c r="F44" s="37"/>
      <c r="I44" s="51"/>
    </row>
    <row r="45" spans="3:7" s="41" customFormat="1" ht="11.25">
      <c r="C45" s="35"/>
      <c r="D45" s="37"/>
      <c r="E45" s="37"/>
      <c r="F45" s="46"/>
      <c r="G45" s="35"/>
    </row>
    <row r="46" spans="3:7" s="41" customFormat="1" ht="11.25">
      <c r="C46" s="35"/>
      <c r="D46" s="37"/>
      <c r="E46" s="50"/>
      <c r="F46" s="46"/>
      <c r="G46" s="35"/>
    </row>
    <row r="47" spans="4:6" ht="11.25">
      <c r="D47" s="41"/>
      <c r="E47" s="42"/>
      <c r="F47" s="37"/>
    </row>
    <row r="48" spans="4:6" ht="11.25">
      <c r="D48" s="41"/>
      <c r="E48" s="42"/>
      <c r="F48" s="37"/>
    </row>
    <row r="49" spans="5:6" ht="11.25">
      <c r="E49" s="42"/>
      <c r="F49" s="37"/>
    </row>
    <row r="50" spans="5:6" ht="11.25">
      <c r="E50" s="42"/>
      <c r="F50" s="37"/>
    </row>
    <row r="51" spans="5:6" ht="11.25">
      <c r="E51" s="42"/>
      <c r="F51" s="37"/>
    </row>
    <row r="52" spans="5:6" ht="11.25">
      <c r="E52" s="42"/>
      <c r="F52" s="37"/>
    </row>
    <row r="53" spans="5:6" ht="11.25">
      <c r="E53" s="42"/>
      <c r="F53" s="37"/>
    </row>
    <row r="54" spans="5:6" ht="11.25">
      <c r="E54" s="42"/>
      <c r="F54" s="37"/>
    </row>
    <row r="55" spans="5:6" ht="11.25">
      <c r="E55" s="42"/>
      <c r="F55" s="37"/>
    </row>
    <row r="56" spans="5:6" ht="11.25">
      <c r="E56" s="42"/>
      <c r="F56" s="37"/>
    </row>
    <row r="57" spans="5:6" ht="11.25">
      <c r="E57" s="42"/>
      <c r="F57" s="37"/>
    </row>
    <row r="58" spans="5:6" ht="11.25">
      <c r="E58" s="42"/>
      <c r="F58" s="37"/>
    </row>
    <row r="59" spans="5:6" ht="11.25">
      <c r="E59" s="42"/>
      <c r="F59" s="37"/>
    </row>
    <row r="60" spans="5:6" ht="11.25">
      <c r="E60" s="42"/>
      <c r="F60" s="37"/>
    </row>
    <row r="61" spans="5:6" ht="11.25">
      <c r="E61" s="42"/>
      <c r="F61" s="37"/>
    </row>
    <row r="62" spans="5:6" ht="11.25">
      <c r="E62" s="42"/>
      <c r="F62" s="37"/>
    </row>
    <row r="63" spans="5:6" ht="11.25">
      <c r="E63" s="42"/>
      <c r="F63" s="37"/>
    </row>
    <row r="64" spans="5:6" ht="11.25">
      <c r="E64" s="42"/>
      <c r="F64" s="37"/>
    </row>
    <row r="65" spans="5:6" ht="11.25">
      <c r="E65" s="42"/>
      <c r="F65" s="37"/>
    </row>
    <row r="66" spans="5:6" ht="11.25">
      <c r="E66" s="42"/>
      <c r="F66" s="37"/>
    </row>
    <row r="67" spans="5:6" ht="11.25">
      <c r="E67" s="42"/>
      <c r="F67" s="37"/>
    </row>
    <row r="68" spans="5:6" ht="11.25">
      <c r="E68" s="42"/>
      <c r="F68" s="37"/>
    </row>
    <row r="69" spans="5:6" ht="11.25">
      <c r="E69" s="42"/>
      <c r="F69" s="37"/>
    </row>
    <row r="70" spans="5:6" ht="11.25">
      <c r="E70" s="42"/>
      <c r="F70" s="37"/>
    </row>
    <row r="71" spans="5:6" ht="11.25">
      <c r="E71" s="42"/>
      <c r="F71" s="37"/>
    </row>
    <row r="72" spans="5:6" ht="11.25">
      <c r="E72" s="42"/>
      <c r="F72" s="37"/>
    </row>
    <row r="73" spans="5:6" ht="11.25">
      <c r="E73" s="42"/>
      <c r="F73" s="37"/>
    </row>
    <row r="74" spans="5:6" ht="11.25">
      <c r="E74" s="42"/>
      <c r="F74" s="37"/>
    </row>
    <row r="75" spans="5:6" ht="11.25">
      <c r="E75" s="42"/>
      <c r="F75" s="37"/>
    </row>
    <row r="76" spans="5:6" ht="11.25">
      <c r="E76" s="42"/>
      <c r="F76" s="37"/>
    </row>
    <row r="77" spans="5:6" ht="11.25">
      <c r="E77" s="42"/>
      <c r="F77" s="37"/>
    </row>
    <row r="78" spans="5:6" ht="11.25">
      <c r="E78" s="42"/>
      <c r="F78" s="37"/>
    </row>
    <row r="79" spans="5:6" ht="11.25">
      <c r="E79" s="42"/>
      <c r="F79" s="37"/>
    </row>
    <row r="80" spans="5:6" ht="11.25">
      <c r="E80" s="42"/>
      <c r="F80" s="37"/>
    </row>
    <row r="81" spans="5:6" ht="11.25">
      <c r="E81" s="42"/>
      <c r="F81" s="37"/>
    </row>
    <row r="82" spans="5:6" ht="11.25">
      <c r="E82" s="42"/>
      <c r="F82" s="37"/>
    </row>
    <row r="83" spans="5:6" ht="11.25">
      <c r="E83" s="42"/>
      <c r="F83" s="37"/>
    </row>
    <row r="84" spans="5:6" ht="11.25">
      <c r="E84" s="42"/>
      <c r="F84" s="37"/>
    </row>
    <row r="85" spans="5:6" ht="11.25">
      <c r="E85" s="42"/>
      <c r="F85" s="37"/>
    </row>
    <row r="86" spans="5:6" ht="11.25">
      <c r="E86" s="42"/>
      <c r="F86" s="37"/>
    </row>
    <row r="87" spans="5:6" ht="11.25">
      <c r="E87" s="42"/>
      <c r="F87" s="37"/>
    </row>
    <row r="88" spans="5:6" ht="11.25">
      <c r="E88" s="42"/>
      <c r="F88" s="37"/>
    </row>
    <row r="89" spans="5:6" ht="11.25">
      <c r="E89" s="42"/>
      <c r="F89" s="37"/>
    </row>
    <row r="90" spans="5:6" ht="11.25">
      <c r="E90" s="42"/>
      <c r="F90" s="37"/>
    </row>
    <row r="91" spans="5:6" ht="11.25">
      <c r="E91" s="42"/>
      <c r="F91" s="37"/>
    </row>
    <row r="92" spans="5:6" ht="11.25">
      <c r="E92" s="42"/>
      <c r="F92" s="37"/>
    </row>
    <row r="93" spans="5:6" ht="11.25">
      <c r="E93" s="42"/>
      <c r="F93" s="37"/>
    </row>
    <row r="94" spans="5:6" ht="11.25">
      <c r="E94" s="42"/>
      <c r="F94" s="37"/>
    </row>
    <row r="95" spans="5:6" ht="11.25">
      <c r="E95" s="42"/>
      <c r="F95" s="37"/>
    </row>
    <row r="96" spans="5:6" ht="11.25">
      <c r="E96" s="42"/>
      <c r="F96" s="37"/>
    </row>
    <row r="97" spans="5:6" ht="11.25">
      <c r="E97" s="42"/>
      <c r="F97" s="37"/>
    </row>
    <row r="98" spans="5:6" ht="11.25">
      <c r="E98" s="42"/>
      <c r="F98" s="37"/>
    </row>
    <row r="99" spans="5:6" ht="11.25">
      <c r="E99" s="42"/>
      <c r="F99" s="37"/>
    </row>
    <row r="100" spans="5:6" ht="11.25">
      <c r="E100" s="42"/>
      <c r="F100" s="37"/>
    </row>
    <row r="101" spans="5:6" ht="11.25">
      <c r="E101" s="42"/>
      <c r="F101" s="37"/>
    </row>
    <row r="102" spans="5:6" ht="11.25">
      <c r="E102" s="42"/>
      <c r="F102" s="37"/>
    </row>
    <row r="103" spans="5:6" ht="11.25">
      <c r="E103" s="42"/>
      <c r="F103" s="37"/>
    </row>
    <row r="104" spans="5:6" ht="11.25">
      <c r="E104" s="42"/>
      <c r="F104" s="37"/>
    </row>
    <row r="105" spans="5:8" ht="11.25">
      <c r="E105" s="42"/>
      <c r="F105" s="37"/>
      <c r="H105" s="51"/>
    </row>
    <row r="106" spans="5:6" ht="11.25">
      <c r="E106" s="42"/>
      <c r="F106" s="37"/>
    </row>
    <row r="107" spans="5:6" ht="11.25">
      <c r="E107" s="42"/>
      <c r="F107" s="37"/>
    </row>
    <row r="108" spans="5:6" ht="11.25">
      <c r="E108" s="42"/>
      <c r="F108" s="37"/>
    </row>
    <row r="109" spans="5:6" ht="11.25">
      <c r="E109" s="42"/>
      <c r="F109" s="37"/>
    </row>
    <row r="110" spans="5:6" ht="11.25">
      <c r="E110" s="42"/>
      <c r="F110" s="37"/>
    </row>
    <row r="111" spans="5:6" ht="11.25">
      <c r="E111" s="42"/>
      <c r="F111" s="37"/>
    </row>
    <row r="112" spans="5:6" ht="11.25">
      <c r="E112" s="42"/>
      <c r="F112" s="37"/>
    </row>
    <row r="113" spans="5:6" ht="11.25">
      <c r="E113" s="42"/>
      <c r="F113" s="37"/>
    </row>
    <row r="114" spans="5:6" ht="11.25">
      <c r="E114" s="42"/>
      <c r="F114" s="37"/>
    </row>
    <row r="115" spans="5:6" ht="11.25">
      <c r="E115" s="42"/>
      <c r="F115" s="37"/>
    </row>
    <row r="116" spans="5:6" ht="11.25">
      <c r="E116" s="31"/>
      <c r="F116" s="37"/>
    </row>
    <row r="117" ht="11.25">
      <c r="F117" s="37"/>
    </row>
    <row r="118" ht="11.25">
      <c r="F118" s="37"/>
    </row>
    <row r="119" ht="11.25">
      <c r="F119" s="37"/>
    </row>
    <row r="120" ht="11.25">
      <c r="F120" s="37"/>
    </row>
    <row r="121" spans="3:6" ht="11.25">
      <c r="C121" s="41"/>
      <c r="F121" s="37"/>
    </row>
    <row r="122" ht="11.25">
      <c r="F122" s="37"/>
    </row>
    <row r="123" spans="5:6" ht="11.25">
      <c r="E123" s="46"/>
      <c r="F123" s="37"/>
    </row>
    <row r="124" ht="11.25">
      <c r="F124" s="37"/>
    </row>
    <row r="125" ht="11.25">
      <c r="F125" s="37"/>
    </row>
    <row r="126" spans="5:6" ht="11.25">
      <c r="E126" s="50"/>
      <c r="F126" s="37"/>
    </row>
    <row r="127" spans="5:6" ht="11.25">
      <c r="E127" s="42"/>
      <c r="F127" s="37"/>
    </row>
    <row r="128" spans="5:6" ht="11.25">
      <c r="E128" s="42"/>
      <c r="F128" s="37"/>
    </row>
    <row r="129" spans="5:6" ht="11.25">
      <c r="E129" s="42"/>
      <c r="F129" s="37"/>
    </row>
    <row r="130" spans="5:6" ht="11.25">
      <c r="E130" s="42"/>
      <c r="F130" s="37"/>
    </row>
    <row r="131" spans="5:6" ht="11.25">
      <c r="E131" s="42"/>
      <c r="F131" s="37"/>
    </row>
    <row r="132" spans="5:6" ht="11.25">
      <c r="E132" s="42"/>
      <c r="F132" s="37"/>
    </row>
    <row r="133" spans="5:6" ht="11.25">
      <c r="E133" s="42"/>
      <c r="F133" s="37"/>
    </row>
    <row r="134" spans="5:6" ht="11.25">
      <c r="E134" s="42"/>
      <c r="F134" s="37"/>
    </row>
    <row r="135" spans="5:6" ht="11.25">
      <c r="E135" s="42"/>
      <c r="F135" s="37"/>
    </row>
    <row r="136" spans="5:6" ht="11.25">
      <c r="E136" s="42"/>
      <c r="F136" s="37"/>
    </row>
    <row r="137" spans="5:6" ht="11.25">
      <c r="E137" s="42"/>
      <c r="F137" s="37"/>
    </row>
    <row r="138" spans="5:6" ht="11.25">
      <c r="E138" s="42"/>
      <c r="F138" s="37"/>
    </row>
    <row r="139" spans="5:6" ht="11.25">
      <c r="E139" s="42"/>
      <c r="F139" s="37"/>
    </row>
    <row r="140" spans="5:6" ht="11.25">
      <c r="E140" s="42"/>
      <c r="F140" s="37"/>
    </row>
    <row r="141" spans="5:6" ht="11.25">
      <c r="E141" s="42"/>
      <c r="F141" s="37"/>
    </row>
    <row r="142" spans="5:6" ht="11.25">
      <c r="E142" s="42"/>
      <c r="F142" s="37"/>
    </row>
    <row r="143" spans="5:6" ht="11.25">
      <c r="E143" s="42"/>
      <c r="F143" s="37"/>
    </row>
    <row r="144" spans="5:6" ht="11.25">
      <c r="E144" s="42"/>
      <c r="F144" s="37"/>
    </row>
    <row r="145" spans="5:6" ht="11.25">
      <c r="E145" s="42"/>
      <c r="F145" s="37"/>
    </row>
    <row r="146" spans="5:6" ht="11.25">
      <c r="E146" s="42"/>
      <c r="F146" s="37"/>
    </row>
    <row r="147" spans="5:6" ht="11.25">
      <c r="E147" s="42"/>
      <c r="F147" s="37"/>
    </row>
    <row r="148" spans="5:6" ht="11.25">
      <c r="E148" s="42"/>
      <c r="F148" s="37"/>
    </row>
    <row r="149" spans="5:6" ht="11.25">
      <c r="E149" s="42"/>
      <c r="F149" s="37"/>
    </row>
    <row r="150" spans="5:6" ht="11.25">
      <c r="E150" s="42"/>
      <c r="F150" s="37"/>
    </row>
    <row r="151" spans="5:6" ht="11.25">
      <c r="E151" s="42"/>
      <c r="F151" s="37"/>
    </row>
    <row r="152" spans="5:6" ht="11.25">
      <c r="E152" s="42"/>
      <c r="F152" s="37"/>
    </row>
    <row r="153" spans="5:6" ht="11.25">
      <c r="E153" s="42"/>
      <c r="F153" s="37"/>
    </row>
    <row r="154" spans="5:6" ht="11.25">
      <c r="E154" s="42"/>
      <c r="F154" s="37"/>
    </row>
    <row r="155" spans="5:6" ht="11.25">
      <c r="E155" s="42"/>
      <c r="F155" s="37"/>
    </row>
    <row r="156" spans="5:6" ht="11.25">
      <c r="E156" s="42"/>
      <c r="F156" s="37"/>
    </row>
    <row r="157" spans="5:6" ht="11.25">
      <c r="E157" s="42"/>
      <c r="F157" s="37"/>
    </row>
    <row r="158" spans="5:6" ht="11.25">
      <c r="E158" s="42"/>
      <c r="F158" s="37"/>
    </row>
    <row r="159" spans="5:6" ht="11.25">
      <c r="E159" s="42"/>
      <c r="F159" s="37"/>
    </row>
    <row r="160" spans="5:6" ht="11.25">
      <c r="E160" s="42"/>
      <c r="F160" s="37"/>
    </row>
    <row r="161" spans="5:6" ht="11.25">
      <c r="E161" s="42"/>
      <c r="F161" s="37"/>
    </row>
    <row r="162" spans="5:6" ht="11.25">
      <c r="E162" s="42"/>
      <c r="F162" s="37"/>
    </row>
    <row r="163" spans="5:6" ht="11.25">
      <c r="E163" s="42"/>
      <c r="F163" s="37"/>
    </row>
    <row r="164" spans="5:6" ht="11.25">
      <c r="E164" s="42"/>
      <c r="F164" s="37"/>
    </row>
    <row r="165" spans="5:6" ht="11.25">
      <c r="E165" s="42"/>
      <c r="F165" s="37"/>
    </row>
    <row r="166" spans="5:6" ht="11.25">
      <c r="E166" s="42"/>
      <c r="F166" s="37"/>
    </row>
    <row r="167" spans="5:6" ht="11.25">
      <c r="E167" s="42"/>
      <c r="F167" s="37"/>
    </row>
    <row r="168" spans="5:6" ht="11.25">
      <c r="E168" s="42"/>
      <c r="F168" s="37"/>
    </row>
    <row r="169" spans="5:6" ht="11.25">
      <c r="E169" s="42"/>
      <c r="F169" s="37"/>
    </row>
    <row r="170" spans="5:6" ht="11.25">
      <c r="E170" s="42"/>
      <c r="F170" s="37"/>
    </row>
    <row r="171" spans="5:6" ht="11.25">
      <c r="E171" s="42"/>
      <c r="F171" s="37"/>
    </row>
    <row r="172" spans="5:6" ht="11.25">
      <c r="E172" s="42"/>
      <c r="F172" s="37"/>
    </row>
    <row r="173" spans="5:6" ht="11.25">
      <c r="E173" s="42"/>
      <c r="F173" s="37"/>
    </row>
    <row r="174" spans="5:6" ht="11.25">
      <c r="E174" s="42"/>
      <c r="F174" s="37"/>
    </row>
    <row r="175" spans="5:6" ht="11.25">
      <c r="E175" s="42"/>
      <c r="F175" s="37"/>
    </row>
    <row r="176" spans="5:6" ht="11.25">
      <c r="E176" s="42"/>
      <c r="F176" s="37"/>
    </row>
    <row r="177" spans="5:6" ht="11.25">
      <c r="E177" s="42"/>
      <c r="F177" s="37"/>
    </row>
    <row r="178" spans="5:6" ht="11.25">
      <c r="E178" s="42"/>
      <c r="F178" s="37"/>
    </row>
    <row r="179" spans="5:6" ht="11.25">
      <c r="E179" s="42"/>
      <c r="F179" s="37"/>
    </row>
    <row r="180" spans="5:6" ht="11.25">
      <c r="E180" s="42"/>
      <c r="F180" s="37"/>
    </row>
    <row r="181" spans="5:6" ht="11.25">
      <c r="E181" s="42"/>
      <c r="F181" s="37"/>
    </row>
    <row r="182" spans="5:6" ht="11.25">
      <c r="E182" s="42"/>
      <c r="F182" s="37"/>
    </row>
    <row r="183" spans="5:6" ht="11.25">
      <c r="E183" s="42"/>
      <c r="F183" s="37"/>
    </row>
    <row r="184" spans="5:6" ht="11.25">
      <c r="E184" s="42"/>
      <c r="F184" s="37"/>
    </row>
    <row r="185" spans="5:6" ht="11.25">
      <c r="E185" s="42"/>
      <c r="F185" s="37"/>
    </row>
    <row r="186" spans="5:6" ht="11.25">
      <c r="E186" s="42"/>
      <c r="F186" s="37"/>
    </row>
    <row r="187" spans="5:6" ht="11.25">
      <c r="E187" s="42"/>
      <c r="F187" s="37"/>
    </row>
    <row r="188" spans="5:6" ht="11.25">
      <c r="E188" s="42"/>
      <c r="F188" s="37"/>
    </row>
    <row r="189" spans="5:6" ht="11.25">
      <c r="E189" s="42"/>
      <c r="F189" s="37"/>
    </row>
    <row r="190" spans="5:6" ht="11.25">
      <c r="E190" s="42"/>
      <c r="F190" s="37"/>
    </row>
    <row r="191" spans="5:6" ht="11.25">
      <c r="E191" s="42"/>
      <c r="F191" s="37"/>
    </row>
    <row r="192" spans="5:6" ht="11.25">
      <c r="E192" s="42"/>
      <c r="F192" s="37"/>
    </row>
    <row r="193" spans="5:6" ht="11.25">
      <c r="E193" s="42"/>
      <c r="F193" s="37"/>
    </row>
    <row r="194" spans="5:6" ht="11.25">
      <c r="E194" s="42"/>
      <c r="F194" s="37"/>
    </row>
    <row r="195" spans="5:6" ht="11.25">
      <c r="E195" s="42"/>
      <c r="F195" s="37"/>
    </row>
    <row r="196" spans="5:6" ht="11.25">
      <c r="E196" s="31" t="s">
        <v>508</v>
      </c>
      <c r="F196" s="37"/>
    </row>
    <row r="197" ht="11.25">
      <c r="F197" s="37"/>
    </row>
    <row r="198" ht="11.25">
      <c r="F198" s="37"/>
    </row>
  </sheetData>
  <sheetProtection/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25"/>
  </sheetPr>
  <dimension ref="A1:K319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2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828</v>
      </c>
      <c r="B1" s="8" t="s">
        <v>829</v>
      </c>
      <c r="C1" s="9" t="s">
        <v>830</v>
      </c>
      <c r="D1" s="9" t="s">
        <v>435</v>
      </c>
      <c r="E1" s="60"/>
      <c r="F1" s="231" t="s">
        <v>800</v>
      </c>
    </row>
    <row r="2" spans="1:6" ht="11.25" customHeight="1">
      <c r="A2" s="11" t="s">
        <v>831</v>
      </c>
      <c r="B2" s="11" t="s">
        <v>832</v>
      </c>
      <c r="C2" s="233">
        <v>1.7</v>
      </c>
      <c r="D2" s="12"/>
      <c r="E2" s="232"/>
      <c r="F2" s="7" t="s">
        <v>833</v>
      </c>
    </row>
    <row r="3" spans="1:6" ht="11.25" customHeight="1">
      <c r="A3" s="11" t="s">
        <v>834</v>
      </c>
      <c r="B3" s="11" t="s">
        <v>835</v>
      </c>
      <c r="C3" s="233">
        <v>2.2</v>
      </c>
      <c r="D3" s="12"/>
      <c r="E3" s="232"/>
      <c r="F3" s="61"/>
    </row>
    <row r="4" spans="1:5" ht="11.25" customHeight="1">
      <c r="A4" s="11" t="s">
        <v>836</v>
      </c>
      <c r="B4" s="11" t="s">
        <v>837</v>
      </c>
      <c r="C4" s="233">
        <v>1.2</v>
      </c>
      <c r="D4" s="12"/>
      <c r="E4" s="232"/>
    </row>
    <row r="5" spans="1:7" s="10" customFormat="1" ht="11.25" customHeight="1">
      <c r="A5" s="11" t="s">
        <v>1192</v>
      </c>
      <c r="B5" s="11" t="s">
        <v>1193</v>
      </c>
      <c r="C5" s="233">
        <v>1.4</v>
      </c>
      <c r="D5" s="12"/>
      <c r="E5" s="232"/>
      <c r="G5" s="220"/>
    </row>
    <row r="6" spans="1:5" ht="11.25" customHeight="1">
      <c r="A6" s="11" t="s">
        <v>1194</v>
      </c>
      <c r="B6" s="11" t="s">
        <v>631</v>
      </c>
      <c r="C6" s="233">
        <v>0.9</v>
      </c>
      <c r="D6" s="12"/>
      <c r="E6" s="232"/>
    </row>
    <row r="7" spans="1:5" ht="11.25" customHeight="1">
      <c r="A7" s="11" t="s">
        <v>632</v>
      </c>
      <c r="B7" s="11" t="s">
        <v>633</v>
      </c>
      <c r="C7" s="233">
        <v>0.9</v>
      </c>
      <c r="D7" s="12"/>
      <c r="E7" s="232"/>
    </row>
    <row r="8" spans="1:7" ht="11.25" customHeight="1">
      <c r="A8" s="11" t="s">
        <v>634</v>
      </c>
      <c r="B8" s="11" t="s">
        <v>635</v>
      </c>
      <c r="C8" s="233">
        <v>2.6</v>
      </c>
      <c r="D8" s="12"/>
      <c r="E8" s="232"/>
      <c r="F8" s="53" t="str">
        <f ca="1">"Karte"&amp;MID(MID(CELL("filename",$A$1),FIND("]",CELL("filename",$A$1))+1,256),FIND(" ",MID(CELL("filename",$A$1),FIND("]",CELL("filename",$A$1))+1,256),"1"),256)&amp;":"</f>
        <v>Karte 10.3:</v>
      </c>
      <c r="G8" s="116" t="s">
        <v>1233</v>
      </c>
    </row>
    <row r="9" spans="1:7" ht="11.25" customHeight="1">
      <c r="A9" s="11" t="s">
        <v>636</v>
      </c>
      <c r="B9" s="11" t="s">
        <v>637</v>
      </c>
      <c r="C9" s="233">
        <v>1.5</v>
      </c>
      <c r="D9" s="12"/>
      <c r="E9" s="232"/>
      <c r="F9" s="53"/>
      <c r="G9" s="117" t="s">
        <v>358</v>
      </c>
    </row>
    <row r="10" spans="1:7" ht="11.25" customHeight="1">
      <c r="A10" s="11" t="s">
        <v>638</v>
      </c>
      <c r="B10" s="11" t="s">
        <v>639</v>
      </c>
      <c r="C10" s="233">
        <v>1.8</v>
      </c>
      <c r="D10" s="12"/>
      <c r="E10" s="232"/>
      <c r="F10" s="57"/>
      <c r="G10" s="117"/>
    </row>
    <row r="11" spans="1:7" ht="11.25" customHeight="1">
      <c r="A11" s="13" t="s">
        <v>640</v>
      </c>
      <c r="B11" s="13" t="s">
        <v>641</v>
      </c>
      <c r="C11" s="233">
        <v>0</v>
      </c>
      <c r="D11" s="12"/>
      <c r="E11" s="232"/>
      <c r="F11" s="53" t="str">
        <f ca="1">"Map"&amp;MID(MID(CELL("filename",$A$1),FIND("]",CELL("filename",$A$1))+1,256),FIND(" ",MID(CELL("filename",$A$1),FIND("]",CELL("filename",$A$1))+1,256),"1"),256)&amp;":"</f>
        <v>Map 10.3:</v>
      </c>
      <c r="G11" s="116" t="s">
        <v>1234</v>
      </c>
    </row>
    <row r="12" spans="1:7" ht="11.25" customHeight="1">
      <c r="A12" s="13" t="s">
        <v>642</v>
      </c>
      <c r="B12" s="13" t="s">
        <v>643</v>
      </c>
      <c r="C12" s="233">
        <v>2.1</v>
      </c>
      <c r="D12" s="12"/>
      <c r="E12" s="232"/>
      <c r="F12" s="53"/>
      <c r="G12" s="117" t="s">
        <v>359</v>
      </c>
    </row>
    <row r="13" spans="1:7" ht="11.25" customHeight="1">
      <c r="A13" s="13" t="s">
        <v>644</v>
      </c>
      <c r="B13" s="13" t="s">
        <v>645</v>
      </c>
      <c r="C13" s="233">
        <v>2.4</v>
      </c>
      <c r="D13" s="12"/>
      <c r="E13" s="232"/>
      <c r="F13" s="57"/>
      <c r="G13" s="117"/>
    </row>
    <row r="14" spans="1:7" ht="11.25" customHeight="1">
      <c r="A14" s="13" t="s">
        <v>646</v>
      </c>
      <c r="B14" s="13" t="s">
        <v>647</v>
      </c>
      <c r="C14" s="233">
        <v>2.3</v>
      </c>
      <c r="D14" s="12"/>
      <c r="E14" s="232"/>
      <c r="F14" s="53" t="str">
        <f ca="1">"Carte"&amp;MID(MID(CELL("filename",$A$1),FIND("]",CELL("filename",$A$1))+1,256),FIND(" ",MID(CELL("filename",$A$1),FIND("]",CELL("filename",$A$1))+1,256),"1"),256)&amp;":"</f>
        <v>Carte 10.3:</v>
      </c>
      <c r="G14" s="116" t="s">
        <v>1235</v>
      </c>
    </row>
    <row r="15" spans="1:7" ht="11.25" customHeight="1">
      <c r="A15" s="13" t="s">
        <v>648</v>
      </c>
      <c r="B15" s="13" t="s">
        <v>649</v>
      </c>
      <c r="C15" s="233">
        <v>3.1</v>
      </c>
      <c r="D15" s="12"/>
      <c r="E15" s="232"/>
      <c r="G15" s="117" t="s">
        <v>360</v>
      </c>
    </row>
    <row r="16" spans="1:5" ht="11.25" customHeight="1">
      <c r="A16" s="13" t="s">
        <v>650</v>
      </c>
      <c r="B16" s="13" t="s">
        <v>651</v>
      </c>
      <c r="C16" s="233">
        <v>3.7</v>
      </c>
      <c r="D16" s="12"/>
      <c r="E16" s="232"/>
    </row>
    <row r="17" spans="1:5" ht="11.25" customHeight="1">
      <c r="A17" s="13" t="s">
        <v>652</v>
      </c>
      <c r="B17" s="13" t="s">
        <v>653</v>
      </c>
      <c r="C17" s="233">
        <v>4.2</v>
      </c>
      <c r="D17" s="12"/>
      <c r="E17" s="232"/>
    </row>
    <row r="18" spans="1:5" ht="11.25" customHeight="1">
      <c r="A18" s="13" t="s">
        <v>654</v>
      </c>
      <c r="B18" s="13" t="s">
        <v>655</v>
      </c>
      <c r="C18" s="233">
        <v>2.7</v>
      </c>
      <c r="D18" s="12"/>
      <c r="E18" s="232"/>
    </row>
    <row r="19" spans="1:5" ht="11.25" customHeight="1">
      <c r="A19" s="13" t="s">
        <v>656</v>
      </c>
      <c r="B19" s="13" t="s">
        <v>657</v>
      </c>
      <c r="C19" s="233">
        <v>3.2</v>
      </c>
      <c r="D19" s="12"/>
      <c r="E19" s="232"/>
    </row>
    <row r="20" spans="1:5" ht="11.25" customHeight="1">
      <c r="A20" s="13" t="s">
        <v>658</v>
      </c>
      <c r="B20" s="13" t="s">
        <v>496</v>
      </c>
      <c r="C20" s="233">
        <v>1.6</v>
      </c>
      <c r="D20" s="12"/>
      <c r="E20" s="232"/>
    </row>
    <row r="21" spans="1:9" ht="11.25" customHeight="1">
      <c r="A21" s="13" t="s">
        <v>659</v>
      </c>
      <c r="B21" s="13" t="s">
        <v>660</v>
      </c>
      <c r="C21" s="233">
        <v>1.7</v>
      </c>
      <c r="D21" s="12"/>
      <c r="E21" s="232"/>
      <c r="H21" s="11"/>
      <c r="I21" s="11"/>
    </row>
    <row r="22" spans="1:9" ht="11.25" customHeight="1">
      <c r="A22" s="13" t="s">
        <v>661</v>
      </c>
      <c r="B22" s="13" t="s">
        <v>662</v>
      </c>
      <c r="C22" s="233">
        <v>1.8</v>
      </c>
      <c r="D22" s="12"/>
      <c r="E22" s="232"/>
      <c r="G22" s="10"/>
      <c r="H22" s="11"/>
      <c r="I22" s="11"/>
    </row>
    <row r="23" spans="1:11" ht="11.25" customHeight="1">
      <c r="A23" s="13" t="s">
        <v>663</v>
      </c>
      <c r="B23" s="13" t="s">
        <v>664</v>
      </c>
      <c r="C23" s="233">
        <v>2</v>
      </c>
      <c r="D23" s="12"/>
      <c r="E23" s="232"/>
      <c r="F23" s="10" t="s">
        <v>665</v>
      </c>
      <c r="G23" s="196" t="s">
        <v>801</v>
      </c>
      <c r="H23" s="190"/>
      <c r="J23" s="25">
        <f>PERCENTILE(C$2:C$318,0)</f>
        <v>0</v>
      </c>
      <c r="K23" s="19" t="s">
        <v>667</v>
      </c>
    </row>
    <row r="24" spans="1:11" ht="11.25" customHeight="1">
      <c r="A24" s="13" t="s">
        <v>668</v>
      </c>
      <c r="B24" s="13" t="s">
        <v>669</v>
      </c>
      <c r="C24" s="233">
        <v>1.8</v>
      </c>
      <c r="D24" s="12"/>
      <c r="E24" s="232"/>
      <c r="G24" s="195" t="s">
        <v>802</v>
      </c>
      <c r="H24" s="190"/>
      <c r="J24" s="25">
        <f>PERCENTILE(C$2:C$318,0.2)</f>
        <v>1.1</v>
      </c>
      <c r="K24" s="19" t="s">
        <v>671</v>
      </c>
    </row>
    <row r="25" spans="1:11" ht="11.25" customHeight="1">
      <c r="A25" s="11" t="s">
        <v>672</v>
      </c>
      <c r="B25" s="11" t="s">
        <v>497</v>
      </c>
      <c r="C25" s="233">
        <v>1.6</v>
      </c>
      <c r="D25" s="12"/>
      <c r="E25" s="232"/>
      <c r="G25" s="195" t="s">
        <v>803</v>
      </c>
      <c r="H25" s="190"/>
      <c r="J25" s="25">
        <f>PERCENTILE(C$2:C$318,0.4)</f>
        <v>1.6</v>
      </c>
      <c r="K25" s="19" t="s">
        <v>673</v>
      </c>
    </row>
    <row r="26" spans="1:11" ht="11.25" customHeight="1">
      <c r="A26" s="11" t="s">
        <v>674</v>
      </c>
      <c r="B26" s="11" t="s">
        <v>675</v>
      </c>
      <c r="C26" s="233">
        <v>1.6</v>
      </c>
      <c r="D26" s="12"/>
      <c r="E26" s="232"/>
      <c r="G26" s="195" t="s">
        <v>804</v>
      </c>
      <c r="H26" s="190"/>
      <c r="J26" s="25">
        <f>PERCENTILE(C$2:C$318,0.5)</f>
        <v>1.8</v>
      </c>
      <c r="K26" s="26" t="s">
        <v>676</v>
      </c>
    </row>
    <row r="27" spans="1:11" ht="11.25" customHeight="1">
      <c r="A27" s="11" t="s">
        <v>872</v>
      </c>
      <c r="B27" s="11" t="s">
        <v>281</v>
      </c>
      <c r="C27" s="233">
        <v>2.5</v>
      </c>
      <c r="D27" s="12"/>
      <c r="E27" s="232"/>
      <c r="G27" s="196" t="s">
        <v>805</v>
      </c>
      <c r="H27" s="190"/>
      <c r="J27" s="25">
        <f>PERCENTILE(C$2:C$318,0.6)</f>
        <v>2.2</v>
      </c>
      <c r="K27" s="19" t="s">
        <v>819</v>
      </c>
    </row>
    <row r="28" spans="1:11" ht="11.25" customHeight="1">
      <c r="A28" s="11" t="s">
        <v>31</v>
      </c>
      <c r="B28" s="11" t="s">
        <v>32</v>
      </c>
      <c r="C28" s="233">
        <v>0.7</v>
      </c>
      <c r="D28" s="12"/>
      <c r="E28" s="232"/>
      <c r="G28" s="7" t="s">
        <v>1191</v>
      </c>
      <c r="H28" s="192" t="s">
        <v>822</v>
      </c>
      <c r="J28" s="25">
        <f>PERCENTILE(C$2:C$318,0.8)</f>
        <v>3.1</v>
      </c>
      <c r="K28" s="19" t="s">
        <v>21</v>
      </c>
    </row>
    <row r="29" spans="1:11" ht="11.25" customHeight="1">
      <c r="A29" s="11" t="s">
        <v>33</v>
      </c>
      <c r="B29" s="11" t="s">
        <v>34</v>
      </c>
      <c r="C29" s="233">
        <v>0.7</v>
      </c>
      <c r="D29" s="12"/>
      <c r="E29" s="232"/>
      <c r="F29" s="2"/>
      <c r="G29" s="2"/>
      <c r="J29" s="25">
        <f>PERCENTILE(C$2:C$318,1)</f>
        <v>13.5</v>
      </c>
      <c r="K29" s="11" t="s">
        <v>24</v>
      </c>
    </row>
    <row r="30" spans="1:9" ht="11.25" customHeight="1">
      <c r="A30" s="11" t="s">
        <v>36</v>
      </c>
      <c r="B30" s="11" t="s">
        <v>37</v>
      </c>
      <c r="C30" s="233">
        <v>0.9</v>
      </c>
      <c r="D30" s="12"/>
      <c r="E30" s="232"/>
      <c r="F30" s="6" t="s">
        <v>27</v>
      </c>
      <c r="G30" s="27"/>
      <c r="H30" s="11"/>
      <c r="I30" s="11"/>
    </row>
    <row r="31" spans="1:9" ht="11.25" customHeight="1">
      <c r="A31" s="11" t="s">
        <v>38</v>
      </c>
      <c r="B31" s="11" t="s">
        <v>39</v>
      </c>
      <c r="C31" s="233">
        <v>1.1</v>
      </c>
      <c r="D31" s="12"/>
      <c r="E31" s="232"/>
      <c r="F31" s="2" t="s">
        <v>30</v>
      </c>
      <c r="G31" s="188" t="s">
        <v>1189</v>
      </c>
      <c r="H31" s="112"/>
      <c r="I31" s="2"/>
    </row>
    <row r="32" spans="1:9" ht="11.25" customHeight="1">
      <c r="A32" s="11" t="s">
        <v>41</v>
      </c>
      <c r="B32" s="11" t="s">
        <v>42</v>
      </c>
      <c r="C32" s="233">
        <v>0.9</v>
      </c>
      <c r="D32" s="12"/>
      <c r="E32" s="232"/>
      <c r="F32" s="2"/>
      <c r="G32" s="257" t="s">
        <v>218</v>
      </c>
      <c r="H32"/>
      <c r="I32" s="2"/>
    </row>
    <row r="33" spans="1:9" ht="11.25" customHeight="1">
      <c r="A33" s="11" t="s">
        <v>43</v>
      </c>
      <c r="B33" s="11" t="s">
        <v>44</v>
      </c>
      <c r="C33" s="233">
        <v>1.7</v>
      </c>
      <c r="D33" s="12"/>
      <c r="E33" s="232"/>
      <c r="I33" s="2"/>
    </row>
    <row r="34" spans="1:9" ht="11.25" customHeight="1">
      <c r="A34" s="11" t="s">
        <v>45</v>
      </c>
      <c r="B34" s="11" t="s">
        <v>46</v>
      </c>
      <c r="C34" s="233">
        <v>1.8</v>
      </c>
      <c r="D34" s="12"/>
      <c r="E34" s="232"/>
      <c r="F34" s="2" t="s">
        <v>35</v>
      </c>
      <c r="G34" s="188" t="s">
        <v>362</v>
      </c>
      <c r="H34"/>
      <c r="I34" s="2"/>
    </row>
    <row r="35" spans="1:9" ht="11.25" customHeight="1">
      <c r="A35" s="11" t="s">
        <v>47</v>
      </c>
      <c r="B35" s="11" t="s">
        <v>48</v>
      </c>
      <c r="C35" s="233">
        <v>0.9</v>
      </c>
      <c r="D35" s="12"/>
      <c r="E35" s="232"/>
      <c r="F35" s="2"/>
      <c r="G35" s="188" t="s">
        <v>361</v>
      </c>
      <c r="H35"/>
      <c r="I35" s="2"/>
    </row>
    <row r="36" spans="1:9" ht="11.25" customHeight="1">
      <c r="A36" s="11" t="s">
        <v>50</v>
      </c>
      <c r="B36" s="11" t="s">
        <v>51</v>
      </c>
      <c r="C36" s="233">
        <v>1.2</v>
      </c>
      <c r="D36" s="12"/>
      <c r="E36" s="232"/>
      <c r="I36" s="2"/>
    </row>
    <row r="37" spans="1:9" ht="11.25" customHeight="1">
      <c r="A37" s="11" t="s">
        <v>52</v>
      </c>
      <c r="B37" s="11" t="s">
        <v>53</v>
      </c>
      <c r="C37" s="233">
        <v>0.8</v>
      </c>
      <c r="D37" s="12"/>
      <c r="E37" s="232"/>
      <c r="F37" s="2" t="s">
        <v>40</v>
      </c>
      <c r="G37" s="188" t="s">
        <v>363</v>
      </c>
      <c r="H37"/>
      <c r="I37" s="2"/>
    </row>
    <row r="38" spans="1:9" ht="11.25" customHeight="1">
      <c r="A38" s="11" t="s">
        <v>54</v>
      </c>
      <c r="B38" s="11" t="s">
        <v>55</v>
      </c>
      <c r="C38" s="233">
        <v>1.1</v>
      </c>
      <c r="D38" s="12"/>
      <c r="E38" s="232"/>
      <c r="F38" s="3"/>
      <c r="G38" s="257" t="s">
        <v>219</v>
      </c>
      <c r="H38" s="2"/>
      <c r="I38" s="2"/>
    </row>
    <row r="39" spans="1:9" ht="11.25" customHeight="1">
      <c r="A39" s="11" t="s">
        <v>56</v>
      </c>
      <c r="B39" s="11" t="s">
        <v>57</v>
      </c>
      <c r="C39" s="233">
        <v>0.6</v>
      </c>
      <c r="D39" s="12"/>
      <c r="E39" s="232"/>
      <c r="F39" s="2"/>
      <c r="G39" s="2"/>
      <c r="H39" s="2"/>
      <c r="I39" s="2"/>
    </row>
    <row r="40" spans="1:9" ht="11.25" customHeight="1">
      <c r="A40" s="11" t="s">
        <v>839</v>
      </c>
      <c r="B40" s="11" t="s">
        <v>841</v>
      </c>
      <c r="C40" s="233">
        <v>0.8</v>
      </c>
      <c r="D40" s="12"/>
      <c r="E40" s="232"/>
      <c r="F40" s="2"/>
      <c r="G40" s="2"/>
      <c r="H40" s="2"/>
      <c r="I40" s="2"/>
    </row>
    <row r="41" spans="1:9" ht="11.25" customHeight="1">
      <c r="A41" s="11" t="s">
        <v>58</v>
      </c>
      <c r="B41" s="11" t="s">
        <v>59</v>
      </c>
      <c r="C41" s="233">
        <v>1.5</v>
      </c>
      <c r="D41" s="12"/>
      <c r="E41" s="232"/>
      <c r="I41" s="2"/>
    </row>
    <row r="42" spans="1:9" ht="11.25" customHeight="1">
      <c r="A42" s="11" t="s">
        <v>60</v>
      </c>
      <c r="B42" s="11" t="s">
        <v>61</v>
      </c>
      <c r="C42" s="233">
        <v>1.1</v>
      </c>
      <c r="D42" s="12"/>
      <c r="E42" s="232"/>
      <c r="F42" s="14" t="s">
        <v>49</v>
      </c>
      <c r="G42" s="2"/>
      <c r="H42" s="2"/>
      <c r="I42" s="2"/>
    </row>
    <row r="43" spans="1:9" ht="11.25" customHeight="1">
      <c r="A43" s="11" t="s">
        <v>62</v>
      </c>
      <c r="B43" s="11" t="s">
        <v>63</v>
      </c>
      <c r="C43" s="233">
        <v>0.8</v>
      </c>
      <c r="D43" s="12"/>
      <c r="E43" s="232"/>
      <c r="F43" s="2" t="s">
        <v>30</v>
      </c>
      <c r="G43" s="15" t="s">
        <v>341</v>
      </c>
      <c r="H43" s="114"/>
      <c r="I43" s="2"/>
    </row>
    <row r="44" spans="1:9" ht="11.25" customHeight="1">
      <c r="A44" s="11" t="s">
        <v>64</v>
      </c>
      <c r="B44" s="11" t="s">
        <v>65</v>
      </c>
      <c r="C44" s="233">
        <v>1</v>
      </c>
      <c r="D44" s="12"/>
      <c r="E44" s="232"/>
      <c r="F44" s="2"/>
      <c r="G44" s="16"/>
      <c r="H44"/>
      <c r="I44" s="2"/>
    </row>
    <row r="45" spans="1:9" ht="11.25" customHeight="1">
      <c r="A45" s="11" t="s">
        <v>66</v>
      </c>
      <c r="B45" s="11" t="s">
        <v>67</v>
      </c>
      <c r="C45" s="233">
        <v>1.6</v>
      </c>
      <c r="D45" s="12"/>
      <c r="E45" s="232"/>
      <c r="F45" s="2" t="s">
        <v>35</v>
      </c>
      <c r="G45" s="15" t="s">
        <v>340</v>
      </c>
      <c r="H45" s="114"/>
      <c r="I45" s="2"/>
    </row>
    <row r="46" spans="1:8" ht="11.25" customHeight="1">
      <c r="A46" s="11" t="s">
        <v>707</v>
      </c>
      <c r="B46" s="11" t="s">
        <v>708</v>
      </c>
      <c r="C46" s="233">
        <v>1.2</v>
      </c>
      <c r="D46" s="12"/>
      <c r="E46" s="232"/>
      <c r="F46" s="2"/>
      <c r="G46" s="17"/>
      <c r="H46"/>
    </row>
    <row r="47" spans="1:8" ht="11.25" customHeight="1">
      <c r="A47" s="11" t="s">
        <v>709</v>
      </c>
      <c r="B47" s="11" t="s">
        <v>710</v>
      </c>
      <c r="C47" s="233">
        <v>1.2</v>
      </c>
      <c r="D47" s="12"/>
      <c r="E47" s="232"/>
      <c r="F47" s="2" t="s">
        <v>40</v>
      </c>
      <c r="G47" s="15" t="s">
        <v>339</v>
      </c>
      <c r="H47" s="114"/>
    </row>
    <row r="48" spans="1:8" ht="11.25" customHeight="1">
      <c r="A48" s="11" t="s">
        <v>711</v>
      </c>
      <c r="B48" s="11" t="s">
        <v>712</v>
      </c>
      <c r="C48" s="233">
        <v>0.9</v>
      </c>
      <c r="D48" s="12"/>
      <c r="E48" s="232"/>
      <c r="F48" s="2"/>
      <c r="G48" s="2"/>
      <c r="H48" s="2"/>
    </row>
    <row r="49" spans="1:5" ht="11.25" customHeight="1">
      <c r="A49" s="11" t="s">
        <v>713</v>
      </c>
      <c r="B49" s="11" t="s">
        <v>714</v>
      </c>
      <c r="C49" s="233">
        <v>1.2</v>
      </c>
      <c r="D49" s="12"/>
      <c r="E49" s="232"/>
    </row>
    <row r="50" spans="1:5" ht="11.25" customHeight="1">
      <c r="A50" s="11" t="s">
        <v>715</v>
      </c>
      <c r="B50" s="11" t="s">
        <v>716</v>
      </c>
      <c r="C50" s="233">
        <v>1.2</v>
      </c>
      <c r="D50" s="12"/>
      <c r="E50" s="232"/>
    </row>
    <row r="51" spans="1:5" ht="11.25" customHeight="1">
      <c r="A51" s="11" t="s">
        <v>717</v>
      </c>
      <c r="B51" s="11" t="s">
        <v>718</v>
      </c>
      <c r="C51" s="233">
        <v>0.8</v>
      </c>
      <c r="D51" s="12"/>
      <c r="E51" s="232"/>
    </row>
    <row r="52" spans="1:5" ht="11.25" customHeight="1">
      <c r="A52" s="11" t="s">
        <v>719</v>
      </c>
      <c r="B52" s="11" t="s">
        <v>720</v>
      </c>
      <c r="C52" s="233">
        <v>0.9</v>
      </c>
      <c r="D52" s="12"/>
      <c r="E52" s="232"/>
    </row>
    <row r="53" spans="1:5" ht="11.25" customHeight="1">
      <c r="A53" s="11" t="s">
        <v>721</v>
      </c>
      <c r="B53" s="11" t="s">
        <v>722</v>
      </c>
      <c r="C53" s="233">
        <v>1.2</v>
      </c>
      <c r="D53" s="12"/>
      <c r="E53" s="232"/>
    </row>
    <row r="54" spans="1:5" ht="11.25" customHeight="1">
      <c r="A54" s="11" t="s">
        <v>723</v>
      </c>
      <c r="B54" s="11" t="s">
        <v>724</v>
      </c>
      <c r="C54" s="233">
        <v>1</v>
      </c>
      <c r="D54" s="12"/>
      <c r="E54" s="232"/>
    </row>
    <row r="55" spans="1:5" ht="11.25" customHeight="1">
      <c r="A55" s="11" t="s">
        <v>725</v>
      </c>
      <c r="B55" s="11" t="s">
        <v>726</v>
      </c>
      <c r="C55" s="233">
        <v>0.8</v>
      </c>
      <c r="D55" s="12"/>
      <c r="E55" s="232"/>
    </row>
    <row r="56" spans="1:5" ht="11.25" customHeight="1">
      <c r="A56" s="11" t="s">
        <v>727</v>
      </c>
      <c r="B56" s="11" t="s">
        <v>728</v>
      </c>
      <c r="C56" s="233">
        <v>1.4</v>
      </c>
      <c r="D56" s="12"/>
      <c r="E56" s="232"/>
    </row>
    <row r="57" spans="1:9" ht="11.25" customHeight="1">
      <c r="A57" s="11" t="s">
        <v>729</v>
      </c>
      <c r="B57" s="11" t="s">
        <v>730</v>
      </c>
      <c r="C57" s="233">
        <v>1.9</v>
      </c>
      <c r="D57" s="12"/>
      <c r="E57" s="232"/>
      <c r="I57" s="2"/>
    </row>
    <row r="58" spans="1:9" ht="11.25" customHeight="1">
      <c r="A58" s="11" t="s">
        <v>731</v>
      </c>
      <c r="B58" s="11" t="s">
        <v>732</v>
      </c>
      <c r="C58" s="233">
        <v>1</v>
      </c>
      <c r="D58" s="12"/>
      <c r="E58" s="232"/>
      <c r="I58" s="2"/>
    </row>
    <row r="59" spans="1:9" ht="11.25" customHeight="1">
      <c r="A59" s="11" t="s">
        <v>733</v>
      </c>
      <c r="B59" s="11" t="s">
        <v>734</v>
      </c>
      <c r="C59" s="233">
        <v>1</v>
      </c>
      <c r="D59" s="12"/>
      <c r="E59" s="232"/>
      <c r="I59" s="2"/>
    </row>
    <row r="60" spans="1:9" ht="11.25" customHeight="1">
      <c r="A60" s="11" t="s">
        <v>736</v>
      </c>
      <c r="B60" s="11" t="s">
        <v>737</v>
      </c>
      <c r="C60" s="233">
        <v>1.2</v>
      </c>
      <c r="D60" s="12"/>
      <c r="E60" s="232"/>
      <c r="F60" s="2"/>
      <c r="G60" s="2"/>
      <c r="H60" s="2"/>
      <c r="I60" s="2"/>
    </row>
    <row r="61" spans="1:8" ht="11.25" customHeight="1">
      <c r="A61" s="11" t="s">
        <v>840</v>
      </c>
      <c r="B61" s="11" t="s">
        <v>735</v>
      </c>
      <c r="C61" s="233" t="s">
        <v>822</v>
      </c>
      <c r="D61" s="12"/>
      <c r="E61" s="232"/>
      <c r="F61" s="2"/>
      <c r="G61" s="2"/>
      <c r="H61" s="2"/>
    </row>
    <row r="62" spans="1:8" ht="11.25" customHeight="1">
      <c r="A62" s="11" t="s">
        <v>864</v>
      </c>
      <c r="B62" s="11" t="s">
        <v>738</v>
      </c>
      <c r="C62" s="233" t="s">
        <v>822</v>
      </c>
      <c r="D62" s="12"/>
      <c r="E62" s="232"/>
      <c r="F62" s="2"/>
      <c r="G62" s="2"/>
      <c r="H62" s="2"/>
    </row>
    <row r="63" spans="1:8" ht="11.25" customHeight="1">
      <c r="A63" s="11" t="s">
        <v>739</v>
      </c>
      <c r="B63" s="11" t="s">
        <v>740</v>
      </c>
      <c r="C63" s="233">
        <v>0.9</v>
      </c>
      <c r="D63" s="12"/>
      <c r="E63" s="232"/>
      <c r="F63" s="2"/>
      <c r="G63" s="2"/>
      <c r="H63" s="2"/>
    </row>
    <row r="64" spans="1:5" ht="11.25" customHeight="1">
      <c r="A64" s="11" t="s">
        <v>741</v>
      </c>
      <c r="B64" s="11" t="s">
        <v>742</v>
      </c>
      <c r="C64" s="233">
        <v>1.1</v>
      </c>
      <c r="D64" s="12"/>
      <c r="E64" s="232"/>
    </row>
    <row r="65" spans="1:5" ht="11.25" customHeight="1">
      <c r="A65" s="11" t="s">
        <v>743</v>
      </c>
      <c r="B65" s="11" t="s">
        <v>744</v>
      </c>
      <c r="C65" s="233">
        <v>0.9</v>
      </c>
      <c r="D65" s="12"/>
      <c r="E65" s="232"/>
    </row>
    <row r="66" spans="1:5" ht="11.25" customHeight="1">
      <c r="A66" s="18" t="s">
        <v>745</v>
      </c>
      <c r="B66" s="11" t="s">
        <v>746</v>
      </c>
      <c r="C66" s="233">
        <v>3</v>
      </c>
      <c r="D66" s="12"/>
      <c r="E66" s="232"/>
    </row>
    <row r="67" spans="1:5" ht="11.25" customHeight="1">
      <c r="A67" s="11" t="s">
        <v>490</v>
      </c>
      <c r="B67" s="11" t="s">
        <v>284</v>
      </c>
      <c r="C67" s="233">
        <v>2.2</v>
      </c>
      <c r="D67" s="12"/>
      <c r="E67" s="232"/>
    </row>
    <row r="68" spans="1:5" ht="11.25" customHeight="1">
      <c r="A68" s="11" t="s">
        <v>591</v>
      </c>
      <c r="B68" s="11" t="s">
        <v>751</v>
      </c>
      <c r="C68" s="233">
        <v>1.7</v>
      </c>
      <c r="D68" s="12"/>
      <c r="E68" s="232"/>
    </row>
    <row r="69" spans="1:5" ht="11.25" customHeight="1">
      <c r="A69" s="11" t="s">
        <v>592</v>
      </c>
      <c r="B69" s="11" t="s">
        <v>752</v>
      </c>
      <c r="C69" s="233">
        <v>2</v>
      </c>
      <c r="D69" s="12"/>
      <c r="E69" s="232"/>
    </row>
    <row r="70" spans="1:5" ht="11.25" customHeight="1">
      <c r="A70" s="11" t="s">
        <v>593</v>
      </c>
      <c r="B70" s="11" t="s">
        <v>753</v>
      </c>
      <c r="C70" s="233">
        <v>3.4</v>
      </c>
      <c r="D70" s="12"/>
      <c r="E70" s="232"/>
    </row>
    <row r="71" spans="1:5" ht="11.25" customHeight="1">
      <c r="A71" s="11" t="s">
        <v>557</v>
      </c>
      <c r="B71" s="11" t="s">
        <v>754</v>
      </c>
      <c r="C71" s="233">
        <v>1.4</v>
      </c>
      <c r="D71" s="12"/>
      <c r="E71" s="232"/>
    </row>
    <row r="72" spans="1:5" ht="11.25" customHeight="1">
      <c r="A72" s="11" t="s">
        <v>558</v>
      </c>
      <c r="B72" s="11" t="s">
        <v>755</v>
      </c>
      <c r="C72" s="233">
        <v>2.8</v>
      </c>
      <c r="D72" s="12"/>
      <c r="E72" s="232"/>
    </row>
    <row r="73" spans="1:5" ht="11.25" customHeight="1">
      <c r="A73" s="13" t="s">
        <v>559</v>
      </c>
      <c r="B73" s="13" t="s">
        <v>756</v>
      </c>
      <c r="C73" s="233">
        <v>4.3</v>
      </c>
      <c r="D73" s="12"/>
      <c r="E73" s="232"/>
    </row>
    <row r="74" spans="1:5" ht="11.25" customHeight="1">
      <c r="A74" s="11" t="s">
        <v>560</v>
      </c>
      <c r="B74" s="11" t="s">
        <v>757</v>
      </c>
      <c r="C74" s="233">
        <v>1.3</v>
      </c>
      <c r="D74" s="12"/>
      <c r="E74" s="232"/>
    </row>
    <row r="75" spans="1:5" ht="11.25" customHeight="1">
      <c r="A75" s="11" t="s">
        <v>561</v>
      </c>
      <c r="B75" s="11" t="s">
        <v>758</v>
      </c>
      <c r="C75" s="233">
        <v>1.8</v>
      </c>
      <c r="D75" s="12"/>
      <c r="E75" s="232"/>
    </row>
    <row r="76" spans="1:5" ht="11.25" customHeight="1">
      <c r="A76" s="11" t="s">
        <v>562</v>
      </c>
      <c r="B76" s="11" t="s">
        <v>759</v>
      </c>
      <c r="C76" s="233">
        <v>1.7</v>
      </c>
      <c r="D76" s="12"/>
      <c r="E76" s="232"/>
    </row>
    <row r="77" spans="1:5" ht="11.25" customHeight="1">
      <c r="A77" s="11" t="s">
        <v>563</v>
      </c>
      <c r="B77" s="11" t="s">
        <v>760</v>
      </c>
      <c r="C77" s="233">
        <v>3.2</v>
      </c>
      <c r="D77" s="12"/>
      <c r="E77" s="232"/>
    </row>
    <row r="78" spans="1:5" ht="11.25" customHeight="1">
      <c r="A78" s="11" t="s">
        <v>564</v>
      </c>
      <c r="B78" s="11" t="s">
        <v>761</v>
      </c>
      <c r="C78" s="233">
        <v>0</v>
      </c>
      <c r="D78" s="12"/>
      <c r="E78" s="232"/>
    </row>
    <row r="79" spans="1:5" ht="11.25" customHeight="1">
      <c r="A79" s="11" t="s">
        <v>565</v>
      </c>
      <c r="B79" s="11" t="s">
        <v>762</v>
      </c>
      <c r="C79" s="233">
        <v>3.2</v>
      </c>
      <c r="D79" s="12"/>
      <c r="E79" s="232"/>
    </row>
    <row r="80" spans="1:5" ht="11.25" customHeight="1">
      <c r="A80" s="11" t="s">
        <v>566</v>
      </c>
      <c r="B80" s="11" t="s">
        <v>763</v>
      </c>
      <c r="C80" s="233">
        <v>1.6</v>
      </c>
      <c r="D80" s="12"/>
      <c r="E80" s="232"/>
    </row>
    <row r="81" spans="1:5" ht="11.25" customHeight="1">
      <c r="A81" s="11" t="s">
        <v>764</v>
      </c>
      <c r="B81" s="11" t="s">
        <v>765</v>
      </c>
      <c r="C81" s="233">
        <v>1.8</v>
      </c>
      <c r="D81" s="12"/>
      <c r="E81" s="232"/>
    </row>
    <row r="82" spans="1:5" ht="11.25" customHeight="1">
      <c r="A82" s="11" t="s">
        <v>766</v>
      </c>
      <c r="B82" s="11" t="s">
        <v>767</v>
      </c>
      <c r="C82" s="233">
        <v>0.9</v>
      </c>
      <c r="D82" s="12"/>
      <c r="E82" s="232"/>
    </row>
    <row r="83" spans="1:5" ht="11.25" customHeight="1">
      <c r="A83" s="11" t="s">
        <v>768</v>
      </c>
      <c r="B83" s="11" t="s">
        <v>769</v>
      </c>
      <c r="C83" s="233">
        <v>1.7</v>
      </c>
      <c r="D83" s="12"/>
      <c r="E83" s="232"/>
    </row>
    <row r="84" spans="1:5" ht="11.25" customHeight="1">
      <c r="A84" s="11" t="s">
        <v>770</v>
      </c>
      <c r="B84" s="11" t="s">
        <v>771</v>
      </c>
      <c r="C84" s="233">
        <v>1.4</v>
      </c>
      <c r="D84" s="12"/>
      <c r="E84" s="232"/>
    </row>
    <row r="85" spans="1:5" ht="11.25" customHeight="1">
      <c r="A85" s="11" t="s">
        <v>772</v>
      </c>
      <c r="B85" s="11" t="s">
        <v>773</v>
      </c>
      <c r="C85" s="233">
        <v>1.6</v>
      </c>
      <c r="D85" s="12"/>
      <c r="E85" s="232"/>
    </row>
    <row r="86" spans="1:5" ht="11.25" customHeight="1">
      <c r="A86" s="11" t="s">
        <v>774</v>
      </c>
      <c r="B86" s="11" t="s">
        <v>775</v>
      </c>
      <c r="C86" s="233">
        <v>0</v>
      </c>
      <c r="D86" s="12"/>
      <c r="E86" s="232"/>
    </row>
    <row r="87" spans="1:5" ht="11.25" customHeight="1">
      <c r="A87" s="11" t="s">
        <v>776</v>
      </c>
      <c r="B87" s="11" t="s">
        <v>532</v>
      </c>
      <c r="C87" s="233">
        <v>1.5</v>
      </c>
      <c r="D87" s="12"/>
      <c r="E87" s="232"/>
    </row>
    <row r="88" spans="1:5" ht="11.25" customHeight="1">
      <c r="A88" s="11" t="s">
        <v>533</v>
      </c>
      <c r="B88" s="11" t="s">
        <v>534</v>
      </c>
      <c r="C88" s="233">
        <v>1.7</v>
      </c>
      <c r="D88" s="12"/>
      <c r="E88" s="232"/>
    </row>
    <row r="89" spans="1:5" ht="11.25" customHeight="1">
      <c r="A89" s="11" t="s">
        <v>535</v>
      </c>
      <c r="B89" s="11" t="s">
        <v>430</v>
      </c>
      <c r="C89" s="233">
        <v>1.2</v>
      </c>
      <c r="D89" s="12"/>
      <c r="E89" s="232"/>
    </row>
    <row r="90" spans="1:5" ht="11.25" customHeight="1">
      <c r="A90" s="11" t="s">
        <v>431</v>
      </c>
      <c r="B90" s="11" t="s">
        <v>498</v>
      </c>
      <c r="C90" s="233">
        <v>1</v>
      </c>
      <c r="D90" s="12"/>
      <c r="E90" s="232"/>
    </row>
    <row r="91" spans="1:5" ht="11.25" customHeight="1">
      <c r="A91" s="11" t="s">
        <v>432</v>
      </c>
      <c r="B91" s="11" t="s">
        <v>433</v>
      </c>
      <c r="C91" s="233">
        <v>0.9</v>
      </c>
      <c r="D91" s="12"/>
      <c r="E91" s="232"/>
    </row>
    <row r="92" spans="1:5" ht="11.25" customHeight="1">
      <c r="A92" s="11" t="s">
        <v>434</v>
      </c>
      <c r="B92" s="11" t="s">
        <v>1132</v>
      </c>
      <c r="C92" s="233">
        <v>1.2</v>
      </c>
      <c r="D92" s="12"/>
      <c r="E92" s="232"/>
    </row>
    <row r="93" spans="1:5" ht="11.25" customHeight="1">
      <c r="A93" s="11" t="s">
        <v>1133</v>
      </c>
      <c r="B93" s="11" t="s">
        <v>1134</v>
      </c>
      <c r="C93" s="233">
        <v>1</v>
      </c>
      <c r="D93" s="12"/>
      <c r="E93" s="232"/>
    </row>
    <row r="94" spans="1:5" ht="11.25" customHeight="1">
      <c r="A94" s="11" t="s">
        <v>1135</v>
      </c>
      <c r="B94" s="11" t="s">
        <v>1136</v>
      </c>
      <c r="C94" s="233">
        <v>1.8</v>
      </c>
      <c r="D94" s="12"/>
      <c r="E94" s="232"/>
    </row>
    <row r="95" spans="1:5" ht="11.25" customHeight="1">
      <c r="A95" s="11" t="s">
        <v>1137</v>
      </c>
      <c r="B95" s="11" t="s">
        <v>1138</v>
      </c>
      <c r="C95" s="233">
        <v>1.1</v>
      </c>
      <c r="D95" s="12"/>
      <c r="E95" s="232"/>
    </row>
    <row r="96" spans="1:5" ht="11.25" customHeight="1">
      <c r="A96" s="11" t="s">
        <v>1139</v>
      </c>
      <c r="B96" s="11" t="s">
        <v>1140</v>
      </c>
      <c r="C96" s="233">
        <v>1.4</v>
      </c>
      <c r="D96" s="12"/>
      <c r="E96" s="232"/>
    </row>
    <row r="97" spans="1:5" ht="11.25" customHeight="1">
      <c r="A97" s="11" t="s">
        <v>1141</v>
      </c>
      <c r="B97" s="11" t="s">
        <v>499</v>
      </c>
      <c r="C97" s="233">
        <v>0</v>
      </c>
      <c r="D97" s="12"/>
      <c r="E97" s="232"/>
    </row>
    <row r="98" spans="1:5" ht="11.25" customHeight="1">
      <c r="A98" s="11" t="s">
        <v>1142</v>
      </c>
      <c r="B98" s="11" t="s">
        <v>500</v>
      </c>
      <c r="C98" s="233">
        <v>0</v>
      </c>
      <c r="D98" s="12"/>
      <c r="E98" s="232"/>
    </row>
    <row r="99" spans="1:5" ht="11.25" customHeight="1">
      <c r="A99" s="11" t="s">
        <v>1143</v>
      </c>
      <c r="B99" s="11" t="s">
        <v>501</v>
      </c>
      <c r="C99" s="233">
        <v>2.4</v>
      </c>
      <c r="D99" s="12"/>
      <c r="E99" s="232"/>
    </row>
    <row r="100" spans="1:5" ht="11.25" customHeight="1">
      <c r="A100" s="11" t="s">
        <v>1144</v>
      </c>
      <c r="B100" s="11" t="s">
        <v>876</v>
      </c>
      <c r="C100" s="233">
        <v>1.4</v>
      </c>
      <c r="D100" s="12"/>
      <c r="E100" s="232"/>
    </row>
    <row r="101" spans="1:5" ht="11.25" customHeight="1">
      <c r="A101" s="11" t="s">
        <v>877</v>
      </c>
      <c r="B101" s="11" t="s">
        <v>878</v>
      </c>
      <c r="C101" s="233">
        <v>1.5</v>
      </c>
      <c r="D101" s="12"/>
      <c r="E101" s="232"/>
    </row>
    <row r="102" spans="1:5" ht="11.25" customHeight="1">
      <c r="A102" s="11" t="s">
        <v>879</v>
      </c>
      <c r="B102" s="11" t="s">
        <v>880</v>
      </c>
      <c r="C102" s="233">
        <v>1.6</v>
      </c>
      <c r="D102" s="12"/>
      <c r="E102" s="232"/>
    </row>
    <row r="103" spans="1:5" ht="11.25" customHeight="1">
      <c r="A103" s="11" t="s">
        <v>881</v>
      </c>
      <c r="B103" s="11" t="s">
        <v>882</v>
      </c>
      <c r="C103" s="233">
        <v>1.6</v>
      </c>
      <c r="D103" s="12"/>
      <c r="E103" s="232"/>
    </row>
    <row r="104" spans="1:5" ht="11.25" customHeight="1">
      <c r="A104" s="11" t="s">
        <v>883</v>
      </c>
      <c r="B104" s="11" t="s">
        <v>502</v>
      </c>
      <c r="C104" s="233">
        <v>1.6</v>
      </c>
      <c r="D104" s="12"/>
      <c r="E104" s="232"/>
    </row>
    <row r="105" spans="1:5" ht="11.25" customHeight="1">
      <c r="A105" s="11" t="s">
        <v>884</v>
      </c>
      <c r="B105" s="11" t="s">
        <v>885</v>
      </c>
      <c r="C105" s="233">
        <v>1.4</v>
      </c>
      <c r="D105" s="12"/>
      <c r="E105" s="232"/>
    </row>
    <row r="106" spans="1:5" ht="11.25" customHeight="1">
      <c r="A106" s="11" t="s">
        <v>886</v>
      </c>
      <c r="B106" s="11" t="s">
        <v>887</v>
      </c>
      <c r="C106" s="233">
        <v>1.8</v>
      </c>
      <c r="D106" s="12"/>
      <c r="E106" s="232"/>
    </row>
    <row r="107" spans="1:5" ht="11.25" customHeight="1">
      <c r="A107" s="11" t="s">
        <v>888</v>
      </c>
      <c r="B107" s="11" t="s">
        <v>889</v>
      </c>
      <c r="C107" s="233">
        <v>1</v>
      </c>
      <c r="D107" s="12"/>
      <c r="E107" s="232"/>
    </row>
    <row r="108" spans="1:5" ht="11.25" customHeight="1">
      <c r="A108" s="11" t="s">
        <v>890</v>
      </c>
      <c r="B108" s="11" t="s">
        <v>891</v>
      </c>
      <c r="C108" s="233">
        <v>1.7</v>
      </c>
      <c r="D108" s="12"/>
      <c r="E108" s="232"/>
    </row>
    <row r="109" spans="1:5" ht="11.25" customHeight="1">
      <c r="A109" s="11" t="s">
        <v>892</v>
      </c>
      <c r="B109" s="11" t="s">
        <v>893</v>
      </c>
      <c r="C109" s="233">
        <v>1.1</v>
      </c>
      <c r="D109" s="12"/>
      <c r="E109" s="232"/>
    </row>
    <row r="110" spans="1:5" ht="11.25" customHeight="1">
      <c r="A110" s="11" t="s">
        <v>894</v>
      </c>
      <c r="B110" s="11" t="s">
        <v>895</v>
      </c>
      <c r="C110" s="233">
        <v>1.7</v>
      </c>
      <c r="D110" s="12"/>
      <c r="E110" s="232"/>
    </row>
    <row r="111" spans="1:5" ht="11.25" customHeight="1">
      <c r="A111" s="11" t="s">
        <v>896</v>
      </c>
      <c r="B111" s="11" t="s">
        <v>897</v>
      </c>
      <c r="C111" s="233">
        <v>1.4</v>
      </c>
      <c r="D111" s="12"/>
      <c r="E111" s="232"/>
    </row>
    <row r="112" spans="1:5" ht="11.25" customHeight="1">
      <c r="A112" s="11" t="s">
        <v>898</v>
      </c>
      <c r="B112" s="11" t="s">
        <v>899</v>
      </c>
      <c r="C112" s="233">
        <v>1.6</v>
      </c>
      <c r="D112" s="12"/>
      <c r="E112" s="232"/>
    </row>
    <row r="113" spans="1:5" ht="11.25" customHeight="1">
      <c r="A113" s="11" t="s">
        <v>900</v>
      </c>
      <c r="B113" s="11" t="s">
        <v>901</v>
      </c>
      <c r="C113" s="233">
        <v>1.1</v>
      </c>
      <c r="D113" s="12"/>
      <c r="E113" s="232"/>
    </row>
    <row r="114" spans="1:5" ht="11.25" customHeight="1">
      <c r="A114" s="11" t="s">
        <v>902</v>
      </c>
      <c r="B114" s="11" t="s">
        <v>903</v>
      </c>
      <c r="C114" s="233">
        <v>1.5</v>
      </c>
      <c r="D114" s="12"/>
      <c r="E114" s="232"/>
    </row>
    <row r="115" spans="1:5" ht="11.25" customHeight="1">
      <c r="A115" s="11" t="s">
        <v>904</v>
      </c>
      <c r="B115" s="11" t="s">
        <v>905</v>
      </c>
      <c r="C115" s="233">
        <v>1.7</v>
      </c>
      <c r="D115" s="12"/>
      <c r="E115" s="232"/>
    </row>
    <row r="116" spans="1:5" ht="11.25" customHeight="1">
      <c r="A116" s="11" t="s">
        <v>906</v>
      </c>
      <c r="B116" s="11" t="s">
        <v>907</v>
      </c>
      <c r="C116" s="233">
        <v>2.7</v>
      </c>
      <c r="D116" s="12"/>
      <c r="E116" s="232"/>
    </row>
    <row r="117" spans="1:5" ht="11.25" customHeight="1">
      <c r="A117" s="11" t="s">
        <v>908</v>
      </c>
      <c r="B117" s="11" t="s">
        <v>909</v>
      </c>
      <c r="C117" s="233">
        <v>1.6</v>
      </c>
      <c r="D117" s="12"/>
      <c r="E117" s="232"/>
    </row>
    <row r="118" spans="1:5" ht="11.25" customHeight="1">
      <c r="A118" s="11" t="s">
        <v>910</v>
      </c>
      <c r="B118" s="11" t="s">
        <v>911</v>
      </c>
      <c r="C118" s="233">
        <v>1.5</v>
      </c>
      <c r="D118" s="12"/>
      <c r="E118" s="232"/>
    </row>
    <row r="119" spans="1:5" ht="11.25" customHeight="1">
      <c r="A119" s="11" t="s">
        <v>912</v>
      </c>
      <c r="B119" s="11" t="s">
        <v>913</v>
      </c>
      <c r="C119" s="233">
        <v>1.5</v>
      </c>
      <c r="D119" s="12"/>
      <c r="E119" s="232"/>
    </row>
    <row r="120" spans="1:5" ht="11.25" customHeight="1">
      <c r="A120" s="11" t="s">
        <v>914</v>
      </c>
      <c r="B120" s="11" t="s">
        <v>915</v>
      </c>
      <c r="C120" s="233">
        <v>1.4</v>
      </c>
      <c r="D120" s="12"/>
      <c r="E120" s="232"/>
    </row>
    <row r="121" spans="1:5" ht="11.25" customHeight="1">
      <c r="A121" s="11" t="s">
        <v>916</v>
      </c>
      <c r="B121" s="11" t="s">
        <v>917</v>
      </c>
      <c r="C121" s="233">
        <v>3.2</v>
      </c>
      <c r="D121" s="12"/>
      <c r="E121" s="232"/>
    </row>
    <row r="122" spans="1:5" ht="11.25" customHeight="1">
      <c r="A122" s="11" t="s">
        <v>875</v>
      </c>
      <c r="B122" s="11" t="s">
        <v>187</v>
      </c>
      <c r="C122" s="233" t="s">
        <v>822</v>
      </c>
      <c r="D122" s="12"/>
      <c r="E122" s="232"/>
    </row>
    <row r="123" spans="1:5" ht="11.25" customHeight="1">
      <c r="A123" s="11" t="s">
        <v>922</v>
      </c>
      <c r="B123" s="11" t="s">
        <v>923</v>
      </c>
      <c r="C123" s="233">
        <v>1.3</v>
      </c>
      <c r="D123" s="12"/>
      <c r="E123" s="232"/>
    </row>
    <row r="124" spans="1:5" ht="11.25" customHeight="1">
      <c r="A124" s="11" t="s">
        <v>924</v>
      </c>
      <c r="B124" s="11" t="s">
        <v>925</v>
      </c>
      <c r="C124" s="233">
        <v>0</v>
      </c>
      <c r="D124" s="12"/>
      <c r="E124" s="232"/>
    </row>
    <row r="125" spans="1:5" ht="11.25" customHeight="1">
      <c r="A125" s="11" t="s">
        <v>926</v>
      </c>
      <c r="B125" s="11" t="s">
        <v>927</v>
      </c>
      <c r="C125" s="233">
        <v>1.9</v>
      </c>
      <c r="D125" s="12"/>
      <c r="E125" s="232"/>
    </row>
    <row r="126" spans="1:5" ht="11.25" customHeight="1">
      <c r="A126" s="11" t="s">
        <v>928</v>
      </c>
      <c r="B126" s="11" t="s">
        <v>929</v>
      </c>
      <c r="C126" s="233">
        <v>1.2</v>
      </c>
      <c r="D126" s="12"/>
      <c r="E126" s="232"/>
    </row>
    <row r="127" spans="1:5" ht="11.25" customHeight="1">
      <c r="A127" s="11" t="s">
        <v>937</v>
      </c>
      <c r="B127" s="11" t="s">
        <v>938</v>
      </c>
      <c r="C127" s="233">
        <v>2.2</v>
      </c>
      <c r="D127" s="12"/>
      <c r="E127" s="232"/>
    </row>
    <row r="128" spans="1:5" ht="11.25" customHeight="1">
      <c r="A128" s="11" t="s">
        <v>939</v>
      </c>
      <c r="B128" s="11" t="s">
        <v>940</v>
      </c>
      <c r="C128" s="233">
        <v>3.1</v>
      </c>
      <c r="D128" s="12"/>
      <c r="E128" s="232"/>
    </row>
    <row r="129" spans="1:5" ht="11.25" customHeight="1">
      <c r="A129" s="11" t="s">
        <v>941</v>
      </c>
      <c r="B129" s="11" t="s">
        <v>942</v>
      </c>
      <c r="C129" s="233">
        <v>1.9</v>
      </c>
      <c r="D129" s="12"/>
      <c r="E129" s="232"/>
    </row>
    <row r="130" spans="1:5" ht="11.25" customHeight="1">
      <c r="A130" s="11" t="s">
        <v>943</v>
      </c>
      <c r="B130" s="11" t="s">
        <v>944</v>
      </c>
      <c r="C130" s="233">
        <v>1.7</v>
      </c>
      <c r="D130" s="12"/>
      <c r="E130" s="232"/>
    </row>
    <row r="131" spans="1:5" ht="11.25" customHeight="1">
      <c r="A131" s="11" t="s">
        <v>945</v>
      </c>
      <c r="B131" s="11" t="s">
        <v>946</v>
      </c>
      <c r="C131" s="233">
        <v>3.4</v>
      </c>
      <c r="D131" s="12"/>
      <c r="E131" s="232"/>
    </row>
    <row r="132" spans="1:5" ht="11.25" customHeight="1">
      <c r="A132" s="11" t="s">
        <v>947</v>
      </c>
      <c r="B132" s="11" t="s">
        <v>948</v>
      </c>
      <c r="C132" s="233">
        <v>2.5</v>
      </c>
      <c r="D132" s="12"/>
      <c r="E132" s="232"/>
    </row>
    <row r="133" spans="1:5" ht="11.25" customHeight="1">
      <c r="A133" s="11" t="s">
        <v>949</v>
      </c>
      <c r="B133" s="11" t="s">
        <v>950</v>
      </c>
      <c r="C133" s="233">
        <v>1.6</v>
      </c>
      <c r="D133" s="12"/>
      <c r="E133" s="232"/>
    </row>
    <row r="134" spans="1:5" ht="11.25" customHeight="1">
      <c r="A134" s="11" t="s">
        <v>951</v>
      </c>
      <c r="B134" s="11" t="s">
        <v>952</v>
      </c>
      <c r="C134" s="233">
        <v>1.8</v>
      </c>
      <c r="D134" s="12"/>
      <c r="E134" s="232"/>
    </row>
    <row r="135" spans="1:5" ht="11.25" customHeight="1">
      <c r="A135" s="11" t="s">
        <v>568</v>
      </c>
      <c r="B135" s="11" t="s">
        <v>578</v>
      </c>
      <c r="C135" s="233">
        <v>2</v>
      </c>
      <c r="D135" s="12"/>
      <c r="E135" s="232"/>
    </row>
    <row r="136" spans="1:5" ht="11.25" customHeight="1">
      <c r="A136" s="11" t="s">
        <v>569</v>
      </c>
      <c r="B136" s="11" t="s">
        <v>579</v>
      </c>
      <c r="C136" s="233">
        <v>1.9</v>
      </c>
      <c r="D136" s="12"/>
      <c r="E136" s="232"/>
    </row>
    <row r="137" spans="1:5" ht="11.25" customHeight="1">
      <c r="A137" s="11" t="s">
        <v>570</v>
      </c>
      <c r="B137" s="11" t="s">
        <v>930</v>
      </c>
      <c r="C137" s="233">
        <v>1.4</v>
      </c>
      <c r="D137" s="12"/>
      <c r="E137" s="232"/>
    </row>
    <row r="138" spans="1:5" ht="11.25" customHeight="1">
      <c r="A138" s="11" t="s">
        <v>571</v>
      </c>
      <c r="B138" s="11" t="s">
        <v>931</v>
      </c>
      <c r="C138" s="233">
        <v>1.6</v>
      </c>
      <c r="D138" s="12"/>
      <c r="E138" s="232"/>
    </row>
    <row r="139" spans="1:5" ht="11.25" customHeight="1">
      <c r="A139" s="11" t="s">
        <v>572</v>
      </c>
      <c r="B139" s="11" t="s">
        <v>932</v>
      </c>
      <c r="C139" s="233" t="s">
        <v>822</v>
      </c>
      <c r="D139" s="12"/>
      <c r="E139" s="232"/>
    </row>
    <row r="140" spans="1:5" ht="11.25" customHeight="1">
      <c r="A140" s="11" t="s">
        <v>574</v>
      </c>
      <c r="B140" s="11" t="s">
        <v>933</v>
      </c>
      <c r="C140" s="233">
        <v>1.6</v>
      </c>
      <c r="D140" s="12"/>
      <c r="E140" s="232"/>
    </row>
    <row r="141" spans="1:5" ht="11.25" customHeight="1">
      <c r="A141" s="11" t="s">
        <v>575</v>
      </c>
      <c r="B141" s="11" t="s">
        <v>934</v>
      </c>
      <c r="C141" s="233">
        <v>2.2</v>
      </c>
      <c r="D141" s="12"/>
      <c r="E141" s="232"/>
    </row>
    <row r="142" spans="1:5" ht="11.25" customHeight="1">
      <c r="A142" s="11" t="s">
        <v>576</v>
      </c>
      <c r="B142" s="11" t="s">
        <v>935</v>
      </c>
      <c r="C142" s="233" t="s">
        <v>822</v>
      </c>
      <c r="D142" s="12"/>
      <c r="E142" s="232"/>
    </row>
    <row r="143" spans="1:5" ht="11.25" customHeight="1">
      <c r="A143" s="11" t="s">
        <v>577</v>
      </c>
      <c r="B143" s="11" t="s">
        <v>936</v>
      </c>
      <c r="C143" s="233">
        <v>2.1</v>
      </c>
      <c r="D143" s="12"/>
      <c r="E143" s="232"/>
    </row>
    <row r="144" spans="1:5" ht="11.25" customHeight="1">
      <c r="A144" s="11" t="s">
        <v>953</v>
      </c>
      <c r="B144" s="11" t="s">
        <v>495</v>
      </c>
      <c r="C144" s="233">
        <v>3.6</v>
      </c>
      <c r="D144" s="12"/>
      <c r="E144" s="232"/>
    </row>
    <row r="145" spans="1:5" ht="11.25" customHeight="1">
      <c r="A145" s="11" t="s">
        <v>955</v>
      </c>
      <c r="B145" s="11" t="s">
        <v>492</v>
      </c>
      <c r="C145" s="233">
        <v>2.4</v>
      </c>
      <c r="D145" s="12"/>
      <c r="E145" s="232"/>
    </row>
    <row r="146" spans="1:5" ht="11.25" customHeight="1">
      <c r="A146" s="11" t="s">
        <v>957</v>
      </c>
      <c r="B146" s="11" t="s">
        <v>491</v>
      </c>
      <c r="C146" s="233">
        <v>4.7</v>
      </c>
      <c r="D146" s="12"/>
      <c r="E146" s="232"/>
    </row>
    <row r="147" spans="1:5" ht="11.25" customHeight="1">
      <c r="A147" s="11" t="s">
        <v>959</v>
      </c>
      <c r="B147" s="11" t="s">
        <v>960</v>
      </c>
      <c r="C147" s="233">
        <v>3.9</v>
      </c>
      <c r="D147" s="12"/>
      <c r="E147" s="232"/>
    </row>
    <row r="148" spans="1:5" ht="11.25" customHeight="1">
      <c r="A148" s="11" t="s">
        <v>961</v>
      </c>
      <c r="B148" s="11" t="s">
        <v>962</v>
      </c>
      <c r="C148" s="233">
        <v>1.7</v>
      </c>
      <c r="D148" s="12"/>
      <c r="E148" s="232"/>
    </row>
    <row r="149" spans="1:5" ht="11.25" customHeight="1">
      <c r="A149" s="11" t="s">
        <v>963</v>
      </c>
      <c r="B149" s="11" t="s">
        <v>964</v>
      </c>
      <c r="C149" s="233">
        <v>2.8</v>
      </c>
      <c r="D149" s="12"/>
      <c r="E149" s="232"/>
    </row>
    <row r="150" spans="1:5" ht="11.25" customHeight="1">
      <c r="A150" s="11" t="s">
        <v>965</v>
      </c>
      <c r="B150" s="11" t="s">
        <v>966</v>
      </c>
      <c r="C150" s="233">
        <v>2</v>
      </c>
      <c r="D150" s="12"/>
      <c r="E150" s="232"/>
    </row>
    <row r="151" spans="1:5" ht="11.25" customHeight="1">
      <c r="A151" s="11" t="s">
        <v>967</v>
      </c>
      <c r="B151" s="11" t="s">
        <v>968</v>
      </c>
      <c r="C151" s="233">
        <v>2.1</v>
      </c>
      <c r="D151" s="12"/>
      <c r="E151" s="232"/>
    </row>
    <row r="152" spans="1:5" ht="11.25" customHeight="1">
      <c r="A152" s="11" t="s">
        <v>969</v>
      </c>
      <c r="B152" s="11" t="s">
        <v>970</v>
      </c>
      <c r="C152" s="233">
        <v>1.7</v>
      </c>
      <c r="D152" s="12"/>
      <c r="E152" s="232"/>
    </row>
    <row r="153" spans="1:5" ht="11.25" customHeight="1">
      <c r="A153" s="11" t="s">
        <v>971</v>
      </c>
      <c r="B153" s="11" t="s">
        <v>972</v>
      </c>
      <c r="C153" s="233">
        <v>1.4</v>
      </c>
      <c r="D153" s="12"/>
      <c r="E153" s="232"/>
    </row>
    <row r="154" spans="1:5" ht="11.25" customHeight="1">
      <c r="A154" s="11" t="s">
        <v>973</v>
      </c>
      <c r="B154" s="11" t="s">
        <v>974</v>
      </c>
      <c r="C154" s="233">
        <v>1.5</v>
      </c>
      <c r="D154" s="12"/>
      <c r="E154" s="232"/>
    </row>
    <row r="155" spans="1:5" ht="11.25" customHeight="1">
      <c r="A155" s="13" t="s">
        <v>975</v>
      </c>
      <c r="B155" s="11" t="s">
        <v>976</v>
      </c>
      <c r="C155" s="233">
        <v>4.8</v>
      </c>
      <c r="D155" s="12"/>
      <c r="E155" s="232"/>
    </row>
    <row r="156" spans="1:5" ht="11.25" customHeight="1">
      <c r="A156" s="13" t="s">
        <v>977</v>
      </c>
      <c r="B156" s="13" t="s">
        <v>978</v>
      </c>
      <c r="C156" s="233">
        <v>0</v>
      </c>
      <c r="D156" s="12"/>
      <c r="E156" s="232"/>
    </row>
    <row r="157" spans="1:5" ht="11.25" customHeight="1">
      <c r="A157" s="13" t="s">
        <v>979</v>
      </c>
      <c r="B157" s="13" t="s">
        <v>980</v>
      </c>
      <c r="C157" s="233">
        <v>1.5</v>
      </c>
      <c r="D157" s="12"/>
      <c r="E157" s="232"/>
    </row>
    <row r="158" spans="1:5" ht="11.25" customHeight="1">
      <c r="A158" s="11" t="s">
        <v>981</v>
      </c>
      <c r="B158" s="11" t="s">
        <v>982</v>
      </c>
      <c r="C158" s="233">
        <v>0</v>
      </c>
      <c r="D158" s="12"/>
      <c r="E158" s="232"/>
    </row>
    <row r="159" spans="1:5" ht="11.25" customHeight="1">
      <c r="A159" s="13" t="s">
        <v>983</v>
      </c>
      <c r="B159" s="13" t="s">
        <v>984</v>
      </c>
      <c r="C159" s="233">
        <v>0.9</v>
      </c>
      <c r="D159" s="12"/>
      <c r="E159" s="232"/>
    </row>
    <row r="160" spans="1:5" ht="11.25" customHeight="1">
      <c r="A160" s="13" t="s">
        <v>985</v>
      </c>
      <c r="B160" s="13" t="s">
        <v>986</v>
      </c>
      <c r="C160" s="233">
        <v>0.5</v>
      </c>
      <c r="D160" s="12"/>
      <c r="E160" s="232"/>
    </row>
    <row r="161" spans="1:5" ht="11.25" customHeight="1">
      <c r="A161" s="13" t="s">
        <v>987</v>
      </c>
      <c r="B161" s="13" t="s">
        <v>988</v>
      </c>
      <c r="C161" s="233">
        <v>0</v>
      </c>
      <c r="D161" s="12"/>
      <c r="E161" s="232"/>
    </row>
    <row r="162" spans="1:5" ht="11.25" customHeight="1">
      <c r="A162" s="13" t="s">
        <v>989</v>
      </c>
      <c r="B162" s="13" t="s">
        <v>990</v>
      </c>
      <c r="C162" s="233">
        <v>0.8</v>
      </c>
      <c r="D162" s="12"/>
      <c r="E162" s="232"/>
    </row>
    <row r="163" spans="1:5" ht="11.25" customHeight="1">
      <c r="A163" s="13" t="s">
        <v>991</v>
      </c>
      <c r="B163" s="13" t="s">
        <v>992</v>
      </c>
      <c r="C163" s="233">
        <v>1.5</v>
      </c>
      <c r="D163" s="12"/>
      <c r="E163" s="232"/>
    </row>
    <row r="164" spans="1:5" ht="11.25" customHeight="1">
      <c r="A164" s="13" t="s">
        <v>993</v>
      </c>
      <c r="B164" s="13" t="s">
        <v>994</v>
      </c>
      <c r="C164" s="233">
        <v>0.3</v>
      </c>
      <c r="D164" s="12"/>
      <c r="E164" s="232"/>
    </row>
    <row r="165" spans="1:5" ht="11.25" customHeight="1">
      <c r="A165" s="13" t="s">
        <v>995</v>
      </c>
      <c r="B165" s="13" t="s">
        <v>996</v>
      </c>
      <c r="C165" s="233">
        <v>0</v>
      </c>
      <c r="D165" s="12"/>
      <c r="E165" s="232"/>
    </row>
    <row r="166" spans="1:5" ht="11.25" customHeight="1">
      <c r="A166" s="13" t="s">
        <v>997</v>
      </c>
      <c r="B166" s="13" t="s">
        <v>998</v>
      </c>
      <c r="C166" s="233">
        <v>0.4</v>
      </c>
      <c r="D166" s="12"/>
      <c r="E166" s="232"/>
    </row>
    <row r="167" spans="1:5" ht="11.25" customHeight="1">
      <c r="A167" s="11" t="s">
        <v>999</v>
      </c>
      <c r="B167" s="11" t="s">
        <v>1000</v>
      </c>
      <c r="C167" s="233">
        <v>0</v>
      </c>
      <c r="D167" s="12"/>
      <c r="E167" s="232"/>
    </row>
    <row r="168" spans="1:5" ht="11.25" customHeight="1">
      <c r="A168" s="11" t="s">
        <v>1001</v>
      </c>
      <c r="B168" s="11" t="s">
        <v>1002</v>
      </c>
      <c r="C168" s="233">
        <v>0</v>
      </c>
      <c r="D168" s="12"/>
      <c r="E168" s="232"/>
    </row>
    <row r="169" spans="1:5" ht="11.25" customHeight="1">
      <c r="A169" s="11" t="s">
        <v>1003</v>
      </c>
      <c r="B169" s="11" t="s">
        <v>1004</v>
      </c>
      <c r="C169" s="233">
        <v>0.6</v>
      </c>
      <c r="D169" s="12"/>
      <c r="E169" s="232"/>
    </row>
    <row r="170" spans="1:5" ht="11.25" customHeight="1">
      <c r="A170" s="11" t="s">
        <v>1005</v>
      </c>
      <c r="B170" s="11" t="s">
        <v>1006</v>
      </c>
      <c r="C170" s="233">
        <v>2.3</v>
      </c>
      <c r="D170" s="12"/>
      <c r="E170" s="232"/>
    </row>
    <row r="171" spans="1:5" ht="11.25" customHeight="1">
      <c r="A171" s="11" t="s">
        <v>1007</v>
      </c>
      <c r="B171" s="11" t="s">
        <v>1008</v>
      </c>
      <c r="C171" s="233">
        <v>1.8</v>
      </c>
      <c r="D171" s="12"/>
      <c r="E171" s="232"/>
    </row>
    <row r="172" spans="1:5" ht="11.25" customHeight="1">
      <c r="A172" s="11" t="s">
        <v>1009</v>
      </c>
      <c r="B172" s="11" t="s">
        <v>1010</v>
      </c>
      <c r="C172" s="233">
        <v>0.8</v>
      </c>
      <c r="D172" s="12"/>
      <c r="E172" s="232"/>
    </row>
    <row r="173" spans="1:5" ht="11.25" customHeight="1">
      <c r="A173" s="11" t="s">
        <v>1011</v>
      </c>
      <c r="B173" s="11" t="s">
        <v>1012</v>
      </c>
      <c r="C173" s="233">
        <v>0.7</v>
      </c>
      <c r="D173" s="12"/>
      <c r="E173" s="232"/>
    </row>
    <row r="174" spans="1:5" ht="11.25" customHeight="1">
      <c r="A174" s="11" t="s">
        <v>1013</v>
      </c>
      <c r="B174" s="11" t="s">
        <v>1014</v>
      </c>
      <c r="C174" s="233">
        <v>1.9</v>
      </c>
      <c r="D174" s="12"/>
      <c r="E174" s="232"/>
    </row>
    <row r="175" spans="1:5" ht="11.25" customHeight="1">
      <c r="A175" s="11" t="s">
        <v>1015</v>
      </c>
      <c r="B175" s="11" t="s">
        <v>1016</v>
      </c>
      <c r="C175" s="233">
        <v>1.4</v>
      </c>
      <c r="D175" s="12"/>
      <c r="E175" s="232"/>
    </row>
    <row r="176" spans="1:5" ht="11.25" customHeight="1">
      <c r="A176" s="11" t="s">
        <v>1017</v>
      </c>
      <c r="B176" s="11" t="s">
        <v>1018</v>
      </c>
      <c r="C176" s="233">
        <v>0</v>
      </c>
      <c r="D176" s="12"/>
      <c r="E176" s="232"/>
    </row>
    <row r="177" spans="1:5" ht="11.25" customHeight="1">
      <c r="A177" s="11" t="s">
        <v>1019</v>
      </c>
      <c r="B177" s="11" t="s">
        <v>856</v>
      </c>
      <c r="C177" s="233">
        <v>2.4</v>
      </c>
      <c r="D177" s="12"/>
      <c r="E177" s="232"/>
    </row>
    <row r="178" spans="1:5" ht="11.25" customHeight="1">
      <c r="A178" s="11" t="s">
        <v>1020</v>
      </c>
      <c r="B178" s="11" t="s">
        <v>1021</v>
      </c>
      <c r="C178" s="233">
        <v>2.8</v>
      </c>
      <c r="D178" s="12"/>
      <c r="E178" s="232"/>
    </row>
    <row r="179" spans="1:5" ht="11.25" customHeight="1">
      <c r="A179" s="11" t="s">
        <v>1022</v>
      </c>
      <c r="B179" s="11" t="s">
        <v>857</v>
      </c>
      <c r="C179" s="233">
        <v>3</v>
      </c>
      <c r="D179" s="12"/>
      <c r="E179" s="232"/>
    </row>
    <row r="180" spans="1:5" ht="11.25" customHeight="1">
      <c r="A180" s="11" t="s">
        <v>1023</v>
      </c>
      <c r="B180" s="11" t="s">
        <v>858</v>
      </c>
      <c r="C180" s="233">
        <v>2.4</v>
      </c>
      <c r="D180" s="12"/>
      <c r="E180" s="232"/>
    </row>
    <row r="181" spans="1:5" ht="11.25" customHeight="1">
      <c r="A181" s="11" t="s">
        <v>1024</v>
      </c>
      <c r="B181" s="11" t="s">
        <v>1025</v>
      </c>
      <c r="C181" s="233">
        <v>2.8</v>
      </c>
      <c r="D181" s="12"/>
      <c r="E181" s="232"/>
    </row>
    <row r="182" spans="1:5" ht="11.25" customHeight="1">
      <c r="A182" s="11" t="s">
        <v>1026</v>
      </c>
      <c r="B182" s="11" t="s">
        <v>1027</v>
      </c>
      <c r="C182" s="233">
        <v>2.3</v>
      </c>
      <c r="D182" s="12"/>
      <c r="E182" s="232"/>
    </row>
    <row r="183" spans="1:5" ht="11.25" customHeight="1">
      <c r="A183" s="11" t="s">
        <v>1028</v>
      </c>
      <c r="B183" s="11" t="s">
        <v>859</v>
      </c>
      <c r="C183" s="233">
        <v>3.1</v>
      </c>
      <c r="D183" s="12"/>
      <c r="E183" s="232"/>
    </row>
    <row r="184" spans="1:5" ht="11.25" customHeight="1">
      <c r="A184" s="11" t="s">
        <v>1029</v>
      </c>
      <c r="B184" s="11" t="s">
        <v>1030</v>
      </c>
      <c r="C184" s="233">
        <v>1.7</v>
      </c>
      <c r="D184" s="12"/>
      <c r="E184" s="232"/>
    </row>
    <row r="185" spans="1:5" ht="11.25" customHeight="1">
      <c r="A185" s="11" t="s">
        <v>1031</v>
      </c>
      <c r="B185" s="11" t="s">
        <v>1032</v>
      </c>
      <c r="C185" s="233">
        <v>2.3</v>
      </c>
      <c r="D185" s="12"/>
      <c r="E185" s="232"/>
    </row>
    <row r="186" spans="1:5" ht="11.25" customHeight="1">
      <c r="A186" s="11" t="s">
        <v>1033</v>
      </c>
      <c r="B186" s="11" t="s">
        <v>1034</v>
      </c>
      <c r="C186" s="233">
        <v>2.9</v>
      </c>
      <c r="D186" s="12"/>
      <c r="E186" s="232"/>
    </row>
    <row r="187" spans="1:5" ht="11.25" customHeight="1">
      <c r="A187" s="11" t="s">
        <v>1035</v>
      </c>
      <c r="B187" s="11" t="s">
        <v>1036</v>
      </c>
      <c r="C187" s="233">
        <v>2</v>
      </c>
      <c r="D187" s="12"/>
      <c r="E187" s="232"/>
    </row>
    <row r="188" spans="1:5" ht="11.25" customHeight="1">
      <c r="A188" s="13" t="s">
        <v>1037</v>
      </c>
      <c r="B188" s="13" t="s">
        <v>860</v>
      </c>
      <c r="C188" s="233">
        <v>2.7</v>
      </c>
      <c r="D188" s="12"/>
      <c r="E188" s="232"/>
    </row>
    <row r="189" spans="1:5" ht="11.25" customHeight="1">
      <c r="A189" s="13" t="s">
        <v>1038</v>
      </c>
      <c r="B189" s="13" t="s">
        <v>1039</v>
      </c>
      <c r="C189" s="233">
        <v>2</v>
      </c>
      <c r="D189" s="12"/>
      <c r="E189" s="232"/>
    </row>
    <row r="190" spans="1:5" ht="11.25" customHeight="1">
      <c r="A190" s="13" t="s">
        <v>1040</v>
      </c>
      <c r="B190" s="13" t="s">
        <v>1041</v>
      </c>
      <c r="C190" s="233">
        <v>2.4</v>
      </c>
      <c r="D190" s="12"/>
      <c r="E190" s="232"/>
    </row>
    <row r="191" spans="1:5" ht="11.25" customHeight="1">
      <c r="A191" s="13" t="s">
        <v>1042</v>
      </c>
      <c r="B191" s="13" t="s">
        <v>861</v>
      </c>
      <c r="C191" s="233">
        <v>2.8</v>
      </c>
      <c r="D191" s="12"/>
      <c r="E191" s="232"/>
    </row>
    <row r="192" spans="1:5" ht="11.25" customHeight="1">
      <c r="A192" s="13" t="s">
        <v>1043</v>
      </c>
      <c r="B192" s="13" t="s">
        <v>1044</v>
      </c>
      <c r="C192" s="233">
        <v>2.6</v>
      </c>
      <c r="D192" s="12"/>
      <c r="E192" s="232"/>
    </row>
    <row r="193" spans="1:5" ht="11.25" customHeight="1">
      <c r="A193" s="13" t="s">
        <v>868</v>
      </c>
      <c r="B193" s="13" t="s">
        <v>1200</v>
      </c>
      <c r="C193" s="233">
        <v>2.2</v>
      </c>
      <c r="D193" s="12"/>
      <c r="E193" s="232"/>
    </row>
    <row r="194" spans="1:5" ht="11.25" customHeight="1">
      <c r="A194" s="13" t="s">
        <v>869</v>
      </c>
      <c r="B194" s="13" t="s">
        <v>163</v>
      </c>
      <c r="C194" s="233" t="s">
        <v>822</v>
      </c>
      <c r="D194" s="12"/>
      <c r="E194" s="232"/>
    </row>
    <row r="195" spans="1:5" ht="11.25" customHeight="1">
      <c r="A195" s="13" t="s">
        <v>870</v>
      </c>
      <c r="B195" s="13" t="s">
        <v>164</v>
      </c>
      <c r="C195" s="233" t="s">
        <v>822</v>
      </c>
      <c r="D195" s="12"/>
      <c r="E195" s="232"/>
    </row>
    <row r="196" spans="1:5" ht="11.25" customHeight="1">
      <c r="A196" s="13" t="s">
        <v>1057</v>
      </c>
      <c r="B196" s="13" t="s">
        <v>1058</v>
      </c>
      <c r="C196" s="233">
        <v>1.8</v>
      </c>
      <c r="D196" s="12"/>
      <c r="E196" s="232"/>
    </row>
    <row r="197" spans="1:5" ht="11.25" customHeight="1">
      <c r="A197" s="13" t="s">
        <v>1059</v>
      </c>
      <c r="B197" s="13" t="s">
        <v>1060</v>
      </c>
      <c r="C197" s="233">
        <v>1.6</v>
      </c>
      <c r="D197" s="12"/>
      <c r="E197" s="232"/>
    </row>
    <row r="198" spans="1:5" ht="11.25" customHeight="1">
      <c r="A198" s="13" t="s">
        <v>1061</v>
      </c>
      <c r="B198" s="13" t="s">
        <v>1062</v>
      </c>
      <c r="C198" s="233">
        <v>1.4</v>
      </c>
      <c r="D198" s="12"/>
      <c r="E198" s="232"/>
    </row>
    <row r="199" spans="1:5" ht="11.25" customHeight="1">
      <c r="A199" s="13" t="s">
        <v>1063</v>
      </c>
      <c r="B199" s="13" t="s">
        <v>1064</v>
      </c>
      <c r="C199" s="233">
        <v>1.8</v>
      </c>
      <c r="D199" s="12"/>
      <c r="E199" s="232"/>
    </row>
    <row r="200" spans="1:5" ht="11.25" customHeight="1">
      <c r="A200" s="13" t="s">
        <v>1065</v>
      </c>
      <c r="B200" s="13" t="s">
        <v>1066</v>
      </c>
      <c r="C200" s="233">
        <v>1.5</v>
      </c>
      <c r="D200" s="12"/>
      <c r="E200" s="232"/>
    </row>
    <row r="201" spans="1:5" ht="11.25" customHeight="1">
      <c r="A201" s="13" t="s">
        <v>1067</v>
      </c>
      <c r="B201" s="13" t="s">
        <v>824</v>
      </c>
      <c r="C201" s="233">
        <v>4.4</v>
      </c>
      <c r="D201" s="12"/>
      <c r="E201" s="232"/>
    </row>
    <row r="202" spans="1:5" ht="11.25" customHeight="1">
      <c r="A202" s="13" t="s">
        <v>1068</v>
      </c>
      <c r="B202" s="13" t="s">
        <v>1069</v>
      </c>
      <c r="C202" s="233">
        <v>1.8</v>
      </c>
      <c r="D202" s="12"/>
      <c r="E202" s="232"/>
    </row>
    <row r="203" spans="1:5" ht="11.25" customHeight="1">
      <c r="A203" s="13" t="s">
        <v>1070</v>
      </c>
      <c r="B203" s="13" t="s">
        <v>1071</v>
      </c>
      <c r="C203" s="233">
        <v>1.6</v>
      </c>
      <c r="D203" s="12"/>
      <c r="E203" s="232"/>
    </row>
    <row r="204" spans="1:5" ht="11.25" customHeight="1">
      <c r="A204" s="11" t="s">
        <v>1072</v>
      </c>
      <c r="B204" s="11" t="s">
        <v>1073</v>
      </c>
      <c r="C204" s="233">
        <v>0.9</v>
      </c>
      <c r="D204" s="12"/>
      <c r="E204" s="232"/>
    </row>
    <row r="205" spans="1:5" ht="11.25" customHeight="1">
      <c r="A205" s="11" t="s">
        <v>1074</v>
      </c>
      <c r="B205" s="11" t="s">
        <v>1075</v>
      </c>
      <c r="C205" s="233">
        <v>1</v>
      </c>
      <c r="D205" s="12"/>
      <c r="E205" s="232"/>
    </row>
    <row r="206" spans="1:5" ht="11.25" customHeight="1">
      <c r="A206" s="11" t="s">
        <v>1076</v>
      </c>
      <c r="B206" s="11" t="s">
        <v>1077</v>
      </c>
      <c r="C206" s="233">
        <v>3.3</v>
      </c>
      <c r="D206" s="12"/>
      <c r="E206" s="232"/>
    </row>
    <row r="207" spans="1:5" ht="11.25" customHeight="1">
      <c r="A207" s="11" t="s">
        <v>1078</v>
      </c>
      <c r="B207" s="11" t="s">
        <v>1079</v>
      </c>
      <c r="C207" s="233">
        <v>1.6</v>
      </c>
      <c r="D207" s="12"/>
      <c r="E207" s="232"/>
    </row>
    <row r="208" spans="1:5" ht="11.25" customHeight="1">
      <c r="A208" s="11" t="s">
        <v>1080</v>
      </c>
      <c r="B208" s="11" t="s">
        <v>1081</v>
      </c>
      <c r="C208" s="233">
        <v>1.5</v>
      </c>
      <c r="D208" s="12"/>
      <c r="E208" s="232"/>
    </row>
    <row r="209" spans="1:5" ht="11.25" customHeight="1">
      <c r="A209" s="11" t="s">
        <v>1082</v>
      </c>
      <c r="B209" s="11" t="s">
        <v>1083</v>
      </c>
      <c r="C209" s="233">
        <v>1.2</v>
      </c>
      <c r="D209" s="12"/>
      <c r="E209" s="232"/>
    </row>
    <row r="210" spans="1:5" ht="11.25" customHeight="1">
      <c r="A210" s="11" t="s">
        <v>1085</v>
      </c>
      <c r="B210" s="11" t="s">
        <v>1086</v>
      </c>
      <c r="C210" s="233">
        <v>2.2</v>
      </c>
      <c r="D210" s="12"/>
      <c r="E210" s="232"/>
    </row>
    <row r="211" spans="1:5" ht="11.25" customHeight="1">
      <c r="A211" s="13" t="s">
        <v>580</v>
      </c>
      <c r="B211" s="13" t="s">
        <v>582</v>
      </c>
      <c r="C211" s="233" t="s">
        <v>822</v>
      </c>
      <c r="D211" s="12"/>
      <c r="E211" s="232"/>
    </row>
    <row r="212" spans="1:5" ht="11.25" customHeight="1">
      <c r="A212" s="13" t="s">
        <v>581</v>
      </c>
      <c r="B212" s="13" t="s">
        <v>1084</v>
      </c>
      <c r="C212" s="233" t="s">
        <v>822</v>
      </c>
      <c r="D212" s="12"/>
      <c r="E212" s="232"/>
    </row>
    <row r="213" spans="1:5" ht="11.25" customHeight="1">
      <c r="A213" s="13" t="s">
        <v>583</v>
      </c>
      <c r="B213" s="13" t="s">
        <v>584</v>
      </c>
      <c r="C213" s="233">
        <v>3.1</v>
      </c>
      <c r="D213" s="12"/>
      <c r="E213" s="232"/>
    </row>
    <row r="214" spans="1:5" ht="11.25" customHeight="1">
      <c r="A214" s="13" t="s">
        <v>1087</v>
      </c>
      <c r="B214" s="13" t="s">
        <v>1088</v>
      </c>
      <c r="C214" s="233">
        <v>0</v>
      </c>
      <c r="D214" s="12"/>
      <c r="E214" s="232"/>
    </row>
    <row r="215" spans="1:5" ht="11.25" customHeight="1">
      <c r="A215" s="11" t="s">
        <v>1089</v>
      </c>
      <c r="B215" s="13" t="s">
        <v>1090</v>
      </c>
      <c r="C215" s="233">
        <v>1.4</v>
      </c>
      <c r="D215" s="12"/>
      <c r="E215" s="232"/>
    </row>
    <row r="216" spans="1:5" ht="11.25" customHeight="1">
      <c r="A216" s="11" t="s">
        <v>1091</v>
      </c>
      <c r="B216" s="13" t="s">
        <v>1092</v>
      </c>
      <c r="C216" s="233">
        <v>1.3</v>
      </c>
      <c r="D216" s="12"/>
      <c r="E216" s="232"/>
    </row>
    <row r="217" spans="1:5" ht="11.25" customHeight="1">
      <c r="A217" s="13" t="s">
        <v>1093</v>
      </c>
      <c r="B217" s="13" t="s">
        <v>1094</v>
      </c>
      <c r="C217" s="233">
        <v>2.5</v>
      </c>
      <c r="D217" s="12"/>
      <c r="E217" s="232"/>
    </row>
    <row r="218" spans="1:5" ht="11.25" customHeight="1">
      <c r="A218" s="13" t="s">
        <v>1095</v>
      </c>
      <c r="B218" s="13" t="s">
        <v>1096</v>
      </c>
      <c r="C218" s="233">
        <v>1.4</v>
      </c>
      <c r="D218" s="12"/>
      <c r="E218" s="232"/>
    </row>
    <row r="219" spans="1:5" ht="11.25" customHeight="1">
      <c r="A219" s="13" t="s">
        <v>1097</v>
      </c>
      <c r="B219" s="13" t="s">
        <v>1098</v>
      </c>
      <c r="C219" s="233">
        <v>1.6</v>
      </c>
      <c r="D219" s="12"/>
      <c r="E219" s="232"/>
    </row>
    <row r="220" spans="1:5" ht="11.25" customHeight="1">
      <c r="A220" s="13" t="s">
        <v>1099</v>
      </c>
      <c r="B220" s="11" t="s">
        <v>1100</v>
      </c>
      <c r="C220" s="233">
        <v>1.2</v>
      </c>
      <c r="D220" s="12"/>
      <c r="E220" s="232"/>
    </row>
    <row r="221" spans="1:5" ht="11.25" customHeight="1">
      <c r="A221" s="13" t="s">
        <v>1101</v>
      </c>
      <c r="B221" s="13" t="s">
        <v>1102</v>
      </c>
      <c r="C221" s="233">
        <v>2.7</v>
      </c>
      <c r="D221" s="12"/>
      <c r="E221" s="232"/>
    </row>
    <row r="222" spans="1:5" ht="11.25" customHeight="1">
      <c r="A222" s="13" t="s">
        <v>1103</v>
      </c>
      <c r="B222" s="13" t="s">
        <v>1104</v>
      </c>
      <c r="C222" s="233">
        <v>2</v>
      </c>
      <c r="D222" s="12"/>
      <c r="E222" s="232"/>
    </row>
    <row r="223" spans="1:5" ht="11.25" customHeight="1">
      <c r="A223" s="13" t="s">
        <v>1105</v>
      </c>
      <c r="B223" s="13" t="s">
        <v>1106</v>
      </c>
      <c r="C223" s="233">
        <v>2.5</v>
      </c>
      <c r="D223" s="12"/>
      <c r="E223" s="232"/>
    </row>
    <row r="224" spans="1:5" ht="11.25" customHeight="1">
      <c r="A224" s="13" t="s">
        <v>1107</v>
      </c>
      <c r="B224" s="13" t="s">
        <v>1108</v>
      </c>
      <c r="C224" s="233">
        <v>2.1</v>
      </c>
      <c r="D224" s="12"/>
      <c r="E224" s="232"/>
    </row>
    <row r="225" spans="1:5" ht="11.25" customHeight="1">
      <c r="A225" s="11" t="s">
        <v>1109</v>
      </c>
      <c r="B225" s="11" t="s">
        <v>1110</v>
      </c>
      <c r="C225" s="233">
        <v>4</v>
      </c>
      <c r="D225" s="12"/>
      <c r="E225" s="232"/>
    </row>
    <row r="226" spans="1:5" ht="11.25" customHeight="1">
      <c r="A226" s="11" t="s">
        <v>1112</v>
      </c>
      <c r="B226" s="11" t="s">
        <v>1113</v>
      </c>
      <c r="C226" s="233">
        <v>2.3</v>
      </c>
      <c r="D226" s="12"/>
      <c r="E226" s="232"/>
    </row>
    <row r="227" spans="1:5" ht="11.25" customHeight="1">
      <c r="A227" s="11" t="s">
        <v>1114</v>
      </c>
      <c r="B227" s="11" t="s">
        <v>1115</v>
      </c>
      <c r="C227" s="233">
        <v>2.1</v>
      </c>
      <c r="D227" s="12"/>
      <c r="E227" s="232"/>
    </row>
    <row r="228" spans="1:5" ht="11.25" customHeight="1">
      <c r="A228" s="11" t="s">
        <v>585</v>
      </c>
      <c r="B228" s="11" t="s">
        <v>1111</v>
      </c>
      <c r="C228" s="233" t="s">
        <v>822</v>
      </c>
      <c r="D228" s="12"/>
      <c r="E228" s="232"/>
    </row>
    <row r="229" spans="1:5" ht="11.25" customHeight="1">
      <c r="A229" s="11" t="s">
        <v>586</v>
      </c>
      <c r="B229" s="11" t="s">
        <v>1116</v>
      </c>
      <c r="C229" s="233" t="s">
        <v>822</v>
      </c>
      <c r="D229" s="12"/>
      <c r="E229" s="232"/>
    </row>
    <row r="230" spans="1:5" ht="11.25" customHeight="1">
      <c r="A230" s="19" t="s">
        <v>1117</v>
      </c>
      <c r="B230" s="19" t="s">
        <v>1118</v>
      </c>
      <c r="C230" s="233">
        <v>2.2</v>
      </c>
      <c r="D230" s="12"/>
      <c r="E230" s="232"/>
    </row>
    <row r="231" spans="1:5" ht="11.25" customHeight="1">
      <c r="A231" s="19" t="s">
        <v>1119</v>
      </c>
      <c r="B231" s="19" t="s">
        <v>1120</v>
      </c>
      <c r="C231" s="233">
        <v>2.5</v>
      </c>
      <c r="D231" s="12"/>
      <c r="E231" s="232"/>
    </row>
    <row r="232" spans="1:5" ht="11.25" customHeight="1">
      <c r="A232" s="19" t="s">
        <v>1121</v>
      </c>
      <c r="B232" s="19" t="s">
        <v>1122</v>
      </c>
      <c r="C232" s="233">
        <v>2.2</v>
      </c>
      <c r="D232" s="12"/>
      <c r="E232" s="232"/>
    </row>
    <row r="233" spans="1:5" ht="11.25" customHeight="1">
      <c r="A233" s="19" t="s">
        <v>1123</v>
      </c>
      <c r="B233" s="19" t="s">
        <v>1124</v>
      </c>
      <c r="C233" s="233">
        <v>2.2</v>
      </c>
      <c r="D233" s="12"/>
      <c r="E233" s="232"/>
    </row>
    <row r="234" spans="1:5" ht="11.25" customHeight="1">
      <c r="A234" s="19" t="s">
        <v>1125</v>
      </c>
      <c r="B234" s="19" t="s">
        <v>1126</v>
      </c>
      <c r="C234" s="233">
        <v>2.4</v>
      </c>
      <c r="D234" s="12"/>
      <c r="E234" s="232"/>
    </row>
    <row r="235" spans="1:5" ht="11.25" customHeight="1">
      <c r="A235" s="19" t="s">
        <v>1127</v>
      </c>
      <c r="B235" s="19" t="s">
        <v>1128</v>
      </c>
      <c r="C235" s="233">
        <v>3</v>
      </c>
      <c r="D235" s="12"/>
      <c r="E235" s="232"/>
    </row>
    <row r="236" spans="1:5" ht="11.25" customHeight="1">
      <c r="A236" s="19" t="s">
        <v>1129</v>
      </c>
      <c r="B236" s="19" t="s">
        <v>412</v>
      </c>
      <c r="C236" s="233">
        <v>4.3</v>
      </c>
      <c r="D236" s="12"/>
      <c r="E236" s="232"/>
    </row>
    <row r="237" spans="1:5" ht="11.25" customHeight="1">
      <c r="A237" s="19" t="s">
        <v>413</v>
      </c>
      <c r="B237" s="19" t="s">
        <v>414</v>
      </c>
      <c r="C237" s="233">
        <v>2.4</v>
      </c>
      <c r="D237" s="12"/>
      <c r="E237" s="232"/>
    </row>
    <row r="238" spans="1:5" ht="11.25" customHeight="1">
      <c r="A238" s="19" t="s">
        <v>415</v>
      </c>
      <c r="B238" s="19" t="s">
        <v>416</v>
      </c>
      <c r="C238" s="233">
        <v>2.6</v>
      </c>
      <c r="D238" s="12"/>
      <c r="E238" s="232"/>
    </row>
    <row r="239" spans="1:5" ht="11.25" customHeight="1">
      <c r="A239" s="19" t="s">
        <v>417</v>
      </c>
      <c r="B239" s="19" t="s">
        <v>418</v>
      </c>
      <c r="C239" s="233">
        <v>3</v>
      </c>
      <c r="D239" s="12"/>
      <c r="E239" s="232"/>
    </row>
    <row r="240" spans="1:5" ht="11.25" customHeight="1">
      <c r="A240" s="19" t="s">
        <v>419</v>
      </c>
      <c r="B240" s="19" t="s">
        <v>420</v>
      </c>
      <c r="C240" s="233">
        <v>2.5</v>
      </c>
      <c r="D240" s="12"/>
      <c r="E240" s="232"/>
    </row>
    <row r="241" spans="1:5" ht="11.25" customHeight="1">
      <c r="A241" s="19" t="s">
        <v>421</v>
      </c>
      <c r="B241" s="19" t="s">
        <v>422</v>
      </c>
      <c r="C241" s="233">
        <v>2.3</v>
      </c>
      <c r="D241" s="12"/>
      <c r="E241" s="232"/>
    </row>
    <row r="242" spans="1:5" ht="11.25" customHeight="1">
      <c r="A242" s="19" t="s">
        <v>423</v>
      </c>
      <c r="B242" s="19" t="s">
        <v>424</v>
      </c>
      <c r="C242" s="233">
        <v>2.3</v>
      </c>
      <c r="D242" s="12"/>
      <c r="E242" s="232"/>
    </row>
    <row r="243" spans="1:5" ht="11.25" customHeight="1">
      <c r="A243" s="19" t="s">
        <v>425</v>
      </c>
      <c r="B243" s="19" t="s">
        <v>426</v>
      </c>
      <c r="C243" s="233">
        <v>2.6</v>
      </c>
      <c r="D243" s="12"/>
      <c r="E243" s="232"/>
    </row>
    <row r="244" spans="1:7" ht="11.25" customHeight="1">
      <c r="A244" s="19" t="s">
        <v>427</v>
      </c>
      <c r="B244" s="19" t="s">
        <v>428</v>
      </c>
      <c r="C244" s="233">
        <v>2.5</v>
      </c>
      <c r="D244" s="12"/>
      <c r="E244" s="232"/>
      <c r="F244" s="2"/>
      <c r="G244" s="20"/>
    </row>
    <row r="245" spans="1:7" ht="11.25" customHeight="1">
      <c r="A245" s="19" t="s">
        <v>429</v>
      </c>
      <c r="B245" s="19" t="s">
        <v>510</v>
      </c>
      <c r="C245" s="233">
        <v>3.5</v>
      </c>
      <c r="D245" s="12"/>
      <c r="E245" s="232"/>
      <c r="F245" s="2"/>
      <c r="G245" s="20"/>
    </row>
    <row r="246" spans="1:7" ht="11.25" customHeight="1">
      <c r="A246" s="19" t="s">
        <v>511</v>
      </c>
      <c r="B246" s="19" t="s">
        <v>512</v>
      </c>
      <c r="C246" s="233">
        <v>2.6</v>
      </c>
      <c r="D246" s="12"/>
      <c r="E246" s="232"/>
      <c r="F246" s="2"/>
      <c r="G246" s="2"/>
    </row>
    <row r="247" spans="1:7" ht="11.25" customHeight="1">
      <c r="A247" s="19" t="s">
        <v>513</v>
      </c>
      <c r="B247" s="19" t="s">
        <v>514</v>
      </c>
      <c r="C247" s="233">
        <v>2.6</v>
      </c>
      <c r="D247" s="12"/>
      <c r="E247" s="232"/>
      <c r="F247" s="2"/>
      <c r="G247" s="2"/>
    </row>
    <row r="248" spans="1:7" ht="11.25" customHeight="1">
      <c r="A248" s="19" t="s">
        <v>515</v>
      </c>
      <c r="B248" s="19" t="s">
        <v>516</v>
      </c>
      <c r="C248" s="233">
        <v>3</v>
      </c>
      <c r="D248" s="12"/>
      <c r="E248" s="232"/>
      <c r="F248" s="2"/>
      <c r="G248" s="2"/>
    </row>
    <row r="249" spans="1:7" ht="11.25" customHeight="1">
      <c r="A249" s="19" t="s">
        <v>517</v>
      </c>
      <c r="B249" s="19" t="s">
        <v>518</v>
      </c>
      <c r="C249" s="233">
        <v>3</v>
      </c>
      <c r="D249" s="12"/>
      <c r="E249" s="232"/>
      <c r="F249" s="2"/>
      <c r="G249" s="2"/>
    </row>
    <row r="250" spans="1:7" ht="11.25" customHeight="1">
      <c r="A250" s="19" t="s">
        <v>519</v>
      </c>
      <c r="B250" s="19" t="s">
        <v>520</v>
      </c>
      <c r="C250" s="233">
        <v>3.2</v>
      </c>
      <c r="D250" s="12"/>
      <c r="E250" s="232"/>
      <c r="F250" s="2"/>
      <c r="G250" s="2"/>
    </row>
    <row r="251" spans="1:7" ht="11.25" customHeight="1">
      <c r="A251" s="19" t="s">
        <v>521</v>
      </c>
      <c r="B251" s="19" t="s">
        <v>522</v>
      </c>
      <c r="C251" s="233">
        <v>3.7</v>
      </c>
      <c r="D251" s="12"/>
      <c r="E251" s="232"/>
      <c r="F251" s="2"/>
      <c r="G251" s="2"/>
    </row>
    <row r="252" spans="1:7" ht="11.25" customHeight="1">
      <c r="A252" s="19" t="s">
        <v>523</v>
      </c>
      <c r="B252" s="19" t="s">
        <v>524</v>
      </c>
      <c r="C252" s="233">
        <v>3.5</v>
      </c>
      <c r="D252" s="12"/>
      <c r="E252" s="232"/>
      <c r="F252" s="2"/>
      <c r="G252" s="2"/>
    </row>
    <row r="253" spans="1:7" ht="11.25" customHeight="1">
      <c r="A253" s="19" t="s">
        <v>525</v>
      </c>
      <c r="B253" s="19" t="s">
        <v>526</v>
      </c>
      <c r="C253" s="233">
        <v>3.7</v>
      </c>
      <c r="D253" s="12"/>
      <c r="E253" s="232"/>
      <c r="F253" s="2"/>
      <c r="G253" s="2"/>
    </row>
    <row r="254" spans="1:7" ht="11.25" customHeight="1">
      <c r="A254" s="19" t="s">
        <v>527</v>
      </c>
      <c r="B254" s="19" t="s">
        <v>528</v>
      </c>
      <c r="C254" s="233">
        <v>2.7</v>
      </c>
      <c r="D254" s="12"/>
      <c r="E254" s="232"/>
      <c r="F254" s="2"/>
      <c r="G254" s="2"/>
    </row>
    <row r="255" spans="1:7" ht="11.25" customHeight="1">
      <c r="A255" s="19" t="s">
        <v>529</v>
      </c>
      <c r="B255" s="19" t="s">
        <v>530</v>
      </c>
      <c r="C255" s="233">
        <v>3</v>
      </c>
      <c r="D255" s="12"/>
      <c r="E255" s="232"/>
      <c r="F255" s="2"/>
      <c r="G255" s="2"/>
    </row>
    <row r="256" spans="1:7" ht="11.25" customHeight="1">
      <c r="A256" s="19" t="s">
        <v>531</v>
      </c>
      <c r="B256" s="19" t="s">
        <v>1195</v>
      </c>
      <c r="C256" s="233">
        <v>3</v>
      </c>
      <c r="D256" s="12"/>
      <c r="E256" s="232"/>
      <c r="F256" s="2"/>
      <c r="G256" s="2"/>
    </row>
    <row r="257" spans="1:7" ht="11.25" customHeight="1">
      <c r="A257" s="19" t="s">
        <v>1196</v>
      </c>
      <c r="B257" s="19" t="s">
        <v>1197</v>
      </c>
      <c r="C257" s="233">
        <v>4.3</v>
      </c>
      <c r="D257" s="12"/>
      <c r="E257" s="232"/>
      <c r="F257" s="2"/>
      <c r="G257" s="2"/>
    </row>
    <row r="258" spans="1:7" ht="11.25" customHeight="1">
      <c r="A258" s="19" t="s">
        <v>1198</v>
      </c>
      <c r="B258" s="19" t="s">
        <v>367</v>
      </c>
      <c r="C258" s="233">
        <v>4.5</v>
      </c>
      <c r="D258" s="12"/>
      <c r="E258" s="232"/>
      <c r="F258" s="2"/>
      <c r="G258" s="2"/>
    </row>
    <row r="259" spans="1:7" ht="11.25" customHeight="1">
      <c r="A259" s="19" t="s">
        <v>368</v>
      </c>
      <c r="B259" s="19" t="s">
        <v>507</v>
      </c>
      <c r="C259" s="233">
        <v>3.4</v>
      </c>
      <c r="D259" s="12"/>
      <c r="E259" s="232"/>
      <c r="F259" s="2"/>
      <c r="G259" s="2"/>
    </row>
    <row r="260" spans="1:7" ht="11.25" customHeight="1">
      <c r="A260" s="19" t="s">
        <v>369</v>
      </c>
      <c r="B260" s="19" t="s">
        <v>1202</v>
      </c>
      <c r="C260" s="233">
        <v>6.7</v>
      </c>
      <c r="D260" s="12"/>
      <c r="E260" s="232"/>
      <c r="F260" s="2"/>
      <c r="G260" s="2"/>
    </row>
    <row r="261" spans="1:7" ht="11.25" customHeight="1">
      <c r="A261" s="19" t="s">
        <v>371</v>
      </c>
      <c r="B261" s="19" t="s">
        <v>372</v>
      </c>
      <c r="C261" s="233">
        <v>0</v>
      </c>
      <c r="D261" s="12"/>
      <c r="E261" s="232"/>
      <c r="F261" s="2"/>
      <c r="G261" s="2"/>
    </row>
    <row r="262" spans="1:7" ht="11.25" customHeight="1">
      <c r="A262" s="19" t="s">
        <v>373</v>
      </c>
      <c r="B262" s="19" t="s">
        <v>374</v>
      </c>
      <c r="C262" s="233">
        <v>5.1</v>
      </c>
      <c r="D262" s="12"/>
      <c r="E262" s="232"/>
      <c r="F262" s="2"/>
      <c r="G262" s="2"/>
    </row>
    <row r="263" spans="1:7" ht="11.25" customHeight="1">
      <c r="A263" s="19" t="s">
        <v>375</v>
      </c>
      <c r="B263" s="19" t="s">
        <v>376</v>
      </c>
      <c r="C263" s="233">
        <v>2.6</v>
      </c>
      <c r="D263" s="12"/>
      <c r="E263" s="232"/>
      <c r="F263" s="2"/>
      <c r="G263" s="2"/>
    </row>
    <row r="264" spans="1:7" ht="11.25" customHeight="1">
      <c r="A264" s="19" t="s">
        <v>377</v>
      </c>
      <c r="B264" s="19" t="s">
        <v>378</v>
      </c>
      <c r="C264" s="233">
        <v>3.2</v>
      </c>
      <c r="D264" s="12"/>
      <c r="E264" s="232"/>
      <c r="F264" s="2"/>
      <c r="G264" s="2"/>
    </row>
    <row r="265" spans="1:7" ht="11.25" customHeight="1">
      <c r="A265" s="19" t="s">
        <v>379</v>
      </c>
      <c r="B265" s="19" t="s">
        <v>380</v>
      </c>
      <c r="C265" s="233">
        <v>2.7</v>
      </c>
      <c r="D265" s="12"/>
      <c r="E265" s="232"/>
      <c r="F265" s="2"/>
      <c r="G265" s="2"/>
    </row>
    <row r="266" spans="1:7" ht="11.25" customHeight="1">
      <c r="A266" s="19" t="s">
        <v>381</v>
      </c>
      <c r="B266" s="19" t="s">
        <v>382</v>
      </c>
      <c r="C266" s="233">
        <v>4.7</v>
      </c>
      <c r="D266" s="12"/>
      <c r="E266" s="232"/>
      <c r="F266" s="2"/>
      <c r="G266" s="2"/>
    </row>
    <row r="267" spans="1:7" ht="11.25" customHeight="1">
      <c r="A267" s="19" t="s">
        <v>383</v>
      </c>
      <c r="B267" s="19" t="s">
        <v>384</v>
      </c>
      <c r="C267" s="233">
        <v>4.6</v>
      </c>
      <c r="D267" s="12"/>
      <c r="E267" s="232"/>
      <c r="F267" s="2"/>
      <c r="G267" s="2"/>
    </row>
    <row r="268" spans="1:7" ht="11.25" customHeight="1">
      <c r="A268" s="19" t="s">
        <v>385</v>
      </c>
      <c r="B268" s="19" t="s">
        <v>386</v>
      </c>
      <c r="C268" s="233">
        <v>4.2</v>
      </c>
      <c r="D268" s="12"/>
      <c r="E268" s="232"/>
      <c r="F268" s="2"/>
      <c r="G268" s="2"/>
    </row>
    <row r="269" spans="1:7" ht="11.25" customHeight="1">
      <c r="A269" s="19" t="s">
        <v>387</v>
      </c>
      <c r="B269" s="19" t="s">
        <v>388</v>
      </c>
      <c r="C269" s="233">
        <v>2.9</v>
      </c>
      <c r="D269" s="12"/>
      <c r="E269" s="232"/>
      <c r="F269" s="2"/>
      <c r="G269" s="2"/>
    </row>
    <row r="270" spans="1:5" ht="11.25" customHeight="1">
      <c r="A270" s="19" t="s">
        <v>389</v>
      </c>
      <c r="B270" s="19" t="s">
        <v>390</v>
      </c>
      <c r="C270" s="233">
        <v>2.3</v>
      </c>
      <c r="D270" s="12"/>
      <c r="E270" s="232"/>
    </row>
    <row r="271" spans="1:5" ht="11.25" customHeight="1">
      <c r="A271" s="19" t="s">
        <v>391</v>
      </c>
      <c r="B271" s="19" t="s">
        <v>392</v>
      </c>
      <c r="C271" s="233">
        <v>1.9</v>
      </c>
      <c r="D271" s="12"/>
      <c r="E271" s="232"/>
    </row>
    <row r="272" spans="1:5" ht="11.25" customHeight="1">
      <c r="A272" s="19" t="s">
        <v>393</v>
      </c>
      <c r="B272" s="19" t="s">
        <v>394</v>
      </c>
      <c r="C272" s="233">
        <v>1.6</v>
      </c>
      <c r="D272" s="12"/>
      <c r="E272" s="232"/>
    </row>
    <row r="273" spans="1:5" ht="11.25" customHeight="1">
      <c r="A273" s="11" t="s">
        <v>395</v>
      </c>
      <c r="B273" s="22" t="s">
        <v>396</v>
      </c>
      <c r="C273" s="233">
        <v>2.8</v>
      </c>
      <c r="D273" s="12"/>
      <c r="E273" s="232"/>
    </row>
    <row r="274" spans="1:5" ht="11.25" customHeight="1">
      <c r="A274" s="11" t="s">
        <v>397</v>
      </c>
      <c r="B274" s="22" t="s">
        <v>398</v>
      </c>
      <c r="C274" s="233">
        <v>2.8</v>
      </c>
      <c r="D274" s="12"/>
      <c r="E274" s="232"/>
    </row>
    <row r="275" spans="1:5" ht="11.25" customHeight="1">
      <c r="A275" s="11" t="s">
        <v>399</v>
      </c>
      <c r="B275" s="22" t="s">
        <v>400</v>
      </c>
      <c r="C275" s="233">
        <v>3.1</v>
      </c>
      <c r="D275" s="12"/>
      <c r="E275" s="232"/>
    </row>
    <row r="276" spans="1:5" ht="11.25" customHeight="1">
      <c r="A276" s="11" t="s">
        <v>1204</v>
      </c>
      <c r="B276" s="11" t="s">
        <v>401</v>
      </c>
      <c r="C276" s="233" t="s">
        <v>822</v>
      </c>
      <c r="D276" s="12"/>
      <c r="E276" s="232"/>
    </row>
    <row r="277" spans="1:5" ht="11.25" customHeight="1">
      <c r="A277" s="11" t="s">
        <v>402</v>
      </c>
      <c r="B277" s="11" t="s">
        <v>403</v>
      </c>
      <c r="C277" s="233">
        <v>1.4</v>
      </c>
      <c r="D277" s="12"/>
      <c r="E277" s="232"/>
    </row>
    <row r="278" spans="1:5" ht="11.25" customHeight="1">
      <c r="A278" s="11" t="s">
        <v>19</v>
      </c>
      <c r="B278" s="11" t="s">
        <v>20</v>
      </c>
      <c r="C278" s="233">
        <v>1</v>
      </c>
      <c r="D278" s="12"/>
      <c r="E278" s="232"/>
    </row>
    <row r="279" spans="1:5" ht="11.25" customHeight="1">
      <c r="A279" s="11" t="s">
        <v>404</v>
      </c>
      <c r="B279" s="11" t="s">
        <v>465</v>
      </c>
      <c r="C279" s="233">
        <v>1</v>
      </c>
      <c r="D279" s="12"/>
      <c r="E279" s="232"/>
    </row>
    <row r="280" spans="1:5" ht="11.25" customHeight="1">
      <c r="A280" s="11" t="s">
        <v>301</v>
      </c>
      <c r="B280" s="11" t="s">
        <v>302</v>
      </c>
      <c r="C280" s="233" t="s">
        <v>822</v>
      </c>
      <c r="D280" s="12"/>
      <c r="E280" s="232"/>
    </row>
    <row r="281" spans="1:5" ht="11.25" customHeight="1">
      <c r="A281" s="11" t="s">
        <v>405</v>
      </c>
      <c r="B281" s="11" t="s">
        <v>466</v>
      </c>
      <c r="C281" s="233">
        <v>8.7</v>
      </c>
      <c r="D281" s="12"/>
      <c r="E281" s="232"/>
    </row>
    <row r="282" spans="1:5" ht="11.25" customHeight="1">
      <c r="A282" s="11" t="s">
        <v>406</v>
      </c>
      <c r="B282" s="11" t="s">
        <v>467</v>
      </c>
      <c r="C282" s="233">
        <v>9.2</v>
      </c>
      <c r="D282" s="12"/>
      <c r="E282" s="232"/>
    </row>
    <row r="283" spans="1:5" ht="11.25" customHeight="1">
      <c r="A283" s="11" t="s">
        <v>407</v>
      </c>
      <c r="B283" s="11" t="s">
        <v>468</v>
      </c>
      <c r="C283" s="233">
        <v>7.3</v>
      </c>
      <c r="D283" s="12"/>
      <c r="E283" s="232"/>
    </row>
    <row r="284" spans="1:5" ht="11.25" customHeight="1">
      <c r="A284" s="11" t="s">
        <v>408</v>
      </c>
      <c r="B284" s="11" t="s">
        <v>469</v>
      </c>
      <c r="C284" s="233">
        <v>7.6</v>
      </c>
      <c r="D284" s="12"/>
      <c r="E284" s="232"/>
    </row>
    <row r="285" spans="1:5" ht="11.25" customHeight="1">
      <c r="A285" s="11" t="s">
        <v>409</v>
      </c>
      <c r="B285" s="11" t="s">
        <v>470</v>
      </c>
      <c r="C285" s="233">
        <v>12.8</v>
      </c>
      <c r="D285" s="12"/>
      <c r="E285" s="232"/>
    </row>
    <row r="286" spans="1:5" ht="11.25" customHeight="1">
      <c r="A286" s="11" t="s">
        <v>410</v>
      </c>
      <c r="B286" s="11" t="s">
        <v>471</v>
      </c>
      <c r="C286" s="233">
        <v>9</v>
      </c>
      <c r="D286" s="12"/>
      <c r="E286" s="232"/>
    </row>
    <row r="287" spans="1:5" ht="11.25" customHeight="1">
      <c r="A287" s="23" t="s">
        <v>411</v>
      </c>
      <c r="B287" s="23" t="s">
        <v>472</v>
      </c>
      <c r="C287" s="233">
        <v>7.5</v>
      </c>
      <c r="D287" s="12"/>
      <c r="E287" s="232"/>
    </row>
    <row r="288" spans="1:5" ht="11.25" customHeight="1">
      <c r="A288" s="5" t="s">
        <v>536</v>
      </c>
      <c r="B288" s="5" t="s">
        <v>1206</v>
      </c>
      <c r="C288" s="233">
        <v>9.2</v>
      </c>
      <c r="D288" s="12"/>
      <c r="E288" s="232"/>
    </row>
    <row r="289" spans="1:5" ht="11.25" customHeight="1">
      <c r="A289" s="19" t="s">
        <v>537</v>
      </c>
      <c r="B289" s="19" t="s">
        <v>538</v>
      </c>
      <c r="C289" s="233">
        <v>8.6</v>
      </c>
      <c r="D289" s="12"/>
      <c r="E289" s="232"/>
    </row>
    <row r="290" spans="1:5" ht="11.25" customHeight="1">
      <c r="A290" s="19" t="s">
        <v>539</v>
      </c>
      <c r="B290" s="19" t="s">
        <v>540</v>
      </c>
      <c r="C290" s="233">
        <v>7.1</v>
      </c>
      <c r="D290" s="12"/>
      <c r="E290" s="232"/>
    </row>
    <row r="291" spans="1:5" ht="11.25" customHeight="1">
      <c r="A291" s="19" t="s">
        <v>541</v>
      </c>
      <c r="B291" s="22" t="s">
        <v>1207</v>
      </c>
      <c r="C291" s="233">
        <v>10.1</v>
      </c>
      <c r="D291" s="12"/>
      <c r="E291" s="232"/>
    </row>
    <row r="292" spans="1:5" ht="11.25" customHeight="1">
      <c r="A292" s="19" t="s">
        <v>542</v>
      </c>
      <c r="B292" s="22" t="s">
        <v>1208</v>
      </c>
      <c r="C292" s="233">
        <v>6.7</v>
      </c>
      <c r="D292" s="12"/>
      <c r="E292" s="232"/>
    </row>
    <row r="293" spans="1:5" ht="11.25" customHeight="1">
      <c r="A293" s="11" t="s">
        <v>543</v>
      </c>
      <c r="B293" s="22" t="s">
        <v>473</v>
      </c>
      <c r="C293" s="233">
        <v>8.3</v>
      </c>
      <c r="D293" s="12"/>
      <c r="E293" s="232"/>
    </row>
    <row r="294" spans="1:5" ht="11.25" customHeight="1">
      <c r="A294" s="11" t="s">
        <v>544</v>
      </c>
      <c r="B294" s="22" t="s">
        <v>474</v>
      </c>
      <c r="C294" s="233">
        <v>8</v>
      </c>
      <c r="D294" s="12"/>
      <c r="E294" s="232"/>
    </row>
    <row r="295" spans="1:5" ht="11.25" customHeight="1">
      <c r="A295" s="11" t="s">
        <v>545</v>
      </c>
      <c r="B295" s="11" t="s">
        <v>1209</v>
      </c>
      <c r="C295" s="233">
        <v>6.8</v>
      </c>
      <c r="D295" s="12"/>
      <c r="E295" s="232"/>
    </row>
    <row r="296" spans="1:5" ht="11.25" customHeight="1">
      <c r="A296" s="11" t="s">
        <v>546</v>
      </c>
      <c r="B296" s="11" t="s">
        <v>475</v>
      </c>
      <c r="C296" s="233">
        <v>10.6</v>
      </c>
      <c r="D296" s="12"/>
      <c r="E296" s="232"/>
    </row>
    <row r="297" spans="1:5" ht="11.25" customHeight="1">
      <c r="A297" s="11" t="s">
        <v>547</v>
      </c>
      <c r="B297" s="11" t="s">
        <v>476</v>
      </c>
      <c r="C297" s="233">
        <v>9.4</v>
      </c>
      <c r="D297" s="12"/>
      <c r="E297" s="232"/>
    </row>
    <row r="298" spans="1:5" ht="11.25" customHeight="1">
      <c r="A298" s="11" t="s">
        <v>548</v>
      </c>
      <c r="B298" s="11" t="s">
        <v>587</v>
      </c>
      <c r="C298" s="233">
        <v>9.1</v>
      </c>
      <c r="D298" s="12"/>
      <c r="E298" s="232"/>
    </row>
    <row r="299" spans="1:5" ht="11.25" customHeight="1">
      <c r="A299" s="11" t="s">
        <v>549</v>
      </c>
      <c r="B299" s="11" t="s">
        <v>477</v>
      </c>
      <c r="C299" s="233">
        <v>13.5</v>
      </c>
      <c r="D299" s="12"/>
      <c r="E299" s="232"/>
    </row>
    <row r="300" spans="1:5" ht="11.25" customHeight="1">
      <c r="A300" s="11" t="s">
        <v>550</v>
      </c>
      <c r="B300" s="11" t="s">
        <v>588</v>
      </c>
      <c r="C300" s="233">
        <v>6.6</v>
      </c>
      <c r="D300" s="12"/>
      <c r="E300" s="232"/>
    </row>
    <row r="301" spans="1:5" ht="11.25" customHeight="1">
      <c r="A301" s="11" t="s">
        <v>551</v>
      </c>
      <c r="B301" s="11" t="s">
        <v>478</v>
      </c>
      <c r="C301" s="233">
        <v>6.2</v>
      </c>
      <c r="D301" s="12"/>
      <c r="E301" s="232"/>
    </row>
    <row r="302" spans="1:5" ht="11.25" customHeight="1">
      <c r="A302" s="11" t="s">
        <v>552</v>
      </c>
      <c r="B302" s="11" t="s">
        <v>479</v>
      </c>
      <c r="C302" s="233">
        <v>6.8</v>
      </c>
      <c r="D302" s="12"/>
      <c r="E302" s="232"/>
    </row>
    <row r="303" spans="1:5" ht="11.25" customHeight="1">
      <c r="A303" s="11" t="s">
        <v>553</v>
      </c>
      <c r="B303" s="11" t="s">
        <v>480</v>
      </c>
      <c r="C303" s="233">
        <v>5.9</v>
      </c>
      <c r="D303" s="12"/>
      <c r="E303" s="232"/>
    </row>
    <row r="304" spans="1:5" ht="11.25" customHeight="1">
      <c r="A304" s="11" t="s">
        <v>554</v>
      </c>
      <c r="B304" s="11" t="s">
        <v>481</v>
      </c>
      <c r="C304" s="233">
        <v>8.3</v>
      </c>
      <c r="D304" s="12"/>
      <c r="E304" s="232"/>
    </row>
    <row r="305" spans="1:5" ht="11.25" customHeight="1">
      <c r="A305" s="11" t="s">
        <v>555</v>
      </c>
      <c r="B305" s="11" t="s">
        <v>482</v>
      </c>
      <c r="C305" s="233">
        <v>4.7</v>
      </c>
      <c r="D305" s="12"/>
      <c r="E305" s="232"/>
    </row>
    <row r="306" spans="1:5" ht="11.25" customHeight="1">
      <c r="A306" s="11" t="s">
        <v>556</v>
      </c>
      <c r="B306" s="11" t="s">
        <v>483</v>
      </c>
      <c r="C306" s="233">
        <v>4.5</v>
      </c>
      <c r="D306" s="12"/>
      <c r="E306" s="232"/>
    </row>
    <row r="307" spans="1:5" ht="11.25" customHeight="1">
      <c r="A307" s="11"/>
      <c r="B307" s="11"/>
      <c r="C307" s="21"/>
      <c r="D307" s="12"/>
      <c r="E307" s="60"/>
    </row>
    <row r="308" spans="1:5" ht="11.25" customHeight="1">
      <c r="A308" s="11"/>
      <c r="B308" s="11"/>
      <c r="C308" s="21"/>
      <c r="D308" s="12"/>
      <c r="E308" s="60"/>
    </row>
    <row r="309" spans="1:5" ht="11.25" customHeight="1">
      <c r="A309" s="11"/>
      <c r="B309" s="11"/>
      <c r="C309" s="21"/>
      <c r="D309" s="12"/>
      <c r="E309" s="60"/>
    </row>
    <row r="310" spans="1:5" ht="11.25" customHeight="1">
      <c r="A310" s="11"/>
      <c r="B310" s="11"/>
      <c r="C310" s="21"/>
      <c r="D310" s="12"/>
      <c r="E310" s="60"/>
    </row>
    <row r="311" spans="1:5" ht="11.25" customHeight="1">
      <c r="A311" s="11"/>
      <c r="B311" s="11"/>
      <c r="C311" s="21"/>
      <c r="D311" s="12"/>
      <c r="E311" s="60"/>
    </row>
    <row r="312" spans="1:5" ht="11.25" customHeight="1">
      <c r="A312" s="11"/>
      <c r="B312" s="11"/>
      <c r="C312" s="21"/>
      <c r="D312" s="12"/>
      <c r="E312" s="60"/>
    </row>
    <row r="313" spans="1:5" ht="11.25" customHeight="1">
      <c r="A313" s="11"/>
      <c r="B313" s="11"/>
      <c r="C313" s="21"/>
      <c r="D313" s="12"/>
      <c r="E313" s="60"/>
    </row>
    <row r="314" spans="1:5" ht="11.25" customHeight="1">
      <c r="A314" s="11"/>
      <c r="B314" s="11"/>
      <c r="C314" s="21"/>
      <c r="D314" s="12"/>
      <c r="E314" s="60"/>
    </row>
    <row r="315" spans="1:5" ht="11.25" customHeight="1">
      <c r="A315" s="11"/>
      <c r="B315" s="11"/>
      <c r="C315" s="21"/>
      <c r="D315" s="12"/>
      <c r="E315" s="60"/>
    </row>
    <row r="316" spans="1:5" ht="11.25" customHeight="1">
      <c r="A316" s="11"/>
      <c r="B316" s="11"/>
      <c r="C316" s="21"/>
      <c r="D316" s="12"/>
      <c r="E316" s="60"/>
    </row>
    <row r="317" spans="1:5" ht="11.25" customHeight="1">
      <c r="A317" s="11"/>
      <c r="B317" s="11"/>
      <c r="C317" s="21"/>
      <c r="D317" s="12"/>
      <c r="E317" s="60"/>
    </row>
    <row r="318" spans="4:5" ht="11.25" customHeight="1">
      <c r="D318" s="12"/>
      <c r="E318" s="60"/>
    </row>
    <row r="319" spans="4:5" ht="11.25" customHeight="1">
      <c r="D319" s="12"/>
      <c r="E319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25"/>
  </sheetPr>
  <dimension ref="A1:K324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7" customWidth="1"/>
    <col min="2" max="2" width="46.33203125" style="7" customWidth="1"/>
    <col min="3" max="3" width="10" style="199" customWidth="1"/>
    <col min="4" max="4" width="8.16015625" style="24" customWidth="1"/>
    <col min="5" max="5" width="14.33203125" style="4" customWidth="1"/>
    <col min="6" max="6" width="10.16015625" style="7" customWidth="1"/>
    <col min="7" max="7" width="16.83203125" style="7" customWidth="1"/>
    <col min="8" max="8" width="8.5" style="7" customWidth="1"/>
    <col min="9" max="16384" width="9.33203125" style="7" customWidth="1"/>
  </cols>
  <sheetData>
    <row r="1" spans="1:6" ht="11.25" customHeight="1">
      <c r="A1" s="8" t="s">
        <v>828</v>
      </c>
      <c r="B1" s="8" t="s">
        <v>829</v>
      </c>
      <c r="C1" s="9" t="s">
        <v>830</v>
      </c>
      <c r="D1" s="9" t="s">
        <v>435</v>
      </c>
      <c r="E1" s="60"/>
      <c r="F1" s="231" t="s">
        <v>800</v>
      </c>
    </row>
    <row r="2" spans="1:6" ht="11.25" customHeight="1">
      <c r="A2" s="217" t="s">
        <v>831</v>
      </c>
      <c r="B2" s="215" t="s">
        <v>832</v>
      </c>
      <c r="C2" s="21">
        <v>75</v>
      </c>
      <c r="D2" s="199"/>
      <c r="E2" s="60"/>
      <c r="F2" s="7" t="s">
        <v>833</v>
      </c>
    </row>
    <row r="3" spans="1:6" ht="11.25" customHeight="1">
      <c r="A3" s="217" t="s">
        <v>834</v>
      </c>
      <c r="B3" s="215" t="s">
        <v>835</v>
      </c>
      <c r="C3" s="21">
        <v>134</v>
      </c>
      <c r="D3" s="199"/>
      <c r="E3" s="60"/>
      <c r="F3" s="61"/>
    </row>
    <row r="4" spans="1:5" ht="11.25" customHeight="1">
      <c r="A4" s="217" t="s">
        <v>836</v>
      </c>
      <c r="B4" s="215" t="s">
        <v>837</v>
      </c>
      <c r="C4" s="21">
        <v>73</v>
      </c>
      <c r="D4" s="199"/>
      <c r="E4" s="60"/>
    </row>
    <row r="5" spans="1:5" s="10" customFormat="1" ht="11.25" customHeight="1">
      <c r="A5" s="217" t="s">
        <v>1192</v>
      </c>
      <c r="B5" s="215" t="s">
        <v>1193</v>
      </c>
      <c r="C5" s="21">
        <v>114</v>
      </c>
      <c r="D5" s="199"/>
      <c r="E5" s="60"/>
    </row>
    <row r="6" spans="1:5" ht="11.25" customHeight="1">
      <c r="A6" s="217" t="s">
        <v>1194</v>
      </c>
      <c r="B6" s="215" t="s">
        <v>631</v>
      </c>
      <c r="C6" s="21">
        <v>81</v>
      </c>
      <c r="D6" s="199"/>
      <c r="E6" s="60"/>
    </row>
    <row r="7" spans="1:5" ht="11.25" customHeight="1">
      <c r="A7" s="217" t="s">
        <v>632</v>
      </c>
      <c r="B7" s="215" t="s">
        <v>633</v>
      </c>
      <c r="C7" s="21">
        <v>112</v>
      </c>
      <c r="D7" s="199"/>
      <c r="E7" s="60"/>
    </row>
    <row r="8" spans="1:7" ht="11.25" customHeight="1">
      <c r="A8" s="217" t="s">
        <v>634</v>
      </c>
      <c r="B8" s="215" t="s">
        <v>635</v>
      </c>
      <c r="C8" s="21">
        <v>23</v>
      </c>
      <c r="D8" s="199"/>
      <c r="E8" s="60"/>
      <c r="F8" s="53" t="str">
        <f ca="1">"Karte"&amp;MID(MID(CELL("filename",$A$1),FIND("]",CELL("filename",$A$1))+1,256),FIND(" ",MID(CELL("filename",$A$1),FIND("]",CELL("filename",$A$1))+1,256),"1"),256)&amp;":"</f>
        <v>Karte 10.4:</v>
      </c>
      <c r="G8" s="56" t="s">
        <v>1</v>
      </c>
    </row>
    <row r="9" spans="1:7" ht="11.25" customHeight="1">
      <c r="A9" s="217" t="s">
        <v>636</v>
      </c>
      <c r="B9" s="215" t="s">
        <v>637</v>
      </c>
      <c r="C9" s="21">
        <v>83</v>
      </c>
      <c r="D9" s="199"/>
      <c r="E9" s="60"/>
      <c r="F9" s="53"/>
      <c r="G9" t="s">
        <v>347</v>
      </c>
    </row>
    <row r="10" spans="1:7" ht="11.25" customHeight="1">
      <c r="A10" s="217" t="s">
        <v>638</v>
      </c>
      <c r="B10" s="215" t="s">
        <v>639</v>
      </c>
      <c r="C10" s="21">
        <v>71</v>
      </c>
      <c r="D10" s="199"/>
      <c r="E10" s="60"/>
      <c r="F10" s="57"/>
      <c r="G10"/>
    </row>
    <row r="11" spans="1:7" ht="11.25" customHeight="1">
      <c r="A11" s="217" t="s">
        <v>640</v>
      </c>
      <c r="B11" s="215" t="s">
        <v>641</v>
      </c>
      <c r="C11" s="21">
        <v>24</v>
      </c>
      <c r="D11" s="199"/>
      <c r="E11" s="60"/>
      <c r="F11" s="53" t="str">
        <f ca="1">"Map"&amp;MID(MID(CELL("filename",$A$1),FIND("]",CELL("filename",$A$1))+1,256),FIND(" ",MID(CELL("filename",$A$1),FIND("]",CELL("filename",$A$1))+1,256),"1"),256)&amp;":"</f>
        <v>Map 10.4:</v>
      </c>
      <c r="G11" s="56" t="s">
        <v>2</v>
      </c>
    </row>
    <row r="12" spans="1:7" ht="11.25" customHeight="1">
      <c r="A12" s="217" t="s">
        <v>642</v>
      </c>
      <c r="B12" s="215" t="s">
        <v>643</v>
      </c>
      <c r="C12" s="21">
        <v>35</v>
      </c>
      <c r="D12" s="199"/>
      <c r="E12" s="60"/>
      <c r="F12" s="53"/>
      <c r="G12" t="s">
        <v>346</v>
      </c>
    </row>
    <row r="13" spans="1:7" ht="11.25" customHeight="1">
      <c r="A13" s="217" t="s">
        <v>644</v>
      </c>
      <c r="B13" s="215" t="s">
        <v>645</v>
      </c>
      <c r="C13" s="21">
        <v>38</v>
      </c>
      <c r="D13" s="199"/>
      <c r="E13" s="60"/>
      <c r="F13" s="57"/>
      <c r="G13"/>
    </row>
    <row r="14" spans="1:7" ht="11.25" customHeight="1">
      <c r="A14" s="217" t="s">
        <v>646</v>
      </c>
      <c r="B14" s="215" t="s">
        <v>647</v>
      </c>
      <c r="C14" s="21">
        <v>40</v>
      </c>
      <c r="D14" s="199"/>
      <c r="E14" s="60"/>
      <c r="F14" s="53" t="str">
        <f ca="1">"Carte"&amp;MID(MID(CELL("filename",$A$1),FIND("]",CELL("filename",$A$1))+1,256),FIND(" ",MID(CELL("filename",$A$1),FIND("]",CELL("filename",$A$1))+1,256),"1"),256)&amp;":"</f>
        <v>Carte 10.4:</v>
      </c>
      <c r="G14" s="56" t="s">
        <v>3</v>
      </c>
    </row>
    <row r="15" spans="1:7" ht="11.25" customHeight="1">
      <c r="A15" s="217" t="s">
        <v>648</v>
      </c>
      <c r="B15" s="215" t="s">
        <v>649</v>
      </c>
      <c r="C15" s="21">
        <v>43</v>
      </c>
      <c r="D15" s="199"/>
      <c r="E15" s="60"/>
      <c r="G15" t="s">
        <v>345</v>
      </c>
    </row>
    <row r="16" spans="1:5" ht="11.25" customHeight="1">
      <c r="A16" s="217" t="s">
        <v>650</v>
      </c>
      <c r="B16" s="215" t="s">
        <v>651</v>
      </c>
      <c r="C16" s="21">
        <v>45</v>
      </c>
      <c r="D16" s="199"/>
      <c r="E16" s="60"/>
    </row>
    <row r="17" spans="1:5" ht="11.25" customHeight="1">
      <c r="A17" s="217" t="s">
        <v>652</v>
      </c>
      <c r="B17" s="215" t="s">
        <v>653</v>
      </c>
      <c r="C17" s="21">
        <v>142</v>
      </c>
      <c r="D17" s="199"/>
      <c r="E17" s="60"/>
    </row>
    <row r="18" spans="1:5" ht="11.25" customHeight="1">
      <c r="A18" s="217" t="s">
        <v>654</v>
      </c>
      <c r="B18" s="215" t="s">
        <v>655</v>
      </c>
      <c r="C18" s="21">
        <v>71</v>
      </c>
      <c r="D18" s="199"/>
      <c r="E18" s="60"/>
    </row>
    <row r="19" spans="1:7" ht="11.25" customHeight="1">
      <c r="A19" s="217" t="s">
        <v>656</v>
      </c>
      <c r="B19" s="215" t="s">
        <v>657</v>
      </c>
      <c r="C19" s="21">
        <v>119</v>
      </c>
      <c r="D19" s="199"/>
      <c r="E19" s="60"/>
      <c r="G19" s="198"/>
    </row>
    <row r="20" spans="1:5" ht="11.25" customHeight="1">
      <c r="A20" s="217" t="s">
        <v>658</v>
      </c>
      <c r="B20" s="215" t="s">
        <v>496</v>
      </c>
      <c r="C20" s="21">
        <v>84</v>
      </c>
      <c r="D20" s="199"/>
      <c r="E20" s="60"/>
    </row>
    <row r="21" spans="1:9" ht="11.25" customHeight="1">
      <c r="A21" s="217" t="s">
        <v>659</v>
      </c>
      <c r="B21" s="215" t="s">
        <v>660</v>
      </c>
      <c r="C21" s="21">
        <v>73</v>
      </c>
      <c r="D21" s="199"/>
      <c r="E21" s="60"/>
      <c r="H21" s="11"/>
      <c r="I21" s="11"/>
    </row>
    <row r="22" spans="1:9" ht="11.25" customHeight="1">
      <c r="A22" s="217" t="s">
        <v>661</v>
      </c>
      <c r="B22" s="215" t="s">
        <v>662</v>
      </c>
      <c r="C22" s="21">
        <v>58</v>
      </c>
      <c r="D22" s="199"/>
      <c r="E22" s="60"/>
      <c r="G22" s="10" t="s">
        <v>1232</v>
      </c>
      <c r="H22" s="11"/>
      <c r="I22" s="11"/>
    </row>
    <row r="23" spans="1:11" ht="11.25" customHeight="1">
      <c r="A23" s="217" t="s">
        <v>663</v>
      </c>
      <c r="B23" s="215" t="s">
        <v>664</v>
      </c>
      <c r="C23" s="21">
        <v>81</v>
      </c>
      <c r="D23" s="199"/>
      <c r="E23" s="60"/>
      <c r="F23" s="10" t="s">
        <v>665</v>
      </c>
      <c r="G23" s="196" t="s">
        <v>666</v>
      </c>
      <c r="H23" s="190"/>
      <c r="J23" s="211">
        <f>PERCENTILE(C$2:C$309,0)</f>
        <v>4</v>
      </c>
      <c r="K23" s="19" t="s">
        <v>667</v>
      </c>
    </row>
    <row r="24" spans="1:11" ht="11.25" customHeight="1">
      <c r="A24" s="217" t="s">
        <v>668</v>
      </c>
      <c r="B24" s="215" t="s">
        <v>669</v>
      </c>
      <c r="C24" s="21">
        <v>101</v>
      </c>
      <c r="D24" s="199"/>
      <c r="E24" s="60"/>
      <c r="G24" s="195" t="s">
        <v>670</v>
      </c>
      <c r="H24" s="190"/>
      <c r="J24" s="211">
        <f>PERCENTILE(C$2:C$309,0.2)</f>
        <v>53</v>
      </c>
      <c r="K24" s="19" t="s">
        <v>671</v>
      </c>
    </row>
    <row r="25" spans="1:11" ht="11.25" customHeight="1">
      <c r="A25" s="217" t="s">
        <v>672</v>
      </c>
      <c r="B25" s="215" t="s">
        <v>497</v>
      </c>
      <c r="C25" s="21">
        <v>63</v>
      </c>
      <c r="D25" s="199"/>
      <c r="E25" s="60"/>
      <c r="G25" s="195" t="s">
        <v>342</v>
      </c>
      <c r="H25" s="190"/>
      <c r="J25" s="211">
        <f>PERCENTILE(C$2:C$309,0.4)</f>
        <v>83.2</v>
      </c>
      <c r="K25" s="19" t="s">
        <v>673</v>
      </c>
    </row>
    <row r="26" spans="1:11" ht="11.25" customHeight="1">
      <c r="A26" s="217" t="s">
        <v>674</v>
      </c>
      <c r="B26" s="215" t="s">
        <v>675</v>
      </c>
      <c r="C26" s="21">
        <v>54</v>
      </c>
      <c r="D26" s="199"/>
      <c r="E26" s="60"/>
      <c r="G26" s="196" t="s">
        <v>343</v>
      </c>
      <c r="H26" s="190"/>
      <c r="J26" s="211">
        <f>PERCENTILE(C$2:C$309,0.5)</f>
        <v>104</v>
      </c>
      <c r="K26" s="26" t="s">
        <v>676</v>
      </c>
    </row>
    <row r="27" spans="1:11" ht="11.25" customHeight="1">
      <c r="A27" s="217" t="s">
        <v>677</v>
      </c>
      <c r="B27" s="215" t="s">
        <v>678</v>
      </c>
      <c r="C27" s="21">
        <v>168</v>
      </c>
      <c r="D27" s="199"/>
      <c r="E27" s="60"/>
      <c r="G27" s="196" t="s">
        <v>344</v>
      </c>
      <c r="H27" s="190"/>
      <c r="J27" s="211">
        <f>PERCENTILE(C$2:C$309,0.6)</f>
        <v>124.79999999999998</v>
      </c>
      <c r="K27" s="19" t="s">
        <v>819</v>
      </c>
    </row>
    <row r="28" spans="1:11" ht="11.25" customHeight="1">
      <c r="A28" s="217" t="s">
        <v>820</v>
      </c>
      <c r="B28" s="215" t="s">
        <v>821</v>
      </c>
      <c r="C28" s="21">
        <v>79</v>
      </c>
      <c r="D28" s="199"/>
      <c r="E28" s="60"/>
      <c r="G28" s="7" t="s">
        <v>1191</v>
      </c>
      <c r="H28" s="192" t="s">
        <v>822</v>
      </c>
      <c r="J28" s="211">
        <f>PERCENTILE(C$2:C$309,0.8)</f>
        <v>186</v>
      </c>
      <c r="K28" s="19" t="s">
        <v>21</v>
      </c>
    </row>
    <row r="29" spans="1:11" ht="11.25" customHeight="1">
      <c r="A29" s="217" t="s">
        <v>22</v>
      </c>
      <c r="B29" s="215" t="s">
        <v>23</v>
      </c>
      <c r="C29" s="21">
        <v>102</v>
      </c>
      <c r="D29" s="199"/>
      <c r="E29" s="60"/>
      <c r="F29" s="2"/>
      <c r="G29" s="2"/>
      <c r="J29" s="211">
        <f>PERCENTILE(C$2:C$309,1)</f>
        <v>993</v>
      </c>
      <c r="K29" s="11" t="s">
        <v>24</v>
      </c>
    </row>
    <row r="30" spans="1:9" ht="11.25" customHeight="1">
      <c r="A30" s="217" t="s">
        <v>25</v>
      </c>
      <c r="B30" s="215" t="s">
        <v>26</v>
      </c>
      <c r="C30" s="21">
        <v>122</v>
      </c>
      <c r="D30" s="199"/>
      <c r="E30" s="60"/>
      <c r="F30" s="6" t="s">
        <v>27</v>
      </c>
      <c r="G30" s="27"/>
      <c r="H30" s="11"/>
      <c r="I30" s="11"/>
    </row>
    <row r="31" spans="1:9" ht="11.25" customHeight="1">
      <c r="A31" s="217" t="s">
        <v>28</v>
      </c>
      <c r="B31" s="215" t="s">
        <v>29</v>
      </c>
      <c r="C31" s="21">
        <v>60</v>
      </c>
      <c r="D31" s="199"/>
      <c r="E31" s="60"/>
      <c r="F31" s="2" t="s">
        <v>30</v>
      </c>
      <c r="G31" s="257" t="s">
        <v>220</v>
      </c>
      <c r="I31" s="2"/>
    </row>
    <row r="32" spans="1:9" ht="11.25" customHeight="1">
      <c r="A32" s="217" t="s">
        <v>31</v>
      </c>
      <c r="B32" s="215" t="s">
        <v>32</v>
      </c>
      <c r="C32" s="21">
        <v>229</v>
      </c>
      <c r="D32" s="199"/>
      <c r="E32" s="60"/>
      <c r="F32" s="2"/>
      <c r="G32" s="188"/>
      <c r="I32" s="2"/>
    </row>
    <row r="33" spans="1:10" ht="11.25" customHeight="1">
      <c r="A33" s="217" t="s">
        <v>33</v>
      </c>
      <c r="B33" s="215" t="s">
        <v>34</v>
      </c>
      <c r="C33" s="21">
        <v>137</v>
      </c>
      <c r="D33" s="199"/>
      <c r="E33" s="60"/>
      <c r="F33" s="2" t="s">
        <v>35</v>
      </c>
      <c r="G33" s="188" t="s">
        <v>0</v>
      </c>
      <c r="I33" s="2"/>
      <c r="J33" s="185"/>
    </row>
    <row r="34" spans="1:10" ht="11.25" customHeight="1">
      <c r="A34" s="217" t="s">
        <v>36</v>
      </c>
      <c r="B34" s="215" t="s">
        <v>37</v>
      </c>
      <c r="C34" s="21">
        <v>154</v>
      </c>
      <c r="D34" s="199"/>
      <c r="E34" s="60"/>
      <c r="F34" s="2"/>
      <c r="G34" s="188"/>
      <c r="I34" s="2"/>
      <c r="J34" s="188"/>
    </row>
    <row r="35" spans="1:10" ht="11.25" customHeight="1">
      <c r="A35" s="217" t="s">
        <v>38</v>
      </c>
      <c r="B35" s="215" t="s">
        <v>39</v>
      </c>
      <c r="C35" s="21">
        <v>145</v>
      </c>
      <c r="D35" s="199"/>
      <c r="E35" s="60"/>
      <c r="F35" s="2" t="s">
        <v>40</v>
      </c>
      <c r="G35" s="257" t="s">
        <v>221</v>
      </c>
      <c r="I35" s="2"/>
      <c r="J35" s="188"/>
    </row>
    <row r="36" spans="1:9" ht="11.25" customHeight="1">
      <c r="A36" s="217" t="s">
        <v>41</v>
      </c>
      <c r="B36" s="215" t="s">
        <v>42</v>
      </c>
      <c r="C36" s="21">
        <v>274</v>
      </c>
      <c r="D36" s="199"/>
      <c r="E36" s="60"/>
      <c r="F36" s="3"/>
      <c r="G36" s="3"/>
      <c r="H36" s="2"/>
      <c r="I36" s="2"/>
    </row>
    <row r="37" spans="1:9" ht="11.25" customHeight="1">
      <c r="A37" s="217" t="s">
        <v>43</v>
      </c>
      <c r="B37" s="215" t="s">
        <v>44</v>
      </c>
      <c r="C37" s="21">
        <v>142</v>
      </c>
      <c r="D37" s="199"/>
      <c r="E37" s="60"/>
      <c r="F37" s="2"/>
      <c r="G37" s="2"/>
      <c r="H37" s="2"/>
      <c r="I37" s="2"/>
    </row>
    <row r="38" spans="1:9" ht="11.25" customHeight="1">
      <c r="A38" s="217" t="s">
        <v>45</v>
      </c>
      <c r="B38" s="215" t="s">
        <v>46</v>
      </c>
      <c r="C38" s="21">
        <v>117</v>
      </c>
      <c r="D38" s="199"/>
      <c r="E38" s="60"/>
      <c r="F38" s="2"/>
      <c r="G38" s="2"/>
      <c r="H38" s="2"/>
      <c r="I38" s="2"/>
    </row>
    <row r="39" spans="1:9" ht="11.25" customHeight="1">
      <c r="A39" s="217" t="s">
        <v>47</v>
      </c>
      <c r="B39" s="215" t="s">
        <v>48</v>
      </c>
      <c r="C39" s="21">
        <v>96</v>
      </c>
      <c r="D39" s="199"/>
      <c r="E39" s="60"/>
      <c r="F39" s="14" t="s">
        <v>49</v>
      </c>
      <c r="G39" s="2"/>
      <c r="H39" s="2"/>
      <c r="I39" s="2"/>
    </row>
    <row r="40" spans="1:9" ht="11.25" customHeight="1">
      <c r="A40" s="217" t="s">
        <v>50</v>
      </c>
      <c r="B40" s="215" t="s">
        <v>51</v>
      </c>
      <c r="C40" s="21">
        <v>125</v>
      </c>
      <c r="D40" s="199"/>
      <c r="E40" s="60"/>
      <c r="F40" s="2" t="s">
        <v>30</v>
      </c>
      <c r="G40" s="15" t="s">
        <v>336</v>
      </c>
      <c r="H40" s="114"/>
      <c r="I40" s="2"/>
    </row>
    <row r="41" spans="1:9" ht="11.25" customHeight="1">
      <c r="A41" s="217" t="s">
        <v>52</v>
      </c>
      <c r="B41" s="215" t="s">
        <v>53</v>
      </c>
      <c r="C41" s="21">
        <v>109</v>
      </c>
      <c r="D41" s="199"/>
      <c r="E41" s="60"/>
      <c r="F41" s="2"/>
      <c r="G41" s="16"/>
      <c r="H41"/>
      <c r="I41" s="2"/>
    </row>
    <row r="42" spans="1:9" ht="11.25" customHeight="1">
      <c r="A42" s="217" t="s">
        <v>54</v>
      </c>
      <c r="B42" s="215" t="s">
        <v>55</v>
      </c>
      <c r="C42" s="21">
        <v>155</v>
      </c>
      <c r="D42" s="199"/>
      <c r="E42" s="60"/>
      <c r="F42" s="2" t="s">
        <v>35</v>
      </c>
      <c r="G42" s="15" t="s">
        <v>337</v>
      </c>
      <c r="H42" s="114"/>
      <c r="I42" s="2"/>
    </row>
    <row r="43" spans="1:9" ht="11.25" customHeight="1">
      <c r="A43" s="217" t="s">
        <v>56</v>
      </c>
      <c r="B43" s="215" t="s">
        <v>57</v>
      </c>
      <c r="C43" s="21">
        <v>87</v>
      </c>
      <c r="D43" s="199"/>
      <c r="E43" s="60"/>
      <c r="F43" s="2"/>
      <c r="G43" s="17"/>
      <c r="H43"/>
      <c r="I43" s="2"/>
    </row>
    <row r="44" spans="1:9" ht="11.25" customHeight="1">
      <c r="A44" s="217" t="s">
        <v>839</v>
      </c>
      <c r="B44" s="215" t="s">
        <v>841</v>
      </c>
      <c r="C44" s="21">
        <v>161</v>
      </c>
      <c r="D44" s="199"/>
      <c r="E44" s="60"/>
      <c r="F44" s="2" t="s">
        <v>40</v>
      </c>
      <c r="G44" s="15" t="s">
        <v>338</v>
      </c>
      <c r="H44" s="114"/>
      <c r="I44" s="2"/>
    </row>
    <row r="45" spans="1:9" ht="11.25" customHeight="1">
      <c r="A45" s="217" t="s">
        <v>58</v>
      </c>
      <c r="B45" s="215" t="s">
        <v>59</v>
      </c>
      <c r="C45" s="21">
        <v>21</v>
      </c>
      <c r="D45" s="199"/>
      <c r="E45" s="60"/>
      <c r="F45" s="2"/>
      <c r="G45" s="2"/>
      <c r="H45" s="2"/>
      <c r="I45" s="2"/>
    </row>
    <row r="46" spans="1:5" ht="11.25" customHeight="1">
      <c r="A46" s="217" t="s">
        <v>60</v>
      </c>
      <c r="B46" s="215" t="s">
        <v>61</v>
      </c>
      <c r="C46" s="21">
        <v>59</v>
      </c>
      <c r="D46" s="199"/>
      <c r="E46" s="60"/>
    </row>
    <row r="47" spans="1:5" ht="11.25" customHeight="1">
      <c r="A47" s="217" t="s">
        <v>62</v>
      </c>
      <c r="B47" s="215" t="s">
        <v>63</v>
      </c>
      <c r="C47" s="21">
        <v>171</v>
      </c>
      <c r="D47" s="199"/>
      <c r="E47" s="60"/>
    </row>
    <row r="48" spans="1:5" ht="11.25" customHeight="1">
      <c r="A48" s="217" t="s">
        <v>64</v>
      </c>
      <c r="B48" s="215" t="s">
        <v>65</v>
      </c>
      <c r="C48" s="21">
        <v>67</v>
      </c>
      <c r="D48" s="199"/>
      <c r="E48" s="60"/>
    </row>
    <row r="49" spans="1:5" ht="11.25" customHeight="1">
      <c r="A49" s="217" t="s">
        <v>66</v>
      </c>
      <c r="B49" s="215" t="s">
        <v>67</v>
      </c>
      <c r="C49" s="21">
        <v>91</v>
      </c>
      <c r="D49" s="199"/>
      <c r="E49" s="60"/>
    </row>
    <row r="50" spans="1:5" ht="11.25" customHeight="1">
      <c r="A50" s="217" t="s">
        <v>707</v>
      </c>
      <c r="B50" s="215" t="s">
        <v>708</v>
      </c>
      <c r="C50" s="21">
        <v>103</v>
      </c>
      <c r="D50" s="199"/>
      <c r="E50" s="60"/>
    </row>
    <row r="51" spans="1:5" ht="11.25" customHeight="1">
      <c r="A51" s="217" t="s">
        <v>709</v>
      </c>
      <c r="B51" s="215" t="s">
        <v>710</v>
      </c>
      <c r="C51" s="21">
        <v>78</v>
      </c>
      <c r="D51" s="199"/>
      <c r="E51" s="60"/>
    </row>
    <row r="52" spans="1:5" ht="11.25" customHeight="1">
      <c r="A52" s="217" t="s">
        <v>711</v>
      </c>
      <c r="B52" s="215" t="s">
        <v>712</v>
      </c>
      <c r="C52" s="21">
        <v>107</v>
      </c>
      <c r="D52" s="199"/>
      <c r="E52" s="60"/>
    </row>
    <row r="53" spans="1:5" ht="11.25" customHeight="1">
      <c r="A53" s="217" t="s">
        <v>713</v>
      </c>
      <c r="B53" s="215" t="s">
        <v>714</v>
      </c>
      <c r="C53" s="21">
        <v>123</v>
      </c>
      <c r="D53" s="199"/>
      <c r="E53" s="60"/>
    </row>
    <row r="54" spans="1:5" ht="11.25" customHeight="1">
      <c r="A54" s="217" t="s">
        <v>715</v>
      </c>
      <c r="B54" s="215" t="s">
        <v>716</v>
      </c>
      <c r="C54" s="21">
        <v>177</v>
      </c>
      <c r="D54" s="199"/>
      <c r="E54" s="60"/>
    </row>
    <row r="55" spans="1:5" ht="11.25" customHeight="1">
      <c r="A55" s="217" t="s">
        <v>717</v>
      </c>
      <c r="B55" s="215" t="s">
        <v>718</v>
      </c>
      <c r="C55" s="21">
        <v>186</v>
      </c>
      <c r="D55" s="199"/>
      <c r="E55" s="60"/>
    </row>
    <row r="56" spans="1:5" ht="11.25" customHeight="1">
      <c r="A56" s="217" t="s">
        <v>719</v>
      </c>
      <c r="B56" s="215" t="s">
        <v>720</v>
      </c>
      <c r="C56" s="21">
        <v>188</v>
      </c>
      <c r="D56" s="199"/>
      <c r="E56" s="60"/>
    </row>
    <row r="57" spans="1:9" ht="11.25" customHeight="1">
      <c r="A57" s="217" t="s">
        <v>721</v>
      </c>
      <c r="B57" s="215" t="s">
        <v>722</v>
      </c>
      <c r="C57" s="21">
        <v>122</v>
      </c>
      <c r="D57" s="199"/>
      <c r="E57" s="60"/>
      <c r="F57" s="2"/>
      <c r="G57" s="2"/>
      <c r="H57" s="2"/>
      <c r="I57" s="2"/>
    </row>
    <row r="58" spans="1:9" ht="11.25" customHeight="1">
      <c r="A58" s="217" t="s">
        <v>723</v>
      </c>
      <c r="B58" s="215" t="s">
        <v>724</v>
      </c>
      <c r="C58" s="21">
        <v>111</v>
      </c>
      <c r="D58" s="199"/>
      <c r="E58" s="60"/>
      <c r="F58" s="2"/>
      <c r="G58" s="2"/>
      <c r="H58" s="2"/>
      <c r="I58" s="2"/>
    </row>
    <row r="59" spans="1:9" ht="11.25" customHeight="1">
      <c r="A59" s="217" t="s">
        <v>725</v>
      </c>
      <c r="B59" s="215" t="s">
        <v>726</v>
      </c>
      <c r="C59" s="21">
        <v>147</v>
      </c>
      <c r="D59" s="199"/>
      <c r="E59" s="60"/>
      <c r="F59" s="2"/>
      <c r="G59" s="2"/>
      <c r="H59" s="2"/>
      <c r="I59" s="2"/>
    </row>
    <row r="60" spans="1:9" ht="11.25" customHeight="1">
      <c r="A60" s="217" t="s">
        <v>727</v>
      </c>
      <c r="B60" s="215" t="s">
        <v>728</v>
      </c>
      <c r="C60" s="21">
        <v>104</v>
      </c>
      <c r="D60" s="199"/>
      <c r="E60" s="60"/>
      <c r="F60" s="2"/>
      <c r="G60" s="2"/>
      <c r="H60" s="2"/>
      <c r="I60" s="2"/>
    </row>
    <row r="61" spans="1:5" ht="11.25" customHeight="1">
      <c r="A61" s="217" t="s">
        <v>729</v>
      </c>
      <c r="B61" s="215" t="s">
        <v>730</v>
      </c>
      <c r="C61" s="21">
        <v>51</v>
      </c>
      <c r="D61" s="199"/>
      <c r="E61" s="60"/>
    </row>
    <row r="62" spans="1:5" ht="11.25" customHeight="1">
      <c r="A62" s="217" t="s">
        <v>731</v>
      </c>
      <c r="B62" s="215" t="s">
        <v>732</v>
      </c>
      <c r="C62" s="21">
        <v>115</v>
      </c>
      <c r="D62" s="199"/>
      <c r="E62" s="60"/>
    </row>
    <row r="63" spans="1:5" ht="11.25" customHeight="1">
      <c r="A63" s="217" t="s">
        <v>733</v>
      </c>
      <c r="B63" s="215" t="s">
        <v>734</v>
      </c>
      <c r="C63" s="21">
        <v>49</v>
      </c>
      <c r="D63" s="199"/>
      <c r="E63" s="60"/>
    </row>
    <row r="64" spans="1:5" ht="11.25" customHeight="1">
      <c r="A64" s="217" t="s">
        <v>736</v>
      </c>
      <c r="B64" s="215" t="s">
        <v>737</v>
      </c>
      <c r="C64" s="21">
        <v>87</v>
      </c>
      <c r="D64" s="199"/>
      <c r="E64" s="60"/>
    </row>
    <row r="65" spans="1:5" ht="11.25" customHeight="1">
      <c r="A65" s="217" t="s">
        <v>840</v>
      </c>
      <c r="B65" s="215" t="s">
        <v>735</v>
      </c>
      <c r="C65" s="21" t="s">
        <v>822</v>
      </c>
      <c r="D65" s="199"/>
      <c r="E65" s="60"/>
    </row>
    <row r="66" spans="1:5" ht="11.25" customHeight="1">
      <c r="A66" s="217" t="s">
        <v>864</v>
      </c>
      <c r="B66" s="215" t="s">
        <v>738</v>
      </c>
      <c r="C66" s="21" t="s">
        <v>822</v>
      </c>
      <c r="D66" s="199"/>
      <c r="E66" s="60"/>
    </row>
    <row r="67" spans="1:5" ht="11.25" customHeight="1">
      <c r="A67" s="217" t="s">
        <v>739</v>
      </c>
      <c r="B67" s="215" t="s">
        <v>740</v>
      </c>
      <c r="C67" s="21">
        <v>134</v>
      </c>
      <c r="D67" s="199"/>
      <c r="E67" s="60"/>
    </row>
    <row r="68" spans="1:5" ht="11.25" customHeight="1">
      <c r="A68" s="217" t="s">
        <v>741</v>
      </c>
      <c r="B68" s="215" t="s">
        <v>742</v>
      </c>
      <c r="C68" s="21">
        <v>174</v>
      </c>
      <c r="D68" s="199"/>
      <c r="E68" s="60"/>
    </row>
    <row r="69" spans="1:5" ht="11.25" customHeight="1">
      <c r="A69" s="217" t="s">
        <v>743</v>
      </c>
      <c r="B69" s="215" t="s">
        <v>744</v>
      </c>
      <c r="C69" s="21">
        <v>148</v>
      </c>
      <c r="D69" s="199"/>
      <c r="E69" s="60"/>
    </row>
    <row r="70" spans="1:5" ht="11.25" customHeight="1">
      <c r="A70" s="217" t="s">
        <v>745</v>
      </c>
      <c r="B70" s="215" t="s">
        <v>746</v>
      </c>
      <c r="C70" s="21">
        <v>91</v>
      </c>
      <c r="D70" s="199"/>
      <c r="E70" s="60"/>
    </row>
    <row r="71" spans="1:5" ht="11.25" customHeight="1">
      <c r="A71" s="217" t="s">
        <v>747</v>
      </c>
      <c r="B71" s="215" t="s">
        <v>748</v>
      </c>
      <c r="C71" s="21">
        <v>111</v>
      </c>
      <c r="D71" s="199"/>
      <c r="E71" s="60"/>
    </row>
    <row r="72" spans="1:5" ht="11.25" customHeight="1">
      <c r="A72" s="217" t="s">
        <v>749</v>
      </c>
      <c r="B72" s="215" t="s">
        <v>750</v>
      </c>
      <c r="C72" s="21">
        <v>241</v>
      </c>
      <c r="D72" s="199"/>
      <c r="E72" s="60"/>
    </row>
    <row r="73" spans="1:5" ht="11.25" customHeight="1">
      <c r="A73" s="217" t="s">
        <v>591</v>
      </c>
      <c r="B73" s="215" t="s">
        <v>751</v>
      </c>
      <c r="C73" s="21">
        <v>77</v>
      </c>
      <c r="D73" s="200" t="s">
        <v>1199</v>
      </c>
      <c r="E73" s="60"/>
    </row>
    <row r="74" spans="1:5" ht="11.25" customHeight="1">
      <c r="A74" s="217" t="s">
        <v>592</v>
      </c>
      <c r="B74" s="215" t="s">
        <v>752</v>
      </c>
      <c r="C74" s="21">
        <v>233</v>
      </c>
      <c r="D74" s="200" t="s">
        <v>1199</v>
      </c>
      <c r="E74" s="60"/>
    </row>
    <row r="75" spans="1:5" ht="11.25" customHeight="1">
      <c r="A75" s="217" t="s">
        <v>593</v>
      </c>
      <c r="B75" s="215" t="s">
        <v>753</v>
      </c>
      <c r="C75" s="21">
        <v>40</v>
      </c>
      <c r="D75" s="200" t="s">
        <v>1199</v>
      </c>
      <c r="E75" s="60"/>
    </row>
    <row r="76" spans="1:5" ht="11.25" customHeight="1">
      <c r="A76" s="217" t="s">
        <v>557</v>
      </c>
      <c r="B76" s="215" t="s">
        <v>754</v>
      </c>
      <c r="C76" s="21">
        <v>103</v>
      </c>
      <c r="D76" s="200" t="s">
        <v>1199</v>
      </c>
      <c r="E76" s="60"/>
    </row>
    <row r="77" spans="1:5" ht="11.25" customHeight="1">
      <c r="A77" s="217" t="s">
        <v>558</v>
      </c>
      <c r="B77" s="215" t="s">
        <v>755</v>
      </c>
      <c r="C77" s="21">
        <v>46</v>
      </c>
      <c r="D77" s="200" t="s">
        <v>1199</v>
      </c>
      <c r="E77" s="60"/>
    </row>
    <row r="78" spans="1:5" ht="11.25" customHeight="1">
      <c r="A78" s="217" t="s">
        <v>559</v>
      </c>
      <c r="B78" s="215" t="s">
        <v>756</v>
      </c>
      <c r="C78" s="21">
        <v>29</v>
      </c>
      <c r="D78" s="200" t="s">
        <v>1199</v>
      </c>
      <c r="E78" s="60"/>
    </row>
    <row r="79" spans="1:5" ht="11.25" customHeight="1">
      <c r="A79" s="217" t="s">
        <v>560</v>
      </c>
      <c r="B79" s="215" t="s">
        <v>757</v>
      </c>
      <c r="C79" s="21">
        <v>111</v>
      </c>
      <c r="D79" s="200" t="s">
        <v>1199</v>
      </c>
      <c r="E79" s="60"/>
    </row>
    <row r="80" spans="1:5" ht="11.25" customHeight="1">
      <c r="A80" s="217" t="s">
        <v>561</v>
      </c>
      <c r="B80" s="215" t="s">
        <v>758</v>
      </c>
      <c r="C80" s="21">
        <v>98</v>
      </c>
      <c r="D80" s="200" t="s">
        <v>1199</v>
      </c>
      <c r="E80" s="60"/>
    </row>
    <row r="81" spans="1:5" ht="11.25" customHeight="1">
      <c r="A81" s="217" t="s">
        <v>562</v>
      </c>
      <c r="B81" s="215" t="s">
        <v>759</v>
      </c>
      <c r="C81" s="21">
        <v>106</v>
      </c>
      <c r="D81" s="200" t="s">
        <v>1199</v>
      </c>
      <c r="E81" s="60"/>
    </row>
    <row r="82" spans="1:5" ht="11.25" customHeight="1">
      <c r="A82" s="217" t="s">
        <v>563</v>
      </c>
      <c r="B82" s="215" t="s">
        <v>760</v>
      </c>
      <c r="C82" s="21">
        <v>286</v>
      </c>
      <c r="D82" s="200" t="s">
        <v>1199</v>
      </c>
      <c r="E82" s="60"/>
    </row>
    <row r="83" spans="1:5" ht="11.25" customHeight="1">
      <c r="A83" s="217" t="s">
        <v>564</v>
      </c>
      <c r="B83" s="215" t="s">
        <v>761</v>
      </c>
      <c r="C83" s="21">
        <v>31</v>
      </c>
      <c r="D83" s="200" t="s">
        <v>1199</v>
      </c>
      <c r="E83" s="60"/>
    </row>
    <row r="84" spans="1:5" ht="11.25" customHeight="1">
      <c r="A84" s="217" t="s">
        <v>565</v>
      </c>
      <c r="B84" s="215" t="s">
        <v>762</v>
      </c>
      <c r="C84" s="21">
        <v>35</v>
      </c>
      <c r="D84" s="200" t="s">
        <v>1199</v>
      </c>
      <c r="E84" s="60"/>
    </row>
    <row r="85" spans="1:5" ht="11.25" customHeight="1">
      <c r="A85" s="217" t="s">
        <v>566</v>
      </c>
      <c r="B85" s="215" t="s">
        <v>763</v>
      </c>
      <c r="C85" s="21">
        <v>125</v>
      </c>
      <c r="D85" s="200" t="s">
        <v>1199</v>
      </c>
      <c r="E85" s="60"/>
    </row>
    <row r="86" spans="1:5" ht="11.25" customHeight="1">
      <c r="A86" s="217" t="s">
        <v>764</v>
      </c>
      <c r="B86" s="215" t="s">
        <v>765</v>
      </c>
      <c r="C86" s="21">
        <v>295</v>
      </c>
      <c r="D86" s="199"/>
      <c r="E86" s="60"/>
    </row>
    <row r="87" spans="1:5" ht="11.25" customHeight="1">
      <c r="A87" s="217" t="s">
        <v>766</v>
      </c>
      <c r="B87" s="215" t="s">
        <v>767</v>
      </c>
      <c r="C87" s="21">
        <v>110</v>
      </c>
      <c r="D87" s="199"/>
      <c r="E87" s="60"/>
    </row>
    <row r="88" spans="1:5" ht="11.25" customHeight="1">
      <c r="A88" s="217" t="s">
        <v>768</v>
      </c>
      <c r="B88" s="215" t="s">
        <v>769</v>
      </c>
      <c r="C88" s="21">
        <v>68</v>
      </c>
      <c r="D88" s="199"/>
      <c r="E88" s="60"/>
    </row>
    <row r="89" spans="1:5" ht="11.25" customHeight="1">
      <c r="A89" s="217" t="s">
        <v>770</v>
      </c>
      <c r="B89" s="215" t="s">
        <v>771</v>
      </c>
      <c r="C89" s="21">
        <v>225</v>
      </c>
      <c r="D89" s="199"/>
      <c r="E89" s="60"/>
    </row>
    <row r="90" spans="1:5" ht="11.25" customHeight="1">
      <c r="A90" s="217" t="s">
        <v>772</v>
      </c>
      <c r="B90" s="215" t="s">
        <v>773</v>
      </c>
      <c r="C90" s="21">
        <v>96</v>
      </c>
      <c r="D90" s="199"/>
      <c r="E90" s="60"/>
    </row>
    <row r="91" spans="1:5" ht="11.25" customHeight="1">
      <c r="A91" s="217" t="s">
        <v>774</v>
      </c>
      <c r="B91" s="215" t="s">
        <v>775</v>
      </c>
      <c r="C91" s="21">
        <v>47</v>
      </c>
      <c r="D91" s="199"/>
      <c r="E91" s="60"/>
    </row>
    <row r="92" spans="1:5" ht="11.25" customHeight="1">
      <c r="A92" s="217" t="s">
        <v>776</v>
      </c>
      <c r="B92" s="215" t="s">
        <v>532</v>
      </c>
      <c r="C92" s="21">
        <v>180</v>
      </c>
      <c r="D92" s="199"/>
      <c r="E92" s="60"/>
    </row>
    <row r="93" spans="1:5" ht="11.25" customHeight="1">
      <c r="A93" s="217" t="s">
        <v>533</v>
      </c>
      <c r="B93" s="215" t="s">
        <v>534</v>
      </c>
      <c r="C93" s="21">
        <v>681</v>
      </c>
      <c r="D93" s="199"/>
      <c r="E93" s="60"/>
    </row>
    <row r="94" spans="1:5" ht="11.25" customHeight="1">
      <c r="A94" s="217" t="s">
        <v>535</v>
      </c>
      <c r="B94" s="215" t="s">
        <v>430</v>
      </c>
      <c r="C94" s="21">
        <v>334</v>
      </c>
      <c r="D94" s="199"/>
      <c r="E94" s="60"/>
    </row>
    <row r="95" spans="1:5" ht="11.25" customHeight="1">
      <c r="A95" s="217" t="s">
        <v>431</v>
      </c>
      <c r="B95" s="215" t="s">
        <v>498</v>
      </c>
      <c r="C95" s="21">
        <v>334</v>
      </c>
      <c r="D95" s="199"/>
      <c r="E95" s="60"/>
    </row>
    <row r="96" spans="1:5" ht="11.25" customHeight="1">
      <c r="A96" s="217" t="s">
        <v>432</v>
      </c>
      <c r="B96" s="215" t="s">
        <v>433</v>
      </c>
      <c r="C96" s="21">
        <v>160</v>
      </c>
      <c r="D96" s="199"/>
      <c r="E96" s="60"/>
    </row>
    <row r="97" spans="1:5" ht="11.25" customHeight="1">
      <c r="A97" s="217" t="s">
        <v>434</v>
      </c>
      <c r="B97" s="215" t="s">
        <v>1132</v>
      </c>
      <c r="C97" s="21">
        <v>898</v>
      </c>
      <c r="D97" s="199"/>
      <c r="E97" s="60"/>
    </row>
    <row r="98" spans="1:5" ht="11.25" customHeight="1">
      <c r="A98" s="217" t="s">
        <v>1133</v>
      </c>
      <c r="B98" s="215" t="s">
        <v>1134</v>
      </c>
      <c r="C98" s="21">
        <v>573</v>
      </c>
      <c r="D98" s="199"/>
      <c r="E98" s="60"/>
    </row>
    <row r="99" spans="1:5" ht="11.25" customHeight="1">
      <c r="A99" s="217" t="s">
        <v>1135</v>
      </c>
      <c r="B99" s="215" t="s">
        <v>1136</v>
      </c>
      <c r="C99" s="21">
        <v>142</v>
      </c>
      <c r="D99" s="199"/>
      <c r="E99" s="60"/>
    </row>
    <row r="100" spans="1:5" ht="11.25" customHeight="1">
      <c r="A100" s="217" t="s">
        <v>1137</v>
      </c>
      <c r="B100" s="215" t="s">
        <v>1138</v>
      </c>
      <c r="C100" s="21">
        <v>993</v>
      </c>
      <c r="D100" s="199"/>
      <c r="E100" s="60"/>
    </row>
    <row r="101" spans="1:5" ht="11.25" customHeight="1">
      <c r="A101" s="217" t="s">
        <v>1139</v>
      </c>
      <c r="B101" s="215" t="s">
        <v>1140</v>
      </c>
      <c r="C101" s="21">
        <v>182</v>
      </c>
      <c r="D101" s="199"/>
      <c r="E101" s="60"/>
    </row>
    <row r="102" spans="1:5" ht="11.25" customHeight="1">
      <c r="A102" s="217" t="s">
        <v>1141</v>
      </c>
      <c r="B102" s="215" t="s">
        <v>499</v>
      </c>
      <c r="C102" s="21">
        <v>8</v>
      </c>
      <c r="D102" s="199"/>
      <c r="E102" s="60"/>
    </row>
    <row r="103" spans="1:5" ht="11.25" customHeight="1">
      <c r="A103" s="217" t="s">
        <v>1142</v>
      </c>
      <c r="B103" s="215" t="s">
        <v>500</v>
      </c>
      <c r="C103" s="21">
        <v>12</v>
      </c>
      <c r="D103" s="199"/>
      <c r="E103" s="60"/>
    </row>
    <row r="104" spans="1:5" ht="11.25" customHeight="1">
      <c r="A104" s="217" t="s">
        <v>1143</v>
      </c>
      <c r="B104" s="215" t="s">
        <v>501</v>
      </c>
      <c r="C104" s="21">
        <v>377</v>
      </c>
      <c r="D104" s="199"/>
      <c r="E104" s="60"/>
    </row>
    <row r="105" spans="1:5" ht="11.25" customHeight="1">
      <c r="A105" s="217" t="s">
        <v>1144</v>
      </c>
      <c r="B105" s="215" t="s">
        <v>876</v>
      </c>
      <c r="C105" s="21">
        <v>765</v>
      </c>
      <c r="D105" s="199"/>
      <c r="E105" s="60"/>
    </row>
    <row r="106" spans="1:5" ht="11.25" customHeight="1">
      <c r="A106" s="217" t="s">
        <v>877</v>
      </c>
      <c r="B106" s="215" t="s">
        <v>878</v>
      </c>
      <c r="C106" s="21">
        <v>153</v>
      </c>
      <c r="D106" s="199"/>
      <c r="E106" s="60"/>
    </row>
    <row r="107" spans="1:5" ht="11.25" customHeight="1">
      <c r="A107" s="217" t="s">
        <v>879</v>
      </c>
      <c r="B107" s="215" t="s">
        <v>880</v>
      </c>
      <c r="C107" s="21">
        <v>186</v>
      </c>
      <c r="D107" s="199"/>
      <c r="E107" s="60"/>
    </row>
    <row r="108" spans="1:5" ht="11.25" customHeight="1">
      <c r="A108" s="217" t="s">
        <v>881</v>
      </c>
      <c r="B108" s="215" t="s">
        <v>882</v>
      </c>
      <c r="C108" s="21">
        <v>186</v>
      </c>
      <c r="D108" s="199"/>
      <c r="E108" s="60"/>
    </row>
    <row r="109" spans="1:5" ht="11.25" customHeight="1">
      <c r="A109" s="217" t="s">
        <v>883</v>
      </c>
      <c r="B109" s="215" t="s">
        <v>502</v>
      </c>
      <c r="C109" s="21">
        <v>250</v>
      </c>
      <c r="D109" s="199"/>
      <c r="E109" s="60"/>
    </row>
    <row r="110" spans="1:5" ht="11.25" customHeight="1">
      <c r="A110" s="217" t="s">
        <v>884</v>
      </c>
      <c r="B110" s="215" t="s">
        <v>885</v>
      </c>
      <c r="C110" s="21">
        <v>150</v>
      </c>
      <c r="D110" s="199"/>
      <c r="E110" s="60"/>
    </row>
    <row r="111" spans="1:5" ht="11.25" customHeight="1">
      <c r="A111" s="217" t="s">
        <v>886</v>
      </c>
      <c r="B111" s="215" t="s">
        <v>887</v>
      </c>
      <c r="C111" s="21">
        <v>165</v>
      </c>
      <c r="D111" s="199"/>
      <c r="E111" s="60"/>
    </row>
    <row r="112" spans="1:5" ht="11.25" customHeight="1">
      <c r="A112" s="217" t="s">
        <v>888</v>
      </c>
      <c r="B112" s="215" t="s">
        <v>889</v>
      </c>
      <c r="C112" s="21">
        <v>270</v>
      </c>
      <c r="D112" s="199"/>
      <c r="E112" s="60"/>
    </row>
    <row r="113" spans="1:5" ht="11.25" customHeight="1">
      <c r="A113" s="217" t="s">
        <v>890</v>
      </c>
      <c r="B113" s="215" t="s">
        <v>891</v>
      </c>
      <c r="C113" s="21">
        <v>183</v>
      </c>
      <c r="D113" s="199"/>
      <c r="E113" s="60"/>
    </row>
    <row r="114" spans="1:5" ht="11.25" customHeight="1">
      <c r="A114" s="217" t="s">
        <v>892</v>
      </c>
      <c r="B114" s="215" t="s">
        <v>893</v>
      </c>
      <c r="C114" s="21">
        <v>147</v>
      </c>
      <c r="D114" s="199"/>
      <c r="E114" s="60"/>
    </row>
    <row r="115" spans="1:5" ht="11.25" customHeight="1">
      <c r="A115" s="217" t="s">
        <v>894</v>
      </c>
      <c r="B115" s="215" t="s">
        <v>895</v>
      </c>
      <c r="C115" s="21">
        <v>105</v>
      </c>
      <c r="D115" s="199"/>
      <c r="E115" s="60"/>
    </row>
    <row r="116" spans="1:5" ht="11.25" customHeight="1">
      <c r="A116" s="217" t="s">
        <v>896</v>
      </c>
      <c r="B116" s="215" t="s">
        <v>897</v>
      </c>
      <c r="C116" s="21">
        <v>368</v>
      </c>
      <c r="D116" s="199"/>
      <c r="E116" s="60"/>
    </row>
    <row r="117" spans="1:5" ht="11.25" customHeight="1">
      <c r="A117" s="217" t="s">
        <v>898</v>
      </c>
      <c r="B117" s="215" t="s">
        <v>899</v>
      </c>
      <c r="C117" s="21">
        <v>340</v>
      </c>
      <c r="D117" s="199"/>
      <c r="E117" s="60"/>
    </row>
    <row r="118" spans="1:5" ht="11.25" customHeight="1">
      <c r="A118" s="217" t="s">
        <v>900</v>
      </c>
      <c r="B118" s="215" t="s">
        <v>901</v>
      </c>
      <c r="C118" s="21">
        <v>187</v>
      </c>
      <c r="D118" s="199"/>
      <c r="E118" s="60"/>
    </row>
    <row r="119" spans="1:5" ht="11.25" customHeight="1">
      <c r="A119" s="217" t="s">
        <v>902</v>
      </c>
      <c r="B119" s="215" t="s">
        <v>903</v>
      </c>
      <c r="C119" s="21">
        <v>330</v>
      </c>
      <c r="D119" s="199"/>
      <c r="E119" s="60"/>
    </row>
    <row r="120" spans="1:5" ht="11.25" customHeight="1">
      <c r="A120" s="217" t="s">
        <v>904</v>
      </c>
      <c r="B120" s="215" t="s">
        <v>905</v>
      </c>
      <c r="C120" s="21">
        <v>285</v>
      </c>
      <c r="D120" s="199"/>
      <c r="E120" s="60"/>
    </row>
    <row r="121" spans="1:5" ht="11.25" customHeight="1">
      <c r="A121" s="217" t="s">
        <v>906</v>
      </c>
      <c r="B121" s="215" t="s">
        <v>907</v>
      </c>
      <c r="C121" s="21">
        <v>74</v>
      </c>
      <c r="D121" s="199"/>
      <c r="E121" s="60"/>
    </row>
    <row r="122" spans="1:5" ht="11.25" customHeight="1">
      <c r="A122" s="217" t="s">
        <v>908</v>
      </c>
      <c r="B122" s="215" t="s">
        <v>909</v>
      </c>
      <c r="C122" s="21">
        <v>619</v>
      </c>
      <c r="D122" s="199"/>
      <c r="E122" s="60"/>
    </row>
    <row r="123" spans="1:5" ht="11.25" customHeight="1">
      <c r="A123" s="217" t="s">
        <v>910</v>
      </c>
      <c r="B123" s="215" t="s">
        <v>911</v>
      </c>
      <c r="C123" s="21">
        <v>133</v>
      </c>
      <c r="D123" s="199"/>
      <c r="E123" s="60"/>
    </row>
    <row r="124" spans="1:5" ht="11.25" customHeight="1">
      <c r="A124" s="217" t="s">
        <v>912</v>
      </c>
      <c r="B124" s="215" t="s">
        <v>913</v>
      </c>
      <c r="C124" s="21">
        <v>246</v>
      </c>
      <c r="D124" s="199"/>
      <c r="E124" s="60"/>
    </row>
    <row r="125" spans="1:5" ht="11.25" customHeight="1">
      <c r="A125" s="217" t="s">
        <v>914</v>
      </c>
      <c r="B125" s="215" t="s">
        <v>915</v>
      </c>
      <c r="C125" s="21">
        <v>438</v>
      </c>
      <c r="D125" s="199"/>
      <c r="E125" s="60"/>
    </row>
    <row r="126" spans="1:5" ht="11.25" customHeight="1">
      <c r="A126" s="217" t="s">
        <v>916</v>
      </c>
      <c r="B126" s="215" t="s">
        <v>917</v>
      </c>
      <c r="C126" s="21">
        <v>39</v>
      </c>
      <c r="D126" s="199"/>
      <c r="E126" s="60"/>
    </row>
    <row r="127" spans="1:5" ht="11.25" customHeight="1">
      <c r="A127" s="11" t="s">
        <v>875</v>
      </c>
      <c r="B127" s="194" t="s">
        <v>187</v>
      </c>
      <c r="C127" s="21" t="s">
        <v>822</v>
      </c>
      <c r="D127" s="199"/>
      <c r="E127" s="60"/>
    </row>
    <row r="128" spans="1:5" ht="11.25" customHeight="1">
      <c r="A128" s="217" t="s">
        <v>922</v>
      </c>
      <c r="B128" s="215" t="s">
        <v>923</v>
      </c>
      <c r="C128" s="21">
        <v>396</v>
      </c>
      <c r="D128" s="199"/>
      <c r="E128" s="60"/>
    </row>
    <row r="129" spans="1:5" ht="11.25" customHeight="1">
      <c r="A129" s="217" t="s">
        <v>924</v>
      </c>
      <c r="B129" s="215" t="s">
        <v>925</v>
      </c>
      <c r="C129" s="21">
        <v>33</v>
      </c>
      <c r="D129" s="199"/>
      <c r="E129" s="60"/>
    </row>
    <row r="130" spans="1:5" ht="11.25" customHeight="1">
      <c r="A130" s="217" t="s">
        <v>926</v>
      </c>
      <c r="B130" s="215" t="s">
        <v>927</v>
      </c>
      <c r="C130" s="21">
        <v>107</v>
      </c>
      <c r="D130" s="199"/>
      <c r="E130" s="60"/>
    </row>
    <row r="131" spans="1:5" ht="11.25" customHeight="1">
      <c r="A131" s="217" t="s">
        <v>928</v>
      </c>
      <c r="B131" s="215" t="s">
        <v>929</v>
      </c>
      <c r="C131" s="21">
        <v>745</v>
      </c>
      <c r="D131" s="199"/>
      <c r="E131" s="60"/>
    </row>
    <row r="132" spans="1:5" ht="11.25" customHeight="1">
      <c r="A132" s="217" t="s">
        <v>937</v>
      </c>
      <c r="B132" s="215" t="s">
        <v>938</v>
      </c>
      <c r="C132" s="21">
        <v>122</v>
      </c>
      <c r="D132" s="199"/>
      <c r="E132" s="60"/>
    </row>
    <row r="133" spans="1:5" ht="11.25" customHeight="1">
      <c r="A133" s="217" t="s">
        <v>939</v>
      </c>
      <c r="B133" s="215" t="s">
        <v>940</v>
      </c>
      <c r="C133" s="21">
        <v>33</v>
      </c>
      <c r="D133" s="199"/>
      <c r="E133" s="60"/>
    </row>
    <row r="134" spans="1:5" ht="11.25" customHeight="1">
      <c r="A134" s="217" t="s">
        <v>941</v>
      </c>
      <c r="B134" s="215" t="s">
        <v>942</v>
      </c>
      <c r="C134" s="21">
        <v>383</v>
      </c>
      <c r="D134" s="199"/>
      <c r="E134" s="60"/>
    </row>
    <row r="135" spans="1:5" ht="11.25" customHeight="1">
      <c r="A135" s="217" t="s">
        <v>943</v>
      </c>
      <c r="B135" s="215" t="s">
        <v>944</v>
      </c>
      <c r="C135" s="21">
        <v>263</v>
      </c>
      <c r="D135" s="199"/>
      <c r="E135" s="60"/>
    </row>
    <row r="136" spans="1:5" ht="11.25" customHeight="1">
      <c r="A136" s="217" t="s">
        <v>945</v>
      </c>
      <c r="B136" s="215" t="s">
        <v>946</v>
      </c>
      <c r="C136" s="21">
        <v>52</v>
      </c>
      <c r="D136" s="199"/>
      <c r="E136" s="60"/>
    </row>
    <row r="137" spans="1:5" ht="11.25" customHeight="1">
      <c r="A137" s="217" t="s">
        <v>947</v>
      </c>
      <c r="B137" s="215" t="s">
        <v>948</v>
      </c>
      <c r="C137" s="21">
        <v>166</v>
      </c>
      <c r="D137" s="199"/>
      <c r="E137" s="60"/>
    </row>
    <row r="138" spans="1:5" ht="11.25" customHeight="1">
      <c r="A138" s="217" t="s">
        <v>949</v>
      </c>
      <c r="B138" s="215" t="s">
        <v>950</v>
      </c>
      <c r="C138" s="21">
        <v>382</v>
      </c>
      <c r="D138" s="199"/>
      <c r="E138" s="60"/>
    </row>
    <row r="139" spans="1:5" ht="11.25" customHeight="1">
      <c r="A139" s="217" t="s">
        <v>951</v>
      </c>
      <c r="B139" s="215" t="s">
        <v>952</v>
      </c>
      <c r="C139" s="21">
        <v>143</v>
      </c>
      <c r="D139" s="199"/>
      <c r="E139" s="60"/>
    </row>
    <row r="140" spans="1:5" ht="11.25" customHeight="1">
      <c r="A140" s="217" t="s">
        <v>568</v>
      </c>
      <c r="B140" s="215" t="s">
        <v>578</v>
      </c>
      <c r="C140" s="21">
        <v>39</v>
      </c>
      <c r="D140" s="199"/>
      <c r="E140" s="60"/>
    </row>
    <row r="141" spans="1:5" ht="11.25" customHeight="1">
      <c r="A141" s="217" t="s">
        <v>569</v>
      </c>
      <c r="B141" s="215" t="s">
        <v>579</v>
      </c>
      <c r="C141" s="21">
        <v>49</v>
      </c>
      <c r="D141" s="199"/>
      <c r="E141" s="60"/>
    </row>
    <row r="142" spans="1:5" ht="11.25" customHeight="1">
      <c r="A142" s="217" t="s">
        <v>570</v>
      </c>
      <c r="B142" s="215" t="s">
        <v>930</v>
      </c>
      <c r="C142" s="21">
        <v>410</v>
      </c>
      <c r="D142" s="199"/>
      <c r="E142" s="60"/>
    </row>
    <row r="143" spans="1:5" ht="11.25" customHeight="1">
      <c r="A143" s="217" t="s">
        <v>571</v>
      </c>
      <c r="B143" s="215" t="s">
        <v>931</v>
      </c>
      <c r="C143" s="21">
        <v>94</v>
      </c>
      <c r="D143" s="199"/>
      <c r="E143" s="60"/>
    </row>
    <row r="144" spans="1:5" ht="11.25" customHeight="1">
      <c r="A144" s="217" t="s">
        <v>572</v>
      </c>
      <c r="B144" s="215" t="s">
        <v>932</v>
      </c>
      <c r="C144" s="21" t="s">
        <v>822</v>
      </c>
      <c r="D144" s="199"/>
      <c r="E144" s="60"/>
    </row>
    <row r="145" spans="1:5" ht="11.25" customHeight="1">
      <c r="A145" s="217" t="s">
        <v>574</v>
      </c>
      <c r="B145" s="215" t="s">
        <v>933</v>
      </c>
      <c r="C145" s="21">
        <v>341</v>
      </c>
      <c r="D145" s="199"/>
      <c r="E145" s="60"/>
    </row>
    <row r="146" spans="1:5" ht="11.25" customHeight="1">
      <c r="A146" s="217" t="s">
        <v>575</v>
      </c>
      <c r="B146" s="215" t="s">
        <v>934</v>
      </c>
      <c r="C146" s="21">
        <v>81</v>
      </c>
      <c r="D146" s="199"/>
      <c r="E146" s="60"/>
    </row>
    <row r="147" spans="1:5" ht="11.25" customHeight="1">
      <c r="A147" s="217" t="s">
        <v>576</v>
      </c>
      <c r="B147" s="215" t="s">
        <v>935</v>
      </c>
      <c r="C147" s="21" t="s">
        <v>822</v>
      </c>
      <c r="D147" s="199"/>
      <c r="E147" s="60"/>
    </row>
    <row r="148" spans="1:5" ht="11.25" customHeight="1">
      <c r="A148" s="217" t="s">
        <v>577</v>
      </c>
      <c r="B148" s="215" t="s">
        <v>936</v>
      </c>
      <c r="C148" s="21">
        <v>449</v>
      </c>
      <c r="D148" s="199"/>
      <c r="E148" s="60"/>
    </row>
    <row r="149" spans="1:5" ht="11.25" customHeight="1">
      <c r="A149" s="217" t="s">
        <v>953</v>
      </c>
      <c r="B149" s="215" t="s">
        <v>495</v>
      </c>
      <c r="C149" s="21">
        <v>139</v>
      </c>
      <c r="D149" s="199"/>
      <c r="E149" s="60"/>
    </row>
    <row r="150" spans="1:5" ht="11.25" customHeight="1">
      <c r="A150" s="217" t="s">
        <v>955</v>
      </c>
      <c r="B150" s="215" t="s">
        <v>492</v>
      </c>
      <c r="C150" s="21">
        <v>74</v>
      </c>
      <c r="D150" s="199"/>
      <c r="E150" s="60"/>
    </row>
    <row r="151" spans="1:5" ht="11.25" customHeight="1">
      <c r="A151" s="217" t="s">
        <v>957</v>
      </c>
      <c r="B151" s="215" t="s">
        <v>491</v>
      </c>
      <c r="C151" s="21">
        <v>152</v>
      </c>
      <c r="D151" s="199"/>
      <c r="E151" s="60"/>
    </row>
    <row r="152" spans="1:5" ht="11.25" customHeight="1">
      <c r="A152" s="217" t="s">
        <v>959</v>
      </c>
      <c r="B152" s="215" t="s">
        <v>960</v>
      </c>
      <c r="C152" s="21">
        <v>38</v>
      </c>
      <c r="D152" s="199"/>
      <c r="E152" s="60"/>
    </row>
    <row r="153" spans="1:5" ht="11.25" customHeight="1">
      <c r="A153" s="217" t="s">
        <v>961</v>
      </c>
      <c r="B153" s="215" t="s">
        <v>962</v>
      </c>
      <c r="C153" s="21">
        <v>147</v>
      </c>
      <c r="D153" s="199"/>
      <c r="E153" s="60"/>
    </row>
    <row r="154" spans="1:5" ht="11.25" customHeight="1">
      <c r="A154" s="217" t="s">
        <v>963</v>
      </c>
      <c r="B154" s="215" t="s">
        <v>964</v>
      </c>
      <c r="C154" s="21">
        <v>51</v>
      </c>
      <c r="D154" s="199"/>
      <c r="E154" s="60"/>
    </row>
    <row r="155" spans="1:5" ht="11.25" customHeight="1">
      <c r="A155" s="217" t="s">
        <v>965</v>
      </c>
      <c r="B155" s="215" t="s">
        <v>966</v>
      </c>
      <c r="C155" s="21">
        <v>52</v>
      </c>
      <c r="D155" s="199"/>
      <c r="E155" s="60"/>
    </row>
    <row r="156" spans="1:5" ht="11.25" customHeight="1">
      <c r="A156" s="217" t="s">
        <v>967</v>
      </c>
      <c r="B156" s="215" t="s">
        <v>968</v>
      </c>
      <c r="C156" s="21">
        <v>44</v>
      </c>
      <c r="D156" s="199"/>
      <c r="E156" s="60"/>
    </row>
    <row r="157" spans="1:5" ht="11.25" customHeight="1">
      <c r="A157" s="217" t="s">
        <v>969</v>
      </c>
      <c r="B157" s="215" t="s">
        <v>970</v>
      </c>
      <c r="C157" s="21">
        <v>45</v>
      </c>
      <c r="D157" s="199"/>
      <c r="E157" s="60"/>
    </row>
    <row r="158" spans="1:5" ht="11.25" customHeight="1">
      <c r="A158" s="217" t="s">
        <v>971</v>
      </c>
      <c r="B158" s="215" t="s">
        <v>972</v>
      </c>
      <c r="C158" s="21">
        <v>60</v>
      </c>
      <c r="D158" s="199"/>
      <c r="E158" s="60"/>
    </row>
    <row r="159" spans="1:5" ht="11.25" customHeight="1">
      <c r="A159" s="217" t="s">
        <v>973</v>
      </c>
      <c r="B159" s="215" t="s">
        <v>974</v>
      </c>
      <c r="C159" s="21">
        <v>67</v>
      </c>
      <c r="D159" s="199"/>
      <c r="E159" s="60"/>
    </row>
    <row r="160" spans="1:5" ht="11.25" customHeight="1">
      <c r="A160" s="217" t="s">
        <v>975</v>
      </c>
      <c r="B160" s="215" t="s">
        <v>976</v>
      </c>
      <c r="C160" s="21">
        <v>46</v>
      </c>
      <c r="D160" s="199"/>
      <c r="E160" s="60"/>
    </row>
    <row r="161" spans="1:5" ht="11.25" customHeight="1">
      <c r="A161" s="217" t="s">
        <v>977</v>
      </c>
      <c r="B161" s="215" t="s">
        <v>978</v>
      </c>
      <c r="C161" s="21">
        <v>35</v>
      </c>
      <c r="D161" s="199"/>
      <c r="E161" s="60"/>
    </row>
    <row r="162" spans="1:5" ht="11.25" customHeight="1">
      <c r="A162" s="217" t="s">
        <v>979</v>
      </c>
      <c r="B162" s="215" t="s">
        <v>980</v>
      </c>
      <c r="C162" s="21">
        <v>50</v>
      </c>
      <c r="D162" s="199"/>
      <c r="E162" s="60"/>
    </row>
    <row r="163" spans="1:5" ht="11.25" customHeight="1">
      <c r="A163" s="217" t="s">
        <v>981</v>
      </c>
      <c r="B163" s="215" t="s">
        <v>982</v>
      </c>
      <c r="C163" s="21">
        <v>36</v>
      </c>
      <c r="D163" s="199"/>
      <c r="E163" s="60"/>
    </row>
    <row r="164" spans="1:5" ht="11.25" customHeight="1">
      <c r="A164" s="217" t="s">
        <v>983</v>
      </c>
      <c r="B164" s="215" t="s">
        <v>984</v>
      </c>
      <c r="C164" s="21">
        <v>76</v>
      </c>
      <c r="D164" s="199"/>
      <c r="E164" s="60"/>
    </row>
    <row r="165" spans="1:5" ht="11.25" customHeight="1">
      <c r="A165" s="217" t="s">
        <v>985</v>
      </c>
      <c r="B165" s="215" t="s">
        <v>986</v>
      </c>
      <c r="C165" s="21">
        <v>131</v>
      </c>
      <c r="D165" s="199"/>
      <c r="E165" s="60"/>
    </row>
    <row r="166" spans="1:5" ht="11.25" customHeight="1">
      <c r="A166" s="217" t="s">
        <v>987</v>
      </c>
      <c r="B166" s="215" t="s">
        <v>988</v>
      </c>
      <c r="C166" s="21">
        <v>47</v>
      </c>
      <c r="D166" s="199"/>
      <c r="E166" s="60"/>
    </row>
    <row r="167" spans="1:5" ht="11.25" customHeight="1">
      <c r="A167" s="217" t="s">
        <v>989</v>
      </c>
      <c r="B167" s="215" t="s">
        <v>990</v>
      </c>
      <c r="C167" s="21">
        <v>77</v>
      </c>
      <c r="D167" s="199"/>
      <c r="E167" s="60"/>
    </row>
    <row r="168" spans="1:5" ht="11.25" customHeight="1">
      <c r="A168" s="217" t="s">
        <v>991</v>
      </c>
      <c r="B168" s="215" t="s">
        <v>992</v>
      </c>
      <c r="C168" s="21">
        <v>142</v>
      </c>
      <c r="D168" s="199"/>
      <c r="E168" s="60"/>
    </row>
    <row r="169" spans="1:5" ht="11.25" customHeight="1">
      <c r="A169" s="217" t="s">
        <v>993</v>
      </c>
      <c r="B169" s="215" t="s">
        <v>994</v>
      </c>
      <c r="C169" s="21">
        <v>186</v>
      </c>
      <c r="D169" s="199"/>
      <c r="E169" s="60"/>
    </row>
    <row r="170" spans="1:5" ht="11.25" customHeight="1">
      <c r="A170" s="217" t="s">
        <v>995</v>
      </c>
      <c r="B170" s="215" t="s">
        <v>996</v>
      </c>
      <c r="C170" s="21">
        <v>28</v>
      </c>
      <c r="D170" s="199"/>
      <c r="E170" s="60"/>
    </row>
    <row r="171" spans="1:5" ht="11.25" customHeight="1">
      <c r="A171" s="217" t="s">
        <v>997</v>
      </c>
      <c r="B171" s="215" t="s">
        <v>998</v>
      </c>
      <c r="C171" s="21">
        <v>182</v>
      </c>
      <c r="D171" s="199"/>
      <c r="E171" s="60"/>
    </row>
    <row r="172" spans="1:5" ht="11.25" customHeight="1">
      <c r="A172" s="217" t="s">
        <v>999</v>
      </c>
      <c r="B172" s="215" t="s">
        <v>1000</v>
      </c>
      <c r="C172" s="21">
        <v>65</v>
      </c>
      <c r="D172" s="199"/>
      <c r="E172" s="60"/>
    </row>
    <row r="173" spans="1:5" ht="11.25" customHeight="1">
      <c r="A173" s="217" t="s">
        <v>1001</v>
      </c>
      <c r="B173" s="215" t="s">
        <v>1002</v>
      </c>
      <c r="C173" s="21">
        <v>49</v>
      </c>
      <c r="D173" s="199"/>
      <c r="E173" s="60"/>
    </row>
    <row r="174" spans="1:5" ht="11.25" customHeight="1">
      <c r="A174" s="217" t="s">
        <v>1003</v>
      </c>
      <c r="B174" s="215" t="s">
        <v>1004</v>
      </c>
      <c r="C174" s="21">
        <v>245</v>
      </c>
      <c r="D174" s="199"/>
      <c r="E174" s="60"/>
    </row>
    <row r="175" spans="1:5" ht="11.25" customHeight="1">
      <c r="A175" s="217" t="s">
        <v>1005</v>
      </c>
      <c r="B175" s="215" t="s">
        <v>1006</v>
      </c>
      <c r="C175" s="21">
        <v>70</v>
      </c>
      <c r="D175" s="199"/>
      <c r="E175" s="60"/>
    </row>
    <row r="176" spans="1:5" ht="11.25" customHeight="1">
      <c r="A176" s="217" t="s">
        <v>1007</v>
      </c>
      <c r="B176" s="215" t="s">
        <v>1008</v>
      </c>
      <c r="C176" s="21">
        <v>62</v>
      </c>
      <c r="D176" s="199"/>
      <c r="E176" s="60"/>
    </row>
    <row r="177" spans="1:5" ht="11.25" customHeight="1">
      <c r="A177" s="217" t="s">
        <v>1009</v>
      </c>
      <c r="B177" s="215" t="s">
        <v>1010</v>
      </c>
      <c r="C177" s="21">
        <v>153</v>
      </c>
      <c r="D177" s="199"/>
      <c r="E177" s="60"/>
    </row>
    <row r="178" spans="1:5" ht="11.25" customHeight="1">
      <c r="A178" s="217" t="s">
        <v>1011</v>
      </c>
      <c r="B178" s="215" t="s">
        <v>1012</v>
      </c>
      <c r="C178" s="21">
        <v>193</v>
      </c>
      <c r="D178" s="199"/>
      <c r="E178" s="60"/>
    </row>
    <row r="179" spans="1:5" ht="11.25" customHeight="1">
      <c r="A179" s="217" t="s">
        <v>1013</v>
      </c>
      <c r="B179" s="215" t="s">
        <v>1014</v>
      </c>
      <c r="C179" s="21">
        <v>53</v>
      </c>
      <c r="D179" s="199"/>
      <c r="E179" s="60"/>
    </row>
    <row r="180" spans="1:5" ht="11.25" customHeight="1">
      <c r="A180" s="217" t="s">
        <v>1015</v>
      </c>
      <c r="B180" s="215" t="s">
        <v>1016</v>
      </c>
      <c r="C180" s="21">
        <v>73</v>
      </c>
      <c r="D180" s="199"/>
      <c r="E180" s="60"/>
    </row>
    <row r="181" spans="1:5" ht="11.25" customHeight="1">
      <c r="A181" s="217" t="s">
        <v>1017</v>
      </c>
      <c r="B181" s="215" t="s">
        <v>1018</v>
      </c>
      <c r="C181" s="21">
        <v>31</v>
      </c>
      <c r="D181" s="199"/>
      <c r="E181" s="60"/>
    </row>
    <row r="182" spans="1:5" ht="11.25" customHeight="1">
      <c r="A182" s="217" t="s">
        <v>1019</v>
      </c>
      <c r="B182" s="215" t="s">
        <v>856</v>
      </c>
      <c r="C182" s="21">
        <v>229</v>
      </c>
      <c r="D182" s="199"/>
      <c r="E182" s="60"/>
    </row>
    <row r="183" spans="1:5" ht="11.25" customHeight="1">
      <c r="A183" s="217" t="s">
        <v>1020</v>
      </c>
      <c r="B183" s="215" t="s">
        <v>1021</v>
      </c>
      <c r="C183" s="21">
        <v>595</v>
      </c>
      <c r="D183" s="199"/>
      <c r="E183" s="60"/>
    </row>
    <row r="184" spans="1:5" ht="11.25" customHeight="1">
      <c r="A184" s="217" t="s">
        <v>1022</v>
      </c>
      <c r="B184" s="215" t="s">
        <v>857</v>
      </c>
      <c r="C184" s="21">
        <v>270</v>
      </c>
      <c r="D184" s="199"/>
      <c r="E184" s="60"/>
    </row>
    <row r="185" spans="1:5" ht="11.25" customHeight="1">
      <c r="A185" s="217" t="s">
        <v>1023</v>
      </c>
      <c r="B185" s="215" t="s">
        <v>858</v>
      </c>
      <c r="C185" s="21">
        <v>337</v>
      </c>
      <c r="D185" s="199"/>
      <c r="E185" s="60"/>
    </row>
    <row r="186" spans="1:5" ht="11.25" customHeight="1">
      <c r="A186" s="217" t="s">
        <v>1024</v>
      </c>
      <c r="B186" s="215" t="s">
        <v>1025</v>
      </c>
      <c r="C186" s="21">
        <v>160</v>
      </c>
      <c r="D186" s="199"/>
      <c r="E186" s="60"/>
    </row>
    <row r="187" spans="1:5" ht="11.25" customHeight="1">
      <c r="A187" s="217" t="s">
        <v>1026</v>
      </c>
      <c r="B187" s="215" t="s">
        <v>1027</v>
      </c>
      <c r="C187" s="21">
        <v>150</v>
      </c>
      <c r="D187" s="199"/>
      <c r="E187" s="60"/>
    </row>
    <row r="188" spans="1:5" ht="11.25" customHeight="1">
      <c r="A188" s="217" t="s">
        <v>1028</v>
      </c>
      <c r="B188" s="215" t="s">
        <v>859</v>
      </c>
      <c r="C188" s="21">
        <v>125</v>
      </c>
      <c r="D188" s="199"/>
      <c r="E188" s="60"/>
    </row>
    <row r="189" spans="1:5" ht="11.25" customHeight="1">
      <c r="A189" s="217" t="s">
        <v>1029</v>
      </c>
      <c r="B189" s="215" t="s">
        <v>1030</v>
      </c>
      <c r="C189" s="21">
        <v>86</v>
      </c>
      <c r="D189" s="199"/>
      <c r="E189" s="60"/>
    </row>
    <row r="190" spans="1:5" ht="11.25" customHeight="1">
      <c r="A190" s="217" t="s">
        <v>1031</v>
      </c>
      <c r="B190" s="215" t="s">
        <v>1032</v>
      </c>
      <c r="C190" s="21">
        <v>335</v>
      </c>
      <c r="D190" s="199"/>
      <c r="E190" s="60"/>
    </row>
    <row r="191" spans="1:5" ht="11.25" customHeight="1">
      <c r="A191" s="217" t="s">
        <v>1033</v>
      </c>
      <c r="B191" s="215" t="s">
        <v>1034</v>
      </c>
      <c r="C191" s="21">
        <v>134</v>
      </c>
      <c r="D191" s="199"/>
      <c r="E191" s="60"/>
    </row>
    <row r="192" spans="1:5" ht="11.25" customHeight="1">
      <c r="A192" s="217" t="s">
        <v>1035</v>
      </c>
      <c r="B192" s="215" t="s">
        <v>1036</v>
      </c>
      <c r="C192" s="21">
        <v>84</v>
      </c>
      <c r="D192" s="199"/>
      <c r="E192" s="60"/>
    </row>
    <row r="193" spans="1:5" ht="11.25" customHeight="1">
      <c r="A193" s="217" t="s">
        <v>1037</v>
      </c>
      <c r="B193" s="215" t="s">
        <v>860</v>
      </c>
      <c r="C193" s="21">
        <v>234</v>
      </c>
      <c r="D193" s="199"/>
      <c r="E193" s="60"/>
    </row>
    <row r="194" spans="1:5" ht="11.25" customHeight="1">
      <c r="A194" s="217" t="s">
        <v>1038</v>
      </c>
      <c r="B194" s="215" t="s">
        <v>1039</v>
      </c>
      <c r="C194" s="21">
        <v>77</v>
      </c>
      <c r="D194" s="199"/>
      <c r="E194" s="60"/>
    </row>
    <row r="195" spans="1:5" ht="11.25" customHeight="1">
      <c r="A195" s="217" t="s">
        <v>1040</v>
      </c>
      <c r="B195" s="215" t="s">
        <v>1041</v>
      </c>
      <c r="C195" s="21">
        <v>163</v>
      </c>
      <c r="D195" s="199"/>
      <c r="E195" s="60"/>
    </row>
    <row r="196" spans="1:5" ht="11.25" customHeight="1">
      <c r="A196" s="217" t="s">
        <v>1042</v>
      </c>
      <c r="B196" s="215" t="s">
        <v>861</v>
      </c>
      <c r="C196" s="21">
        <v>103</v>
      </c>
      <c r="D196" s="199"/>
      <c r="E196" s="60"/>
    </row>
    <row r="197" spans="1:5" ht="11.25" customHeight="1">
      <c r="A197" s="217" t="s">
        <v>1043</v>
      </c>
      <c r="B197" s="215" t="s">
        <v>1044</v>
      </c>
      <c r="C197" s="21">
        <v>199</v>
      </c>
      <c r="D197" s="199"/>
      <c r="E197" s="60"/>
    </row>
    <row r="198" spans="1:5" ht="11.25" customHeight="1">
      <c r="A198" s="217" t="s">
        <v>867</v>
      </c>
      <c r="B198" s="215" t="s">
        <v>293</v>
      </c>
      <c r="C198" s="21" t="s">
        <v>822</v>
      </c>
      <c r="D198" s="199"/>
      <c r="E198" s="60"/>
    </row>
    <row r="199" spans="1:5" ht="11.25" customHeight="1">
      <c r="A199" s="217" t="s">
        <v>1057</v>
      </c>
      <c r="B199" s="215" t="s">
        <v>1058</v>
      </c>
      <c r="C199" s="21">
        <v>89</v>
      </c>
      <c r="D199" s="199"/>
      <c r="E199" s="60"/>
    </row>
    <row r="200" spans="1:5" ht="11.25" customHeight="1">
      <c r="A200" s="217" t="s">
        <v>1059</v>
      </c>
      <c r="B200" s="215" t="s">
        <v>1060</v>
      </c>
      <c r="C200" s="21">
        <v>81</v>
      </c>
      <c r="D200" s="199"/>
      <c r="E200" s="60"/>
    </row>
    <row r="201" spans="1:5" ht="11.25" customHeight="1">
      <c r="A201" s="217" t="s">
        <v>1061</v>
      </c>
      <c r="B201" s="215" t="s">
        <v>1062</v>
      </c>
      <c r="C201" s="21">
        <v>82</v>
      </c>
      <c r="D201" s="199"/>
      <c r="E201" s="60"/>
    </row>
    <row r="202" spans="1:5" ht="11.25" customHeight="1">
      <c r="A202" s="217" t="s">
        <v>1063</v>
      </c>
      <c r="B202" s="215" t="s">
        <v>1064</v>
      </c>
      <c r="C202" s="21">
        <v>81</v>
      </c>
      <c r="D202" s="199"/>
      <c r="E202" s="60"/>
    </row>
    <row r="203" spans="1:5" ht="11.25" customHeight="1">
      <c r="A203" s="217" t="s">
        <v>1065</v>
      </c>
      <c r="B203" s="215" t="s">
        <v>1066</v>
      </c>
      <c r="C203" s="21">
        <v>93</v>
      </c>
      <c r="D203" s="199"/>
      <c r="E203" s="60"/>
    </row>
    <row r="204" spans="1:5" ht="11.25" customHeight="1">
      <c r="A204" s="217" t="s">
        <v>1067</v>
      </c>
      <c r="B204" s="215" t="s">
        <v>824</v>
      </c>
      <c r="C204" s="21">
        <v>182</v>
      </c>
      <c r="D204" s="199"/>
      <c r="E204" s="60"/>
    </row>
    <row r="205" spans="1:5" ht="11.25" customHeight="1">
      <c r="A205" s="217" t="s">
        <v>1068</v>
      </c>
      <c r="B205" s="215" t="s">
        <v>1069</v>
      </c>
      <c r="C205" s="21">
        <v>60</v>
      </c>
      <c r="D205" s="199"/>
      <c r="E205" s="60"/>
    </row>
    <row r="206" spans="1:5" ht="11.25" customHeight="1">
      <c r="A206" s="217" t="s">
        <v>1070</v>
      </c>
      <c r="B206" s="215" t="s">
        <v>1071</v>
      </c>
      <c r="C206" s="21">
        <v>60</v>
      </c>
      <c r="D206" s="199"/>
      <c r="E206" s="60"/>
    </row>
    <row r="207" spans="1:5" ht="11.25" customHeight="1">
      <c r="A207" s="217" t="s">
        <v>1072</v>
      </c>
      <c r="B207" s="215" t="s">
        <v>1073</v>
      </c>
      <c r="C207" s="21">
        <v>48</v>
      </c>
      <c r="D207" s="199"/>
      <c r="E207" s="60"/>
    </row>
    <row r="208" spans="1:5" ht="11.25" customHeight="1">
      <c r="A208" s="217" t="s">
        <v>1074</v>
      </c>
      <c r="B208" s="215" t="s">
        <v>1075</v>
      </c>
      <c r="C208" s="21">
        <v>50</v>
      </c>
      <c r="D208" s="199"/>
      <c r="E208" s="60"/>
    </row>
    <row r="209" spans="1:5" ht="11.25" customHeight="1">
      <c r="A209" s="217" t="s">
        <v>1076</v>
      </c>
      <c r="B209" s="215" t="s">
        <v>1077</v>
      </c>
      <c r="C209" s="21">
        <v>71</v>
      </c>
      <c r="D209" s="199"/>
      <c r="E209" s="60"/>
    </row>
    <row r="210" spans="1:5" ht="11.25" customHeight="1">
      <c r="A210" s="217" t="s">
        <v>1078</v>
      </c>
      <c r="B210" s="215" t="s">
        <v>1079</v>
      </c>
      <c r="C210" s="21">
        <v>102</v>
      </c>
      <c r="D210" s="199"/>
      <c r="E210" s="60"/>
    </row>
    <row r="211" spans="1:5" ht="11.25" customHeight="1">
      <c r="A211" s="217" t="s">
        <v>1080</v>
      </c>
      <c r="B211" s="215" t="s">
        <v>1081</v>
      </c>
      <c r="C211" s="21">
        <v>69</v>
      </c>
      <c r="D211" s="199"/>
      <c r="E211" s="60"/>
    </row>
    <row r="212" spans="1:5" ht="11.25" customHeight="1">
      <c r="A212" s="217" t="s">
        <v>1082</v>
      </c>
      <c r="B212" s="215" t="s">
        <v>1083</v>
      </c>
      <c r="C212" s="21">
        <v>62</v>
      </c>
      <c r="D212" s="199"/>
      <c r="E212" s="60"/>
    </row>
    <row r="213" spans="1:5" ht="11.25" customHeight="1">
      <c r="A213" s="217" t="s">
        <v>1085</v>
      </c>
      <c r="B213" s="215" t="s">
        <v>1086</v>
      </c>
      <c r="C213" s="21">
        <v>164</v>
      </c>
      <c r="D213" s="199"/>
      <c r="E213" s="60"/>
    </row>
    <row r="214" spans="1:5" ht="11.25" customHeight="1">
      <c r="A214" s="217" t="s">
        <v>580</v>
      </c>
      <c r="B214" s="215" t="s">
        <v>582</v>
      </c>
      <c r="C214" s="21" t="s">
        <v>822</v>
      </c>
      <c r="D214" s="199"/>
      <c r="E214" s="60"/>
    </row>
    <row r="215" spans="1:5" ht="11.25" customHeight="1">
      <c r="A215" s="217" t="s">
        <v>581</v>
      </c>
      <c r="B215" s="215" t="s">
        <v>1084</v>
      </c>
      <c r="C215" s="21" t="s">
        <v>822</v>
      </c>
      <c r="D215" s="199"/>
      <c r="E215" s="60"/>
    </row>
    <row r="216" spans="1:5" ht="11.25" customHeight="1">
      <c r="A216" s="217" t="s">
        <v>583</v>
      </c>
      <c r="B216" s="215" t="s">
        <v>584</v>
      </c>
      <c r="C216" s="21">
        <v>150</v>
      </c>
      <c r="D216" s="199"/>
      <c r="E216" s="60"/>
    </row>
    <row r="217" spans="1:5" ht="11.25" customHeight="1">
      <c r="A217" s="217" t="s">
        <v>1087</v>
      </c>
      <c r="B217" s="215" t="s">
        <v>1088</v>
      </c>
      <c r="C217" s="21">
        <v>5</v>
      </c>
      <c r="D217" s="199"/>
      <c r="E217" s="60"/>
    </row>
    <row r="218" spans="1:5" ht="11.25" customHeight="1">
      <c r="A218" s="217" t="s">
        <v>1089</v>
      </c>
      <c r="B218" s="215" t="s">
        <v>1090</v>
      </c>
      <c r="C218" s="21">
        <v>129</v>
      </c>
      <c r="D218" s="199"/>
      <c r="E218" s="60"/>
    </row>
    <row r="219" spans="1:5" ht="11.25" customHeight="1">
      <c r="A219" s="217" t="s">
        <v>1091</v>
      </c>
      <c r="B219" s="215" t="s">
        <v>1092</v>
      </c>
      <c r="C219" s="21">
        <v>96</v>
      </c>
      <c r="D219" s="199"/>
      <c r="E219" s="60"/>
    </row>
    <row r="220" spans="1:5" ht="11.25" customHeight="1">
      <c r="A220" s="217" t="s">
        <v>1093</v>
      </c>
      <c r="B220" s="215" t="s">
        <v>1094</v>
      </c>
      <c r="C220" s="21">
        <v>58</v>
      </c>
      <c r="D220" s="199"/>
      <c r="E220" s="60"/>
    </row>
    <row r="221" spans="1:5" ht="11.25" customHeight="1">
      <c r="A221" s="217" t="s">
        <v>1095</v>
      </c>
      <c r="B221" s="215" t="s">
        <v>1096</v>
      </c>
      <c r="C221" s="21">
        <v>85</v>
      </c>
      <c r="D221" s="199"/>
      <c r="E221" s="60"/>
    </row>
    <row r="222" spans="1:5" ht="11.25" customHeight="1">
      <c r="A222" s="217" t="s">
        <v>1097</v>
      </c>
      <c r="B222" s="215" t="s">
        <v>1098</v>
      </c>
      <c r="C222" s="21">
        <v>116</v>
      </c>
      <c r="D222" s="199"/>
      <c r="E222" s="60"/>
    </row>
    <row r="223" spans="1:5" ht="11.25" customHeight="1">
      <c r="A223" s="217" t="s">
        <v>1099</v>
      </c>
      <c r="B223" s="215" t="s">
        <v>1100</v>
      </c>
      <c r="C223" s="21">
        <v>62</v>
      </c>
      <c r="D223" s="199"/>
      <c r="E223" s="60"/>
    </row>
    <row r="224" spans="1:5" ht="11.25" customHeight="1">
      <c r="A224" s="217" t="s">
        <v>1101</v>
      </c>
      <c r="B224" s="215" t="s">
        <v>1102</v>
      </c>
      <c r="C224" s="21">
        <v>30</v>
      </c>
      <c r="D224" s="199"/>
      <c r="E224" s="60"/>
    </row>
    <row r="225" spans="1:5" ht="11.25" customHeight="1">
      <c r="A225" s="217" t="s">
        <v>1103</v>
      </c>
      <c r="B225" s="215" t="s">
        <v>1104</v>
      </c>
      <c r="C225" s="21">
        <v>40</v>
      </c>
      <c r="D225" s="199"/>
      <c r="E225" s="60"/>
    </row>
    <row r="226" spans="1:5" ht="11.25" customHeight="1">
      <c r="A226" s="217" t="s">
        <v>1105</v>
      </c>
      <c r="B226" s="215" t="s">
        <v>1106</v>
      </c>
      <c r="C226" s="21">
        <v>64</v>
      </c>
      <c r="D226" s="199"/>
      <c r="E226" s="60"/>
    </row>
    <row r="227" spans="1:5" ht="11.25" customHeight="1">
      <c r="A227" s="217" t="s">
        <v>1107</v>
      </c>
      <c r="B227" s="215" t="s">
        <v>1108</v>
      </c>
      <c r="C227" s="21">
        <v>63</v>
      </c>
      <c r="D227" s="199"/>
      <c r="E227" s="60"/>
    </row>
    <row r="228" spans="1:5" ht="11.25" customHeight="1">
      <c r="A228" s="217" t="s">
        <v>1109</v>
      </c>
      <c r="B228" s="215" t="s">
        <v>1110</v>
      </c>
      <c r="C228" s="21">
        <v>39</v>
      </c>
      <c r="D228" s="199"/>
      <c r="E228" s="60"/>
    </row>
    <row r="229" spans="1:5" ht="11.25" customHeight="1">
      <c r="A229" s="217" t="s">
        <v>1112</v>
      </c>
      <c r="B229" s="215" t="s">
        <v>1113</v>
      </c>
      <c r="C229" s="21">
        <v>143</v>
      </c>
      <c r="D229" s="199"/>
      <c r="E229" s="60"/>
    </row>
    <row r="230" spans="1:5" ht="11.25" customHeight="1">
      <c r="A230" s="217" t="s">
        <v>1114</v>
      </c>
      <c r="B230" s="215" t="s">
        <v>1115</v>
      </c>
      <c r="C230" s="21">
        <v>84</v>
      </c>
      <c r="D230" s="199"/>
      <c r="E230" s="60"/>
    </row>
    <row r="231" spans="1:5" ht="11.25" customHeight="1">
      <c r="A231" s="217" t="s">
        <v>585</v>
      </c>
      <c r="B231" s="215" t="s">
        <v>1111</v>
      </c>
      <c r="C231" s="21" t="s">
        <v>822</v>
      </c>
      <c r="D231" s="199"/>
      <c r="E231" s="60"/>
    </row>
    <row r="232" spans="1:5" ht="11.25" customHeight="1">
      <c r="A232" s="217" t="s">
        <v>586</v>
      </c>
      <c r="B232" s="215" t="s">
        <v>1116</v>
      </c>
      <c r="C232" s="21" t="s">
        <v>822</v>
      </c>
      <c r="D232" s="199"/>
      <c r="E232" s="60"/>
    </row>
    <row r="233" spans="1:5" ht="11.25" customHeight="1">
      <c r="A233" s="217" t="s">
        <v>1117</v>
      </c>
      <c r="B233" s="215" t="s">
        <v>1118</v>
      </c>
      <c r="C233" s="21">
        <v>62</v>
      </c>
      <c r="D233" s="199"/>
      <c r="E233" s="60"/>
    </row>
    <row r="234" spans="1:5" ht="11.25" customHeight="1">
      <c r="A234" s="217" t="s">
        <v>1119</v>
      </c>
      <c r="B234" s="215" t="s">
        <v>1120</v>
      </c>
      <c r="C234" s="21">
        <v>54</v>
      </c>
      <c r="D234" s="199"/>
      <c r="E234" s="60"/>
    </row>
    <row r="235" spans="1:5" ht="11.25" customHeight="1">
      <c r="A235" s="217" t="s">
        <v>1121</v>
      </c>
      <c r="B235" s="215" t="s">
        <v>1122</v>
      </c>
      <c r="C235" s="21">
        <v>70</v>
      </c>
      <c r="D235" s="199"/>
      <c r="E235" s="60"/>
    </row>
    <row r="236" spans="1:5" ht="11.25" customHeight="1">
      <c r="A236" s="217" t="s">
        <v>1123</v>
      </c>
      <c r="B236" s="215" t="s">
        <v>1124</v>
      </c>
      <c r="C236" s="21">
        <v>122</v>
      </c>
      <c r="D236" s="199"/>
      <c r="E236" s="60"/>
    </row>
    <row r="237" spans="1:5" ht="11.25" customHeight="1">
      <c r="A237" s="217" t="s">
        <v>1125</v>
      </c>
      <c r="B237" s="215" t="s">
        <v>1126</v>
      </c>
      <c r="C237" s="21">
        <v>162</v>
      </c>
      <c r="D237" s="199"/>
      <c r="E237" s="60"/>
    </row>
    <row r="238" spans="1:5" ht="11.25" customHeight="1">
      <c r="A238" s="217" t="s">
        <v>1127</v>
      </c>
      <c r="B238" s="215" t="s">
        <v>1128</v>
      </c>
      <c r="C238" s="21">
        <v>110</v>
      </c>
      <c r="D238" s="199"/>
      <c r="E238" s="60"/>
    </row>
    <row r="239" spans="1:5" ht="11.25" customHeight="1">
      <c r="A239" s="217" t="s">
        <v>1129</v>
      </c>
      <c r="B239" s="215" t="s">
        <v>412</v>
      </c>
      <c r="C239" s="21">
        <v>51</v>
      </c>
      <c r="D239" s="199"/>
      <c r="E239" s="60"/>
    </row>
    <row r="240" spans="1:5" ht="11.25" customHeight="1">
      <c r="A240" s="217" t="s">
        <v>413</v>
      </c>
      <c r="B240" s="215" t="s">
        <v>414</v>
      </c>
      <c r="C240" s="21">
        <v>95</v>
      </c>
      <c r="D240" s="199"/>
      <c r="E240" s="60"/>
    </row>
    <row r="241" spans="1:5" ht="11.25" customHeight="1">
      <c r="A241" s="217" t="s">
        <v>415</v>
      </c>
      <c r="B241" s="215" t="s">
        <v>416</v>
      </c>
      <c r="C241" s="21">
        <v>116</v>
      </c>
      <c r="D241" s="199"/>
      <c r="E241" s="60"/>
    </row>
    <row r="242" spans="1:5" ht="11.25" customHeight="1">
      <c r="A242" s="217" t="s">
        <v>417</v>
      </c>
      <c r="B242" s="215" t="s">
        <v>418</v>
      </c>
      <c r="C242" s="21">
        <v>238</v>
      </c>
      <c r="D242" s="199"/>
      <c r="E242" s="60"/>
    </row>
    <row r="243" spans="1:5" ht="11.25" customHeight="1">
      <c r="A243" s="217" t="s">
        <v>419</v>
      </c>
      <c r="B243" s="215" t="s">
        <v>420</v>
      </c>
      <c r="C243" s="21">
        <v>176</v>
      </c>
      <c r="D243" s="199"/>
      <c r="E243" s="60"/>
    </row>
    <row r="244" spans="1:7" ht="11.25" customHeight="1">
      <c r="A244" s="217" t="s">
        <v>421</v>
      </c>
      <c r="B244" s="215" t="s">
        <v>422</v>
      </c>
      <c r="C244" s="21">
        <v>100</v>
      </c>
      <c r="D244" s="199"/>
      <c r="E244" s="60"/>
      <c r="F244" s="2"/>
      <c r="G244" s="20"/>
    </row>
    <row r="245" spans="1:7" ht="11.25" customHeight="1">
      <c r="A245" s="217" t="s">
        <v>423</v>
      </c>
      <c r="B245" s="215" t="s">
        <v>424</v>
      </c>
      <c r="C245" s="21">
        <v>114</v>
      </c>
      <c r="D245" s="199"/>
      <c r="E245" s="60"/>
      <c r="F245" s="2"/>
      <c r="G245" s="20"/>
    </row>
    <row r="246" spans="1:7" ht="11.25" customHeight="1">
      <c r="A246" s="217" t="s">
        <v>425</v>
      </c>
      <c r="B246" s="215" t="s">
        <v>426</v>
      </c>
      <c r="C246" s="21">
        <v>61</v>
      </c>
      <c r="D246" s="199"/>
      <c r="E246" s="60"/>
      <c r="F246" s="2"/>
      <c r="G246" s="2"/>
    </row>
    <row r="247" spans="1:7" ht="11.25" customHeight="1">
      <c r="A247" s="217" t="s">
        <v>427</v>
      </c>
      <c r="B247" s="215" t="s">
        <v>428</v>
      </c>
      <c r="C247" s="21">
        <v>176</v>
      </c>
      <c r="D247" s="199"/>
      <c r="E247" s="60"/>
      <c r="F247" s="2"/>
      <c r="G247" s="2"/>
    </row>
    <row r="248" spans="1:7" ht="11.25" customHeight="1">
      <c r="A248" s="217" t="s">
        <v>429</v>
      </c>
      <c r="B248" s="215" t="s">
        <v>510</v>
      </c>
      <c r="C248" s="21">
        <v>186</v>
      </c>
      <c r="D248" s="199"/>
      <c r="E248" s="60"/>
      <c r="F248" s="2"/>
      <c r="G248" s="2"/>
    </row>
    <row r="249" spans="1:7" ht="11.25" customHeight="1">
      <c r="A249" s="217" t="s">
        <v>511</v>
      </c>
      <c r="B249" s="215" t="s">
        <v>512</v>
      </c>
      <c r="C249" s="21">
        <v>161</v>
      </c>
      <c r="D249" s="199"/>
      <c r="E249" s="60"/>
      <c r="F249" s="2"/>
      <c r="G249" s="2"/>
    </row>
    <row r="250" spans="1:7" ht="11.25" customHeight="1">
      <c r="A250" s="217" t="s">
        <v>513</v>
      </c>
      <c r="B250" s="215" t="s">
        <v>514</v>
      </c>
      <c r="C250" s="21">
        <v>133</v>
      </c>
      <c r="D250" s="199"/>
      <c r="E250" s="60"/>
      <c r="F250" s="2"/>
      <c r="G250" s="2"/>
    </row>
    <row r="251" spans="1:7" ht="11.25" customHeight="1">
      <c r="A251" s="217" t="s">
        <v>515</v>
      </c>
      <c r="B251" s="215" t="s">
        <v>516</v>
      </c>
      <c r="C251" s="21">
        <v>104</v>
      </c>
      <c r="D251" s="199"/>
      <c r="E251" s="60"/>
      <c r="F251" s="2"/>
      <c r="G251" s="2"/>
    </row>
    <row r="252" spans="1:7" ht="11.25" customHeight="1">
      <c r="A252" s="217" t="s">
        <v>517</v>
      </c>
      <c r="B252" s="215" t="s">
        <v>518</v>
      </c>
      <c r="C252" s="21">
        <v>194</v>
      </c>
      <c r="D252" s="199"/>
      <c r="E252" s="60"/>
      <c r="F252" s="2"/>
      <c r="G252" s="2"/>
    </row>
    <row r="253" spans="1:7" ht="11.25" customHeight="1">
      <c r="A253" s="217" t="s">
        <v>519</v>
      </c>
      <c r="B253" s="215" t="s">
        <v>520</v>
      </c>
      <c r="C253" s="21">
        <v>96</v>
      </c>
      <c r="D253" s="199"/>
      <c r="E253" s="60"/>
      <c r="F253" s="2"/>
      <c r="G253" s="2"/>
    </row>
    <row r="254" spans="1:7" ht="11.25" customHeight="1">
      <c r="A254" s="217" t="s">
        <v>521</v>
      </c>
      <c r="B254" s="215" t="s">
        <v>522</v>
      </c>
      <c r="C254" s="21">
        <v>48</v>
      </c>
      <c r="D254" s="199"/>
      <c r="E254" s="60"/>
      <c r="F254" s="2"/>
      <c r="G254" s="2"/>
    </row>
    <row r="255" spans="1:7" ht="11.25" customHeight="1">
      <c r="A255" s="217" t="s">
        <v>523</v>
      </c>
      <c r="B255" s="215" t="s">
        <v>524</v>
      </c>
      <c r="C255" s="21">
        <v>84</v>
      </c>
      <c r="D255" s="199"/>
      <c r="E255" s="60"/>
      <c r="F255" s="2"/>
      <c r="G255" s="2"/>
    </row>
    <row r="256" spans="1:7" ht="11.25" customHeight="1">
      <c r="A256" s="217" t="s">
        <v>525</v>
      </c>
      <c r="B256" s="215" t="s">
        <v>526</v>
      </c>
      <c r="C256" s="21">
        <v>128</v>
      </c>
      <c r="D256" s="199"/>
      <c r="E256" s="60"/>
      <c r="F256" s="2"/>
      <c r="G256" s="2"/>
    </row>
    <row r="257" spans="1:7" ht="11.25" customHeight="1">
      <c r="A257" s="217" t="s">
        <v>527</v>
      </c>
      <c r="B257" s="215" t="s">
        <v>528</v>
      </c>
      <c r="C257" s="21">
        <v>66</v>
      </c>
      <c r="D257" s="199"/>
      <c r="E257" s="60"/>
      <c r="F257" s="2"/>
      <c r="G257" s="2"/>
    </row>
    <row r="258" spans="1:7" ht="11.25" customHeight="1">
      <c r="A258" s="217" t="s">
        <v>529</v>
      </c>
      <c r="B258" s="215" t="s">
        <v>530</v>
      </c>
      <c r="C258" s="21">
        <v>98</v>
      </c>
      <c r="D258" s="199"/>
      <c r="E258" s="60"/>
      <c r="F258" s="2"/>
      <c r="G258" s="2"/>
    </row>
    <row r="259" spans="1:7" ht="11.25" customHeight="1">
      <c r="A259" s="217" t="s">
        <v>531</v>
      </c>
      <c r="B259" s="215" t="s">
        <v>1195</v>
      </c>
      <c r="C259" s="21">
        <v>113</v>
      </c>
      <c r="D259" s="199"/>
      <c r="E259" s="60"/>
      <c r="F259" s="2"/>
      <c r="G259" s="2"/>
    </row>
    <row r="260" spans="1:7" ht="11.25" customHeight="1">
      <c r="A260" s="217" t="s">
        <v>1196</v>
      </c>
      <c r="B260" s="215" t="s">
        <v>1197</v>
      </c>
      <c r="C260" s="21">
        <v>35</v>
      </c>
      <c r="D260" s="199"/>
      <c r="E260" s="60"/>
      <c r="F260" s="2"/>
      <c r="G260" s="2"/>
    </row>
    <row r="261" spans="1:7" ht="11.25" customHeight="1">
      <c r="A261" s="217" t="s">
        <v>1198</v>
      </c>
      <c r="B261" s="215" t="s">
        <v>367</v>
      </c>
      <c r="C261" s="21">
        <v>38</v>
      </c>
      <c r="D261" s="199"/>
      <c r="E261" s="60"/>
      <c r="F261" s="2"/>
      <c r="G261" s="2"/>
    </row>
    <row r="262" spans="1:7" ht="11.25" customHeight="1">
      <c r="A262" s="217" t="s">
        <v>368</v>
      </c>
      <c r="B262" s="215" t="s">
        <v>507</v>
      </c>
      <c r="C262" s="21">
        <v>99</v>
      </c>
      <c r="D262" s="199"/>
      <c r="E262" s="60"/>
      <c r="F262" s="2"/>
      <c r="G262" s="2"/>
    </row>
    <row r="263" spans="1:7" ht="11.25" customHeight="1">
      <c r="A263" s="217" t="s">
        <v>369</v>
      </c>
      <c r="B263" s="215" t="s">
        <v>1202</v>
      </c>
      <c r="C263" s="21" t="s">
        <v>822</v>
      </c>
      <c r="D263" s="199"/>
      <c r="E263" s="60"/>
      <c r="F263" s="2"/>
      <c r="G263" s="2"/>
    </row>
    <row r="264" spans="1:7" ht="11.25" customHeight="1">
      <c r="A264" s="217" t="s">
        <v>371</v>
      </c>
      <c r="B264" s="215" t="s">
        <v>372</v>
      </c>
      <c r="C264" s="21">
        <v>4</v>
      </c>
      <c r="D264" s="199"/>
      <c r="E264" s="60"/>
      <c r="F264" s="2"/>
      <c r="G264" s="2"/>
    </row>
    <row r="265" spans="1:7" ht="11.25" customHeight="1">
      <c r="A265" s="217" t="s">
        <v>373</v>
      </c>
      <c r="B265" s="215" t="s">
        <v>374</v>
      </c>
      <c r="C265" s="21">
        <v>29</v>
      </c>
      <c r="D265" s="199"/>
      <c r="E265" s="60"/>
      <c r="F265" s="2"/>
      <c r="G265" s="2"/>
    </row>
    <row r="266" spans="1:7" ht="11.25" customHeight="1">
      <c r="A266" s="217" t="s">
        <v>375</v>
      </c>
      <c r="B266" s="215" t="s">
        <v>376</v>
      </c>
      <c r="C266" s="21">
        <v>9</v>
      </c>
      <c r="D266" s="199"/>
      <c r="E266" s="60"/>
      <c r="F266" s="2"/>
      <c r="G266" s="2"/>
    </row>
    <row r="267" spans="1:7" ht="11.25" customHeight="1">
      <c r="A267" s="217" t="s">
        <v>377</v>
      </c>
      <c r="B267" s="215" t="s">
        <v>378</v>
      </c>
      <c r="C267" s="21">
        <v>15</v>
      </c>
      <c r="D267" s="199"/>
      <c r="E267" s="60"/>
      <c r="F267" s="2"/>
      <c r="G267" s="2"/>
    </row>
    <row r="268" spans="1:7" ht="11.25" customHeight="1">
      <c r="A268" s="217" t="s">
        <v>379</v>
      </c>
      <c r="B268" s="215" t="s">
        <v>380</v>
      </c>
      <c r="C268" s="21">
        <v>10</v>
      </c>
      <c r="D268" s="199"/>
      <c r="E268" s="60"/>
      <c r="F268" s="2"/>
      <c r="G268" s="2"/>
    </row>
    <row r="269" spans="1:7" ht="11.25" customHeight="1">
      <c r="A269" s="217" t="s">
        <v>381</v>
      </c>
      <c r="B269" s="215" t="s">
        <v>382</v>
      </c>
      <c r="C269" s="21">
        <v>13</v>
      </c>
      <c r="D269" s="199"/>
      <c r="E269" s="60"/>
      <c r="F269" s="2"/>
      <c r="G269" s="2"/>
    </row>
    <row r="270" spans="1:5" ht="11.25" customHeight="1">
      <c r="A270" s="217" t="s">
        <v>383</v>
      </c>
      <c r="B270" s="215" t="s">
        <v>384</v>
      </c>
      <c r="C270" s="21">
        <v>7</v>
      </c>
      <c r="D270" s="199"/>
      <c r="E270" s="60"/>
    </row>
    <row r="271" spans="1:5" ht="11.25" customHeight="1">
      <c r="A271" s="217" t="s">
        <v>385</v>
      </c>
      <c r="B271" s="215" t="s">
        <v>386</v>
      </c>
      <c r="C271" s="21">
        <v>9</v>
      </c>
      <c r="D271" s="199"/>
      <c r="E271" s="60"/>
    </row>
    <row r="272" spans="1:5" ht="11.25" customHeight="1">
      <c r="A272" s="217" t="s">
        <v>387</v>
      </c>
      <c r="B272" s="215" t="s">
        <v>388</v>
      </c>
      <c r="C272" s="21">
        <v>60</v>
      </c>
      <c r="D272" s="199"/>
      <c r="E272" s="60"/>
    </row>
    <row r="273" spans="1:5" ht="11.25" customHeight="1">
      <c r="A273" s="217" t="s">
        <v>389</v>
      </c>
      <c r="B273" s="215" t="s">
        <v>390</v>
      </c>
      <c r="C273" s="21">
        <v>79</v>
      </c>
      <c r="D273" s="199"/>
      <c r="E273" s="60"/>
    </row>
    <row r="274" spans="1:5" ht="11.25" customHeight="1">
      <c r="A274" s="217" t="s">
        <v>391</v>
      </c>
      <c r="B274" s="215" t="s">
        <v>392</v>
      </c>
      <c r="C274" s="21">
        <v>48</v>
      </c>
      <c r="D274" s="199"/>
      <c r="E274" s="60"/>
    </row>
    <row r="275" spans="1:5" ht="11.25" customHeight="1">
      <c r="A275" s="217" t="s">
        <v>393</v>
      </c>
      <c r="B275" s="215" t="s">
        <v>394</v>
      </c>
      <c r="C275" s="21">
        <v>53</v>
      </c>
      <c r="D275" s="199"/>
      <c r="E275" s="60"/>
    </row>
    <row r="276" spans="1:5" ht="11.25" customHeight="1">
      <c r="A276" s="217" t="s">
        <v>395</v>
      </c>
      <c r="B276" s="215" t="s">
        <v>396</v>
      </c>
      <c r="C276" s="21">
        <v>54</v>
      </c>
      <c r="D276" s="199"/>
      <c r="E276" s="60"/>
    </row>
    <row r="277" spans="1:5" ht="11.25" customHeight="1">
      <c r="A277" s="217" t="s">
        <v>397</v>
      </c>
      <c r="B277" s="215" t="s">
        <v>398</v>
      </c>
      <c r="C277" s="21">
        <v>35</v>
      </c>
      <c r="D277" s="199"/>
      <c r="E277" s="60"/>
    </row>
    <row r="278" spans="1:5" ht="11.25" customHeight="1">
      <c r="A278" s="217" t="s">
        <v>399</v>
      </c>
      <c r="B278" s="215" t="s">
        <v>400</v>
      </c>
      <c r="C278" s="21">
        <v>20</v>
      </c>
      <c r="D278" s="199"/>
      <c r="E278" s="60"/>
    </row>
    <row r="279" spans="1:5" ht="11.25" customHeight="1">
      <c r="A279" s="11" t="s">
        <v>1204</v>
      </c>
      <c r="B279" s="11" t="s">
        <v>401</v>
      </c>
      <c r="C279" s="21" t="s">
        <v>822</v>
      </c>
      <c r="D279" s="199"/>
      <c r="E279" s="60"/>
    </row>
    <row r="280" spans="1:5" ht="11.25" customHeight="1">
      <c r="A280" s="217" t="s">
        <v>402</v>
      </c>
      <c r="B280" s="215" t="s">
        <v>403</v>
      </c>
      <c r="C280" s="21">
        <v>59</v>
      </c>
      <c r="D280" s="199"/>
      <c r="E280" s="60"/>
    </row>
    <row r="281" spans="1:5" ht="11.25" customHeight="1">
      <c r="A281" s="217" t="s">
        <v>19</v>
      </c>
      <c r="B281" s="215" t="s">
        <v>20</v>
      </c>
      <c r="C281" s="21">
        <v>104</v>
      </c>
      <c r="D281" s="199"/>
      <c r="E281" s="60"/>
    </row>
    <row r="282" spans="1:5" ht="11.25" customHeight="1">
      <c r="A282" s="11" t="s">
        <v>1205</v>
      </c>
      <c r="B282" s="194" t="s">
        <v>1184</v>
      </c>
      <c r="C282" s="21" t="s">
        <v>822</v>
      </c>
      <c r="D282" s="199"/>
      <c r="E282" s="60"/>
    </row>
    <row r="283" spans="1:5" ht="11.25" customHeight="1">
      <c r="A283" s="11" t="s">
        <v>301</v>
      </c>
      <c r="B283" s="11" t="s">
        <v>302</v>
      </c>
      <c r="C283" s="21" t="s">
        <v>822</v>
      </c>
      <c r="D283" s="199"/>
      <c r="E283" s="60"/>
    </row>
    <row r="284" spans="1:5" ht="11.25" customHeight="1">
      <c r="A284" s="217" t="s">
        <v>405</v>
      </c>
      <c r="B284" s="215" t="s">
        <v>466</v>
      </c>
      <c r="C284" s="21">
        <v>714</v>
      </c>
      <c r="D284" s="199"/>
      <c r="E284" s="60"/>
    </row>
    <row r="285" spans="1:5" ht="11.25" customHeight="1">
      <c r="A285" s="217" t="s">
        <v>406</v>
      </c>
      <c r="B285" s="215" t="s">
        <v>467</v>
      </c>
      <c r="C285" s="21">
        <v>139</v>
      </c>
      <c r="D285" s="199"/>
      <c r="E285" s="60"/>
    </row>
    <row r="286" spans="1:5" ht="11.25" customHeight="1">
      <c r="A286" s="217" t="s">
        <v>407</v>
      </c>
      <c r="B286" s="215" t="s">
        <v>468</v>
      </c>
      <c r="C286" s="21">
        <v>164</v>
      </c>
      <c r="D286" s="199"/>
      <c r="E286" s="60"/>
    </row>
    <row r="287" spans="1:5" ht="11.25" customHeight="1">
      <c r="A287" s="217" t="s">
        <v>408</v>
      </c>
      <c r="B287" s="215" t="s">
        <v>469</v>
      </c>
      <c r="C287" s="21">
        <v>268</v>
      </c>
      <c r="D287" s="199"/>
      <c r="E287" s="60"/>
    </row>
    <row r="288" spans="1:5" ht="11.25" customHeight="1">
      <c r="A288" s="217" t="s">
        <v>409</v>
      </c>
      <c r="B288" s="215" t="s">
        <v>470</v>
      </c>
      <c r="C288" s="21">
        <v>260</v>
      </c>
      <c r="D288" s="199"/>
      <c r="E288" s="60"/>
    </row>
    <row r="289" spans="1:5" ht="11.25" customHeight="1">
      <c r="A289" s="217" t="s">
        <v>410</v>
      </c>
      <c r="B289" s="215" t="s">
        <v>471</v>
      </c>
      <c r="C289" s="21">
        <v>281</v>
      </c>
      <c r="D289" s="199"/>
      <c r="E289" s="60"/>
    </row>
    <row r="290" spans="1:5" ht="11.25" customHeight="1">
      <c r="A290" s="217" t="s">
        <v>411</v>
      </c>
      <c r="B290" s="215" t="s">
        <v>472</v>
      </c>
      <c r="C290" s="21">
        <v>273</v>
      </c>
      <c r="D290" s="199"/>
      <c r="E290" s="60"/>
    </row>
    <row r="291" spans="1:5" ht="11.25" customHeight="1">
      <c r="A291" s="217" t="s">
        <v>536</v>
      </c>
      <c r="B291" s="215" t="s">
        <v>1206</v>
      </c>
      <c r="C291" s="21">
        <v>223</v>
      </c>
      <c r="D291" s="199"/>
      <c r="E291" s="60"/>
    </row>
    <row r="292" spans="1:5" ht="11.25" customHeight="1">
      <c r="A292" s="217" t="s">
        <v>537</v>
      </c>
      <c r="B292" s="215" t="s">
        <v>538</v>
      </c>
      <c r="C292" s="21">
        <v>305</v>
      </c>
      <c r="D292" s="199"/>
      <c r="E292" s="60"/>
    </row>
    <row r="293" spans="1:5" ht="11.25" customHeight="1">
      <c r="A293" s="217" t="s">
        <v>539</v>
      </c>
      <c r="B293" s="215" t="s">
        <v>540</v>
      </c>
      <c r="C293" s="21">
        <v>194</v>
      </c>
      <c r="D293" s="199"/>
      <c r="E293" s="60"/>
    </row>
    <row r="294" spans="1:5" ht="11.25" customHeight="1">
      <c r="A294" s="217" t="s">
        <v>541</v>
      </c>
      <c r="B294" s="215" t="s">
        <v>1207</v>
      </c>
      <c r="C294" s="21">
        <v>253</v>
      </c>
      <c r="D294" s="199"/>
      <c r="E294" s="60"/>
    </row>
    <row r="295" spans="1:5" ht="11.25" customHeight="1">
      <c r="A295" s="217" t="s">
        <v>542</v>
      </c>
      <c r="B295" s="215" t="s">
        <v>1208</v>
      </c>
      <c r="C295" s="21">
        <v>259</v>
      </c>
      <c r="D295" s="199"/>
      <c r="E295" s="60"/>
    </row>
    <row r="296" spans="1:5" ht="11.25" customHeight="1">
      <c r="A296" s="217" t="s">
        <v>543</v>
      </c>
      <c r="B296" s="215" t="s">
        <v>473</v>
      </c>
      <c r="C296" s="21">
        <v>150</v>
      </c>
      <c r="D296" s="199"/>
      <c r="E296" s="60"/>
    </row>
    <row r="297" spans="1:5" ht="11.25" customHeight="1">
      <c r="A297" s="217" t="s">
        <v>544</v>
      </c>
      <c r="B297" s="215" t="s">
        <v>474</v>
      </c>
      <c r="C297" s="21">
        <v>124</v>
      </c>
      <c r="D297" s="199"/>
      <c r="E297" s="60"/>
    </row>
    <row r="298" spans="1:5" ht="11.25" customHeight="1">
      <c r="A298" s="217" t="s">
        <v>545</v>
      </c>
      <c r="B298" s="215" t="s">
        <v>1209</v>
      </c>
      <c r="C298" s="21">
        <v>164</v>
      </c>
      <c r="D298" s="199"/>
      <c r="E298" s="60"/>
    </row>
    <row r="299" spans="1:5" ht="11.25" customHeight="1">
      <c r="A299" s="217" t="s">
        <v>546</v>
      </c>
      <c r="B299" s="215" t="s">
        <v>475</v>
      </c>
      <c r="C299" s="21">
        <v>61</v>
      </c>
      <c r="D299" s="199"/>
      <c r="E299" s="60"/>
    </row>
    <row r="300" spans="1:5" ht="11.25" customHeight="1">
      <c r="A300" s="217" t="s">
        <v>547</v>
      </c>
      <c r="B300" s="215" t="s">
        <v>476</v>
      </c>
      <c r="C300" s="21">
        <v>71</v>
      </c>
      <c r="D300" s="199"/>
      <c r="E300" s="60"/>
    </row>
    <row r="301" spans="1:5" ht="11.25" customHeight="1">
      <c r="A301" s="217" t="s">
        <v>548</v>
      </c>
      <c r="B301" s="215" t="s">
        <v>587</v>
      </c>
      <c r="C301" s="21">
        <v>238</v>
      </c>
      <c r="D301" s="199"/>
      <c r="E301" s="60"/>
    </row>
    <row r="302" spans="1:5" ht="11.25" customHeight="1">
      <c r="A302" s="217" t="s">
        <v>549</v>
      </c>
      <c r="B302" s="215" t="s">
        <v>477</v>
      </c>
      <c r="C302" s="21">
        <v>143</v>
      </c>
      <c r="D302" s="199"/>
      <c r="E302" s="60"/>
    </row>
    <row r="303" spans="1:5" ht="11.25" customHeight="1">
      <c r="A303" s="217" t="s">
        <v>550</v>
      </c>
      <c r="B303" s="215" t="s">
        <v>588</v>
      </c>
      <c r="C303" s="21">
        <v>57</v>
      </c>
      <c r="D303" s="199"/>
      <c r="E303" s="60"/>
    </row>
    <row r="304" spans="1:5" ht="11.25" customHeight="1">
      <c r="A304" s="217" t="s">
        <v>551</v>
      </c>
      <c r="B304" s="215" t="s">
        <v>478</v>
      </c>
      <c r="C304" s="21">
        <v>56</v>
      </c>
      <c r="D304" s="199"/>
      <c r="E304" s="60"/>
    </row>
    <row r="305" spans="1:5" ht="11.25" customHeight="1">
      <c r="A305" s="217" t="s">
        <v>552</v>
      </c>
      <c r="B305" s="215" t="s">
        <v>479</v>
      </c>
      <c r="C305" s="21">
        <v>79</v>
      </c>
      <c r="D305" s="199"/>
      <c r="E305" s="60"/>
    </row>
    <row r="306" spans="1:5" ht="11.25" customHeight="1">
      <c r="A306" s="217" t="s">
        <v>553</v>
      </c>
      <c r="B306" s="215" t="s">
        <v>480</v>
      </c>
      <c r="C306" s="21">
        <v>61</v>
      </c>
      <c r="D306" s="199"/>
      <c r="E306" s="60"/>
    </row>
    <row r="307" spans="1:5" ht="11.25" customHeight="1">
      <c r="A307" s="217" t="s">
        <v>554</v>
      </c>
      <c r="B307" s="215" t="s">
        <v>481</v>
      </c>
      <c r="C307" s="21">
        <v>121</v>
      </c>
      <c r="D307" s="199"/>
      <c r="E307" s="60"/>
    </row>
    <row r="308" spans="1:5" ht="11.25" customHeight="1">
      <c r="A308" s="217" t="s">
        <v>555</v>
      </c>
      <c r="B308" s="215" t="s">
        <v>482</v>
      </c>
      <c r="C308" s="21">
        <v>109</v>
      </c>
      <c r="D308" s="199"/>
      <c r="E308" s="60"/>
    </row>
    <row r="309" spans="1:5" ht="11.25" customHeight="1">
      <c r="A309" s="217" t="s">
        <v>556</v>
      </c>
      <c r="B309" s="215" t="s">
        <v>483</v>
      </c>
      <c r="C309" s="21">
        <v>75</v>
      </c>
      <c r="D309" s="199"/>
      <c r="E309" s="60"/>
    </row>
    <row r="310" ht="11.25" customHeight="1">
      <c r="D310" s="199"/>
    </row>
    <row r="311" ht="11.25" customHeight="1">
      <c r="D311" s="201"/>
    </row>
    <row r="312" ht="11.25" customHeight="1">
      <c r="D312" s="201"/>
    </row>
    <row r="313" ht="11.25" customHeight="1">
      <c r="D313" s="201"/>
    </row>
    <row r="314" ht="11.25" customHeight="1">
      <c r="D314" s="201"/>
    </row>
    <row r="315" ht="11.25" customHeight="1">
      <c r="D315" s="201"/>
    </row>
    <row r="316" ht="11.25" customHeight="1">
      <c r="D316" s="201"/>
    </row>
    <row r="317" ht="11.25" customHeight="1">
      <c r="D317" s="201"/>
    </row>
    <row r="318" ht="11.25" customHeight="1">
      <c r="D318" s="201"/>
    </row>
    <row r="319" ht="11.25" customHeight="1">
      <c r="D319" s="201"/>
    </row>
    <row r="320" ht="11.25" customHeight="1">
      <c r="D320" s="201"/>
    </row>
    <row r="321" ht="11.25" customHeight="1">
      <c r="D321" s="201"/>
    </row>
    <row r="322" ht="11.25" customHeight="1">
      <c r="D322" s="201"/>
    </row>
    <row r="323" ht="11.25" customHeight="1">
      <c r="D323" s="201"/>
    </row>
    <row r="324" ht="11.25" customHeight="1">
      <c r="D324" s="2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5"/>
  </sheetPr>
  <dimension ref="A1:AI52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18" style="71" customWidth="1"/>
    <col min="5" max="5" width="21.83203125" style="71" customWidth="1"/>
    <col min="6" max="6" width="8.16015625" style="71" customWidth="1"/>
    <col min="7" max="7" width="21.83203125" style="71" customWidth="1"/>
    <col min="8" max="8" width="5.66015625" style="71" customWidth="1"/>
    <col min="9" max="9" width="21.83203125" style="71" customWidth="1"/>
    <col min="10" max="10" width="5.66015625" style="71" customWidth="1"/>
    <col min="11" max="11" width="2" style="71" customWidth="1"/>
    <col min="12" max="13" width="12.5" style="71" customWidth="1"/>
    <col min="14" max="14" width="14.83203125" style="71" bestFit="1" customWidth="1"/>
    <col min="15" max="16384" width="10.66015625" style="71" customWidth="1"/>
  </cols>
  <sheetData>
    <row r="1" spans="2:19" ht="11.25" customHeight="1">
      <c r="B1" s="72">
        <f>SUM(C1:K1)</f>
        <v>481.5</v>
      </c>
      <c r="C1" s="73">
        <f aca="true" t="shared" si="0" ref="C1:K1">column_width(C2)</f>
        <v>9</v>
      </c>
      <c r="D1" s="73">
        <f t="shared" si="0"/>
        <v>81</v>
      </c>
      <c r="E1" s="73">
        <f t="shared" si="0"/>
        <v>98.25</v>
      </c>
      <c r="F1" s="73">
        <f t="shared" si="0"/>
        <v>36.75</v>
      </c>
      <c r="G1" s="73">
        <f t="shared" si="0"/>
        <v>98.25</v>
      </c>
      <c r="H1" s="73">
        <f t="shared" si="0"/>
        <v>25.5</v>
      </c>
      <c r="I1" s="73">
        <f t="shared" si="0"/>
        <v>98.25</v>
      </c>
      <c r="J1" s="73">
        <f t="shared" si="0"/>
        <v>25.5</v>
      </c>
      <c r="K1" s="73">
        <f t="shared" si="0"/>
        <v>9</v>
      </c>
      <c r="L1" s="73"/>
      <c r="M1" s="73"/>
      <c r="N1" s="73"/>
      <c r="O1" s="73"/>
      <c r="P1" s="73"/>
      <c r="Q1" s="73"/>
      <c r="R1" s="73"/>
      <c r="S1" s="73"/>
    </row>
    <row r="2" spans="2:19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P2" s="73"/>
      <c r="Q2" s="73"/>
      <c r="R2" s="73"/>
      <c r="S2" s="73"/>
    </row>
    <row r="3" ht="11.25" customHeight="1"/>
    <row r="4" ht="11.25" customHeight="1"/>
    <row r="5" ht="11.25" customHeight="1"/>
    <row r="6" spans="4:35" ht="11.25" customHeight="1">
      <c r="D6" s="10" t="str">
        <f>+O15</f>
        <v>Transport equipment rates, by NUTS 2 regions, 31 December 2011</v>
      </c>
      <c r="S6" s="73"/>
      <c r="T6" s="73"/>
      <c r="U6" s="73"/>
      <c r="V6" s="74"/>
      <c r="W6" s="74"/>
      <c r="X6" s="73"/>
      <c r="Y6" s="74"/>
      <c r="Z6" s="74"/>
      <c r="AA6" s="73"/>
      <c r="AB6" s="73"/>
      <c r="AC6" s="73"/>
      <c r="AD6" s="73"/>
      <c r="AE6" s="73"/>
      <c r="AF6" s="74"/>
      <c r="AG6" s="74"/>
      <c r="AH6" s="73"/>
      <c r="AI6" s="73"/>
    </row>
    <row r="7" spans="4:35" ht="11.25" customHeight="1">
      <c r="D7" s="7" t="str">
        <f>+O16</f>
        <v>(number of vehicles per thousand inhabitants)</v>
      </c>
      <c r="S7" s="73"/>
      <c r="T7" s="73"/>
      <c r="U7" s="73"/>
      <c r="V7" s="75"/>
      <c r="W7" s="75"/>
      <c r="X7" s="73"/>
      <c r="Y7" s="75"/>
      <c r="Z7" s="75"/>
      <c r="AA7" s="73"/>
      <c r="AB7" s="73"/>
      <c r="AC7" s="73"/>
      <c r="AD7" s="73"/>
      <c r="AE7" s="73"/>
      <c r="AF7" s="73"/>
      <c r="AG7" s="73"/>
      <c r="AH7" s="73"/>
      <c r="AI7" s="73"/>
    </row>
    <row r="8" spans="4:35" ht="11.25" customHeight="1">
      <c r="D8" s="7"/>
      <c r="S8" s="73"/>
      <c r="T8" s="73"/>
      <c r="U8" s="73"/>
      <c r="V8" s="75"/>
      <c r="W8" s="75"/>
      <c r="X8" s="73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</row>
    <row r="9" spans="19:35" ht="11.25" customHeight="1">
      <c r="S9" s="73"/>
      <c r="T9" s="73"/>
      <c r="U9" s="73"/>
      <c r="V9" s="75"/>
      <c r="W9" s="75"/>
      <c r="X9" s="73"/>
      <c r="Y9" s="75"/>
      <c r="Z9" s="75"/>
      <c r="AA9" s="73"/>
      <c r="AB9" s="73"/>
      <c r="AC9" s="73"/>
      <c r="AD9" s="73"/>
      <c r="AE9" s="73"/>
      <c r="AF9" s="74"/>
      <c r="AG9" s="74"/>
      <c r="AH9" s="73"/>
      <c r="AI9" s="73"/>
    </row>
    <row r="10" spans="3:35" ht="24" customHeight="1">
      <c r="C10" s="118"/>
      <c r="D10" s="119"/>
      <c r="E10" s="261" t="s">
        <v>4</v>
      </c>
      <c r="F10" s="262"/>
      <c r="G10" s="261" t="s">
        <v>5</v>
      </c>
      <c r="H10" s="262"/>
      <c r="I10" s="261" t="s">
        <v>6</v>
      </c>
      <c r="J10" s="263"/>
      <c r="K10" s="70"/>
      <c r="S10" s="73"/>
      <c r="T10" s="73"/>
      <c r="U10" s="73"/>
      <c r="V10" s="75"/>
      <c r="W10" s="75"/>
      <c r="X10" s="73"/>
      <c r="Y10" s="75"/>
      <c r="Z10" s="75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24" customHeight="1">
      <c r="A11" s="83"/>
      <c r="C11" s="78"/>
      <c r="D11" s="85" t="s">
        <v>278</v>
      </c>
      <c r="E11" s="223" t="s">
        <v>110</v>
      </c>
      <c r="F11" s="123">
        <v>567</v>
      </c>
      <c r="G11" s="223" t="s">
        <v>109</v>
      </c>
      <c r="H11" s="224">
        <v>2.585074812065061</v>
      </c>
      <c r="I11" s="223" t="s">
        <v>789</v>
      </c>
      <c r="J11" s="123">
        <v>95.41513249924604</v>
      </c>
      <c r="K11" s="78"/>
      <c r="S11" s="73"/>
      <c r="T11" s="73"/>
      <c r="U11" s="73"/>
      <c r="V11" s="75"/>
      <c r="W11" s="75"/>
      <c r="X11" s="73"/>
      <c r="Y11" s="74"/>
      <c r="Z11" s="74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" customHeight="1">
      <c r="A12" s="83"/>
      <c r="C12" s="94"/>
      <c r="D12" s="95" t="s">
        <v>279</v>
      </c>
      <c r="E12" s="130" t="s">
        <v>208</v>
      </c>
      <c r="F12" s="124">
        <v>432</v>
      </c>
      <c r="G12" s="130" t="s">
        <v>208</v>
      </c>
      <c r="H12" s="225">
        <v>4.222907584482785</v>
      </c>
      <c r="I12" s="130" t="s">
        <v>208</v>
      </c>
      <c r="J12" s="124">
        <v>66.62809744406172</v>
      </c>
      <c r="K12" s="94"/>
      <c r="N12" s="91" t="str">
        <f ca="1">"Tabelle"&amp;MID(MID(CELL("filename",$A$1),FIND("]",CELL("filename",$A$1))+1,256),FIND(" ",MID(CELL("filename",$A$1),FIND("]",CELL("filename",$A$1))+1,256),"1"),256)&amp;":"</f>
        <v>Tabelle 10.1:</v>
      </c>
      <c r="O12" s="110" t="s">
        <v>204</v>
      </c>
      <c r="S12" s="73"/>
      <c r="T12" s="73"/>
      <c r="U12" s="73"/>
      <c r="V12" s="75"/>
      <c r="W12" s="75"/>
      <c r="X12" s="73"/>
      <c r="Y12" s="74"/>
      <c r="Z12" s="74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" customHeight="1">
      <c r="A13" s="83"/>
      <c r="C13" s="94"/>
      <c r="D13" s="95" t="s">
        <v>280</v>
      </c>
      <c r="E13" s="130" t="s">
        <v>209</v>
      </c>
      <c r="F13" s="124">
        <v>517</v>
      </c>
      <c r="G13" s="130" t="s">
        <v>209</v>
      </c>
      <c r="H13" s="225">
        <v>3.221483428689243</v>
      </c>
      <c r="I13" s="130" t="s">
        <v>209</v>
      </c>
      <c r="J13" s="124">
        <v>95.83913200350497</v>
      </c>
      <c r="K13" s="94"/>
      <c r="N13" s="91"/>
      <c r="O13" s="111" t="s">
        <v>439</v>
      </c>
      <c r="S13" s="73"/>
      <c r="T13" s="73"/>
      <c r="U13" s="73"/>
      <c r="V13" s="75"/>
      <c r="W13" s="75"/>
      <c r="X13" s="73"/>
      <c r="Y13" s="74"/>
      <c r="Z13" s="74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" customHeight="1">
      <c r="A14" s="83"/>
      <c r="C14" s="94"/>
      <c r="D14" s="95" t="s">
        <v>281</v>
      </c>
      <c r="E14" s="130" t="s">
        <v>210</v>
      </c>
      <c r="F14" s="124">
        <v>400</v>
      </c>
      <c r="G14" s="130" t="s">
        <v>779</v>
      </c>
      <c r="H14" s="225">
        <v>2.5401659200090863</v>
      </c>
      <c r="I14" s="130" t="s">
        <v>790</v>
      </c>
      <c r="J14" s="124">
        <v>103.35650241595825</v>
      </c>
      <c r="K14" s="94"/>
      <c r="N14" s="129"/>
      <c r="O14" s="111"/>
      <c r="S14" s="73"/>
      <c r="T14" s="73"/>
      <c r="U14" s="73"/>
      <c r="V14" s="75"/>
      <c r="W14" s="75"/>
      <c r="X14" s="73"/>
      <c r="Y14" s="75"/>
      <c r="Z14" s="75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s="79" customFormat="1" ht="12" customHeight="1">
      <c r="A15" s="83"/>
      <c r="B15" s="71"/>
      <c r="C15" s="96"/>
      <c r="D15" s="95" t="s">
        <v>282</v>
      </c>
      <c r="E15" s="130" t="s">
        <v>211</v>
      </c>
      <c r="F15" s="124">
        <v>572</v>
      </c>
      <c r="G15" s="130" t="s">
        <v>780</v>
      </c>
      <c r="H15" s="225">
        <v>1.9493633379338307</v>
      </c>
      <c r="I15" s="130" t="s">
        <v>791</v>
      </c>
      <c r="J15" s="124">
        <v>119.0732745066635</v>
      </c>
      <c r="K15" s="96"/>
      <c r="M15" s="71"/>
      <c r="N15" s="91" t="str">
        <f ca="1">"Table"&amp;MID(MID(CELL("filename",$A$1),FIND("]",CELL("filename",$A$1))+1,256),FIND(" ",MID(CELL("filename",$A$1),FIND("]",CELL("filename",$A$1))+1,256),"1"),256)&amp;":"</f>
        <v>Table 10.1:</v>
      </c>
      <c r="O15" s="110" t="s">
        <v>205</v>
      </c>
      <c r="P15" s="71"/>
      <c r="Q15" s="71"/>
      <c r="R15" s="71"/>
      <c r="S15" s="73"/>
      <c r="T15" s="73"/>
      <c r="U15" s="73"/>
      <c r="V15" s="75"/>
      <c r="W15" s="75"/>
      <c r="X15" s="80"/>
      <c r="Y15" s="81"/>
      <c r="Z15" s="81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" customHeight="1">
      <c r="A16" s="84"/>
      <c r="B16" s="79"/>
      <c r="C16" s="97"/>
      <c r="D16" s="95" t="s">
        <v>283</v>
      </c>
      <c r="E16" s="130" t="s">
        <v>246</v>
      </c>
      <c r="F16" s="124">
        <v>412</v>
      </c>
      <c r="G16" s="130" t="s">
        <v>246</v>
      </c>
      <c r="H16" s="225">
        <v>2.9858277684968297</v>
      </c>
      <c r="I16" s="130" t="s">
        <v>246</v>
      </c>
      <c r="J16" s="124">
        <v>67.92758173330287</v>
      </c>
      <c r="K16" s="98"/>
      <c r="M16" s="79"/>
      <c r="N16" s="91"/>
      <c r="O16" s="111" t="s">
        <v>437</v>
      </c>
      <c r="S16" s="73"/>
      <c r="T16" s="73"/>
      <c r="U16" s="73"/>
      <c r="V16" s="75"/>
      <c r="W16" s="82"/>
      <c r="X16" s="73"/>
      <c r="Y16" s="75"/>
      <c r="Z16" s="75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24" customHeight="1">
      <c r="A17" s="83"/>
      <c r="C17" s="98"/>
      <c r="D17" s="95" t="s">
        <v>284</v>
      </c>
      <c r="E17" s="213" t="s">
        <v>111</v>
      </c>
      <c r="F17" s="124">
        <v>425</v>
      </c>
      <c r="G17" s="130" t="s">
        <v>246</v>
      </c>
      <c r="H17" s="225">
        <v>2.1820868562216424</v>
      </c>
      <c r="I17" s="213" t="s">
        <v>792</v>
      </c>
      <c r="J17" s="124">
        <v>92.55422134800638</v>
      </c>
      <c r="K17" s="98"/>
      <c r="N17" s="129"/>
      <c r="O17" s="111"/>
      <c r="P17" s="79"/>
      <c r="Q17" s="79"/>
      <c r="R17" s="79"/>
      <c r="S17" s="80"/>
      <c r="T17" s="80"/>
      <c r="U17" s="80"/>
      <c r="V17" s="82"/>
      <c r="W17" s="74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" customHeight="1">
      <c r="A18" s="83"/>
      <c r="C18" s="98"/>
      <c r="D18" s="95" t="s">
        <v>285</v>
      </c>
      <c r="E18" s="130" t="s">
        <v>198</v>
      </c>
      <c r="F18" s="124">
        <v>670</v>
      </c>
      <c r="G18" s="130" t="s">
        <v>781</v>
      </c>
      <c r="H18" s="225">
        <v>4.267449601420207</v>
      </c>
      <c r="I18" s="130" t="s">
        <v>793</v>
      </c>
      <c r="J18" s="124">
        <v>203.71876380194627</v>
      </c>
      <c r="K18" s="98"/>
      <c r="N18" s="91" t="str">
        <f ca="1">"Tableau"&amp;MID(MID(CELL("filename",$A$1),FIND("]",CELL("filename",$A$1))+1,256),FIND(" ",MID(CELL("filename",$A$1),FIND("]",CELL("filename",$A$1))+1,256),"1"),256)&amp;":"</f>
        <v>Tableau 10.1:</v>
      </c>
      <c r="O18" s="110" t="s">
        <v>206</v>
      </c>
      <c r="S18" s="73"/>
      <c r="T18" s="73"/>
      <c r="U18" s="73"/>
      <c r="V18" s="74"/>
      <c r="W18" s="74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24" ht="12" customHeight="1">
      <c r="A19" s="83"/>
      <c r="C19" s="98"/>
      <c r="D19" s="95" t="s">
        <v>286</v>
      </c>
      <c r="E19" s="130" t="s">
        <v>98</v>
      </c>
      <c r="F19" s="124">
        <v>598</v>
      </c>
      <c r="G19" s="130" t="s">
        <v>97</v>
      </c>
      <c r="H19" s="225">
        <v>2.364943962652805</v>
      </c>
      <c r="I19" s="130" t="s">
        <v>97</v>
      </c>
      <c r="J19" s="124">
        <v>178.3167747840215</v>
      </c>
      <c r="K19" s="98"/>
      <c r="N19" s="34"/>
      <c r="O19" s="111" t="s">
        <v>438</v>
      </c>
      <c r="S19" s="73"/>
      <c r="T19" s="73"/>
      <c r="U19" s="73"/>
      <c r="V19" s="74"/>
      <c r="W19" s="74"/>
      <c r="X19" s="73"/>
    </row>
    <row r="20" spans="1:24" ht="12" customHeight="1">
      <c r="A20" s="83"/>
      <c r="C20" s="98"/>
      <c r="D20" s="95" t="s">
        <v>287</v>
      </c>
      <c r="E20" s="130" t="s">
        <v>196</v>
      </c>
      <c r="F20" s="124">
        <v>607</v>
      </c>
      <c r="G20" s="130" t="s">
        <v>196</v>
      </c>
      <c r="H20" s="225">
        <v>3.229004207392482</v>
      </c>
      <c r="I20" s="130" t="s">
        <v>794</v>
      </c>
      <c r="J20" s="124">
        <v>125.93116408830682</v>
      </c>
      <c r="K20" s="98"/>
      <c r="N20" s="34"/>
      <c r="S20" s="73"/>
      <c r="T20" s="73"/>
      <c r="U20" s="73"/>
      <c r="V20" s="74"/>
      <c r="W20" s="75"/>
      <c r="X20" s="73"/>
    </row>
    <row r="21" spans="1:24" ht="24" customHeight="1">
      <c r="A21" s="83"/>
      <c r="C21" s="98"/>
      <c r="D21" s="95" t="s">
        <v>288</v>
      </c>
      <c r="E21" s="213" t="s">
        <v>212</v>
      </c>
      <c r="F21" s="124">
        <v>1053</v>
      </c>
      <c r="G21" s="213" t="s">
        <v>112</v>
      </c>
      <c r="H21" s="225">
        <v>3.4111472882231846</v>
      </c>
      <c r="I21" s="213" t="s">
        <v>795</v>
      </c>
      <c r="J21" s="124">
        <v>256.4660532205919</v>
      </c>
      <c r="K21" s="98"/>
      <c r="N21" s="34"/>
      <c r="S21" s="73"/>
      <c r="T21" s="73"/>
      <c r="U21" s="73"/>
      <c r="V21" s="75"/>
      <c r="W21" s="75"/>
      <c r="X21" s="73"/>
    </row>
    <row r="22" spans="1:24" ht="12" customHeight="1">
      <c r="A22" s="83"/>
      <c r="C22" s="98"/>
      <c r="D22" s="95" t="s">
        <v>954</v>
      </c>
      <c r="E22" s="130" t="s">
        <v>246</v>
      </c>
      <c r="F22" s="124">
        <v>551</v>
      </c>
      <c r="G22" s="130" t="s">
        <v>246</v>
      </c>
      <c r="H22" s="225">
        <v>3.5724875588120764</v>
      </c>
      <c r="I22" s="130" t="s">
        <v>246</v>
      </c>
      <c r="J22" s="124">
        <v>161.25084250665014</v>
      </c>
      <c r="K22" s="98"/>
      <c r="N22" s="108" t="s">
        <v>27</v>
      </c>
      <c r="O22" s="122"/>
      <c r="S22" s="73"/>
      <c r="T22" s="73"/>
      <c r="U22" s="73"/>
      <c r="V22" s="75"/>
      <c r="W22" s="75"/>
      <c r="X22" s="73"/>
    </row>
    <row r="23" spans="1:24" ht="12" customHeight="1">
      <c r="A23" s="83"/>
      <c r="C23" s="98"/>
      <c r="D23" s="95" t="s">
        <v>956</v>
      </c>
      <c r="E23" s="130" t="s">
        <v>246</v>
      </c>
      <c r="F23" s="124">
        <v>306</v>
      </c>
      <c r="G23" s="130" t="s">
        <v>246</v>
      </c>
      <c r="H23" s="225">
        <v>2.448864045435244</v>
      </c>
      <c r="I23" s="130" t="s">
        <v>246</v>
      </c>
      <c r="J23" s="124">
        <v>36.24318787244161</v>
      </c>
      <c r="K23" s="98"/>
      <c r="N23" s="122" t="s">
        <v>30</v>
      </c>
      <c r="O23" s="160" t="s">
        <v>365</v>
      </c>
      <c r="S23" s="73"/>
      <c r="T23" s="73"/>
      <c r="U23" s="73"/>
      <c r="V23" s="75"/>
      <c r="W23" s="75"/>
      <c r="X23" s="73"/>
    </row>
    <row r="24" spans="1:24" ht="12" customHeight="1">
      <c r="A24" s="83"/>
      <c r="C24" s="98"/>
      <c r="D24" s="95" t="s">
        <v>958</v>
      </c>
      <c r="E24" s="130" t="s">
        <v>246</v>
      </c>
      <c r="F24" s="124">
        <v>554</v>
      </c>
      <c r="G24" s="130" t="s">
        <v>246</v>
      </c>
      <c r="H24" s="225">
        <v>4.654629794019333</v>
      </c>
      <c r="I24" s="130" t="s">
        <v>246</v>
      </c>
      <c r="J24" s="124">
        <v>50.535980620781324</v>
      </c>
      <c r="K24" s="98"/>
      <c r="N24" s="122"/>
      <c r="O24" s="221" t="s">
        <v>1186</v>
      </c>
      <c r="S24" s="73"/>
      <c r="T24" s="73"/>
      <c r="U24" s="73"/>
      <c r="V24" s="75"/>
      <c r="W24" s="75"/>
      <c r="X24" s="73"/>
    </row>
    <row r="25" spans="1:24" ht="12" customHeight="1">
      <c r="A25" s="83"/>
      <c r="C25" s="98"/>
      <c r="D25" s="95" t="s">
        <v>960</v>
      </c>
      <c r="E25" s="130" t="s">
        <v>246</v>
      </c>
      <c r="F25" s="124">
        <v>657</v>
      </c>
      <c r="G25" s="130" t="s">
        <v>246</v>
      </c>
      <c r="H25" s="225">
        <v>3.9074710847139733</v>
      </c>
      <c r="I25" s="130" t="s">
        <v>246</v>
      </c>
      <c r="J25" s="124">
        <v>74.24195060956548</v>
      </c>
      <c r="K25" s="98"/>
      <c r="N25" s="122"/>
      <c r="O25" s="188" t="s">
        <v>1190</v>
      </c>
      <c r="S25"/>
      <c r="T25" s="73"/>
      <c r="U25" s="73"/>
      <c r="V25" s="75"/>
      <c r="W25" s="74"/>
      <c r="X25" s="73"/>
    </row>
    <row r="26" spans="1:24" ht="24" customHeight="1">
      <c r="A26" s="83"/>
      <c r="C26" s="98"/>
      <c r="D26" s="95" t="s">
        <v>289</v>
      </c>
      <c r="E26" s="213" t="s">
        <v>213</v>
      </c>
      <c r="F26" s="124">
        <v>334</v>
      </c>
      <c r="G26" s="213" t="s">
        <v>113</v>
      </c>
      <c r="H26" s="225">
        <v>2.751420191388789</v>
      </c>
      <c r="I26" s="213" t="s">
        <v>114</v>
      </c>
      <c r="J26" s="124">
        <v>52.34342521282132</v>
      </c>
      <c r="K26" s="98"/>
      <c r="N26" s="122"/>
      <c r="O26" s="188"/>
      <c r="S26"/>
      <c r="T26" s="73"/>
      <c r="U26" s="73"/>
      <c r="V26" s="74"/>
      <c r="W26" s="73"/>
      <c r="X26" s="73"/>
    </row>
    <row r="27" spans="1:23" ht="12" customHeight="1">
      <c r="A27" s="83"/>
      <c r="C27" s="98"/>
      <c r="D27" s="95" t="s">
        <v>976</v>
      </c>
      <c r="E27" s="130" t="s">
        <v>246</v>
      </c>
      <c r="F27" s="124">
        <v>577</v>
      </c>
      <c r="G27" s="130" t="s">
        <v>246</v>
      </c>
      <c r="H27" s="225">
        <v>4.790189691511784</v>
      </c>
      <c r="I27" s="130" t="s">
        <v>246</v>
      </c>
      <c r="J27" s="124">
        <v>110.14877267927312</v>
      </c>
      <c r="K27" s="98"/>
      <c r="N27" s="122" t="s">
        <v>35</v>
      </c>
      <c r="O27" s="160" t="s">
        <v>366</v>
      </c>
      <c r="S27"/>
      <c r="T27" s="73"/>
      <c r="U27" s="73"/>
      <c r="V27" s="73"/>
      <c r="W27" s="73"/>
    </row>
    <row r="28" spans="1:22" ht="12" customHeight="1">
      <c r="A28" s="83"/>
      <c r="C28" s="98"/>
      <c r="D28" s="95" t="s">
        <v>290</v>
      </c>
      <c r="E28" s="130" t="s">
        <v>197</v>
      </c>
      <c r="F28" s="124">
        <v>779</v>
      </c>
      <c r="G28" s="130" t="s">
        <v>782</v>
      </c>
      <c r="H28" s="225">
        <v>1.545084006217418</v>
      </c>
      <c r="I28" s="130" t="s">
        <v>197</v>
      </c>
      <c r="J28" s="124">
        <v>118.82940395676631</v>
      </c>
      <c r="K28" s="98"/>
      <c r="N28" s="122"/>
      <c r="O28" s="221" t="s">
        <v>778</v>
      </c>
      <c r="S28"/>
      <c r="T28" s="73"/>
      <c r="U28" s="73"/>
      <c r="V28" s="73"/>
    </row>
    <row r="29" spans="1:23" s="79" customFormat="1" ht="12" customHeight="1">
      <c r="A29" s="83"/>
      <c r="B29" s="71"/>
      <c r="C29" s="98"/>
      <c r="D29" s="95" t="s">
        <v>291</v>
      </c>
      <c r="E29" s="130" t="s">
        <v>245</v>
      </c>
      <c r="F29" s="124">
        <v>607</v>
      </c>
      <c r="G29" s="130" t="s">
        <v>783</v>
      </c>
      <c r="H29" s="225">
        <v>2.3104879981700934</v>
      </c>
      <c r="I29" s="130" t="s">
        <v>796</v>
      </c>
      <c r="J29" s="124">
        <v>171.19997204898416</v>
      </c>
      <c r="K29" s="98"/>
      <c r="L29" s="71"/>
      <c r="M29" s="71"/>
      <c r="N29" s="122"/>
      <c r="O29" s="188" t="s">
        <v>248</v>
      </c>
      <c r="P29" s="71"/>
      <c r="Q29" s="71"/>
      <c r="R29" s="71"/>
      <c r="S29" s="71"/>
      <c r="T29" s="71"/>
      <c r="U29" s="71"/>
      <c r="V29" s="71"/>
      <c r="W29" s="71"/>
    </row>
    <row r="30" spans="1:23" ht="12" customHeight="1">
      <c r="A30" s="84"/>
      <c r="B30" s="84"/>
      <c r="C30" s="97"/>
      <c r="D30" s="95" t="s">
        <v>292</v>
      </c>
      <c r="E30" s="130" t="s">
        <v>202</v>
      </c>
      <c r="F30" s="124">
        <v>510</v>
      </c>
      <c r="G30" s="130" t="s">
        <v>784</v>
      </c>
      <c r="H30" s="225">
        <v>3.1296063894044046</v>
      </c>
      <c r="I30" s="130" t="s">
        <v>200</v>
      </c>
      <c r="J30" s="124">
        <v>112.56991632365951</v>
      </c>
      <c r="K30" s="98"/>
      <c r="N30" s="122"/>
      <c r="O30" s="160"/>
      <c r="P30" s="79"/>
      <c r="Q30" s="79"/>
      <c r="R30" s="79"/>
      <c r="S30" s="79"/>
      <c r="T30" s="79"/>
      <c r="W30" s="79"/>
    </row>
    <row r="31" spans="1:23" s="79" customFormat="1" ht="12" customHeight="1">
      <c r="A31" s="83"/>
      <c r="B31" s="83"/>
      <c r="C31" s="98"/>
      <c r="D31" s="95" t="s">
        <v>293</v>
      </c>
      <c r="E31" s="130" t="s">
        <v>214</v>
      </c>
      <c r="F31" s="124">
        <v>600</v>
      </c>
      <c r="G31" s="130" t="s">
        <v>214</v>
      </c>
      <c r="H31" s="225">
        <v>2.1938060081166832</v>
      </c>
      <c r="I31" s="130" t="s">
        <v>822</v>
      </c>
      <c r="J31" s="124" t="s">
        <v>822</v>
      </c>
      <c r="K31" s="98"/>
      <c r="L31" s="71"/>
      <c r="M31" s="71"/>
      <c r="N31" s="122" t="s">
        <v>40</v>
      </c>
      <c r="O31" s="160" t="s">
        <v>777</v>
      </c>
      <c r="P31" s="71"/>
      <c r="Q31" s="71"/>
      <c r="R31" s="71"/>
      <c r="S31" s="71"/>
      <c r="T31" s="71"/>
      <c r="W31" s="71"/>
    </row>
    <row r="32" spans="1:23" ht="12" customHeight="1">
      <c r="A32" s="84"/>
      <c r="B32" s="84"/>
      <c r="C32" s="97"/>
      <c r="D32" s="95" t="s">
        <v>294</v>
      </c>
      <c r="E32" s="130" t="s">
        <v>352</v>
      </c>
      <c r="F32" s="124">
        <v>444</v>
      </c>
      <c r="G32" s="130" t="s">
        <v>352</v>
      </c>
      <c r="H32" s="225">
        <v>4.415274199565979</v>
      </c>
      <c r="I32" s="130" t="s">
        <v>352</v>
      </c>
      <c r="J32" s="124">
        <v>80.3579904321008</v>
      </c>
      <c r="K32" s="98"/>
      <c r="N32" s="122"/>
      <c r="O32" s="221" t="s">
        <v>1187</v>
      </c>
      <c r="P32" s="79"/>
      <c r="Q32" s="79"/>
      <c r="R32" s="79"/>
      <c r="S32" s="79"/>
      <c r="T32" s="79"/>
      <c r="W32" s="79"/>
    </row>
    <row r="33" spans="1:23" s="79" customFormat="1" ht="12" customHeight="1">
      <c r="A33" s="83"/>
      <c r="B33" s="83"/>
      <c r="C33" s="98"/>
      <c r="D33" s="95" t="s">
        <v>295</v>
      </c>
      <c r="E33" s="130" t="s">
        <v>215</v>
      </c>
      <c r="F33" s="124">
        <v>535</v>
      </c>
      <c r="G33" s="130" t="s">
        <v>215</v>
      </c>
      <c r="H33" s="225">
        <v>1.029654036243822</v>
      </c>
      <c r="I33" s="130" t="s">
        <v>215</v>
      </c>
      <c r="J33" s="124">
        <v>51.4827018121911</v>
      </c>
      <c r="K33" s="98"/>
      <c r="L33" s="71"/>
      <c r="M33" s="71"/>
      <c r="N33" s="122"/>
      <c r="O33" s="188" t="s">
        <v>249</v>
      </c>
      <c r="P33" s="71"/>
      <c r="Q33" s="71"/>
      <c r="R33" s="71"/>
      <c r="S33" s="71"/>
      <c r="T33" s="71"/>
      <c r="W33" s="71"/>
    </row>
    <row r="34" spans="1:23" ht="12" customHeight="1">
      <c r="A34" s="84"/>
      <c r="B34" s="84"/>
      <c r="C34" s="97"/>
      <c r="D34" s="95" t="s">
        <v>296</v>
      </c>
      <c r="E34" s="130" t="s">
        <v>239</v>
      </c>
      <c r="F34" s="124">
        <v>458</v>
      </c>
      <c r="G34" s="130" t="s">
        <v>239</v>
      </c>
      <c r="H34" s="225">
        <v>3.297408072384702</v>
      </c>
      <c r="I34" s="130" t="s">
        <v>239</v>
      </c>
      <c r="J34" s="124">
        <v>117.05798656965692</v>
      </c>
      <c r="K34" s="98"/>
      <c r="N34" s="122"/>
      <c r="O34" s="188"/>
      <c r="P34" s="79"/>
      <c r="Q34" s="79"/>
      <c r="R34" s="79"/>
      <c r="S34" s="79"/>
      <c r="T34" s="79"/>
      <c r="W34" s="79"/>
    </row>
    <row r="35" spans="1:22" ht="12" customHeight="1">
      <c r="A35" s="83"/>
      <c r="B35" s="83"/>
      <c r="C35" s="98"/>
      <c r="D35" s="95" t="s">
        <v>297</v>
      </c>
      <c r="E35" s="130" t="s">
        <v>240</v>
      </c>
      <c r="F35" s="124">
        <v>686</v>
      </c>
      <c r="G35" s="130" t="s">
        <v>785</v>
      </c>
      <c r="H35" s="225">
        <v>3.0798299625877656</v>
      </c>
      <c r="I35" s="130" t="s">
        <v>797</v>
      </c>
      <c r="J35" s="124">
        <v>176.34196233335683</v>
      </c>
      <c r="K35" s="98"/>
      <c r="U35" s="79"/>
      <c r="V35" s="79"/>
    </row>
    <row r="36" spans="1:11" ht="36" customHeight="1">
      <c r="A36" s="83"/>
      <c r="B36" s="83"/>
      <c r="C36" s="98"/>
      <c r="D36" s="95" t="s">
        <v>298</v>
      </c>
      <c r="E36" s="213" t="s">
        <v>207</v>
      </c>
      <c r="F36" s="124">
        <v>525</v>
      </c>
      <c r="G36" s="213" t="s">
        <v>115</v>
      </c>
      <c r="H36" s="225">
        <v>2.7140430012973127</v>
      </c>
      <c r="I36" s="213" t="s">
        <v>116</v>
      </c>
      <c r="J36" s="124">
        <v>81.42129003891938</v>
      </c>
      <c r="K36" s="98"/>
    </row>
    <row r="37" spans="1:14" ht="24" customHeight="1">
      <c r="A37" s="83"/>
      <c r="B37" s="83"/>
      <c r="C37" s="76"/>
      <c r="D37" s="86" t="s">
        <v>299</v>
      </c>
      <c r="E37" s="214" t="s">
        <v>241</v>
      </c>
      <c r="F37" s="125">
        <v>593</v>
      </c>
      <c r="G37" s="214" t="s">
        <v>786</v>
      </c>
      <c r="H37" s="226">
        <v>4.459060253051669</v>
      </c>
      <c r="I37" s="214" t="s">
        <v>117</v>
      </c>
      <c r="J37" s="125">
        <v>89.32398258857899</v>
      </c>
      <c r="K37" s="76"/>
      <c r="N37" s="14" t="s">
        <v>49</v>
      </c>
    </row>
    <row r="38" spans="1:15" ht="12" customHeight="1">
      <c r="A38" s="83"/>
      <c r="B38" s="83"/>
      <c r="C38" s="77"/>
      <c r="D38" s="85" t="s">
        <v>370</v>
      </c>
      <c r="E38" s="202" t="s">
        <v>822</v>
      </c>
      <c r="F38" s="123" t="s">
        <v>822</v>
      </c>
      <c r="G38" s="202" t="s">
        <v>246</v>
      </c>
      <c r="H38" s="224">
        <v>6.66908976928284</v>
      </c>
      <c r="I38" s="202" t="s">
        <v>822</v>
      </c>
      <c r="J38" s="123" t="s">
        <v>822</v>
      </c>
      <c r="K38" s="77"/>
      <c r="N38" s="2" t="s">
        <v>30</v>
      </c>
      <c r="O38" s="15" t="s">
        <v>341</v>
      </c>
    </row>
    <row r="39" spans="1:15" ht="12" customHeight="1">
      <c r="A39" s="83"/>
      <c r="B39" s="83"/>
      <c r="C39" s="98"/>
      <c r="D39" s="101" t="s">
        <v>372</v>
      </c>
      <c r="E39" s="130" t="s">
        <v>246</v>
      </c>
      <c r="F39" s="124">
        <v>744</v>
      </c>
      <c r="G39" s="130" t="s">
        <v>246</v>
      </c>
      <c r="H39" s="225">
        <v>0</v>
      </c>
      <c r="I39" s="130" t="s">
        <v>246</v>
      </c>
      <c r="J39" s="124">
        <v>109.66415352981494</v>
      </c>
      <c r="K39" s="98"/>
      <c r="N39" s="2"/>
      <c r="O39" s="16"/>
    </row>
    <row r="40" spans="1:15" ht="12" customHeight="1">
      <c r="A40" s="83"/>
      <c r="B40" s="83"/>
      <c r="C40" s="98"/>
      <c r="D40" s="101" t="s">
        <v>825</v>
      </c>
      <c r="E40" s="130" t="s">
        <v>242</v>
      </c>
      <c r="F40" s="124">
        <v>533</v>
      </c>
      <c r="G40" s="130" t="s">
        <v>787</v>
      </c>
      <c r="H40" s="225">
        <v>5.130226525152218</v>
      </c>
      <c r="I40" s="130" t="s">
        <v>787</v>
      </c>
      <c r="J40" s="124">
        <v>24.796094871569053</v>
      </c>
      <c r="K40" s="98"/>
      <c r="N40" s="2" t="s">
        <v>35</v>
      </c>
      <c r="O40" s="15" t="s">
        <v>340</v>
      </c>
    </row>
    <row r="41" spans="1:15" ht="12" customHeight="1">
      <c r="A41" s="83"/>
      <c r="B41" s="83"/>
      <c r="C41" s="99"/>
      <c r="D41" s="104" t="s">
        <v>827</v>
      </c>
      <c r="E41" s="131" t="s">
        <v>243</v>
      </c>
      <c r="F41" s="126">
        <v>612</v>
      </c>
      <c r="G41" s="131" t="s">
        <v>243</v>
      </c>
      <c r="H41" s="227">
        <v>3.0783343748364635</v>
      </c>
      <c r="I41" s="131" t="s">
        <v>243</v>
      </c>
      <c r="J41" s="126">
        <v>59.35722065749993</v>
      </c>
      <c r="K41" s="99"/>
      <c r="N41" s="2"/>
      <c r="O41" s="17"/>
    </row>
    <row r="42" spans="1:20" ht="12" customHeight="1">
      <c r="A42" s="83"/>
      <c r="B42" s="83"/>
      <c r="C42" s="102"/>
      <c r="D42" s="103" t="s">
        <v>401</v>
      </c>
      <c r="E42" s="132" t="s">
        <v>822</v>
      </c>
      <c r="F42" s="127" t="s">
        <v>822</v>
      </c>
      <c r="G42" s="132" t="s">
        <v>822</v>
      </c>
      <c r="H42" s="228" t="s">
        <v>822</v>
      </c>
      <c r="I42" s="132" t="s">
        <v>822</v>
      </c>
      <c r="J42" s="127" t="s">
        <v>822</v>
      </c>
      <c r="K42" s="102"/>
      <c r="N42" s="2" t="s">
        <v>40</v>
      </c>
      <c r="O42" s="15" t="s">
        <v>339</v>
      </c>
      <c r="P42" s="79"/>
      <c r="Q42" s="79"/>
      <c r="R42" s="79"/>
      <c r="S42" s="79"/>
      <c r="T42" s="79"/>
    </row>
    <row r="43" spans="1:11" ht="12" customHeight="1">
      <c r="A43" s="83"/>
      <c r="B43" s="83"/>
      <c r="C43" s="98"/>
      <c r="D43" s="101" t="s">
        <v>300</v>
      </c>
      <c r="E43" s="130" t="s">
        <v>244</v>
      </c>
      <c r="F43" s="124">
        <v>370</v>
      </c>
      <c r="G43" s="130" t="s">
        <v>244</v>
      </c>
      <c r="H43" s="225">
        <v>1.363615599489735</v>
      </c>
      <c r="I43" s="130" t="s">
        <v>244</v>
      </c>
      <c r="J43" s="124">
        <v>40.226660184947185</v>
      </c>
      <c r="K43" s="98"/>
    </row>
    <row r="44" spans="1:20" ht="12" customHeight="1">
      <c r="A44" s="83"/>
      <c r="B44" s="83"/>
      <c r="C44" s="98"/>
      <c r="D44" s="101" t="s">
        <v>489</v>
      </c>
      <c r="E44" s="130" t="s">
        <v>822</v>
      </c>
      <c r="F44" s="124" t="s">
        <v>822</v>
      </c>
      <c r="G44" s="130" t="s">
        <v>246</v>
      </c>
      <c r="H44" s="225">
        <v>0.974316054487651</v>
      </c>
      <c r="I44" s="130" t="s">
        <v>822</v>
      </c>
      <c r="J44" s="124" t="s">
        <v>822</v>
      </c>
      <c r="K44" s="98"/>
      <c r="O44" s="79"/>
      <c r="P44" s="79"/>
      <c r="Q44" s="79"/>
      <c r="R44" s="79"/>
      <c r="S44" s="121"/>
      <c r="T44" s="79"/>
    </row>
    <row r="45" spans="1:17" ht="12" customHeight="1">
      <c r="A45" s="83"/>
      <c r="B45" s="83"/>
      <c r="C45" s="105"/>
      <c r="D45" s="106" t="s">
        <v>302</v>
      </c>
      <c r="E45" s="130" t="s">
        <v>822</v>
      </c>
      <c r="F45" s="128" t="s">
        <v>822</v>
      </c>
      <c r="G45" s="130" t="s">
        <v>822</v>
      </c>
      <c r="H45" s="229" t="s">
        <v>822</v>
      </c>
      <c r="I45" s="130" t="s">
        <v>822</v>
      </c>
      <c r="J45" s="128" t="s">
        <v>822</v>
      </c>
      <c r="K45" s="105"/>
      <c r="O45" s="79"/>
      <c r="P45" s="79"/>
      <c r="Q45" s="79"/>
    </row>
    <row r="46" spans="1:20" ht="36" customHeight="1">
      <c r="A46" s="83"/>
      <c r="B46" s="83"/>
      <c r="C46" s="99"/>
      <c r="D46" s="100" t="s">
        <v>826</v>
      </c>
      <c r="E46" s="222" t="s">
        <v>118</v>
      </c>
      <c r="F46" s="126">
        <v>194</v>
      </c>
      <c r="G46" s="222" t="s">
        <v>788</v>
      </c>
      <c r="H46" s="227">
        <v>13.512616610900627</v>
      </c>
      <c r="I46" s="222" t="s">
        <v>119</v>
      </c>
      <c r="J46" s="126">
        <v>99.83442096035843</v>
      </c>
      <c r="K46" s="99"/>
      <c r="O46" s="79"/>
      <c r="P46" s="79"/>
      <c r="Q46" s="79"/>
      <c r="R46" s="79"/>
      <c r="S46" s="79"/>
      <c r="T46" s="79"/>
    </row>
    <row r="47" spans="15:17" ht="11.25" customHeight="1">
      <c r="O47" s="79"/>
      <c r="P47" s="79"/>
      <c r="Q47" s="79"/>
    </row>
    <row r="48" spans="15:17" ht="11.25" customHeight="1">
      <c r="O48" s="79"/>
      <c r="P48" s="79"/>
      <c r="Q48" s="79"/>
    </row>
    <row r="49" ht="11.25" customHeight="1"/>
    <row r="50" spans="2:11" ht="36" customHeight="1">
      <c r="B50" s="122" t="s">
        <v>30</v>
      </c>
      <c r="C50" s="118"/>
      <c r="D50" s="119"/>
      <c r="E50" s="261" t="s">
        <v>7</v>
      </c>
      <c r="F50" s="262"/>
      <c r="G50" s="261" t="s">
        <v>8</v>
      </c>
      <c r="H50" s="262"/>
      <c r="I50" s="261" t="s">
        <v>9</v>
      </c>
      <c r="J50" s="263"/>
      <c r="K50" s="70"/>
    </row>
    <row r="51" ht="11.25" customHeight="1">
      <c r="B51" s="122"/>
    </row>
    <row r="52" spans="2:11" ht="36" customHeight="1">
      <c r="B52" s="122" t="s">
        <v>40</v>
      </c>
      <c r="C52" s="118"/>
      <c r="D52" s="119"/>
      <c r="E52" s="261" t="s">
        <v>12</v>
      </c>
      <c r="F52" s="262"/>
      <c r="G52" s="261" t="s">
        <v>11</v>
      </c>
      <c r="H52" s="262"/>
      <c r="I52" s="261" t="s">
        <v>10</v>
      </c>
      <c r="J52" s="263"/>
      <c r="K52" s="70"/>
    </row>
    <row r="53" ht="11.25" customHeight="1"/>
    <row r="54" ht="11.25" customHeight="1"/>
    <row r="55" ht="11.25" customHeight="1"/>
  </sheetData>
  <sheetProtection/>
  <mergeCells count="9">
    <mergeCell ref="E52:F52"/>
    <mergeCell ref="G52:H52"/>
    <mergeCell ref="I52:J52"/>
    <mergeCell ref="I10:J10"/>
    <mergeCell ref="E10:F10"/>
    <mergeCell ref="G10:H10"/>
    <mergeCell ref="E50:F50"/>
    <mergeCell ref="G50:H50"/>
    <mergeCell ref="I50:J5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0">
    <tabColor indexed="25"/>
  </sheetPr>
  <dimension ref="A1:AG55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33.83203125" style="71" customWidth="1"/>
    <col min="5" max="8" width="16.66015625" style="71" customWidth="1"/>
    <col min="9" max="9" width="2" style="71" customWidth="1"/>
    <col min="10" max="11" width="12.5" style="71" customWidth="1"/>
    <col min="12" max="12" width="12.83203125" style="71" customWidth="1"/>
    <col min="13" max="16384" width="10.66015625" style="71" customWidth="1"/>
  </cols>
  <sheetData>
    <row r="1" spans="2:17" ht="11.25" customHeight="1">
      <c r="B1" s="72">
        <f>SUM(C1:I1)</f>
        <v>470.25</v>
      </c>
      <c r="C1" s="73">
        <f aca="true" t="shared" si="0" ref="C1:I1">column_width(C2)</f>
        <v>9</v>
      </c>
      <c r="D1" s="73">
        <f t="shared" si="0"/>
        <v>152.25</v>
      </c>
      <c r="E1" s="73">
        <f>column_width(E2)</f>
        <v>75</v>
      </c>
      <c r="F1" s="73">
        <f t="shared" si="0"/>
        <v>75</v>
      </c>
      <c r="G1" s="73">
        <f t="shared" si="0"/>
        <v>75</v>
      </c>
      <c r="H1" s="73">
        <f t="shared" si="0"/>
        <v>75</v>
      </c>
      <c r="I1" s="73">
        <f t="shared" si="0"/>
        <v>9</v>
      </c>
      <c r="J1" s="73"/>
      <c r="K1" s="73"/>
      <c r="L1" s="73"/>
      <c r="M1" s="73"/>
      <c r="N1" s="73"/>
      <c r="O1" s="73"/>
      <c r="P1" s="73"/>
      <c r="Q1" s="73"/>
    </row>
    <row r="2" spans="2:17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11.25" customHeight="1"/>
    <row r="4" ht="11.25" customHeight="1"/>
    <row r="5" ht="11.25" customHeight="1"/>
    <row r="6" spans="4:33" ht="11.25" customHeight="1">
      <c r="D6" s="69" t="str">
        <f>+M15</f>
        <v>EU-27 regions with highest number of victims in fatal road accidents, by NUTS 2 regions, 2010</v>
      </c>
      <c r="Q6" s="73"/>
      <c r="R6" s="73"/>
      <c r="S6" s="73"/>
      <c r="T6" s="74"/>
      <c r="U6" s="74"/>
      <c r="V6" s="73"/>
      <c r="W6" s="74"/>
      <c r="X6" s="74"/>
      <c r="Y6" s="73"/>
      <c r="Z6" s="73"/>
      <c r="AA6" s="73"/>
      <c r="AB6" s="73"/>
      <c r="AC6" s="73"/>
      <c r="AD6" s="74"/>
      <c r="AE6" s="74"/>
      <c r="AF6" s="73"/>
      <c r="AG6" s="73"/>
    </row>
    <row r="7" spans="4:33" ht="11.25" customHeight="1">
      <c r="D7" s="7"/>
      <c r="Q7" s="73"/>
      <c r="R7" s="73"/>
      <c r="S7" s="73"/>
      <c r="T7" s="75"/>
      <c r="U7" s="75"/>
      <c r="V7" s="73"/>
      <c r="W7" s="75"/>
      <c r="X7" s="75"/>
      <c r="Y7" s="73"/>
      <c r="Z7" s="73"/>
      <c r="AA7" s="73"/>
      <c r="AB7" s="73"/>
      <c r="AC7" s="73"/>
      <c r="AD7" s="73"/>
      <c r="AE7" s="73"/>
      <c r="AF7" s="73"/>
      <c r="AG7" s="73"/>
    </row>
    <row r="8" spans="4:33" ht="11.25" customHeight="1">
      <c r="D8" s="7"/>
      <c r="Q8" s="73"/>
      <c r="R8" s="73"/>
      <c r="S8" s="73"/>
      <c r="T8" s="75"/>
      <c r="U8" s="75"/>
      <c r="V8" s="73"/>
      <c r="W8" s="75"/>
      <c r="X8" s="75"/>
      <c r="Y8" s="73"/>
      <c r="Z8" s="73"/>
      <c r="AA8" s="73"/>
      <c r="AB8" s="73"/>
      <c r="AC8" s="73"/>
      <c r="AD8" s="73"/>
      <c r="AE8" s="73"/>
      <c r="AF8" s="73"/>
      <c r="AG8" s="73"/>
    </row>
    <row r="9" spans="17:33" ht="11.25" customHeight="1">
      <c r="Q9" s="73"/>
      <c r="R9" s="73"/>
      <c r="S9" s="73"/>
      <c r="T9" s="75"/>
      <c r="U9" s="75"/>
      <c r="V9" s="73"/>
      <c r="W9" s="75"/>
      <c r="X9" s="75"/>
      <c r="Y9" s="73"/>
      <c r="Z9" s="73"/>
      <c r="AA9" s="73"/>
      <c r="AB9" s="73"/>
      <c r="AC9" s="73"/>
      <c r="AD9" s="74"/>
      <c r="AE9" s="74"/>
      <c r="AF9" s="73"/>
      <c r="AG9" s="73"/>
    </row>
    <row r="10" spans="3:33" ht="12" customHeight="1">
      <c r="C10" s="266"/>
      <c r="D10" s="268" t="s">
        <v>1217</v>
      </c>
      <c r="E10" s="264" t="s">
        <v>695</v>
      </c>
      <c r="F10" s="265"/>
      <c r="G10" s="265"/>
      <c r="H10" s="265"/>
      <c r="I10" s="165"/>
      <c r="Q10" s="73"/>
      <c r="R10" s="73"/>
      <c r="S10" s="73"/>
      <c r="T10" s="75"/>
      <c r="U10" s="75"/>
      <c r="V10" s="73"/>
      <c r="W10" s="75"/>
      <c r="X10" s="75"/>
      <c r="Y10" s="73"/>
      <c r="Z10" s="73"/>
      <c r="AA10" s="73"/>
      <c r="AB10" s="73"/>
      <c r="AC10" s="73"/>
      <c r="AD10" s="74"/>
      <c r="AE10" s="74"/>
      <c r="AF10" s="73"/>
      <c r="AG10" s="73"/>
    </row>
    <row r="11" spans="3:33" ht="33.75">
      <c r="C11" s="267"/>
      <c r="D11" s="269"/>
      <c r="E11" s="166" t="s">
        <v>1147</v>
      </c>
      <c r="F11" s="167" t="s">
        <v>1148</v>
      </c>
      <c r="G11" s="167" t="s">
        <v>259</v>
      </c>
      <c r="H11" s="167" t="s">
        <v>260</v>
      </c>
      <c r="I11" s="168"/>
      <c r="Q11" s="73"/>
      <c r="R11" s="73"/>
      <c r="S11" s="73"/>
      <c r="T11" s="75"/>
      <c r="U11" s="75"/>
      <c r="V11" s="73"/>
      <c r="W11" s="75"/>
      <c r="X11" s="75"/>
      <c r="Y11" s="73"/>
      <c r="Z11" s="73"/>
      <c r="AA11" s="73"/>
      <c r="AB11" s="73"/>
      <c r="AC11" s="73"/>
      <c r="AD11" s="74"/>
      <c r="AE11" s="74"/>
      <c r="AF11" s="73"/>
      <c r="AG11" s="73"/>
    </row>
    <row r="12" spans="1:33" ht="12" customHeight="1">
      <c r="A12" s="83"/>
      <c r="B12" s="208"/>
      <c r="C12" s="78"/>
      <c r="D12" s="251" t="s">
        <v>200</v>
      </c>
      <c r="E12" s="246">
        <v>712</v>
      </c>
      <c r="F12" s="243">
        <v>136</v>
      </c>
      <c r="G12" s="243">
        <v>260.04382761139516</v>
      </c>
      <c r="H12" s="243">
        <v>13.38924723094571</v>
      </c>
      <c r="I12" s="78"/>
      <c r="L12" s="91" t="str">
        <f ca="1">"Tabelle"&amp;MID(MID(CELL("filename",$A$1),FIND("]",CELL("filename",$A$1))+1,256),FIND(" ",MID(CELL("filename",$A$1),FIND("]",CELL("filename",$A$1))+1,256),"1"),256)&amp;":"</f>
        <v>Tabelle 10.2:</v>
      </c>
      <c r="M12" s="108" t="s">
        <v>225</v>
      </c>
      <c r="Q12" s="73"/>
      <c r="R12" s="73"/>
      <c r="S12" s="73"/>
      <c r="T12" s="75"/>
      <c r="U12" s="75"/>
      <c r="V12" s="73"/>
      <c r="W12" s="74"/>
      <c r="X12" s="74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83"/>
      <c r="B13" s="208"/>
      <c r="C13" s="94"/>
      <c r="D13" s="252" t="s">
        <v>96</v>
      </c>
      <c r="E13" s="247">
        <v>532</v>
      </c>
      <c r="F13" s="244">
        <v>54</v>
      </c>
      <c r="G13" s="244">
        <v>90.55319148936171</v>
      </c>
      <c r="H13" s="244">
        <v>44.94761743832376</v>
      </c>
      <c r="I13" s="94"/>
      <c r="L13" s="91"/>
      <c r="M13" s="133"/>
      <c r="N13" s="109"/>
      <c r="Q13" s="73"/>
      <c r="R13" s="73"/>
      <c r="S13" s="73"/>
      <c r="T13" s="75"/>
      <c r="U13" s="75"/>
      <c r="V13" s="73"/>
      <c r="W13" s="74"/>
      <c r="X13" s="74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2" customHeight="1">
      <c r="A14" s="83"/>
      <c r="B14" s="208"/>
      <c r="C14" s="94"/>
      <c r="D14" s="252" t="s">
        <v>93</v>
      </c>
      <c r="E14" s="247">
        <v>425</v>
      </c>
      <c r="F14" s="244" t="s">
        <v>822</v>
      </c>
      <c r="G14" s="244">
        <v>109.42327497425335</v>
      </c>
      <c r="H14" s="244">
        <v>38.5312783318223</v>
      </c>
      <c r="I14" s="94"/>
      <c r="L14" s="129"/>
      <c r="M14" s="133"/>
      <c r="Q14" s="73"/>
      <c r="R14" s="73"/>
      <c r="S14" s="73"/>
      <c r="T14" s="75"/>
      <c r="U14" s="75"/>
      <c r="V14" s="73"/>
      <c r="W14" s="74"/>
      <c r="X14" s="74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33" ht="12" customHeight="1">
      <c r="A15" s="83"/>
      <c r="B15" s="208"/>
      <c r="C15" s="94"/>
      <c r="D15" s="252" t="s">
        <v>202</v>
      </c>
      <c r="E15" s="247">
        <v>405</v>
      </c>
      <c r="F15" s="244">
        <v>118</v>
      </c>
      <c r="G15" s="244">
        <v>220.8287895310796</v>
      </c>
      <c r="H15" s="244">
        <v>10.126265783222902</v>
      </c>
      <c r="I15" s="94"/>
      <c r="L15" s="91" t="str">
        <f ca="1">"Table"&amp;MID(MID(CELL("filename",$A$1),FIND("]",CELL("filename",$A$1))+1,256),FIND(" ",MID(CELL("filename",$A$1),FIND("]",CELL("filename",$A$1))+1,256),"1"),256)&amp;":"</f>
        <v>Table 10.2:</v>
      </c>
      <c r="M15" s="108" t="s">
        <v>605</v>
      </c>
      <c r="N15" s="122"/>
      <c r="Q15" s="73"/>
      <c r="R15" s="73"/>
      <c r="S15" s="73"/>
      <c r="T15" s="75"/>
      <c r="U15" s="75"/>
      <c r="V15" s="73"/>
      <c r="W15" s="74"/>
      <c r="X15" s="74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2" customHeight="1">
      <c r="A16" s="207"/>
      <c r="B16" s="208"/>
      <c r="C16" s="96"/>
      <c r="D16" s="252" t="s">
        <v>258</v>
      </c>
      <c r="E16" s="248">
        <v>369</v>
      </c>
      <c r="F16" s="244" t="s">
        <v>822</v>
      </c>
      <c r="G16" s="244">
        <v>124.24242424242424</v>
      </c>
      <c r="H16" s="244">
        <v>36.268920778454884</v>
      </c>
      <c r="I16" s="96"/>
      <c r="L16" s="91"/>
      <c r="M16" s="133"/>
      <c r="Q16" s="73"/>
      <c r="R16" s="73"/>
      <c r="S16" s="73"/>
      <c r="T16" s="75"/>
      <c r="U16" s="75"/>
      <c r="V16" s="73"/>
      <c r="W16" s="75"/>
      <c r="X16" s="75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2" customHeight="1">
      <c r="A17" s="83"/>
      <c r="B17" s="208"/>
      <c r="C17" s="98"/>
      <c r="D17" s="252" t="s">
        <v>88</v>
      </c>
      <c r="E17" s="247">
        <v>366</v>
      </c>
      <c r="F17" s="244">
        <v>31</v>
      </c>
      <c r="G17" s="244">
        <v>75.07692307692308</v>
      </c>
      <c r="H17" s="244">
        <v>9.710283349251831</v>
      </c>
      <c r="I17" s="98"/>
      <c r="L17" s="129"/>
      <c r="M17" s="133"/>
      <c r="Q17" s="73"/>
      <c r="R17" s="73"/>
      <c r="S17" s="73"/>
      <c r="T17" s="74"/>
      <c r="U17" s="74"/>
      <c r="V17" s="73"/>
      <c r="W17" s="75"/>
      <c r="X17" s="75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12" customHeight="1">
      <c r="A18" s="83"/>
      <c r="B18" s="208"/>
      <c r="C18" s="98"/>
      <c r="D18" s="252" t="s">
        <v>253</v>
      </c>
      <c r="E18" s="247">
        <v>366</v>
      </c>
      <c r="F18" s="244">
        <v>58</v>
      </c>
      <c r="G18" s="244">
        <v>112.65004616805172</v>
      </c>
      <c r="H18" s="244">
        <v>3.920434461261608</v>
      </c>
      <c r="I18" s="98"/>
      <c r="L18" s="91" t="str">
        <f ca="1">"Tableau"&amp;MID(MID(CELL("filename",$A$1),FIND("]",CELL("filename",$A$1))+1,256),FIND(" ",MID(CELL("filename",$A$1),FIND("]",CELL("filename",$A$1))+1,256),"1"),256)&amp;":"</f>
        <v>Tableau 10.2:</v>
      </c>
      <c r="M18" s="108" t="s">
        <v>226</v>
      </c>
      <c r="Q18" s="73"/>
      <c r="R18" s="73"/>
      <c r="S18" s="73"/>
      <c r="T18" s="74"/>
      <c r="U18" s="74"/>
      <c r="V18" s="73"/>
      <c r="W18" s="75"/>
      <c r="X18" s="75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ht="12" customHeight="1">
      <c r="A19" s="83"/>
      <c r="B19" s="208"/>
      <c r="C19" s="98"/>
      <c r="D19" s="252" t="s">
        <v>254</v>
      </c>
      <c r="E19" s="247">
        <v>363</v>
      </c>
      <c r="F19" s="244">
        <v>74</v>
      </c>
      <c r="G19" s="244">
        <v>136.41488162344984</v>
      </c>
      <c r="H19" s="244">
        <v>7.307940086970527</v>
      </c>
      <c r="I19" s="98"/>
      <c r="L19" s="34"/>
      <c r="M19" s="133"/>
      <c r="Q19" s="73"/>
      <c r="R19" s="73"/>
      <c r="S19" s="73"/>
      <c r="T19" s="74"/>
      <c r="U19" s="74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12" customHeight="1">
      <c r="A20" s="83"/>
      <c r="B20" s="208"/>
      <c r="C20" s="98"/>
      <c r="D20" s="252" t="s">
        <v>353</v>
      </c>
      <c r="E20" s="247">
        <v>347</v>
      </c>
      <c r="F20" s="244">
        <v>75</v>
      </c>
      <c r="G20" s="244">
        <v>161.77156177156178</v>
      </c>
      <c r="H20" s="244">
        <v>13.117604808528332</v>
      </c>
      <c r="I20" s="98"/>
      <c r="L20" s="34"/>
      <c r="Q20" s="73"/>
      <c r="R20" s="73"/>
      <c r="S20" s="73"/>
      <c r="T20" s="74"/>
      <c r="U20" s="74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22" ht="12" customHeight="1">
      <c r="A21" s="83"/>
      <c r="B21" s="208"/>
      <c r="C21" s="98"/>
      <c r="D21" s="252" t="s">
        <v>257</v>
      </c>
      <c r="E21" s="247">
        <v>338</v>
      </c>
      <c r="F21" s="244">
        <v>104</v>
      </c>
      <c r="G21" s="244">
        <v>625.9259259259259</v>
      </c>
      <c r="H21" s="244">
        <v>26.59951207995593</v>
      </c>
      <c r="I21" s="98"/>
      <c r="L21" s="34"/>
      <c r="Q21" s="73"/>
      <c r="R21" s="73"/>
      <c r="S21" s="73"/>
      <c r="T21" s="75"/>
      <c r="U21" s="75"/>
      <c r="V21" s="73"/>
    </row>
    <row r="22" spans="1:22" ht="12" customHeight="1">
      <c r="A22" s="83"/>
      <c r="B22" s="208"/>
      <c r="C22" s="98"/>
      <c r="D22" s="252" t="s">
        <v>247</v>
      </c>
      <c r="E22" s="247">
        <v>327</v>
      </c>
      <c r="F22" s="244">
        <v>40</v>
      </c>
      <c r="G22" s="244">
        <v>86.66843360720912</v>
      </c>
      <c r="H22" s="244">
        <v>13.843613733542186</v>
      </c>
      <c r="I22" s="98"/>
      <c r="L22" s="6" t="s">
        <v>27</v>
      </c>
      <c r="Q22" s="73"/>
      <c r="R22" s="73"/>
      <c r="S22" s="73"/>
      <c r="T22" s="75"/>
      <c r="U22" s="75"/>
      <c r="V22" s="73"/>
    </row>
    <row r="23" spans="1:22" ht="12" customHeight="1">
      <c r="A23" s="83"/>
      <c r="B23" s="208"/>
      <c r="C23" s="98"/>
      <c r="D23" s="252" t="s">
        <v>256</v>
      </c>
      <c r="E23" s="247">
        <v>324</v>
      </c>
      <c r="F23" s="244">
        <v>87</v>
      </c>
      <c r="G23" s="244">
        <v>666.6666666666666</v>
      </c>
      <c r="H23" s="244">
        <v>22.754406910597655</v>
      </c>
      <c r="I23" s="98"/>
      <c r="L23" s="2" t="s">
        <v>30</v>
      </c>
      <c r="M23" s="188" t="s">
        <v>262</v>
      </c>
      <c r="N23" s="122"/>
      <c r="Q23" s="73"/>
      <c r="R23" s="73"/>
      <c r="S23" s="73"/>
      <c r="T23" s="75"/>
      <c r="U23" s="75"/>
      <c r="V23" s="73"/>
    </row>
    <row r="24" spans="1:22" ht="12" customHeight="1">
      <c r="A24" s="83"/>
      <c r="B24" s="208"/>
      <c r="C24" s="98"/>
      <c r="D24" s="252" t="s">
        <v>354</v>
      </c>
      <c r="E24" s="247">
        <v>322</v>
      </c>
      <c r="F24" s="244">
        <v>127</v>
      </c>
      <c r="G24" s="244">
        <v>268.1099084096586</v>
      </c>
      <c r="H24" s="244">
        <v>12.246139803757512</v>
      </c>
      <c r="I24" s="98"/>
      <c r="L24" s="2"/>
      <c r="M24" s="257" t="s">
        <v>227</v>
      </c>
      <c r="N24" s="122"/>
      <c r="Q24" s="73"/>
      <c r="R24" s="73"/>
      <c r="S24" s="73"/>
      <c r="T24" s="75"/>
      <c r="U24" s="75"/>
      <c r="V24" s="73"/>
    </row>
    <row r="25" spans="1:22" ht="12" customHeight="1">
      <c r="A25" s="83"/>
      <c r="B25" s="208"/>
      <c r="C25" s="98"/>
      <c r="D25" s="252" t="s">
        <v>255</v>
      </c>
      <c r="E25" s="247">
        <v>320</v>
      </c>
      <c r="F25" s="244">
        <v>72</v>
      </c>
      <c r="G25" s="244">
        <v>114.04133998574484</v>
      </c>
      <c r="H25" s="244">
        <v>20.71733782208986</v>
      </c>
      <c r="I25" s="98"/>
      <c r="M25" s="259" t="s">
        <v>228</v>
      </c>
      <c r="N25" s="122"/>
      <c r="Q25" s="73"/>
      <c r="R25" s="73"/>
      <c r="S25" s="73"/>
      <c r="T25" s="75"/>
      <c r="U25" s="75"/>
      <c r="V25" s="73"/>
    </row>
    <row r="26" spans="1:22" ht="12" customHeight="1">
      <c r="A26" s="83"/>
      <c r="B26" s="208"/>
      <c r="C26" s="99"/>
      <c r="D26" s="253" t="s">
        <v>94</v>
      </c>
      <c r="E26" s="247">
        <v>317</v>
      </c>
      <c r="F26" s="245">
        <v>43</v>
      </c>
      <c r="G26" s="245">
        <v>94.1211401425178</v>
      </c>
      <c r="H26" s="245">
        <v>26.320159415476585</v>
      </c>
      <c r="I26" s="99"/>
      <c r="Q26" s="73"/>
      <c r="R26" s="73"/>
      <c r="S26" s="73"/>
      <c r="T26" s="74"/>
      <c r="U26" s="74"/>
      <c r="V26" s="73"/>
    </row>
    <row r="27" spans="1:22" ht="12" customHeight="1">
      <c r="A27" s="83"/>
      <c r="C27" s="138"/>
      <c r="D27" s="250"/>
      <c r="E27" s="139"/>
      <c r="F27" s="140"/>
      <c r="G27" s="140"/>
      <c r="H27" s="140"/>
      <c r="I27" s="138"/>
      <c r="L27" s="2" t="s">
        <v>35</v>
      </c>
      <c r="M27" s="188" t="s">
        <v>263</v>
      </c>
      <c r="S27" s="73"/>
      <c r="T27" s="73"/>
      <c r="U27" s="73"/>
      <c r="V27" s="73"/>
    </row>
    <row r="28" spans="1:22" ht="12" customHeight="1">
      <c r="A28" s="83"/>
      <c r="C28" s="76"/>
      <c r="D28" s="141"/>
      <c r="E28" s="141"/>
      <c r="F28" s="120"/>
      <c r="G28" s="120"/>
      <c r="H28" s="120"/>
      <c r="I28" s="76"/>
      <c r="L28" s="2"/>
      <c r="M28" s="188" t="s">
        <v>1145</v>
      </c>
      <c r="S28" s="73"/>
      <c r="T28" s="73"/>
      <c r="U28" s="73"/>
      <c r="V28" s="73"/>
    </row>
    <row r="29" spans="1:13" ht="12" customHeight="1">
      <c r="A29" s="83"/>
      <c r="C29" s="76"/>
      <c r="D29" s="141"/>
      <c r="E29" s="141"/>
      <c r="F29" s="120"/>
      <c r="G29" s="120"/>
      <c r="H29" s="120"/>
      <c r="I29" s="76"/>
      <c r="M29" s="71" t="s">
        <v>1146</v>
      </c>
    </row>
    <row r="30" spans="1:18" ht="12" customHeight="1">
      <c r="A30" s="83"/>
      <c r="B30" s="71" t="s">
        <v>30</v>
      </c>
      <c r="C30" s="266"/>
      <c r="D30" s="270" t="s">
        <v>1217</v>
      </c>
      <c r="E30" s="264" t="s">
        <v>222</v>
      </c>
      <c r="F30" s="265"/>
      <c r="G30" s="265"/>
      <c r="H30" s="265"/>
      <c r="I30" s="165"/>
      <c r="Q30" s="73"/>
      <c r="R30" s="73"/>
    </row>
    <row r="31" spans="1:18" ht="48" customHeight="1">
      <c r="A31" s="83"/>
      <c r="B31" s="83"/>
      <c r="C31" s="267"/>
      <c r="D31" s="272"/>
      <c r="E31" s="172" t="s">
        <v>1151</v>
      </c>
      <c r="F31" s="174" t="s">
        <v>1149</v>
      </c>
      <c r="G31" s="174" t="s">
        <v>13</v>
      </c>
      <c r="H31" s="258" t="s">
        <v>223</v>
      </c>
      <c r="I31" s="168"/>
      <c r="L31" s="2" t="s">
        <v>40</v>
      </c>
      <c r="M31" s="188" t="s">
        <v>261</v>
      </c>
      <c r="Q31" s="73"/>
      <c r="R31" s="73"/>
    </row>
    <row r="32" spans="1:13" ht="12" customHeight="1">
      <c r="A32" s="83"/>
      <c r="B32" s="83"/>
      <c r="C32" s="155"/>
      <c r="D32" s="156"/>
      <c r="E32" s="169"/>
      <c r="F32" s="169"/>
      <c r="G32" s="170"/>
      <c r="H32" s="171"/>
      <c r="I32" s="154"/>
      <c r="M32" s="257" t="s">
        <v>229</v>
      </c>
    </row>
    <row r="33" spans="1:13" ht="12" customHeight="1">
      <c r="A33" s="83"/>
      <c r="B33" s="83" t="s">
        <v>40</v>
      </c>
      <c r="C33" s="266"/>
      <c r="D33" s="270" t="s">
        <v>699</v>
      </c>
      <c r="E33" s="264" t="s">
        <v>224</v>
      </c>
      <c r="F33" s="265"/>
      <c r="G33" s="265"/>
      <c r="H33" s="265"/>
      <c r="I33" s="165"/>
      <c r="M33" s="259" t="s">
        <v>230</v>
      </c>
    </row>
    <row r="34" spans="1:15" ht="48" customHeight="1">
      <c r="A34" s="83"/>
      <c r="B34" s="83"/>
      <c r="C34" s="267"/>
      <c r="D34" s="271"/>
      <c r="E34" s="173" t="s">
        <v>1152</v>
      </c>
      <c r="F34" s="174" t="s">
        <v>1150</v>
      </c>
      <c r="G34" s="174" t="s">
        <v>14</v>
      </c>
      <c r="H34" s="174" t="s">
        <v>16</v>
      </c>
      <c r="I34" s="168"/>
      <c r="L34" s="14" t="s">
        <v>49</v>
      </c>
      <c r="O34" s="134"/>
    </row>
    <row r="35" spans="1:15" ht="12" customHeight="1">
      <c r="A35" s="83"/>
      <c r="B35" s="83"/>
      <c r="C35" s="76"/>
      <c r="D35" s="141"/>
      <c r="E35" s="141"/>
      <c r="F35" s="120"/>
      <c r="G35" s="120"/>
      <c r="H35" s="120"/>
      <c r="I35" s="76"/>
      <c r="L35" s="2" t="s">
        <v>30</v>
      </c>
      <c r="M35" s="15" t="s">
        <v>696</v>
      </c>
      <c r="O35" s="134"/>
    </row>
    <row r="36" spans="12:15" ht="12" customHeight="1">
      <c r="L36" s="2"/>
      <c r="M36" s="16"/>
      <c r="O36" s="134"/>
    </row>
    <row r="37" spans="12:13" ht="12" customHeight="1">
      <c r="L37" s="2" t="s">
        <v>35</v>
      </c>
      <c r="M37" s="15" t="s">
        <v>697</v>
      </c>
    </row>
    <row r="38" spans="12:13" ht="12" customHeight="1">
      <c r="L38" s="2"/>
      <c r="M38" s="17"/>
    </row>
    <row r="39" spans="12:13" ht="12" customHeight="1">
      <c r="L39" s="2" t="s">
        <v>40</v>
      </c>
      <c r="M39" s="15" t="s">
        <v>698</v>
      </c>
    </row>
    <row r="40" ht="11.25" customHeight="1">
      <c r="K40"/>
    </row>
    <row r="41" ht="11.25" customHeight="1">
      <c r="K41" s="203"/>
    </row>
    <row r="42" ht="11.25" customHeight="1">
      <c r="K42" s="203"/>
    </row>
    <row r="43" ht="11.25" customHeight="1">
      <c r="K43" s="203"/>
    </row>
    <row r="44" ht="11.25" customHeight="1">
      <c r="K44" s="203"/>
    </row>
    <row r="45" ht="11.25" customHeight="1">
      <c r="K45" s="203"/>
    </row>
    <row r="46" ht="11.25">
      <c r="K46" s="203"/>
    </row>
    <row r="47" ht="11.25">
      <c r="K47" s="203"/>
    </row>
    <row r="48" ht="11.25">
      <c r="K48" s="203"/>
    </row>
    <row r="49" ht="11.25">
      <c r="K49" s="203"/>
    </row>
    <row r="50" ht="11.25">
      <c r="K50" s="203"/>
    </row>
    <row r="51" ht="11.25">
      <c r="K51" s="203"/>
    </row>
    <row r="52" ht="11.25">
      <c r="K52" s="203"/>
    </row>
    <row r="53" ht="11.25">
      <c r="K53" s="203"/>
    </row>
    <row r="54" ht="11.25">
      <c r="K54" s="203"/>
    </row>
    <row r="55" ht="11.25">
      <c r="K55" s="203"/>
    </row>
  </sheetData>
  <sheetProtection/>
  <mergeCells count="9">
    <mergeCell ref="E10:H10"/>
    <mergeCell ref="E30:H30"/>
    <mergeCell ref="E33:H33"/>
    <mergeCell ref="C10:C11"/>
    <mergeCell ref="D10:D11"/>
    <mergeCell ref="C30:C31"/>
    <mergeCell ref="C33:C34"/>
    <mergeCell ref="D33:D34"/>
    <mergeCell ref="D30:D3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25"/>
  </sheetPr>
  <dimension ref="A1:AI39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71" customWidth="1"/>
    <col min="3" max="3" width="2" style="71" customWidth="1"/>
    <col min="4" max="4" width="29.66015625" style="71" customWidth="1"/>
    <col min="5" max="5" width="32.83203125" style="71" customWidth="1"/>
    <col min="6" max="6" width="13.33203125" style="71" customWidth="1"/>
    <col min="7" max="10" width="6.16015625" style="71" customWidth="1"/>
    <col min="11" max="11" width="2" style="71" customWidth="1"/>
    <col min="12" max="13" width="12.5" style="71" customWidth="1"/>
    <col min="14" max="14" width="12.83203125" style="71" customWidth="1"/>
    <col min="15" max="16384" width="10.66015625" style="71" customWidth="1"/>
  </cols>
  <sheetData>
    <row r="1" spans="2:19" ht="11.25" customHeight="1">
      <c r="B1" s="72">
        <f>SUM(C1:K1)</f>
        <v>470.25</v>
      </c>
      <c r="C1" s="73">
        <f aca="true" t="shared" si="0" ref="C1:K1">column_width(C2)</f>
        <v>9</v>
      </c>
      <c r="D1" s="73">
        <f t="shared" si="0"/>
        <v>133.5</v>
      </c>
      <c r="E1" s="73">
        <f t="shared" si="0"/>
        <v>147.75</v>
      </c>
      <c r="F1" s="73">
        <f t="shared" si="0"/>
        <v>60</v>
      </c>
      <c r="G1" s="73">
        <f t="shared" si="0"/>
        <v>27.75</v>
      </c>
      <c r="H1" s="73">
        <f t="shared" si="0"/>
        <v>27.75</v>
      </c>
      <c r="I1" s="73">
        <f t="shared" si="0"/>
        <v>27.75</v>
      </c>
      <c r="J1" s="73">
        <f t="shared" si="0"/>
        <v>27.75</v>
      </c>
      <c r="K1" s="73">
        <f t="shared" si="0"/>
        <v>9</v>
      </c>
      <c r="L1" s="73"/>
      <c r="M1" s="73"/>
      <c r="N1" s="73"/>
      <c r="O1" s="73"/>
      <c r="P1" s="73"/>
      <c r="Q1" s="73"/>
      <c r="R1" s="73"/>
      <c r="S1" s="73"/>
    </row>
    <row r="2" spans="2:19" ht="11.25" customHeight="1">
      <c r="B2" s="92">
        <v>470.25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ht="11.25" customHeight="1"/>
    <row r="4" ht="11.25" customHeight="1"/>
    <row r="5" ht="11.25" customHeight="1"/>
    <row r="6" spans="4:35" ht="11.25" customHeight="1">
      <c r="D6" s="69" t="str">
        <f>+O15</f>
        <v>EU-27 regions with highest number of air passengers, by NUTS 2 regions, 2008–11</v>
      </c>
      <c r="S6" s="73"/>
      <c r="T6" s="73"/>
      <c r="U6" s="73"/>
      <c r="V6" s="74"/>
      <c r="W6" s="74"/>
      <c r="X6" s="73"/>
      <c r="Y6" s="74"/>
      <c r="Z6" s="74"/>
      <c r="AA6" s="73"/>
      <c r="AB6" s="73"/>
      <c r="AC6" s="73"/>
      <c r="AD6" s="73"/>
      <c r="AE6" s="73"/>
      <c r="AF6" s="74"/>
      <c r="AG6" s="74"/>
      <c r="AH6" s="73"/>
      <c r="AI6" s="73"/>
    </row>
    <row r="7" spans="4:35" ht="11.25" customHeight="1">
      <c r="D7" s="7"/>
      <c r="S7" s="73"/>
      <c r="T7" s="73"/>
      <c r="U7" s="73"/>
      <c r="V7" s="75"/>
      <c r="W7" s="75"/>
      <c r="X7" s="73"/>
      <c r="Y7" s="75"/>
      <c r="Z7" s="75"/>
      <c r="AA7" s="73"/>
      <c r="AB7" s="73"/>
      <c r="AC7" s="73"/>
      <c r="AD7" s="73"/>
      <c r="AE7" s="73"/>
      <c r="AF7" s="73"/>
      <c r="AG7" s="73"/>
      <c r="AH7" s="73"/>
      <c r="AI7" s="73"/>
    </row>
    <row r="8" spans="4:35" ht="11.25" customHeight="1">
      <c r="D8" s="7"/>
      <c r="S8" s="73"/>
      <c r="T8" s="73"/>
      <c r="U8" s="73"/>
      <c r="V8" s="75"/>
      <c r="W8" s="75"/>
      <c r="X8" s="73"/>
      <c r="Y8" s="75"/>
      <c r="Z8" s="75"/>
      <c r="AA8" s="73"/>
      <c r="AB8" s="73"/>
      <c r="AC8" s="73"/>
      <c r="AD8" s="73"/>
      <c r="AE8" s="73"/>
      <c r="AF8" s="73"/>
      <c r="AG8" s="73"/>
      <c r="AH8" s="73"/>
      <c r="AI8" s="73"/>
    </row>
    <row r="9" spans="19:35" ht="11.25" customHeight="1">
      <c r="S9" s="73"/>
      <c r="T9" s="73"/>
      <c r="U9" s="73"/>
      <c r="V9" s="75"/>
      <c r="W9" s="75"/>
      <c r="X9" s="73"/>
      <c r="Y9" s="75"/>
      <c r="Z9" s="75"/>
      <c r="AA9" s="73"/>
      <c r="AB9" s="73"/>
      <c r="AC9" s="73"/>
      <c r="AD9" s="73"/>
      <c r="AE9" s="73"/>
      <c r="AF9" s="74"/>
      <c r="AG9" s="74"/>
      <c r="AH9" s="73"/>
      <c r="AI9" s="73"/>
    </row>
    <row r="10" spans="3:35" ht="24" customHeight="1">
      <c r="C10" s="266"/>
      <c r="D10" s="278" t="s">
        <v>1217</v>
      </c>
      <c r="E10" s="280" t="s">
        <v>443</v>
      </c>
      <c r="F10" s="274" t="s">
        <v>445</v>
      </c>
      <c r="G10" s="261" t="s">
        <v>444</v>
      </c>
      <c r="H10" s="273"/>
      <c r="I10" s="273"/>
      <c r="J10" s="273"/>
      <c r="K10" s="142"/>
      <c r="S10" s="73"/>
      <c r="T10" s="73"/>
      <c r="U10" s="73"/>
      <c r="V10" s="75"/>
      <c r="W10" s="75"/>
      <c r="X10" s="73"/>
      <c r="Y10" s="75"/>
      <c r="Z10" s="75"/>
      <c r="AA10" s="73"/>
      <c r="AB10" s="73"/>
      <c r="AC10" s="73"/>
      <c r="AD10" s="73"/>
      <c r="AE10" s="73"/>
      <c r="AF10" s="74"/>
      <c r="AG10" s="74"/>
      <c r="AH10" s="73"/>
      <c r="AI10" s="73"/>
    </row>
    <row r="11" spans="3:35" ht="12" customHeight="1">
      <c r="C11" s="267"/>
      <c r="D11" s="279"/>
      <c r="E11" s="281"/>
      <c r="F11" s="275"/>
      <c r="G11" s="87">
        <v>2008</v>
      </c>
      <c r="H11" s="135">
        <v>2009</v>
      </c>
      <c r="I11" s="135">
        <v>2010</v>
      </c>
      <c r="J11" s="70">
        <v>2011</v>
      </c>
      <c r="K11" s="70"/>
      <c r="S11" s="73"/>
      <c r="T11" s="73"/>
      <c r="U11" s="73"/>
      <c r="V11" s="74"/>
      <c r="W11" s="74"/>
      <c r="X11" s="73"/>
      <c r="Y11" s="75"/>
      <c r="Z11" s="75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" customHeight="1">
      <c r="A12" s="83"/>
      <c r="C12" s="78"/>
      <c r="D12" s="254" t="s">
        <v>88</v>
      </c>
      <c r="E12" s="179" t="s">
        <v>102</v>
      </c>
      <c r="F12" s="157">
        <v>87842</v>
      </c>
      <c r="G12" s="146">
        <v>0.8352236375269086</v>
      </c>
      <c r="H12" s="147">
        <v>-4.507227484051086</v>
      </c>
      <c r="I12" s="147">
        <v>0.404706678264219</v>
      </c>
      <c r="J12" s="150">
        <v>5.692387289287822</v>
      </c>
      <c r="K12" s="78"/>
      <c r="L12" s="184"/>
      <c r="N12" s="91" t="str">
        <f ca="1">"Tabelle"&amp;MID(MID(CELL("filename",$A$1),FIND("]",CELL("filename",$A$1))+1,256),FIND(" ",MID(CELL("filename",$A$1),FIND("]",CELL("filename",$A$1))+1,256),"1"),256)&amp;":"</f>
        <v>Tabelle 10.3:</v>
      </c>
      <c r="O12" s="108" t="s">
        <v>594</v>
      </c>
      <c r="S12" s="73"/>
      <c r="T12" s="73"/>
      <c r="U12" s="73"/>
      <c r="V12" s="75"/>
      <c r="W12" s="75"/>
      <c r="X12" s="73"/>
      <c r="Y12" s="74"/>
      <c r="Z12" s="74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" customHeight="1">
      <c r="A13" s="83"/>
      <c r="C13" s="94"/>
      <c r="D13" s="252" t="s">
        <v>89</v>
      </c>
      <c r="E13" s="180" t="s">
        <v>626</v>
      </c>
      <c r="F13" s="158">
        <v>69388</v>
      </c>
      <c r="G13" s="146">
        <v>-1.3927371337617132</v>
      </c>
      <c r="H13" s="148">
        <v>-1.4990957597859733</v>
      </c>
      <c r="I13" s="148">
        <v>-0.24581209031317997</v>
      </c>
      <c r="J13" s="151">
        <v>5.545921937269924</v>
      </c>
      <c r="K13" s="94"/>
      <c r="L13" s="184"/>
      <c r="N13" s="91"/>
      <c r="O13" s="133"/>
      <c r="P13" s="109"/>
      <c r="S13" s="73"/>
      <c r="T13" s="73"/>
      <c r="U13" s="73"/>
      <c r="V13" s="75"/>
      <c r="W13" s="75"/>
      <c r="X13" s="73"/>
      <c r="Y13" s="74"/>
      <c r="Z13" s="74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" customHeight="1">
      <c r="A14" s="83"/>
      <c r="C14" s="94"/>
      <c r="D14" s="252" t="s">
        <v>90</v>
      </c>
      <c r="E14" s="180" t="s">
        <v>104</v>
      </c>
      <c r="F14" s="158">
        <v>56275</v>
      </c>
      <c r="G14" s="146">
        <v>-1.2348200690756528</v>
      </c>
      <c r="H14" s="148">
        <v>-4.918310176916279</v>
      </c>
      <c r="I14" s="148">
        <v>4.0990251715342225</v>
      </c>
      <c r="J14" s="151">
        <v>6.893211260114725</v>
      </c>
      <c r="K14" s="94"/>
      <c r="L14" s="184"/>
      <c r="N14" s="129"/>
      <c r="O14" s="133"/>
      <c r="S14" s="73"/>
      <c r="T14" s="73"/>
      <c r="U14" s="73"/>
      <c r="V14" s="75"/>
      <c r="W14" s="75"/>
      <c r="X14" s="73"/>
      <c r="Y14" s="74"/>
      <c r="Z14" s="74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" customHeight="1">
      <c r="A15" s="83"/>
      <c r="C15" s="94"/>
      <c r="D15" s="252" t="s">
        <v>91</v>
      </c>
      <c r="E15" s="180" t="s">
        <v>106</v>
      </c>
      <c r="F15" s="158">
        <v>49690</v>
      </c>
      <c r="G15" s="146">
        <v>-0.7391586573696003</v>
      </c>
      <c r="H15" s="148">
        <v>-8.168087081258975</v>
      </c>
      <c r="I15" s="148">
        <v>3.707617384912254</v>
      </c>
      <c r="J15" s="151">
        <v>10.065122048464971</v>
      </c>
      <c r="K15" s="94"/>
      <c r="L15" s="184"/>
      <c r="N15" s="91" t="str">
        <f ca="1">"Table"&amp;MID(MID(CELL("filename",$A$1),FIND("]",CELL("filename",$A$1))+1,256),FIND(" ",MID(CELL("filename",$A$1),FIND("]",CELL("filename",$A$1))+1,256),"1"),256)&amp;":"</f>
        <v>Table 10.3:</v>
      </c>
      <c r="O15" s="108" t="s">
        <v>595</v>
      </c>
      <c r="P15" s="122"/>
      <c r="S15" s="73"/>
      <c r="T15" s="73"/>
      <c r="U15" s="73"/>
      <c r="V15" s="75"/>
      <c r="W15" s="75"/>
      <c r="X15" s="73"/>
      <c r="Y15" s="74"/>
      <c r="Z15" s="74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" customHeight="1">
      <c r="A16" s="83"/>
      <c r="C16" s="96"/>
      <c r="D16" s="252" t="s">
        <v>92</v>
      </c>
      <c r="E16" s="180" t="s">
        <v>105</v>
      </c>
      <c r="F16" s="158">
        <v>49532</v>
      </c>
      <c r="G16" s="146">
        <v>-1.644274332135609</v>
      </c>
      <c r="H16" s="148">
        <v>-4.808799587022989</v>
      </c>
      <c r="I16" s="148">
        <v>3.8649257467045004</v>
      </c>
      <c r="J16" s="151">
        <v>-0.5321605719220059</v>
      </c>
      <c r="K16" s="96"/>
      <c r="L16" s="184"/>
      <c r="N16" s="91"/>
      <c r="O16" s="133"/>
      <c r="S16" s="73"/>
      <c r="T16" s="73"/>
      <c r="U16" s="73"/>
      <c r="V16" s="75"/>
      <c r="W16" s="75"/>
      <c r="X16" s="73"/>
      <c r="Y16" s="75"/>
      <c r="Z16" s="75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24" customHeight="1">
      <c r="A17" s="83"/>
      <c r="C17" s="98"/>
      <c r="D17" s="252" t="s">
        <v>93</v>
      </c>
      <c r="E17" s="180" t="s">
        <v>107</v>
      </c>
      <c r="F17" s="158">
        <v>42146</v>
      </c>
      <c r="G17" s="146">
        <v>4.781077000503274</v>
      </c>
      <c r="H17" s="148">
        <v>-3.5037160624905255</v>
      </c>
      <c r="I17" s="148">
        <v>6.062034999476069</v>
      </c>
      <c r="J17" s="151">
        <v>4.100182779232313</v>
      </c>
      <c r="K17" s="98"/>
      <c r="L17" s="184"/>
      <c r="N17" s="129"/>
      <c r="O17" s="133"/>
      <c r="S17" s="73"/>
      <c r="T17" s="73"/>
      <c r="U17" s="73"/>
      <c r="V17" s="74"/>
      <c r="W17" s="74"/>
      <c r="X17" s="73"/>
      <c r="Y17" s="75"/>
      <c r="Z17" s="75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24" customHeight="1">
      <c r="A18" s="83"/>
      <c r="C18" s="98"/>
      <c r="D18" s="252" t="s">
        <v>94</v>
      </c>
      <c r="E18" s="180" t="s">
        <v>120</v>
      </c>
      <c r="F18" s="158">
        <v>38653</v>
      </c>
      <c r="G18" s="146">
        <v>-4.2907609396353905</v>
      </c>
      <c r="H18" s="148">
        <v>-7.767330333809312</v>
      </c>
      <c r="I18" s="148">
        <v>3.4673131974060993</v>
      </c>
      <c r="J18" s="151">
        <v>9.12453064566219</v>
      </c>
      <c r="K18" s="98"/>
      <c r="L18" s="184"/>
      <c r="N18" s="91" t="str">
        <f ca="1">"Tableau"&amp;MID(MID(CELL("filename",$A$1),FIND("]",CELL("filename",$A$1))+1,256),FIND(" ",MID(CELL("filename",$A$1),FIND("]",CELL("filename",$A$1))+1,256),"1"),256)&amp;":"</f>
        <v>Tableau 10.3:</v>
      </c>
      <c r="O18" s="108" t="s">
        <v>596</v>
      </c>
      <c r="S18" s="73"/>
      <c r="T18" s="73"/>
      <c r="U18" s="73"/>
      <c r="V18" s="74"/>
      <c r="W18" s="74"/>
      <c r="X18" s="73"/>
      <c r="Y18" s="75"/>
      <c r="Z18" s="75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" customHeight="1">
      <c r="A19" s="83"/>
      <c r="C19" s="98"/>
      <c r="D19" s="252" t="s">
        <v>95</v>
      </c>
      <c r="E19" s="180" t="s">
        <v>108</v>
      </c>
      <c r="F19" s="158">
        <v>37593</v>
      </c>
      <c r="G19" s="146">
        <v>1.7330099958597032</v>
      </c>
      <c r="H19" s="148">
        <v>-5.3488372093023315</v>
      </c>
      <c r="I19" s="148">
        <v>6.019656019656011</v>
      </c>
      <c r="J19" s="151">
        <v>8.902085747392817</v>
      </c>
      <c r="K19" s="98"/>
      <c r="L19" s="184"/>
      <c r="N19" s="34"/>
      <c r="O19" s="133"/>
      <c r="S19" s="73"/>
      <c r="T19" s="73"/>
      <c r="U19" s="73"/>
      <c r="V19" s="74"/>
      <c r="W19" s="74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24" customHeight="1">
      <c r="A20" s="83"/>
      <c r="C20" s="98"/>
      <c r="D20" s="252" t="s">
        <v>96</v>
      </c>
      <c r="E20" s="180" t="s">
        <v>121</v>
      </c>
      <c r="F20" s="158">
        <v>36587</v>
      </c>
      <c r="G20" s="146">
        <v>-11.380526035457933</v>
      </c>
      <c r="H20" s="148">
        <v>-5.598168288494563</v>
      </c>
      <c r="I20" s="148">
        <v>5.584525830705786</v>
      </c>
      <c r="J20" s="151">
        <v>5.05656693275138</v>
      </c>
      <c r="K20" s="98"/>
      <c r="L20" s="184"/>
      <c r="N20" s="34"/>
      <c r="S20" s="73"/>
      <c r="T20" s="73"/>
      <c r="U20" s="73"/>
      <c r="V20" s="74"/>
      <c r="W20" s="74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24" ht="24" customHeight="1">
      <c r="A21" s="83"/>
      <c r="C21" s="98"/>
      <c r="D21" s="255" t="s">
        <v>808</v>
      </c>
      <c r="E21" s="180" t="s">
        <v>122</v>
      </c>
      <c r="F21" s="158">
        <v>33638</v>
      </c>
      <c r="G21" s="146">
        <v>-2.8550304271171</v>
      </c>
      <c r="H21" s="148">
        <v>-5.274866811076635</v>
      </c>
      <c r="I21" s="148">
        <v>-3.1489493201483327</v>
      </c>
      <c r="J21" s="151">
        <v>7.329057783733759</v>
      </c>
      <c r="K21" s="98"/>
      <c r="L21" s="184"/>
      <c r="N21" s="34"/>
      <c r="S21" s="73"/>
      <c r="T21" s="73"/>
      <c r="U21" s="73"/>
      <c r="V21" s="75"/>
      <c r="W21" s="75"/>
      <c r="X21" s="73"/>
    </row>
    <row r="22" spans="1:24" ht="36" customHeight="1">
      <c r="A22" s="83"/>
      <c r="C22" s="98"/>
      <c r="D22" s="252" t="s">
        <v>97</v>
      </c>
      <c r="E22" s="180" t="s">
        <v>15</v>
      </c>
      <c r="F22" s="158">
        <v>31190</v>
      </c>
      <c r="G22" s="146">
        <v>-1.4416082528766054</v>
      </c>
      <c r="H22" s="148">
        <v>-12.026972624798717</v>
      </c>
      <c r="I22" s="148">
        <v>5.087137245929156</v>
      </c>
      <c r="J22" s="151">
        <v>13.183583118626842</v>
      </c>
      <c r="K22" s="98"/>
      <c r="L22" s="184"/>
      <c r="N22" s="6" t="s">
        <v>27</v>
      </c>
      <c r="S22" s="73"/>
      <c r="T22" s="73"/>
      <c r="U22" s="73"/>
      <c r="V22" s="75"/>
      <c r="W22" s="75"/>
      <c r="X22" s="73"/>
    </row>
    <row r="23" spans="1:24" ht="12" customHeight="1">
      <c r="A23" s="83"/>
      <c r="C23" s="98"/>
      <c r="D23" s="252" t="s">
        <v>98</v>
      </c>
      <c r="E23" s="180" t="s">
        <v>123</v>
      </c>
      <c r="F23" s="158">
        <v>30265</v>
      </c>
      <c r="G23" s="146">
        <v>-2.1867395579852626</v>
      </c>
      <c r="H23" s="148">
        <v>-6.229765191016597</v>
      </c>
      <c r="I23" s="148">
        <v>1.5409776485553408</v>
      </c>
      <c r="J23" s="151">
        <v>8.325280074447903</v>
      </c>
      <c r="K23" s="98"/>
      <c r="L23" s="184"/>
      <c r="N23" s="2" t="s">
        <v>30</v>
      </c>
      <c r="P23" s="122"/>
      <c r="S23" s="73"/>
      <c r="T23" s="73"/>
      <c r="U23" s="73"/>
      <c r="V23" s="75"/>
      <c r="W23" s="75"/>
      <c r="X23" s="73"/>
    </row>
    <row r="24" spans="1:24" ht="12" customHeight="1">
      <c r="A24" s="83"/>
      <c r="C24" s="98"/>
      <c r="D24" s="252" t="s">
        <v>99</v>
      </c>
      <c r="E24" s="180" t="s">
        <v>125</v>
      </c>
      <c r="F24" s="158">
        <v>22707</v>
      </c>
      <c r="G24" s="146">
        <v>5.347076823965196</v>
      </c>
      <c r="H24" s="148">
        <v>2.507261886561693</v>
      </c>
      <c r="I24" s="148">
        <v>8.322147651006716</v>
      </c>
      <c r="J24" s="151">
        <v>4.213135068153662</v>
      </c>
      <c r="K24" s="98"/>
      <c r="L24" s="184"/>
      <c r="N24" s="2"/>
      <c r="P24" s="122"/>
      <c r="S24" s="73"/>
      <c r="T24" s="73"/>
      <c r="U24" s="73"/>
      <c r="V24" s="75"/>
      <c r="W24" s="75"/>
      <c r="X24" s="73"/>
    </row>
    <row r="25" spans="1:24" ht="12" customHeight="1">
      <c r="A25" s="83"/>
      <c r="C25" s="98"/>
      <c r="D25" s="252" t="s">
        <v>100</v>
      </c>
      <c r="E25" s="180" t="s">
        <v>124</v>
      </c>
      <c r="F25" s="158">
        <v>22658</v>
      </c>
      <c r="G25" s="146">
        <v>-0.03762613305968898</v>
      </c>
      <c r="H25" s="148">
        <v>-12.606077196824529</v>
      </c>
      <c r="I25" s="148">
        <v>-12.286609240407216</v>
      </c>
      <c r="J25" s="151">
        <v>1.142755111150791</v>
      </c>
      <c r="K25" s="98"/>
      <c r="L25" s="184"/>
      <c r="N25" s="2" t="s">
        <v>35</v>
      </c>
      <c r="P25" s="122"/>
      <c r="S25" s="73"/>
      <c r="T25" s="73"/>
      <c r="U25" s="73"/>
      <c r="V25" s="75"/>
      <c r="W25" s="75"/>
      <c r="X25" s="73"/>
    </row>
    <row r="26" spans="1:24" ht="12" customHeight="1">
      <c r="A26" s="83"/>
      <c r="C26" s="99"/>
      <c r="D26" s="253" t="s">
        <v>101</v>
      </c>
      <c r="E26" s="181" t="s">
        <v>126</v>
      </c>
      <c r="F26" s="159">
        <v>22622</v>
      </c>
      <c r="G26" s="146">
        <v>1.825862473597752</v>
      </c>
      <c r="H26" s="149">
        <v>-9.610952337051714</v>
      </c>
      <c r="I26" s="149">
        <v>9.102962925187413</v>
      </c>
      <c r="J26" s="152">
        <v>5.739927082359529</v>
      </c>
      <c r="K26" s="99"/>
      <c r="L26" s="184"/>
      <c r="N26" s="2"/>
      <c r="S26" s="73"/>
      <c r="T26" s="73"/>
      <c r="U26" s="73"/>
      <c r="V26" s="74"/>
      <c r="W26" s="74"/>
      <c r="X26" s="73"/>
    </row>
    <row r="27" spans="1:24" ht="12" customHeight="1">
      <c r="A27" s="83"/>
      <c r="C27" s="138"/>
      <c r="D27" s="139"/>
      <c r="E27" s="139"/>
      <c r="F27" s="140"/>
      <c r="G27" s="140"/>
      <c r="H27" s="140"/>
      <c r="I27" s="140"/>
      <c r="J27" s="140"/>
      <c r="K27" s="138"/>
      <c r="N27" s="2" t="s">
        <v>40</v>
      </c>
      <c r="S27" s="73"/>
      <c r="T27" s="73"/>
      <c r="U27" s="73"/>
      <c r="V27" s="73"/>
      <c r="W27" s="73"/>
      <c r="X27" s="73"/>
    </row>
    <row r="28" spans="1:24" ht="12" customHeight="1">
      <c r="A28" s="83"/>
      <c r="C28" s="76"/>
      <c r="D28" s="141"/>
      <c r="E28" s="141"/>
      <c r="F28" s="120"/>
      <c r="G28" s="120"/>
      <c r="H28" s="120"/>
      <c r="I28" s="120"/>
      <c r="J28" s="120"/>
      <c r="K28" s="76"/>
      <c r="N28" s="2"/>
      <c r="S28" s="73"/>
      <c r="T28" s="73"/>
      <c r="U28" s="73"/>
      <c r="V28" s="73"/>
      <c r="W28" s="73"/>
      <c r="X28" s="73"/>
    </row>
    <row r="29" spans="1:14" ht="12" customHeight="1">
      <c r="A29" s="83"/>
      <c r="C29" s="76"/>
      <c r="D29" s="141"/>
      <c r="E29" s="141"/>
      <c r="F29" s="120"/>
      <c r="G29" s="120"/>
      <c r="H29" s="120"/>
      <c r="I29" s="120"/>
      <c r="J29" s="120"/>
      <c r="K29" s="76"/>
      <c r="N29" s="14" t="s">
        <v>49</v>
      </c>
    </row>
    <row r="30" spans="1:15" ht="36" customHeight="1">
      <c r="A30" s="83"/>
      <c r="B30" s="71" t="s">
        <v>30</v>
      </c>
      <c r="C30" s="266"/>
      <c r="D30" s="278" t="s">
        <v>1217</v>
      </c>
      <c r="E30" s="276" t="s">
        <v>446</v>
      </c>
      <c r="F30" s="274" t="s">
        <v>448</v>
      </c>
      <c r="G30" s="261" t="s">
        <v>449</v>
      </c>
      <c r="H30" s="273"/>
      <c r="I30" s="273"/>
      <c r="J30" s="273"/>
      <c r="K30" s="142"/>
      <c r="N30" s="2" t="s">
        <v>30</v>
      </c>
      <c r="O30" s="15" t="s">
        <v>440</v>
      </c>
    </row>
    <row r="31" spans="1:17" ht="12" customHeight="1">
      <c r="A31" s="83"/>
      <c r="B31" s="83"/>
      <c r="C31" s="267"/>
      <c r="D31" s="279"/>
      <c r="E31" s="277"/>
      <c r="F31" s="275"/>
      <c r="G31" s="87">
        <v>2008</v>
      </c>
      <c r="H31" s="135">
        <v>2009</v>
      </c>
      <c r="I31" s="135">
        <v>2010</v>
      </c>
      <c r="J31" s="70">
        <v>2011</v>
      </c>
      <c r="K31" s="70"/>
      <c r="N31" s="2"/>
      <c r="O31" s="16"/>
      <c r="Q31" s="134"/>
    </row>
    <row r="32" spans="1:17" ht="12" customHeight="1">
      <c r="A32" s="83"/>
      <c r="B32" s="83"/>
      <c r="C32" s="155"/>
      <c r="D32" s="156"/>
      <c r="E32" s="156"/>
      <c r="F32" s="156"/>
      <c r="G32" s="156"/>
      <c r="H32" s="156"/>
      <c r="I32" s="155"/>
      <c r="J32" s="153"/>
      <c r="K32" s="154"/>
      <c r="N32" s="2" t="s">
        <v>35</v>
      </c>
      <c r="O32" s="15" t="s">
        <v>441</v>
      </c>
      <c r="Q32" s="134"/>
    </row>
    <row r="33" spans="1:17" ht="24" customHeight="1">
      <c r="A33" s="83"/>
      <c r="B33" s="83" t="s">
        <v>40</v>
      </c>
      <c r="C33" s="266"/>
      <c r="D33" s="278" t="s">
        <v>699</v>
      </c>
      <c r="E33" s="276" t="s">
        <v>447</v>
      </c>
      <c r="F33" s="274" t="s">
        <v>450</v>
      </c>
      <c r="G33" s="261" t="s">
        <v>451</v>
      </c>
      <c r="H33" s="273"/>
      <c r="I33" s="273"/>
      <c r="J33" s="273"/>
      <c r="K33" s="142"/>
      <c r="N33" s="2"/>
      <c r="O33" s="17"/>
      <c r="Q33" s="134"/>
    </row>
    <row r="34" spans="1:15" ht="12" customHeight="1">
      <c r="A34" s="83"/>
      <c r="B34" s="83"/>
      <c r="C34" s="267"/>
      <c r="D34" s="279"/>
      <c r="E34" s="277"/>
      <c r="F34" s="275"/>
      <c r="G34" s="87">
        <v>2008</v>
      </c>
      <c r="H34" s="135">
        <v>2009</v>
      </c>
      <c r="I34" s="135">
        <v>2010</v>
      </c>
      <c r="J34" s="70">
        <v>2011</v>
      </c>
      <c r="K34" s="70"/>
      <c r="N34" s="2" t="s">
        <v>40</v>
      </c>
      <c r="O34" s="15" t="s">
        <v>442</v>
      </c>
    </row>
    <row r="35" spans="1:11" ht="12" customHeight="1">
      <c r="A35" s="83"/>
      <c r="B35" s="83"/>
      <c r="C35" s="76"/>
      <c r="D35" s="141"/>
      <c r="E35" s="141"/>
      <c r="F35" s="120"/>
      <c r="G35" s="120"/>
      <c r="H35" s="120"/>
      <c r="I35" s="120"/>
      <c r="J35" s="120"/>
      <c r="K35" s="76"/>
    </row>
    <row r="36" spans="1:11" ht="12" customHeight="1">
      <c r="A36" s="83"/>
      <c r="B36" s="83"/>
      <c r="C36" s="76"/>
      <c r="D36" s="141"/>
      <c r="E36" s="141"/>
      <c r="F36" s="120"/>
      <c r="G36" s="120"/>
      <c r="H36" s="120"/>
      <c r="I36" s="120"/>
      <c r="J36" s="120"/>
      <c r="K36" s="76"/>
    </row>
    <row r="37" spans="1:11" ht="12" customHeight="1">
      <c r="A37" s="83"/>
      <c r="B37" s="83"/>
      <c r="C37" s="76"/>
      <c r="D37" s="141"/>
      <c r="E37" s="141"/>
      <c r="F37" s="120"/>
      <c r="G37" s="120"/>
      <c r="H37" s="120"/>
      <c r="I37" s="120"/>
      <c r="J37" s="120"/>
      <c r="K37" s="76"/>
    </row>
    <row r="38" spans="1:11" ht="12" customHeight="1">
      <c r="A38" s="83"/>
      <c r="B38" s="83"/>
      <c r="C38" s="76"/>
      <c r="D38" s="141"/>
      <c r="E38" s="141"/>
      <c r="F38" s="120"/>
      <c r="G38" s="120"/>
      <c r="H38" s="120"/>
      <c r="I38" s="120"/>
      <c r="J38" s="120"/>
      <c r="K38" s="76"/>
    </row>
    <row r="39" spans="1:11" ht="12" customHeight="1">
      <c r="A39" s="83"/>
      <c r="B39" s="83"/>
      <c r="C39" s="76"/>
      <c r="D39" s="136"/>
      <c r="E39" s="136"/>
      <c r="F39" s="137"/>
      <c r="G39" s="137"/>
      <c r="H39" s="137"/>
      <c r="I39" s="137"/>
      <c r="J39" s="120"/>
      <c r="K39" s="76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G10:J10"/>
    <mergeCell ref="G30:J30"/>
    <mergeCell ref="D10:D11"/>
    <mergeCell ref="C10:C11"/>
    <mergeCell ref="E10:E11"/>
    <mergeCell ref="F10:F11"/>
    <mergeCell ref="C30:C31"/>
    <mergeCell ref="C33:C34"/>
    <mergeCell ref="G33:J33"/>
    <mergeCell ref="F30:F31"/>
    <mergeCell ref="E30:E31"/>
    <mergeCell ref="D30:D31"/>
    <mergeCell ref="F33:F34"/>
    <mergeCell ref="E33:E34"/>
    <mergeCell ref="D33:D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OENNERFORS Asa (ESTAT)</cp:lastModifiedBy>
  <cp:lastPrinted>2012-11-07T09:27:54Z</cp:lastPrinted>
  <dcterms:created xsi:type="dcterms:W3CDTF">2012-11-06T10:50:07Z</dcterms:created>
  <dcterms:modified xsi:type="dcterms:W3CDTF">2013-07-08T12:50:59Z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-1913208691</vt:i4>
  </property>
  <property fmtid="{D5CDD505-2E9C-101B-9397-08002B2CF9AE}" pid="3" name="_NewReviewCycle">
    <vt:lpwstr/>
  </property>
  <property fmtid="{D5CDD505-2E9C-101B-9397-08002B2CF9AE}" pid="4" name="_EmailSubject">
    <vt:lpwstr>I was killing time identifying folders on the Admin and Common drives to delete or clean up ...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