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drawings/drawing25.xml" ContentType="application/vnd.openxmlformats-officedocument.drawing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Default Extension="vml" ContentType="application/vnd.openxmlformats-officedocument.vmlDrawing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drawings/drawing29.xml" ContentType="application/vnd.openxmlformats-officedocument.drawing+xml"/>
  <Override PartName="/xl/worksheets/sheet37.xml" ContentType="application/vnd.openxmlformats-officedocument.spreadsheetml.worksheet+xml"/>
  <Override PartName="/xl/drawings/drawing30.xml" ContentType="application/vnd.openxmlformats-officedocument.drawing+xml"/>
  <Override PartName="/xl/worksheets/sheet38.xml" ContentType="application/vnd.openxmlformats-officedocument.spreadsheetml.worksheet+xml"/>
  <Override PartName="/xl/drawings/drawing31.xml" ContentType="application/vnd.openxmlformats-officedocument.drawing+xml"/>
  <Override PartName="/xl/worksheets/sheet39.xml" ContentType="application/vnd.openxmlformats-officedocument.spreadsheetml.worksheet+xml"/>
  <Override PartName="/xl/drawings/drawing32.xml" ContentType="application/vnd.openxmlformats-officedocument.drawing+xml"/>
  <Override PartName="/xl/worksheets/sheet40.xml" ContentType="application/vnd.openxmlformats-officedocument.spreadsheetml.worksheet+xml"/>
  <Override PartName="/xl/drawings/drawing33.xml" ContentType="application/vnd.openxmlformats-officedocument.drawing+xml"/>
  <Override PartName="/xl/worksheets/sheet41.xml" ContentType="application/vnd.openxmlformats-officedocument.spreadsheetml.worksheet+xml"/>
  <Override PartName="/xl/drawings/drawing34.xml" ContentType="application/vnd.openxmlformats-officedocument.drawing+xml"/>
  <Override PartName="/xl/worksheets/sheet42.xml" ContentType="application/vnd.openxmlformats-officedocument.spreadsheetml.worksheet+xml"/>
  <Override PartName="/xl/drawings/drawing35.xml" ContentType="application/vnd.openxmlformats-officedocument.drawing+xml"/>
  <Override PartName="/xl/worksheets/sheet43.xml" ContentType="application/vnd.openxmlformats-officedocument.spreadsheetml.worksheet+xml"/>
  <Override PartName="/xl/drawings/drawing36.xml" ContentType="application/vnd.openxmlformats-officedocument.drawing+xml"/>
  <Override PartName="/xl/worksheets/sheet44.xml" ContentType="application/vnd.openxmlformats-officedocument.spreadsheetml.worksheet+xml"/>
  <Override PartName="/xl/drawings/drawing37.xml" ContentType="application/vnd.openxmlformats-officedocument.drawing+xml"/>
  <Override PartName="/xl/worksheets/sheet45.xml" ContentType="application/vnd.openxmlformats-officedocument.spreadsheetml.worksheet+xml"/>
  <Override PartName="/xl/drawings/drawing38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drawings/drawing39.xml" ContentType="application/vnd.openxmlformats-officedocument.drawing+xml"/>
  <Override PartName="/xl/worksheets/sheet48.xml" ContentType="application/vnd.openxmlformats-officedocument.spreadsheetml.worksheet+xml"/>
  <Override PartName="/xl/drawings/drawing40.xml" ContentType="application/vnd.openxmlformats-officedocument.drawing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drawings/drawing41.xml" ContentType="application/vnd.openxmlformats-officedocument.drawing+xml"/>
  <Override PartName="/xl/worksheets/sheet51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9320" windowHeight="15465" activeTab="0"/>
  </bookViews>
  <sheets>
    <sheet name="Table 11.1" sheetId="1" r:id="rId1"/>
    <sheet name="Figure 11.1" sheetId="2" r:id="rId2"/>
    <sheet name="Figure 11.2" sheetId="3" r:id="rId3"/>
    <sheet name="Figure 11.3" sheetId="4" r:id="rId4"/>
    <sheet name="Figure 11.4" sheetId="5" r:id="rId5"/>
    <sheet name="Table 11.2" sheetId="6" r:id="rId6"/>
    <sheet name="Table 11.3" sheetId="7" r:id="rId7"/>
    <sheet name="Figure 11.5" sheetId="8" r:id="rId8"/>
    <sheet name="Figure 11.6" sheetId="9" r:id="rId9"/>
    <sheet name="Figure 11.7" sheetId="10" r:id="rId10"/>
    <sheet name="Figure 11.8" sheetId="11" r:id="rId11"/>
    <sheet name="Figure 11.9" sheetId="12" r:id="rId12"/>
    <sheet name="Table 11.4" sheetId="13" r:id="rId13"/>
    <sheet name="Table 11.5" sheetId="14" r:id="rId14"/>
    <sheet name="Table 11.6" sheetId="15" r:id="rId15"/>
    <sheet name="Figure 11.10" sheetId="16" r:id="rId16"/>
    <sheet name="Table 11.7" sheetId="17" r:id="rId17"/>
    <sheet name="Figure 11.11" sheetId="18" r:id="rId18"/>
    <sheet name="Table 11.8" sheetId="19" r:id="rId19"/>
    <sheet name="Figure 11.12" sheetId="20" r:id="rId20"/>
    <sheet name="Figure 11.13" sheetId="21" r:id="rId21"/>
    <sheet name="Table 11.9" sheetId="22" r:id="rId22"/>
    <sheet name="Figure 11.14" sheetId="23" r:id="rId23"/>
    <sheet name="Figure 11.15" sheetId="24" r:id="rId24"/>
    <sheet name="Figure 11.16" sheetId="25" r:id="rId25"/>
    <sheet name="Figure 11.17" sheetId="26" r:id="rId26"/>
    <sheet name="Figure 11.18" sheetId="27" r:id="rId27"/>
    <sheet name="Figure 11.19" sheetId="28" r:id="rId28"/>
    <sheet name="Figure 11.20" sheetId="29" r:id="rId29"/>
    <sheet name="Figure 11.21" sheetId="30" r:id="rId30"/>
    <sheet name="Figure 11.22" sheetId="31" r:id="rId31"/>
    <sheet name="Figure 11.23" sheetId="32" r:id="rId32"/>
    <sheet name="Figure 11.24" sheetId="33" r:id="rId33"/>
    <sheet name="Figure 11.25" sheetId="34" r:id="rId34"/>
    <sheet name="Figure 11.26" sheetId="35" r:id="rId35"/>
    <sheet name="Figure 11.27" sheetId="36" r:id="rId36"/>
    <sheet name="Figure 11.28" sheetId="37" r:id="rId37"/>
    <sheet name="Figure 11.29" sheetId="38" r:id="rId38"/>
    <sheet name="Figure 11.30" sheetId="39" r:id="rId39"/>
    <sheet name="Figure 11.31" sheetId="40" r:id="rId40"/>
    <sheet name="Figure 11.32" sheetId="41" r:id="rId41"/>
    <sheet name="Figure 11.33" sheetId="42" r:id="rId42"/>
    <sheet name="Figure 11.34" sheetId="43" r:id="rId43"/>
    <sheet name="Figure 11.35" sheetId="44" r:id="rId44"/>
    <sheet name="Figure 11.36" sheetId="45" r:id="rId45"/>
    <sheet name="Map 11.1" sheetId="46" r:id="rId46"/>
    <sheet name="Figure 11.37" sheetId="47" r:id="rId47"/>
    <sheet name="Figure 11.38" sheetId="48" r:id="rId48"/>
    <sheet name="Table 11.10" sheetId="49" r:id="rId49"/>
    <sheet name="Figure 11.39" sheetId="50" r:id="rId50"/>
    <sheet name="Figure 11.40" sheetId="51" r:id="rId51"/>
  </sheets>
  <definedNames>
    <definedName name="_xlnm.Print_Area" localSheetId="24">'Figure 11.16'!$D$10:$L$64</definedName>
    <definedName name="_xlnm.Print_Area" localSheetId="25">'Figure 11.17'!#REF!</definedName>
    <definedName name="_xlnm.Print_Area" localSheetId="7">'Figure 11.5'!$C$1:$K$43</definedName>
  </definedNames>
  <calcPr fullCalcOnLoad="1"/>
</workbook>
</file>

<file path=xl/sharedStrings.xml><?xml version="1.0" encoding="utf-8"?>
<sst xmlns="http://schemas.openxmlformats.org/spreadsheetml/2006/main" count="1973" uniqueCount="634">
  <si>
    <t>http://appsso.eurostat.ec.europa.eu/nui/show.do?query=BOOKMARK_DS-053700_QID_1AD43EF3_UID_-3F171EB0&amp;layout=TIME,C,X,0;GEO,L,Y,0;SRC,L,Z,0;UNIT,L,Z,1;INDICATORS,C,Z,2;&amp;zSelection=DS-053700INDICATORS,OBS_FLAG;DS-053700SRC,FR_6;DS-053700UNIT,M3_HAB;&amp;rankName1=TIME_1_2_0_0&amp;rankName2=SRC_1_2_-1_2&amp;rankName3=INDICATORS_1_2_-1_2&amp;rankName4=UNIT_1_2_-1_2&amp;rankName5=GEO_1_2_0_1&amp;rStp=&amp;cStp=&amp;rDCh=&amp;cDCh=&amp;rDM=true&amp;cDM=true&amp;footnes=false&amp;empty=false&amp;wai=false&amp;time_mode=ROLLING&amp;lang=EN</t>
  </si>
  <si>
    <t>(million m³)</t>
  </si>
  <si>
    <t>Groundwater abstraction</t>
  </si>
  <si>
    <t>Surface water abstraction</t>
  </si>
  <si>
    <t>Germany (1)</t>
  </si>
  <si>
    <t>Greece (2)</t>
  </si>
  <si>
    <t>Spain (3)</t>
  </si>
  <si>
    <t>France (3)</t>
  </si>
  <si>
    <t>Cyprus (4)</t>
  </si>
  <si>
    <t>Hungary (3)</t>
  </si>
  <si>
    <t>Netherlands (5)</t>
  </si>
  <si>
    <t>United Kingdom (6)</t>
  </si>
  <si>
    <t>Switzerland (3)</t>
  </si>
  <si>
    <t>Turkey (7)</t>
  </si>
  <si>
    <t>(1) 1998 instead of 1997; 2001 instead of 2002.</t>
  </si>
  <si>
    <t>(2) 1996 instead of 1997.</t>
  </si>
  <si>
    <t>(3) 2006 instead of 2007.</t>
  </si>
  <si>
    <t>(4) 1998 instead of 1997.</t>
  </si>
  <si>
    <t>(5) 1996 instead of 1997; 2001 instead of 2002; 2006 instead of 2007.</t>
  </si>
  <si>
    <t>(6) England and Wales only; 2006 instead of 2007.</t>
  </si>
  <si>
    <t>(7) 2001 instead of 2002 for surface water abstraction.</t>
  </si>
  <si>
    <t>Source: Eurostat (env_watq2_1)</t>
  </si>
  <si>
    <t>http://appsso.eurostat.ec.europa.eu/nui/show.do?query=BOOKMARK_DS-054176_QID_-6018EF9C_UID_-3F171EB0&amp;layout=SRC,L,X,0;TIME,C,X,1;GEO,L,Y,0;CONS,L,Z,0;UNIT,L,Z,1;INDICATORS,C,Z,2;&amp;zSelection=DS-054176UNIT,MIO_M3;DS-054176CONS,WA_1;DS-054176INDICATORS,OBS_FLAG;&amp;rankName1=CONS_1_2_-1_2&amp;rankName2=TIME_1_2_1_0&amp;rankName3=SRC_1_2_0_0&amp;rankName4=INDICATORS_1_2_-1_2&amp;rankName5=UNIT_1_2_-1_2&amp;rankName6=GEO_1_2_0_1&amp;rStp=&amp;cStp=&amp;rDCh=&amp;cDCh=&amp;rDM=true&amp;cDM=true&amp;footnes=false&amp;empty=false&amp;wai=false&amp;time_mode=ROLLING&amp;lang=EN</t>
  </si>
  <si>
    <t>(m³ per inhabitant)</t>
  </si>
  <si>
    <t>Finland (2)</t>
  </si>
  <si>
    <t>(1) Spain, France, Hungary, the Netherlands, Switzerland and Turkey, 2006; Finland and Iceland, 2005; Denmark, Estonia and the United Kingdom, 2004; Austria, Italy, Latvia and Luxembourg, not available.</t>
  </si>
  <si>
    <t>(2) Estimate.</t>
  </si>
  <si>
    <t>http://appsso.eurostat.ec.europa.eu/nui/show.do?query=BOOKMARK_DS-054176_QID_49210322_UID_-3F171EB0&amp;layout=SRC,L,X,0;TIME,C,X,1;GEO,L,Y,0;CONS,L,Z,0;UNIT,L,Z,1;INDICATORS,C,Z,2;&amp;zSelection=DS-054176UNIT,M3_HAB;DS-054176CONS,WA_1_1;DS-054176INDICATORS,OBS_FLAG;&amp;rankName1=CONS_1_2_-1_2&amp;rankName2=INDICATORS_1_2_-1_2&amp;rankName3=UNIT_1_2_-1_2&amp;rankName4=SRC_1_2_0_0&amp;rankName5=TIME_1_0_1_0&amp;rankName6=GEO_1_2_0_1&amp;rStp=&amp;cStp=&amp;rDCh=&amp;cDCh=&amp;rDM=true&amp;cDM=true&amp;footnes=false&amp;empty=false&amp;wai=false&amp;time_mode=ROLLING&amp;lang=EN</t>
  </si>
  <si>
    <t>http://appsso.eurostat.ec.europa.eu/nui/show.do?query=BOOKMARK_DS-054176_QID_111A6910_UID_-3F171EB0&amp;layout=SRC,L,X,0;TIME,C,X,1;GEO,L,Y,0;CONS,L,Z,0;UNIT,L,Z,1;INDICATORS,C,Z,2;&amp;zSelection=DS-054176UNIT,MIO_M3;DS-054176CONS,WA_1_1;DS-054176INDICATORS,OBS_FLAG;&amp;rankName1=CONS_1_2_-1_2&amp;rankName2=INDICATORS_1_2_-1_2&amp;rankName3=UNIT_1_2_-1_2&amp;rankName4=SRC_1_2_0_0&amp;rankName5=TIME_1_0_1_0&amp;rankName6=GEO_1_2_0_1&amp;rStp=&amp;cStp=&amp;rDCh=&amp;cDCh=&amp;rDM=true&amp;cDM=true&amp;footnes=false&amp;empty=false&amp;wai=false&amp;time_mode=ROLLING&amp;lang=EN</t>
  </si>
  <si>
    <t xml:space="preserve">Belgium </t>
  </si>
  <si>
    <t>Portugal (1)</t>
  </si>
  <si>
    <t xml:space="preserve">Slovakia </t>
  </si>
  <si>
    <t>United Kingdom (2)</t>
  </si>
  <si>
    <t>(1) The totals for urban wastewater treatment also contain values for preliminary treatment and for undefined treatment. These values refer to the public urban wastewater treatment, including collective septic tanks.</t>
  </si>
  <si>
    <t>(2) England and Wales only.</t>
  </si>
  <si>
    <t>Source: Eurostat (env_watq4)</t>
  </si>
  <si>
    <t>http://appsso.eurostat.ec.europa.eu/nui/show.do?query=BOOKMARK_DS-054178_QID_-21AA4C65_UID_-3F171EB0&amp;layout=TIME,C,X,0;GEO,L,Y,0;SRC,L,Z,0;UNIT,L,Z,1;INDICATORS,C,Z,2;&amp;zSelection=DS-054178UNIT,PC;DS-054178INDICATORS,OBS_FLAG;DS-054178SRC,WW0_2;&amp;rankName1=SRC_1_2_-1_2&amp;rankName2=INDICATORS_1_2_-1_2&amp;rankName3=UNIT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</si>
  <si>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Primary</t>
  </si>
  <si>
    <t>Secondary</t>
  </si>
  <si>
    <t>Tertiary</t>
  </si>
  <si>
    <t>Sweden (2)</t>
  </si>
  <si>
    <t>Switzerland (2)</t>
  </si>
  <si>
    <t>Croatia (3)</t>
  </si>
  <si>
    <t>FYR of Macedonia (4)</t>
  </si>
  <si>
    <t>(1) Malta, 2008; Hungary, the Netherlands, Austria, Sweden and Turkey, 2006; Ireland, Italy, Cyprus, Romania (only tertiary treatment), Iceland and Switzerland, 2005; Denmark, Spain, France, Luxembourg, Slovakia, Finland and the United Kingdom, not available.</t>
  </si>
  <si>
    <t>(2) Primary, not available.</t>
  </si>
  <si>
    <t>(3) Primary and tertiary, not available.</t>
  </si>
  <si>
    <t>(4) Secondary and tertiary, not available.</t>
  </si>
  <si>
    <t>http://appsso.eurostat.ec.europa.eu/nui/show.do?query=BOOKMARK_DS-054178_QID_-6F509475_UID_-3F171EB0&amp;layout=SRC,L,X,0;GEO,L,Y,0;UNIT,L,Z,0;TIME,C,Z,1;INDICATORS,C,Z,2;&amp;zSelection=DS-054178TIME,2007;DS-054178UNIT,PC;DS-054178INDICATORS,OBS_FLAG;&amp;rankName1=INDICATORS_1_2_-1_2&amp;rankName2=UNIT_1_2_-1_2&amp;rankName3=TIME_1_0_1_0&amp;rankName4=SRC_1_2_0_0&amp;rankName5=GEO_1_2_0_1&amp;rStp=&amp;cStp=&amp;rDCh=&amp;cDCh=&amp;rDM=true&amp;cDM=true&amp;footnes=false&amp;empty=false&amp;wai=false&amp;time_mode=ROLLING&amp;lang=EN</t>
  </si>
  <si>
    <t>(% of total mass)</t>
  </si>
  <si>
    <t>Agricultural use</t>
  </si>
  <si>
    <t>Compost and other applications</t>
  </si>
  <si>
    <t>Landfill</t>
  </si>
  <si>
    <t>Incineration</t>
  </si>
  <si>
    <t>Others</t>
  </si>
  <si>
    <t>Data not available</t>
  </si>
  <si>
    <t>(1) Malta, 2008; Greece, Spain, Netherlands, Austria and Switzerland, 2006; Italy, Cyprus and the United Kingdom, 2005; Belgium, France and Hungary, 2004; Luxembourg and Iceland, 2003; Sweden, 2002; Finland, 2000; Denmark and Portugal, not available.</t>
  </si>
  <si>
    <t>Source: Eurostat (env_watq6)</t>
  </si>
  <si>
    <t>http://appsso.eurostat.ec.europa.eu/nui/show.do?query=BOOKMARK_DS-053714_QID_35ED2306_UID_-3F171EB0&amp;layout=CONS,L,X,0;TIME,C,Y,0;GEO,L,Y,1;UNIT,L,Z,0;SRC,L,Z,1;INDICATORS,C,Z,2;&amp;zSelection=DS-053714SRC,WW1_1;DS-053714UNIT,MIO_KG;DS-053714INDICATORS,OBS_FLAG;&amp;rankName1=INDICATORS_1_2_-1_2&amp;rankName2=UNIT_1_2_-1_2&amp;rankName3=SRC_1_2_0_1&amp;rankName4=CONS_1_2_0_0&amp;rankName5=TIME_1_0_0_1&amp;rankName6=GEO_1_2_1_1&amp;sortR=ASC_-1_FIRST&amp;pprRK=FIRST&amp;pprSO=ASC&amp;rStp=&amp;cStp=&amp;rDCh=&amp;cDCh=&amp;rDM=true&amp;cDM=true&amp;footnes=false&amp;empty=false&amp;wai=false&amp;time_mode=ROLLING&amp;lang=EN</t>
  </si>
  <si>
    <t>Material flow accounts</t>
  </si>
  <si>
    <t>(2000=100)</t>
  </si>
  <si>
    <t>Gross domestic product (GDP)</t>
  </si>
  <si>
    <t>Domestic material consumption (DMC)</t>
  </si>
  <si>
    <t>Resource productivity: GDP/DMC</t>
  </si>
  <si>
    <t>DMC/capita</t>
  </si>
  <si>
    <t>Source: Eurostat (tsieb020 and env_ac_mfa)</t>
  </si>
  <si>
    <t>http://epp.eurostat.ec.europa.eu/tgm/table.do?tab=table&amp;tableSelection=1&amp;labeling=labels&amp;footnotes=yes&amp;language=en&amp;pcode=tsieb020&amp;plugin=1</t>
  </si>
  <si>
    <t>http://appsso.eurostat.ec.europa.eu/nui/show.do?query=BOOKMARK_DS-075779_QID_-78E81F6F_UID_-3F171EB0&amp;layout=TIME,C,X,0;INDIC_NV,L,Y,0;UNIT,L,Y,1;MATERIAL,L,Z,0;GEO,L,Z,1;INDICATORS,C,Z,2;&amp;zSelection=DS-075779MATERIAL,TOTAL;DS-075779GEO,EU27;DS-075779INDICATORS,OBS_FLAG;&amp;rankName1=MATERIAL_1_2_-1_2&amp;rankName2=INDICATORS_1_2_-1_2&amp;rankName3=GEO_1_2_1_0&amp;rankName4=TIME_1_0_0_0&amp;rankName5=INDIC-NV_1_2_0_1&amp;rankName6=UNIT_1_2_1_1&amp;sortC=ASC_-1_FIRST&amp;rStp=&amp;cStp=&amp;rDCh=&amp;cDCh=&amp;rDM=true&amp;cDM=true&amp;footnes=false&amp;empty=false&amp;wai=false&amp;time_mode=ROLLING&amp;lang=EN</t>
  </si>
  <si>
    <t>(tonnes per inhabitant)</t>
  </si>
  <si>
    <t xml:space="preserve">Domestic extraction </t>
  </si>
  <si>
    <t>Imports</t>
  </si>
  <si>
    <t>Domestic material consumption</t>
  </si>
  <si>
    <t xml:space="preserve">                                       </t>
  </si>
  <si>
    <t>Finland (1)</t>
  </si>
  <si>
    <t>Belgium (2)</t>
  </si>
  <si>
    <t>Cyprus (2)</t>
  </si>
  <si>
    <t>Malta (1)</t>
  </si>
  <si>
    <t>Norway (1)</t>
  </si>
  <si>
    <t>(1) Trade data are estimated using external trade statistics.</t>
  </si>
  <si>
    <t>(2) Estimates.</t>
  </si>
  <si>
    <t>Source: Eurostat (env_ac_mfa and demo_gind)</t>
  </si>
  <si>
    <t>http://appsso.eurostat.ec.europa.eu/nui/show.do?query=BOOKMARK_DS-075779_QID_3BEB9531_UID_-3F171EB0&amp;layout=INDIC_NV,L,X,0;GEO,L,Y,0;MATERIAL,L,Z,0;TIME,C,Z,1;UNIT,L,Z,2;INDICATORS,C,Z,3;&amp;zSelection=DS-075779MATERIAL,TOTAL;DS-075779TIME,2007;DS-075779INDICATORS,OBS_FLAG;DS-075779UNIT,1000T;&amp;rankName1=MATERIAL_1_2_-1_2&amp;rankName2=INDICATORS_1_2_-1_2&amp;rankName3=TIME_1_0_1_0&amp;rankName4=UNIT_1_2_1_1&amp;rankName5=INDIC-NV_1_2_0_0&amp;rankName6=GEO_1_2_0_1&amp;rStp=&amp;cStp=&amp;rDCh=&amp;cDCh=&amp;rDM=true&amp;cDM=true&amp;footnes=false&amp;empty=false&amp;wai=false&amp;time_mode=ROLLING&amp;lang=EN</t>
  </si>
  <si>
    <t>http://appsso.eurostat.ec.europa.eu/nui/show.do?query=BOOKMARK_DS-054722_QID_620C09A1_UID_-3F171EB0&amp;layout=TIME,C,X,0;GEO,L,Y,0;INDIC_DE,L,Z,0;INDICATORS,C,Z,1;&amp;zSelection=DS-054722INDIC_DE,AVG;DS-054722INDICATORS,OBS_FLAG;&amp;rankName1=TIME_1_2_0_0&amp;rankName2=INDIC-DE_1_2_-1_2&amp;rankName3=INDICATORS_1_2_-1_2&amp;rankName4=GEO_1_2_0_1&amp;rStp=&amp;cStp=&amp;rDCh=&amp;cDCh=&amp;rDM=true&amp;cDM=true&amp;footnes=false&amp;empty=false&amp;wai=false&amp;time_mode=NONE&amp;lang=EN</t>
  </si>
  <si>
    <t>Physical trade balance</t>
  </si>
  <si>
    <t>Source: Eurostat (env_ac_mfa)</t>
  </si>
  <si>
    <t>http://appsso.eurostat.ec.europa.eu/nui/show.do?query=BOOKMARK_DS-075779_QID_-710AC440_UID_-3F171EB0&amp;layout=TIME,C,X,0;INDIC_NV,L,Y,0;UNIT,L,Z,0;MATERIAL,L,Z,1;GEO,L,Z,2;INDICATORS,C,Z,3;&amp;zSelection=DS-075779MATERIAL,TOTAL;DS-075779GEO,EU27;DS-075779INDICATORS,OBS_FLAG;DS-075779UNIT,1000T;&amp;rankName1=MATERIAL_1_2_-1_2&amp;rankName2=INDICATORS_1_2_-1_2&amp;rankName3=UNIT_1_2_-1_2&amp;rankName4=GEO_1_2_1_1&amp;rankName5=TIME_1_0_0_0&amp;rankName6=INDIC-NV_1_2_0_1&amp;sortC=ASC_-1_FIRST&amp;rStp=&amp;cStp=&amp;rDCh=&amp;cDCh=&amp;rDM=true&amp;cDM=true&amp;footnes=false&amp;empty=false&amp;wai=false&amp;time_mode=ROLLING&amp;lang=EN</t>
  </si>
  <si>
    <t>(thousand tonnes)</t>
  </si>
  <si>
    <t>Sand and gravel</t>
  </si>
  <si>
    <t>Other non-metallic minerals</t>
  </si>
  <si>
    <t>Grazed biomass and crop residues</t>
  </si>
  <si>
    <t>Other biomass</t>
  </si>
  <si>
    <t>Fossil energy materials/ carriers</t>
  </si>
  <si>
    <t>Metal ores (gross ores)</t>
  </si>
  <si>
    <t>(1) Estimates; figures do not sum to 100 % due to rounding.</t>
  </si>
  <si>
    <t>http://appsso.eurostat.ec.europa.eu/nui/show.do?query=BOOKMARK_DS-075779_QID_-173B4852_UID_-3F171EB0&amp;layout=TIME,C,X,0;MATERIAL,L,Y,0;UNIT,L,Z,0;GEO,L,Z,1;INDIC_NV,L,Z,2;INDICATORS,C,Z,3;&amp;zSelection=DS-075779INDIC_NV,DEU;DS-075779GEO,EU27;DS-075779INDICATORS,OBS_FLAG;DS-075779UNIT,1000T;&amp;rankName1=INDICATORS_1_2_-1_2&amp;rankName2=UNIT_1_2_-1_2&amp;rankName3=GEO_1_2_-1_2&amp;rankName4=INDIC-NV_1_2_1_1&amp;rankName5=TIME_1_2_0_0&amp;rankName6=MATERIAL_1_2_0_1&amp;rStp=&amp;cStp=&amp;rDCh=&amp;cDCh=&amp;rDM=true&amp;cDM=true&amp;footnes=false&amp;empty=false&amp;wai=false&amp;time_mode=ROLLING&amp;lang=EN</t>
  </si>
  <si>
    <t>Exports</t>
  </si>
  <si>
    <t>http://appsso.eurostat.ec.europa.eu/nui/show.do?query=BOOKMARK_DS-075779_QID_3C01EDEE_UID_-3F171EB0&amp;layout=TIME,C,X,0;INDIC_NV,L,Y,0;UNIT,L,Z,0;GEO,L,Z,1;MATERIAL,L,Z,2;INDICATORS,C,Z,3;&amp;zSelection=DS-075779MATERIAL,TOTAL;DS-075779GEO,EU27;DS-075779INDICATORS,OBS_FLAG;DS-075779UNIT,1000T;&amp;rankName1=INDICATORS_1_2_-1_2&amp;rankName2=UNIT_1_2_-1_2&amp;rankName3=GEO_1_2_-1_2&amp;rankName4=MATERIAL_1_2_1_1&amp;rankName5=TIME_1_2_0_0&amp;rankName6=INDIC-NV_1_2_0_1&amp;rStp=&amp;cStp=&amp;rDCh=&amp;cDCh=&amp;rDM=true&amp;cDM=true&amp;footnes=false&amp;empty=false&amp;wai=false&amp;time_mode=ROLLING&amp;lang=EN</t>
  </si>
  <si>
    <t>Greece (2)</t>
  </si>
  <si>
    <t>Malta (2)</t>
  </si>
  <si>
    <t>Norway (2)</t>
  </si>
  <si>
    <t xml:space="preserve">(1) Negative values indicate net exporters, positive values indicate net importers.    </t>
  </si>
  <si>
    <t>(2) Trade data are estimated using external trade statistics.</t>
  </si>
  <si>
    <t>http://appsso.eurostat.ec.europa.eu/nui/show.do?query=BOOKMARK_DS-075779_QID_9F6DBBE_UID_-3F171EB0&amp;layout=INDIC_NV,L,X,0;GEO,L,Y,0;UNIT,L,Z,0;MATERIAL,L,Z,1;TIME,C,Z,2;INDICATORS,C,Z,3;&amp;zSelection=DS-075779TIME,2007;DS-075779MATERIAL,TOTAL;DS-075779INDICATORS,OBS_FLAG;DS-075779UNIT,1000T;&amp;rankName1=INDICATORS_1_2_-1_2&amp;rankName2=UNIT_1_2_-1_2&amp;rankName3=MATERIAL_1_2_1_1&amp;rankName4=TIME_1_2_1_0&amp;rankName5=INDIC-NV_1_2_0_0&amp;rankName6=GEO_1_2_0_1&amp;rStp=&amp;cStp=&amp;rDCh=&amp;cDCh=&amp;rDM=true&amp;cDM=true&amp;footnes=false&amp;empty=false&amp;wai=false&amp;time_mode=ROLLING&amp;lang=EN</t>
  </si>
  <si>
    <t>Environment and energy</t>
  </si>
  <si>
    <t>Chemicals management</t>
  </si>
  <si>
    <t>EU-15</t>
  </si>
  <si>
    <t>EU-27 (1)</t>
  </si>
  <si>
    <t>(1) Not available, 1995 to 2001.</t>
  </si>
  <si>
    <t>Source: Eurostat (tsdph320)</t>
  </si>
  <si>
    <t>http://epp.eurostat.ec.europa.eu/tgm/table.do?tab=table&amp;init=1&amp;plugin=1&amp;language=en&amp;pcode=tsdph320</t>
  </si>
  <si>
    <t>Severe chronic</t>
  </si>
  <si>
    <t>Significant chronic</t>
  </si>
  <si>
    <t>Moderate chronic</t>
  </si>
  <si>
    <t>Chronic</t>
  </si>
  <si>
    <t>Significant acute</t>
  </si>
  <si>
    <t>Source: Eurostat (tsdph330)</t>
  </si>
  <si>
    <t xml:space="preserve"> </t>
  </si>
  <si>
    <t>http://epp.eurostat.ec.europa.eu/tgm/table.do?tab=table&amp;init=1&amp;plugin=1&amp;language=en&amp;pcode=tsdph330</t>
  </si>
  <si>
    <t>Carcinogenic, mutagenic &amp; reprotoxic chemicals</t>
  </si>
  <si>
    <t>Chronic toxic chemicals</t>
  </si>
  <si>
    <t>Very toxic chemicals</t>
  </si>
  <si>
    <t>Toxic chemicals</t>
  </si>
  <si>
    <t>Harmful chemicals</t>
  </si>
  <si>
    <t>Environmental protection expenditure</t>
  </si>
  <si>
    <t>(% of GDP)</t>
  </si>
  <si>
    <t>Private &amp; public specialised producers 
of environmental protection services</t>
  </si>
  <si>
    <t>Public 
sector</t>
  </si>
  <si>
    <t>Industry
(excluding recycling)</t>
  </si>
  <si>
    <t>(1) Including estimates made for the purpose of this publication.</t>
  </si>
  <si>
    <t>Source:  Eurostat (env_ac_exp1 and env_ac_exp2)</t>
  </si>
  <si>
    <t>http://appsso.eurostat.ec.europa.eu/nui/show.do?query=BOOKMARK_DS-052882_QID_-148B21A0_UID_-3F171EB0&amp;layout=TIME,C,X,0;NACE_R1,L,Y,0;GEO,L,Y,1;ENV_EXP,L,Z,0;ENV_DOM,L,Z,1;UNIT,L,Z,2;INDICATORS,C,Z,3;&amp;zSelection=DS-052882ENV_EXP,EE1000;DS-052882ENV_DOM,ED1000;DS-052882INDICATORS,OBS_FLAG;DS-052882UNIT,1000EUR;&amp;rankName1=ENV-DOM_1_2_-1_2&amp;rankName2=ENV-EXP_1_2_-1_2&amp;rankName3=INDICATORS_1_2_-1_2&amp;rankName4=UNIT_1_2_-1_2&amp;rankName5=TIME_1_2_0_0&amp;rankName6=NACE-R1_1_2_0_1&amp;rankName7=GEO_1_2_1_1&amp;rStp=&amp;cStp=&amp;rDCh=&amp;cDCh=&amp;rDM=true&amp;cDM=true&amp;footnes=false&amp;empty=false&amp;wai=false&amp;time_mode=NONE&amp;lang=EN</t>
  </si>
  <si>
    <t>http://appsso.eurostat.ec.europa.eu/nui/show.do?query=BOOKMARK_DS-052884_QID_370C69BD_UID_-3F171EB0&amp;layout=TIME,C,X,0;NACE_R1,L,Y,0;GEO,L,Y,1;ENV_EXP,L,Z,0;ENV_DOM,L,Z,1;UNIT,L,Z,2;INDICATORS,C,Z,3;&amp;zSelection=DS-052884ENV_EXP,EE1000;DS-052884UNIT,PC_GDP;DS-052884INDICATORS,OBS_FLAG;DS-052884ENV_DOM,ED1000;&amp;rankName1=ENV-DOM_1_2_-1_2&amp;rankName2=ENV-EXP_1_2_-1_2&amp;rankName3=INDICATORS_1_2_-1_2&amp;rankName4=UNIT_1_2_-1_2&amp;rankName5=TIME_1_2_0_0&amp;rankName6=NACE-R1_1_2_0_1&amp;rankName7=GEO_1_2_1_1&amp;rStp=&amp;cStp=&amp;rDCh=&amp;cDCh=&amp;rDM=true&amp;cDM=true&amp;footnes=false&amp;empty=false&amp;wai=false&amp;time_mode=NONE&amp;lang=EN</t>
  </si>
  <si>
    <t>(%)</t>
  </si>
  <si>
    <t>Environmental protection expenditure (EUR)</t>
  </si>
  <si>
    <t>Environmental protection expenditure (EUR per inhabitant)</t>
  </si>
  <si>
    <t>Environmental protection expenditure (% of GDP)</t>
  </si>
  <si>
    <t>http://appsso.eurostat.ec.europa.eu/nui/show.do?query=BOOKMARK_DS-052882_QID_-2DB068C4_UID_-3F171EB0&amp;layout=TIME,C,X,0;NACE_R1,L,Y,0;ENV_EXP,L,Z,0;ENV_DOM,L,Z,1;UNIT,L,Z,2;GEO,L,Z,3;INDICATORS,C,Z,4;&amp;zSelection=DS-052882ENV_EXP,EE1000;DS-052882ENV_DOM,ED1000;DS-052882INDICATORS,OBS_FLAG;DS-052882GEO,EU25;DS-052882UNIT,1000EUR;&amp;rankName1=ENV-DOM_1_2_-1_2&amp;rankName2=ENV-EXP_1_2_-1_2&amp;rankName3=INDICATORS_1_2_-1_2&amp;rankName4=UNIT_1_2_-1_2&amp;rankName5=GEO_1_2_1_1&amp;rankName6=TIME_1_0_0_0&amp;rankName7=NACE-R1_1_2_0_1&amp;sortC=ASC_-1_FIRST&amp;rStp=&amp;cStp=&amp;rDCh=&amp;cDCh=&amp;rDM=true&amp;cDM=true&amp;footnes=false&amp;empty=false&amp;wai=false&amp;time_mode=NONE&amp;lang=EN</t>
  </si>
  <si>
    <t>http://appsso.eurostat.ec.europa.eu/nui/show.do?query=BOOKMARK_DS-052884_QID_3AB9F688_UID_-3F171EB0&amp;layout=UNIT,L,X,0;TIME,C,X,1;NACE_R1,L,Y,0;ENV_EXP,L,Z,0;ENV_DOM,L,Z,1;GEO,L,Z,2;INDICATORS,C,Z,3;&amp;zSelection=DS-052884ENV_EXP,EE1000;DS-052884INDICATORS,OBS_FLAG;DS-052884GEO,EU25;DS-052884ENV_DOM,ED1000;&amp;rankName1=ENV-DOM_1_2_-1_2&amp;rankName2=ENV-EXP_1_2_-1_2&amp;rankName3=INDICATORS_1_2_-1_2&amp;rankName4=GEO_1_2_1_1&amp;rankName5=UNIT_1_2_0_0&amp;rankName6=TIME_1_0_1_0&amp;rankName7=NACE-R1_1_2_0_1&amp;rStp=&amp;cStp=&amp;rDCh=&amp;cDCh=&amp;rDM=true&amp;cDM=true&amp;footnes=false&amp;empty=false&amp;wai=false&amp;time_mode=NONE&amp;lang=EN</t>
  </si>
  <si>
    <t>Wastewater</t>
  </si>
  <si>
    <t>Air</t>
  </si>
  <si>
    <t>Non-core domains</t>
  </si>
  <si>
    <t>Source:  Eurostat (env_ac_exp1)</t>
  </si>
  <si>
    <t>http://appsso.eurostat.ec.europa.eu/nui/show.do?query=BOOKMARK_DS-052882_QID_20F5DEDF_UID_-3F171EB0&amp;layout=TIME,C,X,0;ENV_DOM,L,Y,0;ENV_EXP,L,Z,0;UNIT,L,Z,1;GEO,L,Z,2;NACE_R1,L,Z,3;INDICATORS,C,Z,4;&amp;zSelection=DS-052882ENV_EXP,EE1000;DS-052882NACE_R1,EP_GOV;DS-052882INDICATORS,OBS_FLAG;DS-052882GEO,EU25;DS-052882UNIT,1000EUR;&amp;rankName1=ENV-EXP_1_2_-1_2&amp;rankName2=INDICATORS_1_2_-1_2&amp;rankName3=UNIT_1_2_-1_2&amp;rankName4=GEO_1_2_-1_2&amp;rankName5=NACE-R1_1_2_1_1&amp;rankName6=TIME_1_2_0_0&amp;rankName7=ENV-DOM_1_2_0_1&amp;rStp=&amp;cStp=&amp;rDCh=&amp;cDCh=&amp;rDM=true&amp;cDM=true&amp;footnes=false&amp;empty=false&amp;wai=false&amp;time_mode=NONE&amp;lang=EN</t>
  </si>
  <si>
    <t>Map 11.1: Total environmental tax revenue, 2007</t>
  </si>
  <si>
    <t>EU-25 (2)</t>
  </si>
  <si>
    <t>Netherlands (3)</t>
  </si>
  <si>
    <t>Denmark (4)</t>
  </si>
  <si>
    <t>Belgium (5)</t>
  </si>
  <si>
    <t>Romania  (4)</t>
  </si>
  <si>
    <t>Bulgaria (4)</t>
  </si>
  <si>
    <t>United Kingdom (5)</t>
  </si>
  <si>
    <t>Austria (3)</t>
  </si>
  <si>
    <t>Poland (4)</t>
  </si>
  <si>
    <t>Czech Republic (4)</t>
  </si>
  <si>
    <t>Spain (3)</t>
  </si>
  <si>
    <t>Cyprus (5)</t>
  </si>
  <si>
    <t>Hungary (4)</t>
  </si>
  <si>
    <t>Slovakia (4)</t>
  </si>
  <si>
    <t>Latvia (3)</t>
  </si>
  <si>
    <t>Norway (4)</t>
  </si>
  <si>
    <t>(1) Germany, Greece, Ireland, Luxembourg and Malta, not available.</t>
  </si>
  <si>
    <t>(2) Estimate made for the purpose of this publication.</t>
  </si>
  <si>
    <t>(3) 2005.</t>
  </si>
  <si>
    <t>(4) 2007.</t>
  </si>
  <si>
    <t>(5) 2004.</t>
  </si>
  <si>
    <t>Source:  Eurostat (env_ac_exp1 and tec00001)</t>
  </si>
  <si>
    <t>http://appsso.eurostat.ec.europa.eu/nui/show.do?query=BOOKMARK_DS-052882_QID_5082674A_UID_-3F171EB0&amp;layout=TIME,C,X,0;GEO,L,Y,0;ENV_EXP,L,Z,0;UNIT,L,Z,1;NACE_R1,L,Z,2;ENV_DOM,L,Z,3;INDICATORS,C,Z,4;&amp;zSelection=DS-052882ENV_EXP,EE1000;DS-052882ENV_DOM,ED1000;DS-052882NACE_R1,EP_GOV;DS-052882INDICATORS,OBS_FLAG;DS-052882UNIT,1000EUR;&amp;rankName1=ENV-EXP_1_2_-1_2&amp;rankName2=INDICATORS_1_2_-1_2&amp;rankName3=NACE-R1_1_2_-1_2&amp;rankName4=UNIT_1_2_-1_2&amp;rankName5=ENV-DOM_1_2_1_1&amp;rankName6=TIME_1_0_0_0&amp;rankName7=GEO_1_2_0_1&amp;sortC=ASC_-1_FIRST&amp;rStp=&amp;cStp=&amp;rDCh=&amp;cDCh=&amp;rDM=true&amp;cDM=true&amp;footnes=false&amp;empty=false&amp;wai=false&amp;time_mode=ROLLING&amp;lang=EN</t>
  </si>
  <si>
    <t xml:space="preserve">http://epp.eurostat.ec.europa.eu/tgm/table.do?tab=table&amp;tableSelection=2&amp;labeling=labels&amp;footnotes=yes&amp;layout=time,geo,cat&amp;language=en&amp;pcode=tec00001&amp;plugin=1
</t>
  </si>
  <si>
    <t>Waste water</t>
  </si>
  <si>
    <t>Core domains</t>
  </si>
  <si>
    <t>Biodiversity and landscape</t>
  </si>
  <si>
    <t>Noise</t>
  </si>
  <si>
    <t>Soil and groundwater</t>
  </si>
  <si>
    <t>Total domains</t>
  </si>
  <si>
    <t>Not classified</t>
  </si>
  <si>
    <t>Core/total</t>
  </si>
  <si>
    <t>sk</t>
  </si>
  <si>
    <t>Current expenditure</t>
  </si>
  <si>
    <t>Investment</t>
  </si>
  <si>
    <t>ch****</t>
  </si>
  <si>
    <t>Austria (2)</t>
  </si>
  <si>
    <t>cz</t>
  </si>
  <si>
    <t>lt*</t>
  </si>
  <si>
    <t>Cyprus (3)</t>
  </si>
  <si>
    <t>is*****</t>
  </si>
  <si>
    <t>#N/A</t>
  </si>
  <si>
    <t>ee*</t>
  </si>
  <si>
    <t>pl</t>
  </si>
  <si>
    <t>be***</t>
  </si>
  <si>
    <t>lv**</t>
  </si>
  <si>
    <t>Netherlands (2)</t>
  </si>
  <si>
    <t>nl**</t>
  </si>
  <si>
    <t>si*</t>
  </si>
  <si>
    <t>pt*</t>
  </si>
  <si>
    <t>Belgium (3)</t>
  </si>
  <si>
    <t>ro</t>
  </si>
  <si>
    <t>tr*</t>
  </si>
  <si>
    <t>Latvia (2)</t>
  </si>
  <si>
    <t>dk</t>
  </si>
  <si>
    <t>Spain (2)</t>
  </si>
  <si>
    <t>se*</t>
  </si>
  <si>
    <t>at**</t>
  </si>
  <si>
    <t>it*</t>
  </si>
  <si>
    <t>Romania (4)</t>
  </si>
  <si>
    <t>fi*</t>
  </si>
  <si>
    <t>cy***</t>
  </si>
  <si>
    <t>fr*</t>
  </si>
  <si>
    <t>hr</t>
  </si>
  <si>
    <t>es**</t>
  </si>
  <si>
    <t>Croatia (4)</t>
  </si>
  <si>
    <t>(2) 2005.</t>
  </si>
  <si>
    <t>(3) 2004.</t>
  </si>
  <si>
    <t>http://appsso.eurostat.ec.europa.eu/nui/show.do?query=BOOKMARK_DS-052882_QID_-43136194_UID_-3F171EB0&amp;layout=TIME,C,X,0;ENV_EXP,L,X,1;GEO,L,Y,0;UNIT,L,Z,0;NACE_R1,L,Z,1;ENV_DOM,L,Z,2;INDICATORS,C,Z,3;&amp;zSelection=DS-052882ENV_DOM,ED1000;DS-052882NACE_R1,EP_GOV;DS-052882INDICATORS,OBS_FLAG;DS-052882UNIT,1000EUR;&amp;rankName1=INDICATORS_1_2_-1_2&amp;rankName2=NACE-R1_1_2_-1_2&amp;rankName3=UNIT_1_2_-1_2&amp;rankName4=ENV-DOM_1_2_1_1&amp;rankName5=TIME_1_0_0_0&amp;rankName6=ENV-EXP_1_2_1_0&amp;rankName7=GEO_1_2_0_1&amp;sortC=ASC_-1_FIRST&amp;rStp=&amp;cStp=&amp;rDCh=&amp;cDCh=&amp;rDM=true&amp;cDM=true&amp;footnes=false&amp;empty=false&amp;wai=false&amp;time_mode=ROLLING&amp;lang=EN</t>
  </si>
  <si>
    <t>Other</t>
  </si>
  <si>
    <t>Czech Republic (2)</t>
  </si>
  <si>
    <t>Bulgaria (2)</t>
  </si>
  <si>
    <t>Poland (2)</t>
  </si>
  <si>
    <t>Latvia (4)</t>
  </si>
  <si>
    <t>Netherlands (4)</t>
  </si>
  <si>
    <t>United Kingdom (3)</t>
  </si>
  <si>
    <t>Romania (2)</t>
  </si>
  <si>
    <t>Hungary (2)</t>
  </si>
  <si>
    <t>Denmark (2)</t>
  </si>
  <si>
    <t>Austria (4)</t>
  </si>
  <si>
    <t>Spain (4)</t>
  </si>
  <si>
    <t>Croatia (2)</t>
  </si>
  <si>
    <t>(2) 2007.</t>
  </si>
  <si>
    <t>(4) 2005.</t>
  </si>
  <si>
    <t>http://appsso.eurostat.ec.europa.eu/nui/show.do?query=BOOKMARK_DS-052882_QID_-75061B89_UID_-3F171EB0&amp;layout=TIME,C,X,0;ENV_DOM,L,X,1;GEO,L,Y,0;UNIT,L,Z,0;NACE_R1,L,Z,1;ENV_EXP,L,Z,2;INDICATORS,C,Z,3;&amp;zSelection=DS-052882ENV_EXP,EE1000;DS-052882NACE_R1,EP_GOV;DS-052882INDICATORS,OBS_FLAG;DS-052882UNIT,1000EUR;&amp;rankName1=ENV-EXP_1_2_1_0&amp;rankName2=INDICATORS_1_2_-1_2&amp;rankName3=NACE-R1_1_2_-1_2&amp;rankName4=UNIT_1_2_-1_2&amp;rankName5=TIME_1_2_0_0&amp;rankName6=ENV-DOM_1_2_1_0&amp;rankName7=GEO_1_2_0_1&amp;rStp=&amp;cStp=&amp;rDCh=&amp;cDCh=&amp;rDM=true&amp;cDM=true&amp;footnes=false&amp;empty=false&amp;wai=false&amp;time_mode=ROLLING&amp;lang=EN</t>
  </si>
  <si>
    <t>Italy (4)</t>
  </si>
  <si>
    <t>Lithuania (4)</t>
  </si>
  <si>
    <t>(1) Germany, Greece, Ireland, Luxembourg, Malta, Netherlands, Sweden and the United Kingdom, not available.</t>
  </si>
  <si>
    <t>http://appsso.eurostat.ec.europa.eu/nui/show.do?query=BOOKMARK_DS-052882_QID_-CE6B937_UID_-3F171EB0&amp;layout=TIME,C,X,0;GEO,L,Y,0;UNIT,L,Z,0;NACE_R1,L,Z,1;ENV_EXP,L,Z,2;ENV_DOM,L,Z,3;INDICATORS,C,Z,4;&amp;zSelection=DS-052882ENV_EXP,EE1000;DS-052882ENV_DOM,ED1000;DS-052882NACE_R1,EP_SPE;DS-052882INDICATORS,OBS_FLAG;DS-052882UNIT,1000EUR;&amp;rankName1=ENV-EXP_1_2_1_0&amp;rankName2=INDICATORS_1_2_-1_2&amp;rankName3=NACE-R1_1_2_-1_2&amp;rankName4=UNIT_1_2_-1_2&amp;rankName5=ENV-DOM_1_2_1_0&amp;rankName6=TIME_1_0_0_0&amp;rankName7=GEO_1_2_0_1&amp;pprRK=FIRST&amp;pprSO=NO&amp;ppcRK=FIRST&amp;ppcSO=NO&amp;sortC=ASC_-1_FIRST&amp;rStp=&amp;cStp=&amp;rDCh=&amp;cDCh=&amp;rDM=true&amp;cDM=true&amp;footnes=false&amp;empty=false&amp;wai=false&amp;time_mode=ROLLING&amp;lang=EN</t>
  </si>
  <si>
    <t>Estonia (2)</t>
  </si>
  <si>
    <t>Slovenia (2)</t>
  </si>
  <si>
    <t>France (2)</t>
  </si>
  <si>
    <t>Cyprus (2)</t>
  </si>
  <si>
    <t>Finland (2)</t>
  </si>
  <si>
    <t>Portugal (2)</t>
  </si>
  <si>
    <t>(1) Belgium, Germany, Greece, Ireland, Luxembourg, Malta, Netherlands, Sweden and the United Kingdom, not available.</t>
  </si>
  <si>
    <t>(2) 2006.</t>
  </si>
  <si>
    <t>http://appsso.eurostat.ec.europa.eu/nui/show.do?query=BOOKMARK_DS-052882_QID_70494C5B_UID_-3F171EB0&amp;layout=TIME,C,X,0;ENV_DOM,L,X,1;GEO,L,Y,0;UNIT,L,Z,0;NACE_R1,L,Z,1;ENV_EXP,L,Z,2;INDICATORS,C,Z,3;&amp;zSelection=DS-052882ENV_EXP,EE1000;DS-052882NACE_R1,EP_SPE;DS-052882INDICATORS,OBS_FLAG;DS-052882UNIT,1000EUR;&amp;rankName1=ENV-EXP_1_2_1_0&amp;rankName2=INDICATORS_1_2_-1_2&amp;rankName3=NACE-R1_1_2_-1_2&amp;rankName4=UNIT_1_2_-1_2&amp;rankName5=TIME_1_0_0_0&amp;rankName6=ENV-DOM_1_2_1_0&amp;rankName7=GEO_1_2_0_1&amp;sortC=ASC_-1_FIRST&amp;rStp=&amp;cStp=&amp;rDCh=&amp;cDCh=&amp;rDM=true&amp;cDM=true&amp;footnes=false&amp;empty=false&amp;wai=false&amp;time_mode=ROLLING&amp;lang=EN</t>
  </si>
  <si>
    <t>Italy (3)</t>
  </si>
  <si>
    <t>Slovakia (2)</t>
  </si>
  <si>
    <t>Belgium (4)</t>
  </si>
  <si>
    <t>Lithuania (2)</t>
  </si>
  <si>
    <t>Germany (3)</t>
  </si>
  <si>
    <t>France (4)</t>
  </si>
  <si>
    <t>(1) Denmark, Greece, Ireland, Luxembourg and Malta, not available.</t>
  </si>
  <si>
    <t>(4) 2004.</t>
  </si>
  <si>
    <t>http://appsso.eurostat.ec.europa.eu/nui/show.do?query=BOOKMARK_DS-052882_QID_7B1870E_UID_-3F171EB0&amp;layout=TIME,C,X,0;GEO,L,Y,0;UNIT,L,Z,0;NACE_R1,L,Z,1;ENV_EXP,L,Z,2;ENV_DOM,L,Z,3;INDICATORS,C,Z,4;&amp;zSelection=DS-052882ENV_EXP,EE1000;DS-052882ENV_DOM,ED1000;DS-052882NACE_R1,EP_C-F;DS-052882INDICATORS,OBS_FLAG;DS-052882UNIT,1000EUR;&amp;rankName1=ENV-EXP_1_2_1_0&amp;rankName2=INDICATORS_1_2_-1_2&amp;rankName3=NACE-R1_1_2_-1_2&amp;rankName4=UNIT_1_2_-1_2&amp;rankName5=ENV-DOM_1_2_1_0&amp;rankName6=TIME_1_0_0_0&amp;rankName7=GEO_1_2_0_1&amp;sortC=ASC_-1_FIRST&amp;rStp=&amp;cStp=&amp;rDCh=&amp;cDCh=&amp;rDM=true&amp;cDM=true&amp;footnes=false&amp;empty=false&amp;wai=false&amp;time_mode=ROLLING&amp;lang=EN</t>
  </si>
  <si>
    <t>Manufacturing (exc. recycling)</t>
  </si>
  <si>
    <t>Hungary (3)</t>
  </si>
  <si>
    <t>France (2)</t>
  </si>
  <si>
    <t>Sweden (3)</t>
  </si>
  <si>
    <t>Germany (4)</t>
  </si>
  <si>
    <t>Lithuania (3)</t>
  </si>
  <si>
    <t>Czech Republic (3)</t>
  </si>
  <si>
    <t>Romania (3)</t>
  </si>
  <si>
    <t>Bulgaria (3)</t>
  </si>
  <si>
    <t>Poland (3)</t>
  </si>
  <si>
    <t>Slovakia (3)</t>
  </si>
  <si>
    <t>(2) 2004.</t>
  </si>
  <si>
    <t>(3) 2007.</t>
  </si>
  <si>
    <t>http://appsso.eurostat.ec.europa.eu/nui/show.do?query=BOOKMARK_DS-052882_QID_-2C2022F4_UID_-3F171EB0&amp;layout=TIME,C,X,0;NACE_R1,L,X,1;GEO,L,Y,0;UNIT,L,Z,0;ENV_EXP,L,Z,1;ENV_DOM,L,Z,2;INDICATORS,C,Z,3;&amp;zSelection=DS-052882ENV_EXP,EE1000;DS-052882ENV_DOM,ED1000;DS-052882INDICATORS,OBS_FLAG;DS-052882UNIT,1000EUR;&amp;rankName1=ENV-EXP_1_2_1_0&amp;rankName2=INDICATORS_1_2_-1_2&amp;rankName3=UNIT_1_2_-1_2&amp;rankName4=ENV-DOM_1_2_1_0&amp;rankName5=TIME_1_0_0_0&amp;rankName6=NACE-R1_1_2_1_0&amp;rankName7=GEO_1_2_0_1&amp;ppcRK=SECOND&amp;ppcSO=ASC&amp;rStp=&amp;cStp=&amp;rDCh=&amp;cDCh=&amp;rDM=true&amp;cDM=true&amp;footnes=false&amp;empty=false&amp;wai=false&amp;time_mode=ROLLING&amp;lang=EN</t>
  </si>
  <si>
    <t>Environmental taxes</t>
  </si>
  <si>
    <t>(EUR 1 000 million)</t>
  </si>
  <si>
    <t>Source: Eurostat (env_ac_tax)</t>
  </si>
  <si>
    <t>http://appsso.eurostat.ec.europa.eu/nui/show.do?query=BOOKMARK_DS-051918_QID_5EE3783E_UID_-3F171EB0&amp;layout=TIME,C,X,0;GEO,L,Y,0;TAX,L,Z,0;UNIT,L,Z,1;INDICATORS,C,Z,2;&amp;zSelection=DS-051918INDICATORS,OBS_FLAG;DS-051918UNIT,MIO_EUR;DS-051918TAX,ENV;&amp;rankName1=TAX_1_2_-1_2&amp;rankName2=INDICATORS_1_2_-1_2&amp;rankName3=UNIT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</si>
  <si>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Relative to GDP</t>
  </si>
  <si>
    <t>Share of total revenue from taxes and social contributions</t>
  </si>
  <si>
    <t>http://appsso.eurostat.ec.europa.eu/nui/show.do?query=BOOKMARK_DS-051918_QID_5EE3783E_UID_-3F171EB0&amp;layout=TIME,C,X,0;GEO,L,Y,0;TAX,L,Z,0;UNIT,L,Z,1;INDICATORS,C,Z,2;&amp;zSelection=DS-051918INDICATORS,OBS_FLAG;DS-051918UNIT,MIO_EUR;DS-051918TAX,ENV;&amp;rankName</t>
  </si>
  <si>
    <t>DK</t>
  </si>
  <si>
    <t>NL</t>
  </si>
  <si>
    <t>MT</t>
  </si>
  <si>
    <t>Legend</t>
  </si>
  <si>
    <t>BG</t>
  </si>
  <si>
    <t>CY</t>
  </si>
  <si>
    <t>Share of total revenue from taxes and social contrbutions</t>
  </si>
  <si>
    <t>SI</t>
  </si>
  <si>
    <t>&lt;= 2.1</t>
  </si>
  <si>
    <t>PT</t>
  </si>
  <si>
    <t>2.1 &lt;= 2.5</t>
  </si>
  <si>
    <t>HU</t>
  </si>
  <si>
    <t>2.5 &lt;= 3.1</t>
  </si>
  <si>
    <t>FI</t>
  </si>
  <si>
    <t>3.1 &lt;= 4.0</t>
  </si>
  <si>
    <t>PL</t>
  </si>
  <si>
    <t>&gt;4.0</t>
  </si>
  <si>
    <t>SE</t>
  </si>
  <si>
    <t>IT</t>
  </si>
  <si>
    <t>LU</t>
  </si>
  <si>
    <t>Note for map making:</t>
  </si>
  <si>
    <t>CZ</t>
  </si>
  <si>
    <t>Colour shades for GDP</t>
  </si>
  <si>
    <t>IE</t>
  </si>
  <si>
    <t>Circles relative to size for taxes and social contributions</t>
  </si>
  <si>
    <t>UK</t>
  </si>
  <si>
    <t>AT</t>
  </si>
  <si>
    <t>EE</t>
  </si>
  <si>
    <t>DE</t>
  </si>
  <si>
    <t>FR</t>
  </si>
  <si>
    <t>SK</t>
  </si>
  <si>
    <t>BE</t>
  </si>
  <si>
    <t>LV</t>
  </si>
  <si>
    <t>RO</t>
  </si>
  <si>
    <t>GR</t>
  </si>
  <si>
    <t>ES</t>
  </si>
  <si>
    <t>LT</t>
  </si>
  <si>
    <t>NO</t>
  </si>
  <si>
    <t>http://appsso.eurostat.ec.europa.eu/nui/show.do?query=BOOKMARK_DS-051918_QID_-7E9078AD_UID_-3F171EB0&amp;layout=TIME,C,X,0;UNIT,L,X,1;GEO,L,Y,0;TAX,L,Z,0;INDICATORS,C,Z,1;&amp;zSelection=DS-051918INDICATORS,OBS_FLAG;DS-051918TAX,ENV;&amp;rankName1=TAX_1_2_-1_2&amp;rankName2=INDICATORS_1_2_-1_2&amp;rankName3=TIME_1_2_0_0&amp;rankName4=UNIT_1_2_1_0&amp;rankName5=GEO_1_2_0_1&amp;rStp=&amp;cStp=&amp;rDCh=&amp;cDCh=&amp;rDM=true&amp;cDM=true&amp;footnes=false&amp;empty=false&amp;wai=false&amp;time_mode=ROLLING&amp;lang=EN</t>
  </si>
  <si>
    <t>Energy taxes</t>
  </si>
  <si>
    <t>Transport taxes</t>
  </si>
  <si>
    <t>Taxes on pollution and resources</t>
  </si>
  <si>
    <t>http://appsso.eurostat.ec.europa.eu/nui/show.do?query=BOOKMARK_DS-051918_QID_-59CBAE9F_UID_-3F171EB0&amp;layout=TAX,L,X,0;TIME,C,Y,0;UNIT,L,Z,0;GEO,L,Z,1;INDICATORS,C,Z,2;&amp;zSelection=DS-051918INDICATORS,OBS_FLAG;DS-051918UNIT,MIO_EUR;DS-051918GEO,EU27;&amp;rankName1=INDICATORS_1_2_-1_2&amp;rankName2=UNIT_1_2_-1_2&amp;rankName3=GEO_1_2_1_0&amp;rankName4=TAX_1_0_0_0&amp;rankName5=TIME_1_0_0_1&amp;sortR=ASC_-1_FIRST&amp;pprRK=FIRST&amp;pprSO=NO&amp;ppcRK=FIRST&amp;ppcSO=NO&amp;sortC=ASC_-1_FIRST&amp;rStp=&amp;cStp=&amp;rDCh=&amp;cDCh=&amp;rDM=true&amp;cDM=true&amp;footnes=false&amp;empty=false&amp;wai=false&amp;time_mode=ROLLING&amp;lang=EN</t>
  </si>
  <si>
    <t>(% of energy tax revenue)</t>
  </si>
  <si>
    <t>Business (5)</t>
  </si>
  <si>
    <t>Public admin., education, membership &amp; extra-territorial organisations (4)</t>
  </si>
  <si>
    <t>Households</t>
  </si>
  <si>
    <t>Not allocated</t>
  </si>
  <si>
    <t>Non-residents</t>
  </si>
  <si>
    <t>Lithuania (2)</t>
  </si>
  <si>
    <t>Bulgaria (3)</t>
  </si>
  <si>
    <t>Belgium (3)</t>
  </si>
  <si>
    <t>Malta (2)</t>
  </si>
  <si>
    <t>Sweden (2)</t>
  </si>
  <si>
    <t>Germany (2)</t>
  </si>
  <si>
    <t>(1) No data available for Member States that are not shown.</t>
  </si>
  <si>
    <t>(4) NACE Rev. 1.1 Sections L, M, P and Q and Division 91.</t>
  </si>
  <si>
    <t>(5) NACE Rev. 1.1 Sections A to K and N and Divisions 90, 92 and 93.</t>
  </si>
  <si>
    <t>Source: Eurostat (env_ac_taxind)</t>
  </si>
  <si>
    <t>http://appsso.eurostat.ec.europa.eu/nui/show.do?query=BOOKMARK_DS-051886_QID_-175B52B8_UID_-3F171EB0&amp;layout=TIME,C,X,0;NACE_R1,B,X,1;GEO,L,Y,0;TAX,L,Z,0;UNIT,L,Z,1;INDICATORS,C,Z,2;&amp;zSelection=DS-051886INDICATORS,OBS_FLAG;DS-051886TAX,NRG;DS-051886UNIT,1000EUR;&amp;rankName1=TIME_1_2_0_0&amp;rankName2=TAX_1_2_-1_2&amp;rankName3=INDICATORS_1_2_-1_2&amp;rankName4=NACE-R1_1_2_1_0&amp;rankName5=UNIT_1_2_-1_2&amp;rankName6=GEO_1_2_0_1&amp;rStp=&amp;cStp=&amp;rDCh=&amp;cDCh=&amp;rDM=true&amp;cDM=true&amp;footnes=false&amp;empty=false&amp;wai=false&amp;time_mode=ROLLING&amp;lang=EN</t>
  </si>
  <si>
    <t>Measured or estimated emissions to air</t>
  </si>
  <si>
    <t>Other Measured or estimated emissions to air</t>
  </si>
  <si>
    <t>Ozone depleting substances (e.g. CFC or halon)</t>
  </si>
  <si>
    <t>Measured or estimated effluents to water</t>
  </si>
  <si>
    <t>Measured or estimated effluents of oxydizeable matters (BOD, COD)</t>
  </si>
  <si>
    <t>Other Measured or estimated effluents to water</t>
  </si>
  <si>
    <t>Effluent collection and treatment, fixed annual taxes</t>
  </si>
  <si>
    <t>Certain non-point sources of water pollution</t>
  </si>
  <si>
    <t>Pesticides (Based on e.g. chemical content, price or volume)</t>
  </si>
  <si>
    <t>Artificial fertilisers (Based e.g. on phosphorus or nitrogen content or price)</t>
  </si>
  <si>
    <t>Manure</t>
  </si>
  <si>
    <t>Waste management</t>
  </si>
  <si>
    <t>Waste management in general (e.g. collection or treatment taxes)</t>
  </si>
  <si>
    <t>Waste management, individual products (e.g. packaging, beverage containers)</t>
  </si>
  <si>
    <t>Noise (e.g. aircraft take-off and landings)</t>
  </si>
  <si>
    <t>Energy products</t>
  </si>
  <si>
    <t>Energy products used for transport purposes</t>
  </si>
  <si>
    <t>Unleaded petrol</t>
  </si>
  <si>
    <t>Leaded petrol</t>
  </si>
  <si>
    <t>Diesel</t>
  </si>
  <si>
    <t>Other Energy products for transport purposes (e.g. LPG or natural gas)</t>
  </si>
  <si>
    <t>Light fuel oil</t>
  </si>
  <si>
    <t>Heavy fuel oil</t>
  </si>
  <si>
    <t>Natural gas</t>
  </si>
  <si>
    <t>Coal</t>
  </si>
  <si>
    <t>Coke</t>
  </si>
  <si>
    <t>Biofuels</t>
  </si>
  <si>
    <t>Other fuels for stationary use</t>
  </si>
  <si>
    <t>Electricity consumption</t>
  </si>
  <si>
    <t>Electricity production</t>
  </si>
  <si>
    <t>District heat consumption</t>
  </si>
  <si>
    <t>District heat production</t>
  </si>
  <si>
    <t>Transport</t>
  </si>
  <si>
    <t>Motor vehicles, one-off import or sales taxes</t>
  </si>
  <si>
    <t>Registration or use of Motor vehicles, recurrent (e.g. yearly) taxes</t>
  </si>
  <si>
    <t>Resources</t>
  </si>
  <si>
    <t>Water abstraction</t>
  </si>
  <si>
    <t>Extraction of raw materials (except oil and gas)</t>
  </si>
  <si>
    <t>Other resources (e.g. forests)</t>
  </si>
  <si>
    <r>
      <t>Measured or estimated NO</t>
    </r>
    <r>
      <rPr>
        <vertAlign val="subscript"/>
        <sz val="8"/>
        <rFont val="Myriad Pro"/>
        <family val="2"/>
      </rPr>
      <t>x</t>
    </r>
    <r>
      <rPr>
        <sz val="8"/>
        <rFont val="Myriad Pro"/>
        <family val="2"/>
      </rPr>
      <t xml:space="preserve"> emissions</t>
    </r>
  </si>
  <si>
    <r>
      <t>SO</t>
    </r>
    <r>
      <rPr>
        <vertAlign val="subscript"/>
        <sz val="8"/>
        <rFont val="Myriad Pro"/>
        <family val="2"/>
      </rPr>
      <t>2</t>
    </r>
    <r>
      <rPr>
        <sz val="8"/>
        <rFont val="Myriad Pro"/>
        <family val="2"/>
      </rPr>
      <t xml:space="preserve"> content of fossil fuels</t>
    </r>
  </si>
  <si>
    <r>
      <t>Energy products used for stationary purposes (mostly CO</t>
    </r>
    <r>
      <rPr>
        <vertAlign val="subscript"/>
        <sz val="8"/>
        <rFont val="Myriad Pro"/>
        <family val="2"/>
      </rPr>
      <t>2</t>
    </r>
    <r>
      <rPr>
        <sz val="8"/>
        <rFont val="Myriad Pro"/>
        <family val="2"/>
      </rPr>
      <t xml:space="preserve"> taxes)</t>
    </r>
  </si>
  <si>
    <t>Biodiversity</t>
  </si>
  <si>
    <t>Source: EEA/European topic centre on biodiversity, Eurostat (env_bio1)</t>
  </si>
  <si>
    <t>Bookmark</t>
  </si>
  <si>
    <t>http://appsso.eurostat.ec.europa.eu/nui/show.do?query=BOOKMARK_DS-051862_QID_4F44CD1F_UID_-3F171EB0&amp;layout=TIME,C,X,0;GEO,L,Y,0;INDIC_NV,L,Z,0;INDICATORS,C,Z,1;&amp;zSelection=DS-051862INDICATORS,OBS_FLAG;DS-051862INDIC_NV,BI1_4;&amp;rankName1=TIME_1_2_0_0&amp;rankName2=INDIC-NV_1_2_-1_2&amp;rankName3=INDICATORS_1_2_-1_2&amp;rankName4=GEO_1_2_0_1&amp;rStp=&amp;cStp=&amp;rDCh=&amp;cDCh=&amp;rDM=true&amp;cDM=true&amp;footnes=false&amp;empty=false&amp;wai=false&amp;time_mode=ROLLING&amp;lang=EN</t>
  </si>
  <si>
    <t>(aggregated index of population estimates of selected groups of breeding bird species, 1990=100)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</si>
  <si>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</si>
  <si>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</si>
  <si>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</si>
  <si>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</si>
  <si>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</si>
  <si>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</si>
  <si>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</si>
  <si>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</si>
  <si>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</si>
  <si>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Common bird index - all common species</t>
  </si>
  <si>
    <t>Common bird index - common forest species</t>
  </si>
  <si>
    <t>Common bird index - common farmland species</t>
  </si>
  <si>
    <t>(1) Estimates; 'all common species' covers information on 135 different bird species; 'common farmland species' covers 36 bird species; 'common forest species' covers 29 bird species.</t>
  </si>
  <si>
    <t>Source: EBCC/RSPB/BirdLife/Statistics Netherlands, Eurostat (env_bio2)</t>
  </si>
  <si>
    <t>http://appsso.eurostat.ec.europa.eu/nui/show.do?query=BOOKMARK_DS-052200_QID_4669F2B0_UID_-3F171EB0&amp;layout=TIME,C,X,0;COMSPEC,L,Y,0;GEO,L,Z,0;INDICATORS,C,Z,1;&amp;zSelection=DS-052200INDICATORS,OBS_FLAG;DS-052200GEO,EU;&amp;rankName1=INDICATORS_1_2_-1_2&amp;rankName2=GEO_1_2_0_1&amp;rankName3=TIME_1_0_0_0&amp;rankName4=COMSPEC_1_2_0_1&amp;ppcRK=FIRST&amp;ppcSO=NO&amp;sortC=ASC_-1_FIRST&amp;rStp=&amp;cStp=&amp;rDCh=&amp;cDCh=&amp;rDM=true&amp;cDM=true&amp;footnes=false&amp;empty=false&amp;wai=false&amp;time_mode=ROLLING&amp;lang=EN</t>
  </si>
  <si>
    <t>Table 11.1: Differences between inventories and accounts</t>
  </si>
  <si>
    <t>Figure 11.1: Gross monetary output, analysis by activity, EU-25</t>
  </si>
  <si>
    <t>Figure 11.2: Greenhouse gas emissions, analysis by activity (excluding households), EU-27 (1)</t>
  </si>
  <si>
    <t>Figure 11.3: Emissions of acidifying substances, analysis by activity (excluding households), EU-27 (1)</t>
  </si>
  <si>
    <t>Figure 11.4: Emissions of ground level ozone precursors, analysis by activity (excluding households), EU-27 (1)</t>
  </si>
  <si>
    <t>Table 11.2: Calculation of aggregated environmental pressures</t>
  </si>
  <si>
    <t>Table 11.3: Generation of waste, total arising and by selected activities</t>
  </si>
  <si>
    <t>Figure 11.5: Waste generated, 2008</t>
  </si>
  <si>
    <t>Figure 11.6: Waste generated by households, 2008</t>
  </si>
  <si>
    <t>Figure 11.7: Waste generated by activity, 2008</t>
  </si>
  <si>
    <t>Figure 11.8: Hazardous waste generated, 2008</t>
  </si>
  <si>
    <t>Figure 11.9: Types of waste treatment, 2008</t>
  </si>
  <si>
    <t>Table 11.4: Composition of waste by treatment type, EU-27, 2008</t>
  </si>
  <si>
    <t>Table 11.5: Waste treatment (non-hazardous), recovery other than energy recovery, 2008</t>
  </si>
  <si>
    <t>Table 11.6: Municipal waste</t>
  </si>
  <si>
    <t>Figure 11.10: Municipal waste, EU-27</t>
  </si>
  <si>
    <t>Table 11.7: Water resources - long-term annual average (1)</t>
  </si>
  <si>
    <t>Figure 11.11: Freshwater resources per capita - long-term average (1)</t>
  </si>
  <si>
    <t>Table 11.8: Groundwater and surface water abstraction</t>
  </si>
  <si>
    <t>Figure 11.12: Total freshwater abstraction by public water supply, 2007 (1)</t>
  </si>
  <si>
    <t>Figure 11.13: Total freshwater abstraction for public water supply, selected countries</t>
  </si>
  <si>
    <t>Table 11.9: Population connected to urban wastewater treatment</t>
  </si>
  <si>
    <t>Figure 11.14: Population connected to wastewater treatment, 2007 (1)</t>
  </si>
  <si>
    <t>Figure 11.15: Sewage sludge disposal from urban wastewater treatment, by type of treatment, 2007 (1)</t>
  </si>
  <si>
    <t>Figure 11.16: Index of resource productivity, EU-27 (1)</t>
  </si>
  <si>
    <t>Figure 11.17: Domestic material consumption and inputs, 2007</t>
  </si>
  <si>
    <t>Figure 11.18: Domestic material consumption by components, EU-27 (1)</t>
  </si>
  <si>
    <t>Figure 11.19: Domestic extraction by materials, EU-27, 2007 (1)</t>
  </si>
  <si>
    <t>Figure 11.20: Indices of domestic extraction, imports and exports, EU-27 (1)</t>
  </si>
  <si>
    <t>Figure 11.21: Physical trade balances, 2007 (1)</t>
  </si>
  <si>
    <t>Figure 11.22: Total production of chemicals</t>
  </si>
  <si>
    <t>Figure 11.23: Production of environmentally harmful chemicals</t>
  </si>
  <si>
    <t>Figure 11.24: Production of toxic chemicals</t>
  </si>
  <si>
    <t>Figure 11.25: Environmental protection expenditure, EU-25, 2006 (1)</t>
  </si>
  <si>
    <t>Figure 11.26: Environmental protection expenditure, rate of change between 2000 and 2006, EU-25 (1)</t>
  </si>
  <si>
    <t>Figure 11.27: Public sector environmental protection expenditure by environmental domain, EU-25, 2006 (1)</t>
  </si>
  <si>
    <t>Figure 11.28: Public sector environmental protection expenditure, 2006 (1)</t>
  </si>
  <si>
    <t>Figure 11.29: Public sector environmental protection expenditure by type of expenditure, 2006 (1)</t>
  </si>
  <si>
    <t>Figure 11.30: Public sector environmental protection expenditure by environmental domain, 2006 (1)</t>
  </si>
  <si>
    <t>Figure 11.31: Public and private specialised producers environmental protection expenditure, 2006 (1)</t>
  </si>
  <si>
    <t>Figure 11.32: Public and private specialised producers environmental protection expenditure by environmental domain, 2007 (1)</t>
  </si>
  <si>
    <t>Figure 11.33: Industrial environmental protection expenditure, 2006 (1)</t>
  </si>
  <si>
    <t>Figure 11.34: Industrial environmental protection expenditure by subsector, 2006 (1)</t>
  </si>
  <si>
    <t>Figure 11.35: Total environmental tax revenue, EU-27</t>
  </si>
  <si>
    <t>Figure 11.36: Total environmental tax revenue, EU-27</t>
  </si>
  <si>
    <t>Figure 11.37: Environmental taxes by tax category, EU-27, 2008</t>
  </si>
  <si>
    <t>Figure 11.38: Energy taxes by economic activity, 2007 (1)</t>
  </si>
  <si>
    <t>Table 11.10: Tax bases for environmental taxes</t>
  </si>
  <si>
    <t>Figure 11.39: Protected areas for biodiversity -  sufficiency of sites, 2008</t>
  </si>
  <si>
    <t>Figure 11.40: Common bird indices, EU (1)</t>
  </si>
  <si>
    <t>Chapter 11</t>
  </si>
  <si>
    <t>Environment</t>
  </si>
  <si>
    <t>Air emission accounts</t>
  </si>
  <si>
    <t>National emissions inventories
(territory principle)</t>
  </si>
  <si>
    <t>Air emissions accounts
(residence principle)</t>
  </si>
  <si>
    <t>Scope of national emissions reported</t>
  </si>
  <si>
    <t>Direct emissions within the geographical national territory and:
- emissions from international bunkers allocated to countries where the fuel is sold and not to the nationality of the purchasing unit;
- emissions/removals induced by land use change and forestry are accounted for.</t>
  </si>
  <si>
    <t>(% of total, based on EUR million in constant prices from 2000)</t>
  </si>
  <si>
    <t>(EUR million)</t>
  </si>
  <si>
    <t>Agriculture, hunting, forestry &amp; fishing</t>
  </si>
  <si>
    <t>Mining &amp; quarrying</t>
  </si>
  <si>
    <t>Manufacturing</t>
  </si>
  <si>
    <t>Electricity, gas &amp; water supply</t>
  </si>
  <si>
    <t>Transport, storage &amp; communication</t>
  </si>
  <si>
    <t>Other services &amp; construction</t>
  </si>
  <si>
    <t>Total</t>
  </si>
  <si>
    <t>Source: Eurostat (EUKLEMS, http://www.euklems.net/data/09I/eu25_output_09I.xls)</t>
  </si>
  <si>
    <t>Bookmarks</t>
  </si>
  <si>
    <t>http://www.euklems.net/data/09I/eu25_output_09I.xls</t>
  </si>
  <si>
    <t>(1) Estimates.</t>
  </si>
  <si>
    <t>Source: Eurostat (env_ac_ainacehh)</t>
  </si>
  <si>
    <t>http://appsso.eurostat.ec.europa.eu/nui/show.do?query=BOOKMARK_DS-057054_QID_86503DC_UID_-3F171EB0&amp;layout=TIME,C,X,0;AI,L,X,1;UNIT,L,Y,0;NACE_R1,L,Y,1;GEO,L,Z,0;INDICATORS,C,Z,1;&amp;zSelection=DS-057054GEO,EU27;DS-057054INDICATORS,OBS_FLAG;&amp;rankName1=INDICATORS_1_2_-1_2&amp;rankName2=GEO_1_2_-1_2&amp;rankName3=TIME_1_2_0_0&amp;rankName4=AI_1_2_1_0&amp;rankName5=UNIT_1_2_0_1&amp;rankName6=NACE-R1_1_2_1_1&amp;rStp=&amp;cStp=&amp;rDCh=&amp;cDCh=&amp;rDM=true&amp;cDM=true&amp;footnes=false&amp;empty=false&amp;wai=false&amp;time_mode=ROLLING&amp;lang=EN</t>
  </si>
  <si>
    <t>http://appsso.eurostat.ec.europa.eu/nui/show.do?query=BOOKMARK_DS-057054_QID_403F90CA_UID_-3F171EB0&amp;layout=AI,L,X,0;TIME,C,X,1;NACE_R1,L,Y,0;GEO,L,Y,1;UNIT,L,Z,0;INDICATORS,C,Z,1;&amp;zSelection=DS-057054UNIT,T;DS-057054INDICATORS,OBS_FLAG;&amp;rankName1=INDICATORS_1_2_-1_2&amp;rankName2=UNIT_1_2_-1_2&amp;rankName3=AI_1_2_0_0&amp;rankName4=TIME_1_2_1_0&amp;rankName5=NACE-R1_1_2_0_1&amp;rankName6=GEO_1_2_1_1&amp;rStp=&amp;cStp=&amp;rDCh=&amp;cDCh=&amp;rDM=true&amp;cDM=true&amp;footnes=false&amp;empty=false&amp;wai=false&amp;time_mode=ROLLING&amp;lang=EN</t>
  </si>
  <si>
    <t>(% of total)</t>
  </si>
  <si>
    <t>http://appsso.eurostat.ec.europa.eu/nui/show.do?query=BOOKMARK_DS-057054_QID_3FB6F378_UID_-3F171EB0&amp;layout=TIME,C,X,0;AI,L,X,1;NACE_R1,L,Y,0;UNIT,L,Z,0;GEO,L,Z,1;INDICATORS,C,Z,2;&amp;zSelection=DS-057054UNIT,T;DS-057054GEO,EU27;DS-057054INDICATORS,OBS_FLAG;&amp;rankName1=INDICATORS_1_2_-1_2&amp;rankName2=UNIT_1_2_-1_2&amp;rankName3=GEO_1_2_-1_2&amp;rankName4=TIME_1_2_0_0&amp;rankName5=AI_1_2_1_0&amp;rankName6=NACE-R1_1_2_0_1&amp;rStp=&amp;cStp=&amp;rDCh=&amp;cDCh=&amp;rDM=true&amp;cDM=true&amp;footnes=false&amp;empty=false&amp;wai=false&amp;time_mode=ROLLING&amp;lang=EN</t>
  </si>
  <si>
    <t>Theme</t>
  </si>
  <si>
    <t>Unit</t>
  </si>
  <si>
    <t>Substance</t>
  </si>
  <si>
    <t>Weighting 
factors</t>
  </si>
  <si>
    <t>Pressure</t>
  </si>
  <si>
    <t>Greenhouse gases</t>
  </si>
  <si>
    <t>Aggregated 
greenhouse gas  emissions - using 
Global Warming Potential weighting factors for 100 years</t>
  </si>
  <si>
    <t>Acidification</t>
  </si>
  <si>
    <t>Aggregated 
acidification 
emissions</t>
  </si>
  <si>
    <t>Tropospheric ozone formation</t>
  </si>
  <si>
    <t>NMVOC-equivalents</t>
  </si>
  <si>
    <t>Non-methane volatile organic compounds (NMVOC)</t>
  </si>
  <si>
    <t>Aggregated 
emissions of tropospheric 
ozone forming precursors</t>
  </si>
  <si>
    <t>Carbon monoxide (CO)</t>
  </si>
  <si>
    <t>STOP</t>
  </si>
  <si>
    <r>
      <t>Emissions within the economic territory of the country covered, for example:
- emissions of entities registered in the country (e. g. ships  operating abroad, residents);
- CO</t>
    </r>
    <r>
      <rPr>
        <vertAlign val="subscript"/>
        <sz val="8"/>
        <rFont val="Myriad Pro"/>
        <family val="2"/>
      </rPr>
      <t>2</t>
    </r>
    <r>
      <rPr>
        <sz val="8"/>
        <rFont val="Myriad Pro"/>
        <family val="2"/>
      </rPr>
      <t xml:space="preserve"> from biomass is included since these emissions arise when using these energy carriers)</t>
    </r>
  </si>
  <si>
    <r>
      <t>(% of total, based on  CO</t>
    </r>
    <r>
      <rPr>
        <b/>
        <vertAlign val="subscript"/>
        <sz val="8"/>
        <rFont val="Myriad Pro"/>
        <family val="2"/>
      </rPr>
      <t>2</t>
    </r>
    <r>
      <rPr>
        <b/>
        <sz val="8"/>
        <rFont val="Myriad Pro"/>
        <family val="2"/>
      </rPr>
      <t xml:space="preserve"> equivalents of CO</t>
    </r>
    <r>
      <rPr>
        <b/>
        <vertAlign val="subscript"/>
        <sz val="8"/>
        <rFont val="Myriad Pro"/>
        <family val="2"/>
      </rPr>
      <t>2</t>
    </r>
    <r>
      <rPr>
        <b/>
        <sz val="8"/>
        <rFont val="Myriad Pro"/>
        <family val="2"/>
      </rPr>
      <t>, CH</t>
    </r>
    <r>
      <rPr>
        <b/>
        <vertAlign val="subscript"/>
        <sz val="8"/>
        <rFont val="Myriad Pro"/>
        <family val="2"/>
      </rPr>
      <t>4</t>
    </r>
    <r>
      <rPr>
        <b/>
        <sz val="8"/>
        <rFont val="Myriad Pro"/>
        <family val="2"/>
      </rPr>
      <t xml:space="preserve"> and N</t>
    </r>
    <r>
      <rPr>
        <b/>
        <vertAlign val="subscript"/>
        <sz val="8"/>
        <rFont val="Myriad Pro"/>
        <family val="2"/>
      </rPr>
      <t>2</t>
    </r>
    <r>
      <rPr>
        <b/>
        <sz val="8"/>
        <rFont val="Myriad Pro"/>
        <family val="2"/>
      </rPr>
      <t>O)</t>
    </r>
  </si>
  <si>
    <r>
      <t>(tonnes CO</t>
    </r>
    <r>
      <rPr>
        <vertAlign val="subscript"/>
        <sz val="8"/>
        <rFont val="Myriad Pro"/>
        <family val="2"/>
      </rPr>
      <t>2</t>
    </r>
    <r>
      <rPr>
        <sz val="8"/>
        <rFont val="Myriad Pro"/>
        <family val="2"/>
      </rPr>
      <t xml:space="preserve"> equivalents)</t>
    </r>
  </si>
  <si>
    <r>
      <t>(% of total, based on acid equivalents of SO</t>
    </r>
    <r>
      <rPr>
        <b/>
        <vertAlign val="subscript"/>
        <sz val="8"/>
        <rFont val="Myriad Pro"/>
        <family val="2"/>
      </rPr>
      <t>x</t>
    </r>
    <r>
      <rPr>
        <b/>
        <sz val="8"/>
        <rFont val="Myriad Pro"/>
        <family val="2"/>
      </rPr>
      <t>, NH</t>
    </r>
    <r>
      <rPr>
        <b/>
        <vertAlign val="subscript"/>
        <sz val="8"/>
        <rFont val="Myriad Pro"/>
        <family val="2"/>
      </rPr>
      <t>3</t>
    </r>
    <r>
      <rPr>
        <b/>
        <sz val="8"/>
        <rFont val="Myriad Pro"/>
        <family val="2"/>
      </rPr>
      <t xml:space="preserve"> and NO</t>
    </r>
    <r>
      <rPr>
        <b/>
        <vertAlign val="subscript"/>
        <sz val="8"/>
        <rFont val="Myriad Pro"/>
        <family val="2"/>
      </rPr>
      <t>x</t>
    </r>
    <r>
      <rPr>
        <b/>
        <sz val="8"/>
        <rFont val="Myriad Pro"/>
        <family val="2"/>
      </rPr>
      <t>)</t>
    </r>
  </si>
  <si>
    <r>
      <t>(tonnes SO</t>
    </r>
    <r>
      <rPr>
        <vertAlign val="subscript"/>
        <sz val="8"/>
        <color indexed="10"/>
        <rFont val="Myriad Pro"/>
        <family val="2"/>
      </rPr>
      <t>2</t>
    </r>
    <r>
      <rPr>
        <sz val="8"/>
        <color indexed="10"/>
        <rFont val="Myriad Pro"/>
        <family val="2"/>
      </rPr>
      <t xml:space="preserve"> equivalents)</t>
    </r>
  </si>
  <si>
    <r>
      <t>(tonnes NMVOC</t>
    </r>
    <r>
      <rPr>
        <sz val="8"/>
        <color indexed="10"/>
        <rFont val="Myriad Pro"/>
        <family val="2"/>
      </rPr>
      <t xml:space="preserve"> equivalents)</t>
    </r>
  </si>
  <si>
    <r>
      <t>(1) Estimates; values are based on tropospheric ozone formation equivalents of NO</t>
    </r>
    <r>
      <rPr>
        <vertAlign val="subscript"/>
        <sz val="8"/>
        <rFont val="Myriad Pro"/>
        <family val="2"/>
      </rPr>
      <t>x</t>
    </r>
    <r>
      <rPr>
        <sz val="8"/>
        <rFont val="Myriad Pro"/>
        <family val="2"/>
      </rPr>
      <t>, NMVOC, CO, CH</t>
    </r>
    <r>
      <rPr>
        <vertAlign val="subscript"/>
        <sz val="8"/>
        <rFont val="Myriad Pro"/>
        <family val="2"/>
      </rPr>
      <t>4</t>
    </r>
    <r>
      <rPr>
        <sz val="8"/>
        <rFont val="Myriad Pro"/>
        <family val="2"/>
      </rPr>
      <t>.</t>
    </r>
  </si>
  <si>
    <r>
      <t>CO</t>
    </r>
    <r>
      <rPr>
        <vertAlign val="subscript"/>
        <sz val="8"/>
        <rFont val="Myriad Pro Light"/>
        <family val="2"/>
      </rPr>
      <t>2</t>
    </r>
    <r>
      <rPr>
        <sz val="8"/>
        <rFont val="Myriad Pro Light"/>
        <family val="2"/>
      </rPr>
      <t>-equivalents</t>
    </r>
  </si>
  <si>
    <r>
      <t>Carbon dioxide (CO</t>
    </r>
    <r>
      <rPr>
        <vertAlign val="subscript"/>
        <sz val="8"/>
        <rFont val="Myriad Pro Light"/>
        <family val="2"/>
      </rPr>
      <t>2</t>
    </r>
    <r>
      <rPr>
        <sz val="8"/>
        <rFont val="Myriad Pro Light"/>
        <family val="2"/>
      </rPr>
      <t>)</t>
    </r>
  </si>
  <si>
    <r>
      <t>Methane (CH</t>
    </r>
    <r>
      <rPr>
        <vertAlign val="subscript"/>
        <sz val="8"/>
        <rFont val="Myriad Pro Light"/>
        <family val="2"/>
      </rPr>
      <t>4</t>
    </r>
    <r>
      <rPr>
        <sz val="8"/>
        <rFont val="Myriad Pro Light"/>
        <family val="2"/>
      </rPr>
      <t>)</t>
    </r>
  </si>
  <si>
    <r>
      <t>Nitrous oxide (N</t>
    </r>
    <r>
      <rPr>
        <vertAlign val="subscript"/>
        <sz val="8"/>
        <rFont val="Myriad Pro Light"/>
        <family val="2"/>
      </rPr>
      <t>2</t>
    </r>
    <r>
      <rPr>
        <sz val="8"/>
        <rFont val="Myriad Pro Light"/>
        <family val="2"/>
      </rPr>
      <t>O)</t>
    </r>
  </si>
  <si>
    <r>
      <t>SO</t>
    </r>
    <r>
      <rPr>
        <vertAlign val="subscript"/>
        <sz val="8"/>
        <rFont val="Myriad Pro Light"/>
        <family val="2"/>
      </rPr>
      <t>2</t>
    </r>
    <r>
      <rPr>
        <sz val="8"/>
        <rFont val="Myriad Pro Light"/>
        <family val="2"/>
      </rPr>
      <t>-equivalents</t>
    </r>
  </si>
  <si>
    <r>
      <t>Sulphur dioxide (SO</t>
    </r>
    <r>
      <rPr>
        <vertAlign val="subscript"/>
        <sz val="8"/>
        <rFont val="Myriad Pro Light"/>
        <family val="2"/>
      </rPr>
      <t>2</t>
    </r>
    <r>
      <rPr>
        <sz val="8"/>
        <rFont val="Myriad Pro Light"/>
        <family val="2"/>
      </rPr>
      <t>)</t>
    </r>
  </si>
  <si>
    <r>
      <t>Nitrogen oxides (NO</t>
    </r>
    <r>
      <rPr>
        <vertAlign val="subscript"/>
        <sz val="8"/>
        <rFont val="Myriad Pro Light"/>
        <family val="2"/>
      </rPr>
      <t>x</t>
    </r>
    <r>
      <rPr>
        <sz val="8"/>
        <rFont val="Myriad Pro Light"/>
        <family val="2"/>
      </rPr>
      <t>)</t>
    </r>
  </si>
  <si>
    <r>
      <t>Ammonia (NH</t>
    </r>
    <r>
      <rPr>
        <vertAlign val="subscript"/>
        <sz val="8"/>
        <rFont val="Myriad Pro Light"/>
        <family val="2"/>
      </rPr>
      <t>3</t>
    </r>
    <r>
      <rPr>
        <sz val="8"/>
        <rFont val="Myriad Pro Light"/>
        <family val="2"/>
      </rPr>
      <t>)</t>
    </r>
  </si>
  <si>
    <t>Waste</t>
  </si>
  <si>
    <t>(1 000 tonnes)</t>
  </si>
  <si>
    <t>Total waste 
from economic activities and households</t>
  </si>
  <si>
    <t>Mining &amp;
quarrying</t>
  </si>
  <si>
    <t>Construction</t>
  </si>
  <si>
    <t>Services (1)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</si>
  <si>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</si>
  <si>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</si>
  <si>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</si>
  <si>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</si>
  <si>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</si>
  <si>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</si>
  <si>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</si>
  <si>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</si>
  <si>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</si>
  <si>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</si>
  <si>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</si>
  <si>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</si>
  <si>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</si>
  <si>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</si>
  <si>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</si>
  <si>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</si>
  <si>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</si>
  <si>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</si>
  <si>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</si>
  <si>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</si>
  <si>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</si>
  <si>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</si>
  <si>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</si>
  <si>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</si>
  <si>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</si>
  <si>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</si>
  <si>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</si>
  <si>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</si>
  <si>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Liechtenstein</t>
  </si>
  <si>
    <t>:</t>
  </si>
  <si>
    <t>Norway</t>
  </si>
  <si>
    <t>Croatia</t>
  </si>
  <si>
    <t>FYR of Macedonia</t>
  </si>
  <si>
    <t>Turkey</t>
  </si>
  <si>
    <t>(1) Except wholesaling of waste and scrap.</t>
  </si>
  <si>
    <t>Source: Eurostat (env_wasgen)</t>
  </si>
  <si>
    <t>http://appsso.eurostat.ec.europa.eu/nui/show.do?query=BOOKMARK_DS-063379_QID_-227A3D9A_UID_-3F171EB0&amp;layout=NACE_R2,L,X,0;TIME,C,X,1;GEO,L,Y,0;HAZARD,L,Z,0;WASTE,L,Z,1;INDICATORS,C,Z,2;&amp;zSelection=DS-063379INDICATORS,OBS_FLAG;DS-063379WASTE,TOTAL;DS-063379HAZARD,TOTAL;&amp;rankName1=HAZARD_1_2_-1_2&amp;rankName2=WASTE_1_2_-1_2&amp;rankName3=INDICATORS_1_2_-1_2&amp;rankName4=NACE-R2_1_0_0_0&amp;rankName5=TIME_1_0_1_0&amp;rankName6=GEO_1_2_0_1&amp;ppcRK=SECOND&amp;ppcSO=ASC&amp;sortC=ASC_-1_FIRST&amp;rStp=&amp;cStp=&amp;rDCh=&amp;cDCh=&amp;rDM=true&amp;cDM=true&amp;footnes=false&amp;empty=false&amp;wai=false&amp;time_mode=ROLLING&amp;lang=EN</t>
  </si>
  <si>
    <t>(kg per inhabitant)</t>
  </si>
  <si>
    <t>United Kingdom</t>
  </si>
  <si>
    <t>Czech Republic</t>
  </si>
  <si>
    <t>FYR of Macedonia</t>
  </si>
  <si>
    <t>Source: Eurostat (env_wasgen and tps00001)</t>
  </si>
  <si>
    <t>http://appsso.eurostat.ec.europa.eu/nui/show.do?query=BOOKMARK_DS-063379_QID_4D210E40_UID_-3F171EB0&amp;layout=TIME,C,X,0;GEO,L,Y,0;HAZARD,L,Z,0;WASTE,L,Z,1;NACE_R2,L,Z,2;INDICATORS,C,Z,3;&amp;zSelection=DS-063379NACE_R2,TOTAL_HH;DS-063379INDICATORS,OBS_FLAG;DS-063379WASTE,TOTAL;DS-063379HAZARD,TOTAL;&amp;rankName1=HAZARD_1_2_-1_2&amp;rankName2=WASTE_1_2_-1_2&amp;rankName3=NACE-R2_1_2_0_0&amp;rankName4=INDICATORS_1_2_-1_2&amp;rankName5=TIME_1_2_0_0&amp;rankName6=GEO_1_2_0_1&amp;rStp=&amp;cStp=&amp;rDCh=&amp;cDCh=&amp;rDM=true&amp;cDM=true&amp;footnes=false&amp;empty=false&amp;wai=false&amp;time_mode=ROLLING&amp;lang=EN</t>
  </si>
  <si>
    <t>http://epp.eurostat.ec.europa.eu/tgm/table.do?tab=table&amp;tableSelection=1&amp;labeling=labels&amp;footnotes=yes&amp;language=en&amp;pcode=tps00001&amp;plugin=1</t>
  </si>
  <si>
    <t>http://appsso.eurostat.ec.europa.eu/nui/show.do?query=BOOKMARK_DS-063379_QID_-6792798F_UID_-3F171EB0&amp;layout=TIME,C,X,0;GEO,L,Y,0;HAZARD,L,Z,0;WASTE,L,Z,1;NACE_R2,L,Z,2;INDICATORS,C,Z,3;&amp;zSelection=DS-063379NACE_R2,EP_HH;DS-063379INDICATORS,OBS_FLAG;DS-063379WASTE,TOTAL;DS-063379HAZARD,TOTAL;&amp;rankName1=HAZARD_1_2_-1_2&amp;rankName2=WASTE_1_2_-1_2&amp;rankName3=NACE-R2_1_2_0_0&amp;rankName4=INDICATORS_1_2_-1_2&amp;rankName5=TIME_1_2_0_0&amp;rankName6=GEO_1_2_0_1&amp;rStp=&amp;cStp=&amp;rDCh=&amp;cDCh=&amp;rDM=true&amp;cDM=true&amp;footnes=false&amp;empty=false&amp;wai=false&amp;time_mode=ROLLING&amp;lang=EN</t>
  </si>
  <si>
    <t>Agriculture</t>
  </si>
  <si>
    <t>Industry</t>
  </si>
  <si>
    <t>Services</t>
  </si>
  <si>
    <t>Belgium (1)</t>
  </si>
  <si>
    <t>Ireland (1)</t>
  </si>
  <si>
    <t>Greece (1)</t>
  </si>
  <si>
    <t>Italy (1)</t>
  </si>
  <si>
    <t>Lithuania (1)</t>
  </si>
  <si>
    <t>Hungary (1)</t>
  </si>
  <si>
    <t>Portugal (1)</t>
  </si>
  <si>
    <t>(1) Including estimates or provisional data.</t>
  </si>
  <si>
    <t>http://appsso.eurostat.ec.europa.eu/nui/show.do?query=BOOKMARK_DS-063379_QID_-E804714_UID_-3F171EB0&amp;layout=NACE_R2,L,X,0;GEO,L,Y,0;HAZARD,L,Z,0;WASTE,L,Z,1;TIME,C,Z,2;INDICATORS,C,Z,3;&amp;zSelection=DS-063379INDICATORS,OBS_FLAG;DS-063379WASTE,TOTAL;DS-063379TIME,2008;DS-063379HAZARD,TOTAL;&amp;rankName1=HAZARD_1_2_-1_2&amp;rankName2=WASTE_1_2_-1_2&amp;rankName3=INDICATORS_1_2_-1_2&amp;rankName4=TIME_1_2_1_0&amp;rankName5=NACE-R2_1_2_0_0&amp;rankName6=GEO_1_2_0_1&amp;rStp=&amp;cStp=&amp;rDCh=&amp;cDCh=&amp;rDM=true&amp;cDM=true&amp;footnes=false&amp;empty=false&amp;wai=false&amp;time_mode=ROLLING&amp;lang=EN</t>
  </si>
  <si>
    <t>(% of total waste generated)</t>
  </si>
  <si>
    <t>http://appsso.eurostat.ec.europa.eu/nui/show.do?query=BOOKMARK_DS-063379_QID_-5E26E189_UID_-3F171EB0&amp;layout=HAZARD,L,X,0;GEO,L,Y,0;WASTE,L,Z,0;TIME,C,Z,1;NACE_R2,L,Z,2;INDICATORS,C,Z,3;&amp;zSelection=DS-063379NACE_R2,TOTAL_HH;DS-063379INDICATORS,OBS_FLAG;DS-063379WASTE,TOTAL;DS-063379TIME,2008;&amp;rankName1=WASTE_1_2_-1_2&amp;rankName2=INDICATORS_1_2_-1_2&amp;rankName3=TIME_1_2_1_0&amp;rankName4=NACE-R2_1_2_1_0&amp;rankName5=HAZARD_1_2_0_0&amp;rankName6=GEO_1_2_0_1&amp;rStp=&amp;cStp=&amp;rDCh=&amp;cDCh=&amp;rDM=true&amp;cDM=true&amp;footnes=false&amp;empty=false&amp;wai=false&amp;time_mode=ROLLING&amp;lang=EN</t>
  </si>
  <si>
    <t>(% of total waste treated)</t>
  </si>
  <si>
    <t>Recovery (other than energy recovery)</t>
  </si>
  <si>
    <t>Incineration (including energy recovery)</t>
  </si>
  <si>
    <t>Disposal</t>
  </si>
  <si>
    <t>Source: Eurostat (env_wastrt)</t>
  </si>
  <si>
    <t>http://appsso.eurostat.ec.europa.eu/nui/show.do?query=BOOKMARK_DS-052688_QID_-7A862578_UID_-3F171EB0&amp;layout=WST_OPER,L,X,0;GEO,L,Y,0;HAZARD,L,Z,0;WASTE,L,Z,1;TIME,C,Z,2;INDICATORS,C,Z,3;&amp;zSelection=DS-052688INDICATORS,OBS_FLAG;DS-052688WASTE,TOTAL;DS-052688TIME,2008;DS-052688HAZARD,TOTAL;&amp;rankName1=TIME_1_2_-1_2&amp;rankName2=WST-OPER_1_2_0_0&amp;rankName3=HAZARD_1_2_-1_2&amp;rankName4=WASTE_1_2_-1_2&amp;rankName5=INDICATORS_1_2_-1_2&amp;rankName6=GEO_1_2_0_1&amp;rStp=&amp;cStp=&amp;rDCh=&amp;cDCh=&amp;rDM=true&amp;cDM=true&amp;footnes=false&amp;empty=false&amp;wai=false&amp;time_mode=ROLLING&amp;lang=EN</t>
  </si>
  <si>
    <t>(million tonnes)</t>
  </si>
  <si>
    <t>(% of 
treatment type)</t>
  </si>
  <si>
    <t>-</t>
  </si>
  <si>
    <t>Mineral wastes</t>
  </si>
  <si>
    <t>Metallic wastes</t>
  </si>
  <si>
    <t>Animal and vegetal wastes</t>
  </si>
  <si>
    <t>Paper and cardboard wastes</t>
  </si>
  <si>
    <t>Household and similar wastes</t>
  </si>
  <si>
    <t>Sorting residues</t>
  </si>
  <si>
    <t>Chemical wastes</t>
  </si>
  <si>
    <t>Mixed and undifferentiated materials</t>
  </si>
  <si>
    <t>Common sludges</t>
  </si>
  <si>
    <t>http://appsso.eurostat.ec.europa.eu/nui/show.do?query=BOOKMARK_DS-052688_QID_17CF65D3_UID_-3F171EB0&amp;layout=WST_OPER,L,X,0;WASTE,L,Y,0;HAZARD,L,Z,0;TIME,C,Z,1;GEO,L,Z,2;INDICATORS,C,Z,3;&amp;zSelection=DS-052688INDICATORS,OBS_FLAG;DS-052688GEO,EU27;DS-052688TIME,2008;DS-052688HAZARD,TOTAL;&amp;rankName1=HAZARD_1_2_-1_2&amp;rankName2=INDICATORS_1_2_-1_2&amp;rankName3=TIME_1_2_1_0&amp;rankName4=GEO_1_2_1_1&amp;rankName5=WST-OPER_1_2_0_0&amp;rankName6=WASTE_1_2_0_1&amp;rStp=&amp;cStp=&amp;rDCh=&amp;cDCh=&amp;rDM=true&amp;cDM=true&amp;footnes=false&amp;empty=false&amp;wai=false&amp;time_mode=ROLLING&amp;lang=EN</t>
  </si>
  <si>
    <t>Metallic 
waste</t>
  </si>
  <si>
    <t>Glass
waste</t>
  </si>
  <si>
    <t>Paper and cardboard waste</t>
  </si>
  <si>
    <t>Rubber 
waste</t>
  </si>
  <si>
    <t>Plastic 
waste</t>
  </si>
  <si>
    <t>Wood 
waste</t>
  </si>
  <si>
    <t>Textile 
waste</t>
  </si>
  <si>
    <t>http://appsso.eurostat.ec.europa.eu/nui/show.do?query=BOOKMARK_DS-052688_QID_-672EF349_UID_-3F171EB0&amp;layout=WASTE,L,X,0;GEO,L,Y,0;HAZARD,L,Z,0;TIME,C,Z,1;WST_OPER,L,Z,2;INDICATORS,C,Z,3;&amp;zSelection=DS-052688INDICATORS,OBS_FLAG;DS-052688WST_OPER,RCV_OTH;DS-052688TIME,2008;DS-052688HAZARD,NHAZ;&amp;rankName1=HAZARD_1_2_-1_2&amp;rankName2=INDICATORS_1_2_-1_2&amp;rankName3=TIME_1_2_1_0&amp;rankName4=WST-OPER_1_2_1_1&amp;rankName5=WASTE_1_2_0_0&amp;rankName6=GEO_1_2_0_1&amp;rStp=&amp;cStp=&amp;rDCh=&amp;cDCh=&amp;rDM=true&amp;cDM=true&amp;footnes=false&amp;empty=false&amp;wai=false&amp;time_mode=ROLLING&amp;lang=EN</t>
  </si>
  <si>
    <t>Municipal waste generated (1)</t>
  </si>
  <si>
    <t>Municipal waste 
landfilled (2)</t>
  </si>
  <si>
    <t>Municipal waste incinerated (3)</t>
  </si>
  <si>
    <t>Iceland</t>
  </si>
  <si>
    <t>Switzerland</t>
  </si>
  <si>
    <t>(1) Breaks in series: between 1998 and 2003 for Estonia, Latvia, Lithuania, Hungary, Portugal, Slovenia, Slovakia and Norway; between 2003 and 2008 for Spain, Turkey and Switzerland.</t>
  </si>
  <si>
    <t>(2) Breaks in series: between 1998 and 2003 for Estonia, Latvia, Lithuania, Hungary, Malta, Portugal and Norway; between 2003 and 2008 for Austria and Turkey.</t>
  </si>
  <si>
    <t>(3) Breaks in series: between 1998 and 2003 for Italy and Portugal; between 2003 and 2008 for Austria and Switzerland.</t>
  </si>
  <si>
    <t>Source: Eurostat (tsien120 and tsien130)</t>
  </si>
  <si>
    <t>http://epp.eurostat.ec.europa.eu/tgm/table.do?tab=table&amp;init=1&amp;language=en&amp;pcode=tsien120&amp;plugin=1</t>
  </si>
  <si>
    <t>http://epp.eurostat.ec.europa.eu/tgm/table.do?tab=table&amp;init=1&amp;language=en&amp;pcode=tsien130&amp;plugin=1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</si>
  <si>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</si>
  <si>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</si>
  <si>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</si>
  <si>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</si>
  <si>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</si>
  <si>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</si>
  <si>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</si>
  <si>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</si>
  <si>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</si>
  <si>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</si>
  <si>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Incinerated</t>
  </si>
  <si>
    <t>Landfilled</t>
  </si>
  <si>
    <t/>
  </si>
  <si>
    <t>Recycled</t>
  </si>
  <si>
    <t>Composted</t>
  </si>
  <si>
    <t>Not allocated</t>
  </si>
  <si>
    <t>http://epp.eurostat.ec.europa.eu/tgm/table.do?tab=table&amp;tableSelection=1&amp;labeling=labels&amp;footnotes=yes&amp;language=en&amp;pcode=tsien120&amp;plugin=1</t>
  </si>
  <si>
    <t>http://epp.eurostat.ec.europa.eu/tgm/table.do?tab=table&amp;tableSelection=1&amp;labeling=labels&amp;footnotes=yes&amp;language=en&amp;pcode=tsien130&amp;plugin=1</t>
  </si>
  <si>
    <t>Water</t>
  </si>
  <si>
    <t>(1 000 million m³)</t>
  </si>
  <si>
    <t>Precipitation</t>
  </si>
  <si>
    <t>Evapotrans-
piration</t>
  </si>
  <si>
    <t>Internal
flow</t>
  </si>
  <si>
    <t>External
inflow</t>
  </si>
  <si>
    <t>Outflow</t>
  </si>
  <si>
    <t>Freshwater resources</t>
  </si>
  <si>
    <t>(1) The minimum period taken into account for the calculation of long term annual averages is 20 years.</t>
  </si>
  <si>
    <t>Source: Eurostat (env_watq1a)</t>
  </si>
  <si>
    <t>http://appsso.eurostat.ec.europa.eu/nui/show.do?query=BOOKMARK_DS-053700_QID_1D03EB45_UID_-3F171EB0&amp;layout=SRC,L,X,0;GEO,L,Y,0;UNIT,L,Z,0;TIME,C,Z,1;INDICATORS,C,Z,2;&amp;zSelection=DS-053700TIME,LTAA;DS-053700INDICATORS,OBS_FLAG;DS-053700UNIT,MIO_M3;&amp;rankName1=INDICATORS_1_2_-1_2&amp;rankName2=UNIT_1_2_-1_2&amp;rankName3=TIME_1_2_1_0&amp;rankName4=SRC_1_2_0_0&amp;rankName5=GEO_1_2_0_1&amp;rStp=&amp;cStp=&amp;rDCh=&amp;cDCh=&amp;rDM=true&amp;cDM=true&amp;footnes=false&amp;empty=false&amp;wai=false&amp;time_mode=ROLLING&amp;lang=EN</t>
  </si>
  <si>
    <t>(1 000 m³ per inhabitant)</t>
  </si>
  <si>
    <t>Freshwater resources per capita (1)</t>
  </si>
  <si>
    <t>(1) The minimum period taken into account for the calculation of long term annual averages is 20 years; population data are as of 1 January 2009; Malta, not available.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</si>
</sst>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.00\ _€_-;\-* #,##0.00\ _€_-;_-* &quot;-&quot;??\ _€_-;_-@_-"/>
    <numFmt numFmtId="171" formatCode="_-* #,##0.00_ _€_-;\-* #,##0.00_ _€_-;_-* &quot;-&quot;??_ _€_-;_-@_-"/>
    <numFmt numFmtId="172" formatCode="#,##0.0"/>
    <numFmt numFmtId="173" formatCode="0.0%"/>
    <numFmt numFmtId="174" formatCode="#0.0"/>
    <numFmt numFmtId="175" formatCode="0.0"/>
    <numFmt numFmtId="176" formatCode="_-* #,##0\ _€_-;\-* #,##0\ _€_-;_-* &quot;-&quot;??\ _€_-;_-@_-"/>
    <numFmt numFmtId="177" formatCode="0.000%"/>
    <numFmt numFmtId="178" formatCode="#0"/>
    <numFmt numFmtId="179" formatCode="0.000"/>
    <numFmt numFmtId="180" formatCode="0.00000"/>
    <numFmt numFmtId="181" formatCode="mmmm\ yyyy"/>
    <numFmt numFmtId="182" formatCode="#\ ##0"/>
    <numFmt numFmtId="183" formatCode="0_ ;[Red]\-0\ "/>
    <numFmt numFmtId="184" formatCode="#,##0.0\ %;[Red]\-#,##0.0\ %"/>
    <numFmt numFmtId="185" formatCode="#,##0.00000000"/>
    <numFmt numFmtId="186" formatCode="0E+00"/>
  </numFmts>
  <fonts count="67">
    <font>
      <sz val="8"/>
      <name val="Myriad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Verdana"/>
      <family val="0"/>
    </font>
    <font>
      <sz val="11"/>
      <color indexed="17"/>
      <name val="Calibri"/>
      <family val="2"/>
    </font>
    <font>
      <u val="single"/>
      <sz val="10"/>
      <color indexed="12"/>
      <name val="Verdana"/>
      <family val="0"/>
    </font>
    <font>
      <sz val="10"/>
      <name val="Verdana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name val="Myriad Pro"/>
      <family val="2"/>
    </font>
    <font>
      <vertAlign val="subscript"/>
      <sz val="8"/>
      <name val="Myriad Pro"/>
      <family val="2"/>
    </font>
    <font>
      <sz val="8"/>
      <name val="Verdana"/>
      <family val="0"/>
    </font>
    <font>
      <sz val="8"/>
      <color indexed="62"/>
      <name val="Myriad Pro"/>
      <family val="2"/>
    </font>
    <font>
      <b/>
      <sz val="9"/>
      <name val="Myriad Pro"/>
      <family val="2"/>
    </font>
    <font>
      <sz val="7"/>
      <name val="Myriad Pro"/>
      <family val="2"/>
    </font>
    <font>
      <b/>
      <vertAlign val="subscript"/>
      <sz val="8"/>
      <name val="Myriad Pro"/>
      <family val="2"/>
    </font>
    <font>
      <b/>
      <sz val="8"/>
      <color indexed="10"/>
      <name val="Myriad Pro"/>
      <family val="2"/>
    </font>
    <font>
      <vertAlign val="subscript"/>
      <sz val="8"/>
      <color indexed="10"/>
      <name val="Myriad Pro"/>
      <family val="2"/>
    </font>
    <font>
      <sz val="8"/>
      <color indexed="10"/>
      <name val="Myriad Pro"/>
      <family val="2"/>
    </font>
    <font>
      <b/>
      <sz val="8"/>
      <color indexed="63"/>
      <name val="Myriad Pro"/>
      <family val="2"/>
    </font>
    <font>
      <b/>
      <sz val="8"/>
      <name val="Myriad Pro Light"/>
      <family val="2"/>
    </font>
    <font>
      <vertAlign val="subscript"/>
      <sz val="8"/>
      <name val="Myriad Pro Light"/>
      <family val="2"/>
    </font>
    <font>
      <sz val="8"/>
      <name val="Myriad Pro Light"/>
      <family val="2"/>
    </font>
    <font>
      <sz val="8"/>
      <color indexed="54"/>
      <name val="Myriad Pro"/>
      <family val="2"/>
    </font>
    <font>
      <b/>
      <sz val="8"/>
      <color indexed="54"/>
      <name val="Myriad Pro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i/>
      <sz val="8"/>
      <name val="Myriad Pro Light"/>
      <family val="2"/>
    </font>
    <font>
      <b/>
      <sz val="7"/>
      <name val="Myriad Pro"/>
      <family val="2"/>
    </font>
    <font>
      <sz val="8"/>
      <color indexed="18"/>
      <name val="Myriad Pro"/>
      <family val="2"/>
    </font>
    <font>
      <sz val="8"/>
      <color indexed="62"/>
      <name val="Myriad Pro Light"/>
      <family val="2"/>
    </font>
    <font>
      <u val="single"/>
      <sz val="8"/>
      <name val="Myriad Pro"/>
      <family val="2"/>
    </font>
    <font>
      <u val="single"/>
      <sz val="10"/>
      <color indexed="12"/>
      <name val="Arial"/>
      <family val="0"/>
    </font>
    <font>
      <sz val="8"/>
      <color indexed="18"/>
      <name val="Myriad Pro Light"/>
      <family val="2"/>
    </font>
    <font>
      <b/>
      <sz val="8"/>
      <color indexed="18"/>
      <name val="Myriad Pro"/>
      <family val="2"/>
    </font>
    <font>
      <i/>
      <sz val="8"/>
      <name val="Myriad Pro"/>
      <family val="2"/>
    </font>
    <font>
      <sz val="7"/>
      <color indexed="18"/>
      <name val="Myriad Pro"/>
      <family val="2"/>
    </font>
    <font>
      <sz val="8"/>
      <color indexed="63"/>
      <name val="Myriad Pro Light"/>
      <family val="2"/>
    </font>
    <font>
      <sz val="8"/>
      <color indexed="54"/>
      <name val="Myriad Pro Light"/>
      <family val="2"/>
    </font>
    <font>
      <sz val="8"/>
      <color indexed="8"/>
      <name val="Myriad Pro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9"/>
      <color indexed="8"/>
      <name val="Courier New"/>
      <family val="3"/>
    </font>
    <font>
      <u val="single"/>
      <sz val="8"/>
      <color indexed="12"/>
      <name val="Arial"/>
      <family val="0"/>
    </font>
    <font>
      <sz val="8"/>
      <name val="Tahoma"/>
      <family val="2"/>
    </font>
    <font>
      <sz val="8"/>
      <color indexed="14"/>
      <name val="Myriad Pro"/>
      <family val="2"/>
    </font>
    <font>
      <sz val="9"/>
      <name val="Courier New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8" borderId="1" applyNumberFormat="0" applyAlignment="0" applyProtection="0"/>
    <xf numFmtId="0" fontId="41" fillId="3" borderId="0" applyNumberFormat="0" applyBorder="0" applyAlignment="0" applyProtection="0"/>
    <xf numFmtId="0" fontId="4" fillId="8" borderId="2" applyNumberFormat="0" applyAlignment="0" applyProtection="0"/>
    <xf numFmtId="0" fontId="4" fillId="14" borderId="2" applyNumberFormat="0" applyAlignment="0" applyProtection="0"/>
    <xf numFmtId="0" fontId="23" fillId="26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7" borderId="2" applyNumberFormat="0" applyAlignment="0" applyProtection="0"/>
    <xf numFmtId="0" fontId="21" fillId="0" borderId="8" applyNumberFormat="0" applyFill="0" applyAlignment="0" applyProtection="0"/>
    <xf numFmtId="171" fontId="12" fillId="0" borderId="0" applyFont="0" applyFill="0" applyBorder="0" applyAlignment="0" applyProtection="0"/>
    <xf numFmtId="0" fontId="13" fillId="15" borderId="0" applyNumberFormat="0" applyBorder="0" applyAlignment="0" applyProtection="0"/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5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5" fillId="0" borderId="0" applyNumberFormat="0" applyFont="0" applyFill="0" applyBorder="0" applyAlignment="0" applyProtection="0"/>
    <xf numFmtId="0" fontId="1" fillId="9" borderId="9" applyNumberFormat="0" applyFont="0" applyAlignment="0" applyProtection="0"/>
    <xf numFmtId="0" fontId="5" fillId="9" borderId="9" applyNumberFormat="0" applyFont="0" applyAlignment="0" applyProtection="0"/>
    <xf numFmtId="0" fontId="3" fillId="14" borderId="1" applyNumberForma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ont="0" applyFill="0" applyBorder="0" applyAlignment="0">
      <protection hidden="1"/>
    </xf>
    <xf numFmtId="0" fontId="20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6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3" applyNumberFormat="0" applyAlignment="0" applyProtection="0"/>
  </cellStyleXfs>
  <cellXfs count="473">
    <xf numFmtId="0" fontId="0" fillId="0" borderId="0" xfId="0" applyAlignment="1">
      <alignment/>
    </xf>
    <xf numFmtId="0" fontId="5" fillId="0" borderId="0" xfId="93" applyFont="1">
      <alignment/>
      <protection/>
    </xf>
    <xf numFmtId="0" fontId="0" fillId="0" borderId="0" xfId="93" applyFont="1">
      <alignment/>
      <protection/>
    </xf>
    <xf numFmtId="0" fontId="0" fillId="0" borderId="0" xfId="101" applyFont="1" applyFill="1">
      <alignment/>
      <protection/>
    </xf>
    <xf numFmtId="0" fontId="0" fillId="0" borderId="0" xfId="93" applyFont="1" applyBorder="1">
      <alignment/>
      <protection/>
    </xf>
    <xf numFmtId="0" fontId="0" fillId="0" borderId="0" xfId="93" applyFont="1" applyFill="1" applyBorder="1">
      <alignment/>
      <protection/>
    </xf>
    <xf numFmtId="0" fontId="25" fillId="0" borderId="0" xfId="93" applyFont="1" applyBorder="1">
      <alignment/>
      <protection/>
    </xf>
    <xf numFmtId="0" fontId="25" fillId="0" borderId="0" xfId="93" applyFont="1">
      <alignment/>
      <protection/>
    </xf>
    <xf numFmtId="0" fontId="0" fillId="27" borderId="13" xfId="93" applyFont="1" applyFill="1" applyBorder="1" applyAlignment="1">
      <alignment vertical="center"/>
      <protection/>
    </xf>
    <xf numFmtId="0" fontId="25" fillId="27" borderId="13" xfId="93" applyFont="1" applyFill="1" applyBorder="1" applyAlignment="1">
      <alignment vertical="center" wrapText="1"/>
      <protection/>
    </xf>
    <xf numFmtId="0" fontId="0" fillId="27" borderId="13" xfId="93" applyFont="1" applyFill="1" applyBorder="1">
      <alignment/>
      <protection/>
    </xf>
    <xf numFmtId="0" fontId="0" fillId="0" borderId="13" xfId="93" applyFont="1" applyFill="1" applyBorder="1" applyAlignment="1">
      <alignment vertical="center"/>
      <protection/>
    </xf>
    <xf numFmtId="0" fontId="25" fillId="0" borderId="13" xfId="93" applyFont="1" applyFill="1" applyBorder="1" applyAlignment="1">
      <alignment vertical="top" wrapText="1"/>
      <protection/>
    </xf>
    <xf numFmtId="0" fontId="0" fillId="0" borderId="13" xfId="93" applyFont="1" applyFill="1" applyBorder="1" applyAlignment="1">
      <alignment vertical="top" wrapText="1"/>
      <protection/>
    </xf>
    <xf numFmtId="0" fontId="0" fillId="0" borderId="13" xfId="93" applyFont="1" applyBorder="1">
      <alignment/>
      <protection/>
    </xf>
    <xf numFmtId="0" fontId="0" fillId="0" borderId="0" xfId="93" applyFont="1" applyFill="1" applyBorder="1" applyAlignment="1">
      <alignment vertical="center"/>
      <protection/>
    </xf>
    <xf numFmtId="0" fontId="25" fillId="0" borderId="0" xfId="93" applyFont="1" applyFill="1" applyBorder="1" applyAlignment="1">
      <alignment vertical="center"/>
      <protection/>
    </xf>
    <xf numFmtId="0" fontId="0" fillId="0" borderId="0" xfId="101" applyFont="1" applyFill="1" applyBorder="1">
      <alignment/>
      <protection/>
    </xf>
    <xf numFmtId="0" fontId="25" fillId="0" borderId="0" xfId="101" applyFont="1" applyFill="1" applyBorder="1">
      <alignment/>
      <protection/>
    </xf>
    <xf numFmtId="0" fontId="25" fillId="0" borderId="0" xfId="101" applyFont="1" applyFill="1">
      <alignment/>
      <protection/>
    </xf>
    <xf numFmtId="0" fontId="25" fillId="0" borderId="0" xfId="93" applyFont="1" applyFill="1" applyBorder="1" applyAlignment="1">
      <alignment horizontal="right"/>
      <protection/>
    </xf>
    <xf numFmtId="174" fontId="0" fillId="0" borderId="0" xfId="101" applyNumberFormat="1" applyFont="1" applyFill="1">
      <alignment/>
      <protection/>
    </xf>
    <xf numFmtId="3" fontId="0" fillId="0" borderId="0" xfId="91" applyNumberFormat="1" applyFont="1" applyFill="1" applyBorder="1" applyAlignment="1">
      <alignment/>
    </xf>
    <xf numFmtId="175" fontId="0" fillId="0" borderId="0" xfId="101" applyNumberFormat="1" applyFont="1" applyFill="1">
      <alignment/>
      <protection/>
    </xf>
    <xf numFmtId="0" fontId="28" fillId="0" borderId="0" xfId="101" applyFont="1" applyFill="1" applyBorder="1">
      <alignment/>
      <protection/>
    </xf>
    <xf numFmtId="0" fontId="28" fillId="0" borderId="0" xfId="101" applyFont="1" applyFill="1">
      <alignment/>
      <protection/>
    </xf>
    <xf numFmtId="0" fontId="25" fillId="0" borderId="0" xfId="101" applyFont="1" applyFill="1">
      <alignment/>
      <protection/>
    </xf>
    <xf numFmtId="9" fontId="0" fillId="0" borderId="0" xfId="106" applyFont="1" applyFill="1" applyAlignment="1">
      <alignment/>
    </xf>
    <xf numFmtId="173" fontId="0" fillId="0" borderId="0" xfId="106" applyNumberFormat="1" applyFont="1" applyFill="1" applyAlignment="1">
      <alignment/>
    </xf>
    <xf numFmtId="9" fontId="0" fillId="0" borderId="0" xfId="101" applyNumberFormat="1" applyFont="1" applyFill="1">
      <alignment/>
      <protection/>
    </xf>
    <xf numFmtId="0" fontId="0" fillId="0" borderId="0" xfId="93" applyNumberFormat="1" applyFont="1" applyFill="1" applyBorder="1" applyAlignment="1">
      <alignment/>
      <protection/>
    </xf>
    <xf numFmtId="174" fontId="0" fillId="0" borderId="0" xfId="93" applyNumberFormat="1" applyFont="1" applyFill="1" applyBorder="1" applyAlignment="1">
      <alignment/>
      <protection/>
    </xf>
    <xf numFmtId="176" fontId="0" fillId="0" borderId="0" xfId="70" applyNumberFormat="1" applyFont="1" applyFill="1" applyBorder="1" applyAlignment="1">
      <alignment/>
    </xf>
    <xf numFmtId="0" fontId="0" fillId="0" borderId="0" xfId="101" applyNumberFormat="1" applyFont="1" applyFill="1">
      <alignment/>
      <protection/>
    </xf>
    <xf numFmtId="0" fontId="32" fillId="0" borderId="0" xfId="101" applyNumberFormat="1" applyFont="1" applyFill="1" applyAlignment="1">
      <alignment wrapText="1"/>
      <protection/>
    </xf>
    <xf numFmtId="172" fontId="0" fillId="0" borderId="0" xfId="91" applyNumberFormat="1" applyFont="1" applyFill="1" applyBorder="1" applyAlignment="1">
      <alignment/>
    </xf>
    <xf numFmtId="0" fontId="35" fillId="0" borderId="0" xfId="101" applyNumberFormat="1" applyFont="1" applyFill="1" applyAlignment="1">
      <alignment wrapText="1"/>
      <protection/>
    </xf>
    <xf numFmtId="177" fontId="0" fillId="0" borderId="0" xfId="106" applyNumberFormat="1" applyFont="1" applyFill="1" applyAlignment="1">
      <alignment/>
    </xf>
    <xf numFmtId="9" fontId="0" fillId="0" borderId="0" xfId="106" applyFont="1" applyFill="1" applyBorder="1" applyAlignment="1">
      <alignment/>
    </xf>
    <xf numFmtId="10" fontId="0" fillId="0" borderId="0" xfId="101" applyNumberFormat="1" applyFont="1" applyFill="1" applyBorder="1">
      <alignment/>
      <protection/>
    </xf>
    <xf numFmtId="173" fontId="0" fillId="0" borderId="0" xfId="106" applyNumberFormat="1" applyFont="1" applyFill="1" applyBorder="1" applyAlignment="1">
      <alignment/>
    </xf>
    <xf numFmtId="10" fontId="0" fillId="0" borderId="0" xfId="101" applyNumberFormat="1" applyFont="1" applyFill="1">
      <alignment/>
      <protection/>
    </xf>
    <xf numFmtId="10" fontId="0" fillId="0" borderId="0" xfId="106" applyNumberFormat="1" applyFont="1" applyFill="1" applyAlignment="1">
      <alignment/>
    </xf>
    <xf numFmtId="1" fontId="0" fillId="0" borderId="0" xfId="101" applyNumberFormat="1" applyFont="1" applyFill="1">
      <alignment/>
      <protection/>
    </xf>
    <xf numFmtId="1" fontId="0" fillId="0" borderId="0" xfId="93" applyNumberFormat="1" applyFont="1" applyFill="1" applyBorder="1" applyAlignment="1">
      <alignment/>
      <protection/>
    </xf>
    <xf numFmtId="0" fontId="25" fillId="27" borderId="13" xfId="93" applyFont="1" applyFill="1" applyBorder="1" applyAlignment="1">
      <alignment horizontal="center" vertical="center" wrapText="1"/>
      <protection/>
    </xf>
    <xf numFmtId="0" fontId="0" fillId="0" borderId="0" xfId="93" applyFont="1" applyFill="1">
      <alignment/>
      <protection/>
    </xf>
    <xf numFmtId="0" fontId="0" fillId="0" borderId="14" xfId="93" applyFont="1" applyFill="1" applyBorder="1" applyAlignment="1">
      <alignment vertical="center"/>
      <protection/>
    </xf>
    <xf numFmtId="0" fontId="38" fillId="0" borderId="15" xfId="93" applyFont="1" applyFill="1" applyBorder="1" applyAlignment="1">
      <alignment horizontal="center" vertical="center" wrapText="1"/>
      <protection/>
    </xf>
    <xf numFmtId="0" fontId="0" fillId="0" borderId="14" xfId="93" applyFont="1" applyFill="1" applyBorder="1">
      <alignment/>
      <protection/>
    </xf>
    <xf numFmtId="0" fontId="0" fillId="0" borderId="16" xfId="93" applyFont="1" applyFill="1" applyBorder="1" applyAlignment="1">
      <alignment vertical="center"/>
      <protection/>
    </xf>
    <xf numFmtId="0" fontId="0" fillId="0" borderId="16" xfId="93" applyFont="1" applyFill="1" applyBorder="1">
      <alignment/>
      <protection/>
    </xf>
    <xf numFmtId="0" fontId="0" fillId="0" borderId="16" xfId="93" applyFont="1" applyBorder="1">
      <alignment/>
      <protection/>
    </xf>
    <xf numFmtId="0" fontId="39" fillId="0" borderId="0" xfId="93" applyFont="1" applyFill="1" applyBorder="1" applyAlignment="1">
      <alignment vertical="center"/>
      <protection/>
    </xf>
    <xf numFmtId="0" fontId="39" fillId="0" borderId="0" xfId="93" applyFont="1" applyFill="1" applyBorder="1">
      <alignment/>
      <protection/>
    </xf>
    <xf numFmtId="0" fontId="40" fillId="0" borderId="0" xfId="93" applyFont="1" applyFill="1" applyBorder="1" applyAlignment="1">
      <alignment vertical="center"/>
      <protection/>
    </xf>
    <xf numFmtId="0" fontId="39" fillId="0" borderId="0" xfId="93" applyFont="1">
      <alignment/>
      <protection/>
    </xf>
    <xf numFmtId="0" fontId="38" fillId="0" borderId="0" xfId="94" applyFont="1" applyFill="1" applyBorder="1">
      <alignment/>
      <protection/>
    </xf>
    <xf numFmtId="0" fontId="0" fillId="0" borderId="0" xfId="94" applyFont="1" applyFill="1">
      <alignment/>
      <protection/>
    </xf>
    <xf numFmtId="0" fontId="25" fillId="0" borderId="0" xfId="94" applyFont="1" applyFill="1" applyBorder="1">
      <alignment/>
      <protection/>
    </xf>
    <xf numFmtId="0" fontId="25" fillId="0" borderId="0" xfId="94" applyFont="1" applyFill="1">
      <alignment/>
      <protection/>
    </xf>
    <xf numFmtId="0" fontId="0" fillId="27" borderId="14" xfId="94" applyFont="1" applyFill="1" applyBorder="1">
      <alignment/>
      <protection/>
    </xf>
    <xf numFmtId="0" fontId="0" fillId="27" borderId="17" xfId="94" applyFont="1" applyFill="1" applyBorder="1">
      <alignment/>
      <protection/>
    </xf>
    <xf numFmtId="0" fontId="25" fillId="27" borderId="13" xfId="94" applyFont="1" applyFill="1" applyBorder="1" applyAlignment="1">
      <alignment horizontal="center" vertical="center" wrapText="1"/>
      <protection/>
    </xf>
    <xf numFmtId="0" fontId="25" fillId="27" borderId="15" xfId="94" applyFont="1" applyFill="1" applyBorder="1" applyAlignment="1">
      <alignment horizontal="center" vertical="center" wrapText="1"/>
      <protection/>
    </xf>
    <xf numFmtId="0" fontId="0" fillId="27" borderId="13" xfId="94" applyFont="1" applyFill="1" applyBorder="1">
      <alignment/>
      <protection/>
    </xf>
    <xf numFmtId="0" fontId="0" fillId="27" borderId="16" xfId="94" applyFont="1" applyFill="1" applyBorder="1">
      <alignment/>
      <protection/>
    </xf>
    <xf numFmtId="0" fontId="0" fillId="27" borderId="18" xfId="94" applyFont="1" applyFill="1" applyBorder="1">
      <alignment/>
      <protection/>
    </xf>
    <xf numFmtId="0" fontId="36" fillId="27" borderId="16" xfId="94" applyFont="1" applyFill="1" applyBorder="1" applyAlignment="1">
      <alignment horizontal="right" vertical="center"/>
      <protection/>
    </xf>
    <xf numFmtId="0" fontId="36" fillId="27" borderId="18" xfId="94" applyFont="1" applyFill="1" applyBorder="1" applyAlignment="1">
      <alignment horizontal="right" vertical="center"/>
      <protection/>
    </xf>
    <xf numFmtId="0" fontId="36" fillId="27" borderId="19" xfId="94" applyFont="1" applyFill="1" applyBorder="1" applyAlignment="1">
      <alignment horizontal="right" vertical="center"/>
      <protection/>
    </xf>
    <xf numFmtId="0" fontId="0" fillId="0" borderId="0" xfId="94" applyFont="1" applyFill="1" applyAlignment="1">
      <alignment vertical="center"/>
      <protection/>
    </xf>
    <xf numFmtId="0" fontId="0" fillId="28" borderId="13" xfId="94" applyFont="1" applyFill="1" applyBorder="1" applyAlignment="1">
      <alignment vertical="center"/>
      <protection/>
    </xf>
    <xf numFmtId="0" fontId="36" fillId="28" borderId="15" xfId="94" applyFont="1" applyFill="1" applyBorder="1" applyAlignment="1">
      <alignment vertical="center"/>
      <protection/>
    </xf>
    <xf numFmtId="3" fontId="38" fillId="28" borderId="13" xfId="94" applyNumberFormat="1" applyFont="1" applyFill="1" applyBorder="1" applyAlignment="1">
      <alignment horizontal="right" vertical="center"/>
      <protection/>
    </xf>
    <xf numFmtId="3" fontId="38" fillId="28" borderId="15" xfId="94" applyNumberFormat="1" applyFont="1" applyFill="1" applyBorder="1" applyAlignment="1">
      <alignment horizontal="right" vertical="center"/>
      <protection/>
    </xf>
    <xf numFmtId="3" fontId="38" fillId="28" borderId="20" xfId="94" applyNumberFormat="1" applyFont="1" applyFill="1" applyBorder="1" applyAlignment="1">
      <alignment horizontal="right" vertical="center"/>
      <protection/>
    </xf>
    <xf numFmtId="3" fontId="0" fillId="0" borderId="0" xfId="94" applyNumberFormat="1" applyFont="1" applyFill="1" applyAlignment="1">
      <alignment vertical="center"/>
      <protection/>
    </xf>
    <xf numFmtId="1" fontId="0" fillId="0" borderId="0" xfId="94" applyNumberFormat="1" applyFont="1" applyFill="1" applyAlignment="1">
      <alignment vertical="center"/>
      <protection/>
    </xf>
    <xf numFmtId="0" fontId="0" fillId="0" borderId="21" xfId="94" applyFont="1" applyFill="1" applyBorder="1" applyAlignment="1">
      <alignment vertical="center"/>
      <protection/>
    </xf>
    <xf numFmtId="0" fontId="36" fillId="0" borderId="22" xfId="94" applyFont="1" applyFill="1" applyBorder="1" applyAlignment="1">
      <alignment vertical="center"/>
      <protection/>
    </xf>
    <xf numFmtId="3" fontId="47" fillId="0" borderId="21" xfId="94" applyNumberFormat="1" applyFont="1" applyFill="1" applyBorder="1" applyAlignment="1">
      <alignment horizontal="right" vertical="center"/>
      <protection/>
    </xf>
    <xf numFmtId="3" fontId="38" fillId="0" borderId="21" xfId="94" applyNumberFormat="1" applyFont="1" applyFill="1" applyBorder="1" applyAlignment="1">
      <alignment horizontal="right" vertical="center"/>
      <protection/>
    </xf>
    <xf numFmtId="3" fontId="38" fillId="0" borderId="22" xfId="94" applyNumberFormat="1" applyFont="1" applyFill="1" applyBorder="1" applyAlignment="1">
      <alignment horizontal="right" vertical="center"/>
      <protection/>
    </xf>
    <xf numFmtId="3" fontId="47" fillId="0" borderId="23" xfId="94" applyNumberFormat="1" applyFont="1" applyFill="1" applyBorder="1" applyAlignment="1">
      <alignment horizontal="right" vertical="center"/>
      <protection/>
    </xf>
    <xf numFmtId="0" fontId="0" fillId="0" borderId="24" xfId="94" applyFont="1" applyFill="1" applyBorder="1" applyAlignment="1">
      <alignment vertical="center"/>
      <protection/>
    </xf>
    <xf numFmtId="0" fontId="36" fillId="0" borderId="25" xfId="94" applyFont="1" applyFill="1" applyBorder="1" applyAlignment="1">
      <alignment vertical="center"/>
      <protection/>
    </xf>
    <xf numFmtId="3" fontId="38" fillId="0" borderId="24" xfId="94" applyNumberFormat="1" applyFont="1" applyFill="1" applyBorder="1" applyAlignment="1">
      <alignment horizontal="right" vertical="center"/>
      <protection/>
    </xf>
    <xf numFmtId="3" fontId="38" fillId="0" borderId="25" xfId="94" applyNumberFormat="1" applyFont="1" applyFill="1" applyBorder="1" applyAlignment="1">
      <alignment horizontal="right" vertical="center"/>
      <protection/>
    </xf>
    <xf numFmtId="3" fontId="38" fillId="0" borderId="26" xfId="94" applyNumberFormat="1" applyFont="1" applyFill="1" applyBorder="1" applyAlignment="1">
      <alignment horizontal="right" vertical="center"/>
      <protection/>
    </xf>
    <xf numFmtId="3" fontId="47" fillId="0" borderId="26" xfId="94" applyNumberFormat="1" applyFont="1" applyFill="1" applyBorder="1" applyAlignment="1">
      <alignment horizontal="right" vertical="center"/>
      <protection/>
    </xf>
    <xf numFmtId="3" fontId="47" fillId="0" borderId="24" xfId="94" applyNumberFormat="1" applyFont="1" applyFill="1" applyBorder="1" applyAlignment="1">
      <alignment horizontal="right" vertical="center"/>
      <protection/>
    </xf>
    <xf numFmtId="3" fontId="47" fillId="0" borderId="25" xfId="94" applyNumberFormat="1" applyFont="1" applyFill="1" applyBorder="1" applyAlignment="1">
      <alignment horizontal="right" vertical="center"/>
      <protection/>
    </xf>
    <xf numFmtId="0" fontId="0" fillId="0" borderId="27" xfId="94" applyFont="1" applyFill="1" applyBorder="1" applyAlignment="1">
      <alignment vertical="center"/>
      <protection/>
    </xf>
    <xf numFmtId="0" fontId="36" fillId="0" borderId="28" xfId="94" applyFont="1" applyFill="1" applyBorder="1" applyAlignment="1">
      <alignment vertical="center"/>
      <protection/>
    </xf>
    <xf numFmtId="3" fontId="38" fillId="0" borderId="27" xfId="94" applyNumberFormat="1" applyFont="1" applyFill="1" applyBorder="1" applyAlignment="1">
      <alignment horizontal="right" vertical="center"/>
      <protection/>
    </xf>
    <xf numFmtId="3" fontId="38" fillId="0" borderId="28" xfId="94" applyNumberFormat="1" applyFont="1" applyFill="1" applyBorder="1" applyAlignment="1">
      <alignment horizontal="right" vertical="center"/>
      <protection/>
    </xf>
    <xf numFmtId="3" fontId="38" fillId="0" borderId="29" xfId="94" applyNumberFormat="1" applyFont="1" applyFill="1" applyBorder="1" applyAlignment="1">
      <alignment horizontal="right" vertical="center"/>
      <protection/>
    </xf>
    <xf numFmtId="3" fontId="38" fillId="0" borderId="23" xfId="94" applyNumberFormat="1" applyFont="1" applyFill="1" applyBorder="1" applyAlignment="1">
      <alignment horizontal="right" vertical="center"/>
      <protection/>
    </xf>
    <xf numFmtId="0" fontId="0" fillId="0" borderId="0" xfId="94" applyFont="1" applyFill="1" applyBorder="1">
      <alignment/>
      <protection/>
    </xf>
    <xf numFmtId="0" fontId="0" fillId="0" borderId="0" xfId="94" applyFont="1" applyFill="1" applyBorder="1" applyAlignment="1">
      <alignment/>
      <protection/>
    </xf>
    <xf numFmtId="0" fontId="25" fillId="0" borderId="0" xfId="94" applyFont="1" applyFill="1">
      <alignment/>
      <protection/>
    </xf>
    <xf numFmtId="0" fontId="0" fillId="0" borderId="0" xfId="94" applyNumberFormat="1" applyFont="1" applyFill="1">
      <alignment/>
      <protection/>
    </xf>
    <xf numFmtId="0" fontId="46" fillId="0" borderId="0" xfId="94">
      <alignment/>
      <protection/>
    </xf>
    <xf numFmtId="1" fontId="46" fillId="0" borderId="0" xfId="94" applyNumberFormat="1">
      <alignment/>
      <protection/>
    </xf>
    <xf numFmtId="3" fontId="0" fillId="0" borderId="0" xfId="94" applyNumberFormat="1" applyFont="1" applyFill="1">
      <alignment/>
      <protection/>
    </xf>
    <xf numFmtId="1" fontId="0" fillId="0" borderId="0" xfId="94" applyNumberFormat="1" applyFont="1" applyFill="1">
      <alignment/>
      <protection/>
    </xf>
    <xf numFmtId="0" fontId="0" fillId="0" borderId="0" xfId="94" applyFont="1" applyFill="1" applyBorder="1">
      <alignment/>
      <protection/>
    </xf>
    <xf numFmtId="0" fontId="0" fillId="0" borderId="0" xfId="94" applyFont="1" applyFill="1" applyBorder="1" applyAlignment="1">
      <alignment horizontal="left" vertical="center"/>
      <protection/>
    </xf>
    <xf numFmtId="1" fontId="0" fillId="0" borderId="0" xfId="94" applyNumberFormat="1" applyFont="1" applyFill="1" applyBorder="1" applyAlignment="1">
      <alignment horizontal="right" vertical="center"/>
      <protection/>
    </xf>
    <xf numFmtId="0" fontId="0" fillId="0" borderId="0" xfId="94" applyFont="1" applyFill="1">
      <alignment/>
      <protection/>
    </xf>
    <xf numFmtId="0" fontId="0" fillId="0" borderId="0" xfId="94" applyFont="1" applyFill="1" applyBorder="1" applyAlignment="1">
      <alignment horizontal="right"/>
      <protection/>
    </xf>
    <xf numFmtId="175" fontId="0" fillId="0" borderId="0" xfId="94" applyNumberFormat="1" applyFont="1" applyFill="1" applyBorder="1">
      <alignment/>
      <protection/>
    </xf>
    <xf numFmtId="2" fontId="0" fillId="0" borderId="0" xfId="94" applyNumberFormat="1" applyFont="1" applyFill="1">
      <alignment/>
      <protection/>
    </xf>
    <xf numFmtId="175" fontId="0" fillId="0" borderId="0" xfId="94" applyNumberFormat="1" applyFont="1" applyFill="1">
      <alignment/>
      <protection/>
    </xf>
    <xf numFmtId="175" fontId="0" fillId="0" borderId="0" xfId="106" applyNumberFormat="1" applyFont="1" applyFill="1" applyBorder="1" applyAlignment="1">
      <alignment/>
    </xf>
    <xf numFmtId="175" fontId="49" fillId="0" borderId="0" xfId="106" applyNumberFormat="1" applyFont="1" applyFill="1" applyBorder="1" applyAlignment="1">
      <alignment/>
    </xf>
    <xf numFmtId="0" fontId="0" fillId="0" borderId="0" xfId="94" applyNumberFormat="1" applyFont="1" applyFill="1" applyBorder="1">
      <alignment/>
      <protection/>
    </xf>
    <xf numFmtId="0" fontId="0" fillId="0" borderId="0" xfId="94" applyFont="1" applyFill="1" applyAlignment="1">
      <alignment horizontal="right" wrapText="1"/>
      <protection/>
    </xf>
    <xf numFmtId="0" fontId="28" fillId="0" borderId="0" xfId="94" applyFont="1" applyFill="1" applyAlignment="1">
      <alignment horizontal="right" wrapText="1"/>
      <protection/>
    </xf>
    <xf numFmtId="0" fontId="50" fillId="0" borderId="0" xfId="94" applyFont="1" applyFill="1" applyBorder="1" applyAlignment="1">
      <alignment vertical="center"/>
      <protection/>
    </xf>
    <xf numFmtId="0" fontId="0" fillId="0" borderId="0" xfId="94" applyFont="1" applyFill="1" applyBorder="1" applyAlignment="1">
      <alignment vertical="center"/>
      <protection/>
    </xf>
    <xf numFmtId="0" fontId="50" fillId="0" borderId="0" xfId="94" applyFont="1" applyFill="1" applyBorder="1" applyAlignment="1">
      <alignment horizontal="left" vertical="center" indent="2"/>
      <protection/>
    </xf>
    <xf numFmtId="0" fontId="25" fillId="27" borderId="13" xfId="94" applyFont="1" applyFill="1" applyBorder="1" applyAlignment="1">
      <alignment horizontal="right" wrapText="1"/>
      <protection/>
    </xf>
    <xf numFmtId="0" fontId="36" fillId="28" borderId="13" xfId="94" applyFont="1" applyFill="1" applyBorder="1" applyAlignment="1">
      <alignment vertical="center"/>
      <protection/>
    </xf>
    <xf numFmtId="172" fontId="38" fillId="28" borderId="13" xfId="94" applyNumberFormat="1" applyFont="1" applyFill="1" applyBorder="1" applyAlignment="1">
      <alignment horizontal="right" vertical="center"/>
      <protection/>
    </xf>
    <xf numFmtId="175" fontId="38" fillId="28" borderId="13" xfId="94" applyNumberFormat="1" applyFont="1" applyFill="1" applyBorder="1" applyAlignment="1">
      <alignment horizontal="right" vertical="center"/>
      <protection/>
    </xf>
    <xf numFmtId="0" fontId="36" fillId="0" borderId="21" xfId="94" applyFont="1" applyFill="1" applyBorder="1" applyAlignment="1">
      <alignment horizontal="left" vertical="center" indent="2"/>
      <protection/>
    </xf>
    <xf numFmtId="172" fontId="38" fillId="0" borderId="21" xfId="106" applyNumberFormat="1" applyFont="1" applyFill="1" applyBorder="1" applyAlignment="1">
      <alignment horizontal="right" vertical="center"/>
    </xf>
    <xf numFmtId="1" fontId="38" fillId="0" borderId="21" xfId="106" applyNumberFormat="1" applyFont="1" applyFill="1" applyBorder="1" applyAlignment="1">
      <alignment horizontal="right" vertical="center"/>
    </xf>
    <xf numFmtId="0" fontId="36" fillId="0" borderId="24" xfId="94" applyFont="1" applyFill="1" applyBorder="1" applyAlignment="1">
      <alignment horizontal="left" vertical="center" indent="2"/>
      <protection/>
    </xf>
    <xf numFmtId="172" fontId="38" fillId="0" borderId="24" xfId="106" applyNumberFormat="1" applyFont="1" applyFill="1" applyBorder="1" applyAlignment="1">
      <alignment horizontal="right" vertical="center"/>
    </xf>
    <xf numFmtId="1" fontId="38" fillId="0" borderId="24" xfId="106" applyNumberFormat="1" applyFont="1" applyFill="1" applyBorder="1" applyAlignment="1">
      <alignment horizontal="right" vertical="center"/>
    </xf>
    <xf numFmtId="0" fontId="36" fillId="0" borderId="27" xfId="94" applyFont="1" applyFill="1" applyBorder="1" applyAlignment="1">
      <alignment horizontal="left" vertical="center" indent="2"/>
      <protection/>
    </xf>
    <xf numFmtId="172" fontId="38" fillId="0" borderId="27" xfId="106" applyNumberFormat="1" applyFont="1" applyFill="1" applyBorder="1" applyAlignment="1">
      <alignment horizontal="right" vertical="center"/>
    </xf>
    <xf numFmtId="1" fontId="38" fillId="0" borderId="27" xfId="106" applyNumberFormat="1" applyFont="1" applyFill="1" applyBorder="1" applyAlignment="1">
      <alignment horizontal="right" vertical="center"/>
    </xf>
    <xf numFmtId="0" fontId="0" fillId="28" borderId="16" xfId="94" applyFont="1" applyFill="1" applyBorder="1" applyAlignment="1">
      <alignment vertical="center"/>
      <protection/>
    </xf>
    <xf numFmtId="0" fontId="36" fillId="28" borderId="16" xfId="94" applyFont="1" applyFill="1" applyBorder="1" applyAlignment="1">
      <alignment vertical="center"/>
      <protection/>
    </xf>
    <xf numFmtId="172" fontId="38" fillId="28" borderId="16" xfId="94" applyNumberFormat="1" applyFont="1" applyFill="1" applyBorder="1" applyAlignment="1">
      <alignment horizontal="right" vertical="center"/>
      <protection/>
    </xf>
    <xf numFmtId="1" fontId="38" fillId="28" borderId="16" xfId="94" applyNumberFormat="1" applyFont="1" applyFill="1" applyBorder="1" applyAlignment="1">
      <alignment horizontal="right" vertical="center"/>
      <protection/>
    </xf>
    <xf numFmtId="175" fontId="38" fillId="0" borderId="24" xfId="106" applyNumberFormat="1" applyFont="1" applyFill="1" applyBorder="1" applyAlignment="1">
      <alignment horizontal="right" vertical="center"/>
    </xf>
    <xf numFmtId="175" fontId="38" fillId="0" borderId="27" xfId="106" applyNumberFormat="1" applyFont="1" applyFill="1" applyBorder="1" applyAlignment="1">
      <alignment horizontal="right" vertical="center"/>
    </xf>
    <xf numFmtId="0" fontId="0" fillId="0" borderId="0" xfId="94" applyFont="1" applyFill="1" applyAlignment="1">
      <alignment horizontal="center"/>
      <protection/>
    </xf>
    <xf numFmtId="0" fontId="0" fillId="0" borderId="0" xfId="94" applyFont="1" applyFill="1" applyBorder="1" applyAlignment="1">
      <alignment horizontal="center"/>
      <protection/>
    </xf>
    <xf numFmtId="2" fontId="25" fillId="27" borderId="13" xfId="94" applyNumberFormat="1" applyFont="1" applyFill="1" applyBorder="1" applyAlignment="1">
      <alignment horizontal="center" wrapText="1"/>
      <protection/>
    </xf>
    <xf numFmtId="0" fontId="36" fillId="28" borderId="13" xfId="94" applyFont="1" applyFill="1" applyBorder="1" applyAlignment="1">
      <alignment vertical="center"/>
      <protection/>
    </xf>
    <xf numFmtId="3" fontId="38" fillId="28" borderId="13" xfId="94" applyNumberFormat="1" applyFont="1" applyFill="1" applyBorder="1" applyAlignment="1">
      <alignment horizontal="right" vertical="center" indent="2"/>
      <protection/>
    </xf>
    <xf numFmtId="0" fontId="36" fillId="0" borderId="21" xfId="94" applyFont="1" applyFill="1" applyBorder="1" applyAlignment="1">
      <alignment vertical="center"/>
      <protection/>
    </xf>
    <xf numFmtId="3" fontId="38" fillId="0" borderId="21" xfId="94" applyNumberFormat="1" applyFont="1" applyFill="1" applyBorder="1" applyAlignment="1">
      <alignment horizontal="right" vertical="center" indent="2"/>
      <protection/>
    </xf>
    <xf numFmtId="0" fontId="36" fillId="0" borderId="24" xfId="94" applyFont="1" applyFill="1" applyBorder="1" applyAlignment="1">
      <alignment vertical="center"/>
      <protection/>
    </xf>
    <xf numFmtId="3" fontId="38" fillId="0" borderId="24" xfId="94" applyNumberFormat="1" applyFont="1" applyFill="1" applyBorder="1" applyAlignment="1">
      <alignment horizontal="right" vertical="center" indent="2"/>
      <protection/>
    </xf>
    <xf numFmtId="3" fontId="38" fillId="0" borderId="24" xfId="94" applyNumberFormat="1" applyFont="1" applyFill="1" applyBorder="1" applyAlignment="1">
      <alignment horizontal="right" vertical="center" indent="2"/>
      <protection/>
    </xf>
    <xf numFmtId="0" fontId="36" fillId="0" borderId="27" xfId="94" applyFont="1" applyFill="1" applyBorder="1" applyAlignment="1">
      <alignment vertical="center"/>
      <protection/>
    </xf>
    <xf numFmtId="3" fontId="38" fillId="0" borderId="27" xfId="94" applyNumberFormat="1" applyFont="1" applyFill="1" applyBorder="1" applyAlignment="1">
      <alignment horizontal="right" vertical="center" indent="2"/>
      <protection/>
    </xf>
    <xf numFmtId="0" fontId="0" fillId="0" borderId="13" xfId="94" applyFont="1" applyFill="1" applyBorder="1" applyAlignment="1">
      <alignment vertical="center"/>
      <protection/>
    </xf>
    <xf numFmtId="0" fontId="36" fillId="0" borderId="13" xfId="94" applyFont="1" applyFill="1" applyBorder="1" applyAlignment="1">
      <alignment vertical="center"/>
      <protection/>
    </xf>
    <xf numFmtId="3" fontId="38" fillId="0" borderId="13" xfId="94" applyNumberFormat="1" applyFont="1" applyFill="1" applyBorder="1" applyAlignment="1">
      <alignment horizontal="right" vertical="center" indent="2"/>
      <protection/>
    </xf>
    <xf numFmtId="0" fontId="36" fillId="0" borderId="24" xfId="94" applyFont="1" applyFill="1" applyBorder="1" applyAlignment="1">
      <alignment vertical="center" wrapText="1"/>
      <protection/>
    </xf>
    <xf numFmtId="0" fontId="25" fillId="27" borderId="16" xfId="94" applyFont="1" applyFill="1" applyBorder="1" applyAlignment="1">
      <alignment horizontal="center"/>
      <protection/>
    </xf>
    <xf numFmtId="0" fontId="25" fillId="27" borderId="19" xfId="94" applyFont="1" applyFill="1" applyBorder="1" applyAlignment="1">
      <alignment horizontal="center"/>
      <protection/>
    </xf>
    <xf numFmtId="1" fontId="25" fillId="27" borderId="19" xfId="94" applyNumberFormat="1" applyFont="1" applyFill="1" applyBorder="1" applyAlignment="1">
      <alignment horizontal="center"/>
      <protection/>
    </xf>
    <xf numFmtId="1" fontId="25" fillId="27" borderId="16" xfId="94" applyNumberFormat="1" applyFont="1" applyFill="1" applyBorder="1" applyAlignment="1">
      <alignment horizontal="center"/>
      <protection/>
    </xf>
    <xf numFmtId="1" fontId="38" fillId="28" borderId="13" xfId="94" applyNumberFormat="1" applyFont="1" applyFill="1" applyBorder="1" applyAlignment="1">
      <alignment horizontal="right" vertical="center" indent="2"/>
      <protection/>
    </xf>
    <xf numFmtId="1" fontId="38" fillId="28" borderId="20" xfId="94" applyNumberFormat="1" applyFont="1" applyFill="1" applyBorder="1" applyAlignment="1">
      <alignment horizontal="right" vertical="center" indent="2"/>
      <protection/>
    </xf>
    <xf numFmtId="9" fontId="0" fillId="0" borderId="0" xfId="106" applyFont="1" applyFill="1" applyAlignment="1">
      <alignment vertical="center"/>
    </xf>
    <xf numFmtId="9" fontId="0" fillId="0" borderId="0" xfId="106" applyFont="1" applyFill="1" applyAlignment="1">
      <alignment vertical="center"/>
    </xf>
    <xf numFmtId="1" fontId="38" fillId="0" borderId="21" xfId="94" applyNumberFormat="1" applyFont="1" applyFill="1" applyBorder="1" applyAlignment="1">
      <alignment horizontal="right" vertical="center" indent="2"/>
      <protection/>
    </xf>
    <xf numFmtId="1" fontId="38" fillId="0" borderId="23" xfId="94" applyNumberFormat="1" applyFont="1" applyFill="1" applyBorder="1" applyAlignment="1">
      <alignment horizontal="right" vertical="center" indent="2"/>
      <protection/>
    </xf>
    <xf numFmtId="1" fontId="38" fillId="0" borderId="24" xfId="94" applyNumberFormat="1" applyFont="1" applyFill="1" applyBorder="1" applyAlignment="1">
      <alignment horizontal="right" vertical="center" indent="2"/>
      <protection/>
    </xf>
    <xf numFmtId="1" fontId="38" fillId="0" borderId="26" xfId="94" applyNumberFormat="1" applyFont="1" applyFill="1" applyBorder="1" applyAlignment="1">
      <alignment horizontal="right" vertical="center" indent="2"/>
      <protection/>
    </xf>
    <xf numFmtId="1" fontId="38" fillId="0" borderId="26" xfId="94" applyNumberFormat="1" applyFont="1" applyFill="1" applyBorder="1" applyAlignment="1">
      <alignment horizontal="right" vertical="center" indent="2"/>
      <protection/>
    </xf>
    <xf numFmtId="1" fontId="38" fillId="0" borderId="24" xfId="94" applyNumberFormat="1" applyFont="1" applyFill="1" applyBorder="1" applyAlignment="1">
      <alignment horizontal="right" vertical="center" indent="2"/>
      <protection/>
    </xf>
    <xf numFmtId="1" fontId="38" fillId="0" borderId="27" xfId="94" applyNumberFormat="1" applyFont="1" applyFill="1" applyBorder="1" applyAlignment="1">
      <alignment horizontal="right" vertical="center" indent="2"/>
      <protection/>
    </xf>
    <xf numFmtId="1" fontId="38" fillId="0" borderId="29" xfId="94" applyNumberFormat="1" applyFont="1" applyFill="1" applyBorder="1" applyAlignment="1">
      <alignment horizontal="right" vertical="center" indent="2"/>
      <protection/>
    </xf>
    <xf numFmtId="1" fontId="38" fillId="0" borderId="21" xfId="94" applyNumberFormat="1" applyFont="1" applyFill="1" applyBorder="1" applyAlignment="1">
      <alignment horizontal="right" vertical="center" indent="2"/>
      <protection/>
    </xf>
    <xf numFmtId="1" fontId="0" fillId="0" borderId="0" xfId="94" applyNumberFormat="1" applyFont="1" applyFill="1" applyBorder="1">
      <alignment/>
      <protection/>
    </xf>
    <xf numFmtId="0" fontId="0" fillId="0" borderId="0" xfId="94" applyFont="1" applyFill="1" applyBorder="1" applyAlignment="1">
      <alignment horizontal="left"/>
      <protection/>
    </xf>
    <xf numFmtId="0" fontId="0" fillId="0" borderId="0" xfId="94" applyFont="1" applyFill="1" applyAlignment="1">
      <alignment horizontal="left"/>
      <protection/>
    </xf>
    <xf numFmtId="0" fontId="51" fillId="0" borderId="0" xfId="86" applyFont="1" applyFill="1" applyAlignment="1">
      <alignment/>
    </xf>
    <xf numFmtId="0" fontId="0" fillId="0" borderId="0" xfId="94" applyFont="1" applyFill="1" applyAlignment="1">
      <alignment horizontal="right"/>
      <protection/>
    </xf>
    <xf numFmtId="1" fontId="0" fillId="0" borderId="0" xfId="94" applyNumberFormat="1" applyFont="1" applyFill="1">
      <alignment/>
      <protection/>
    </xf>
    <xf numFmtId="0" fontId="5" fillId="0" borderId="0" xfId="95" applyFont="1">
      <alignment/>
      <protection/>
    </xf>
    <xf numFmtId="0" fontId="38" fillId="0" borderId="0" xfId="95" applyFont="1" applyFill="1" applyBorder="1">
      <alignment/>
      <protection/>
    </xf>
    <xf numFmtId="0" fontId="0" fillId="0" borderId="0" xfId="95" applyFont="1" applyFill="1" applyBorder="1">
      <alignment/>
      <protection/>
    </xf>
    <xf numFmtId="0" fontId="25" fillId="0" borderId="0" xfId="95" applyFont="1" applyFill="1" applyBorder="1">
      <alignment/>
      <protection/>
    </xf>
    <xf numFmtId="0" fontId="30" fillId="0" borderId="0" xfId="95" applyFont="1" applyFill="1" applyBorder="1" applyAlignment="1">
      <alignment/>
      <protection/>
    </xf>
    <xf numFmtId="0" fontId="30" fillId="27" borderId="13" xfId="95" applyFont="1" applyFill="1" applyBorder="1" applyAlignment="1">
      <alignment/>
      <protection/>
    </xf>
    <xf numFmtId="0" fontId="25" fillId="27" borderId="13" xfId="95" applyFont="1" applyFill="1" applyBorder="1" applyAlignment="1">
      <alignment horizontal="right" wrapText="1"/>
      <protection/>
    </xf>
    <xf numFmtId="0" fontId="30" fillId="0" borderId="0" xfId="95" applyFont="1" applyFill="1" applyBorder="1">
      <alignment/>
      <protection/>
    </xf>
    <xf numFmtId="0" fontId="38" fillId="0" borderId="0" xfId="95" applyFont="1" applyFill="1" applyBorder="1" applyAlignment="1">
      <alignment vertical="center"/>
      <protection/>
    </xf>
    <xf numFmtId="0" fontId="38" fillId="0" borderId="21" xfId="95" applyFont="1" applyFill="1" applyBorder="1" applyAlignment="1">
      <alignment vertical="center"/>
      <protection/>
    </xf>
    <xf numFmtId="0" fontId="36" fillId="0" borderId="21" xfId="95" applyFont="1" applyFill="1" applyBorder="1" applyAlignment="1">
      <alignment vertical="center"/>
      <protection/>
    </xf>
    <xf numFmtId="172" fontId="38" fillId="0" borderId="21" xfId="95" applyNumberFormat="1" applyFont="1" applyFill="1" applyBorder="1" applyAlignment="1">
      <alignment horizontal="right" vertical="center"/>
      <protection/>
    </xf>
    <xf numFmtId="172" fontId="38" fillId="0" borderId="30" xfId="95" applyNumberFormat="1" applyFont="1" applyFill="1" applyBorder="1" applyAlignment="1">
      <alignment horizontal="right" vertical="center"/>
      <protection/>
    </xf>
    <xf numFmtId="0" fontId="38" fillId="0" borderId="24" xfId="95" applyFont="1" applyFill="1" applyBorder="1" applyAlignment="1">
      <alignment vertical="center"/>
      <protection/>
    </xf>
    <xf numFmtId="0" fontId="36" fillId="0" borderId="24" xfId="95" applyFont="1" applyFill="1" applyBorder="1" applyAlignment="1">
      <alignment vertical="center"/>
      <protection/>
    </xf>
    <xf numFmtId="172" fontId="38" fillId="0" borderId="24" xfId="95" applyNumberFormat="1" applyFont="1" applyFill="1" applyBorder="1" applyAlignment="1">
      <alignment horizontal="right" vertical="center"/>
      <protection/>
    </xf>
    <xf numFmtId="0" fontId="36" fillId="0" borderId="0" xfId="95" applyFont="1" applyFill="1" applyBorder="1" applyAlignment="1">
      <alignment vertical="center"/>
      <protection/>
    </xf>
    <xf numFmtId="0" fontId="38" fillId="0" borderId="31" xfId="95" applyFont="1" applyFill="1" applyBorder="1" applyAlignment="1">
      <alignment vertical="center"/>
      <protection/>
    </xf>
    <xf numFmtId="0" fontId="36" fillId="0" borderId="31" xfId="95" applyFont="1" applyFill="1" applyBorder="1" applyAlignment="1">
      <alignment vertical="center"/>
      <protection/>
    </xf>
    <xf numFmtId="172" fontId="38" fillId="0" borderId="31" xfId="95" applyNumberFormat="1" applyFont="1" applyFill="1" applyBorder="1" applyAlignment="1">
      <alignment horizontal="right" vertical="center"/>
      <protection/>
    </xf>
    <xf numFmtId="3" fontId="38" fillId="0" borderId="0" xfId="95" applyNumberFormat="1" applyFont="1" applyFill="1" applyBorder="1" applyAlignment="1">
      <alignment vertical="center"/>
      <protection/>
    </xf>
    <xf numFmtId="0" fontId="38" fillId="0" borderId="27" xfId="95" applyFont="1" applyFill="1" applyBorder="1" applyAlignment="1">
      <alignment vertical="center"/>
      <protection/>
    </xf>
    <xf numFmtId="0" fontId="36" fillId="0" borderId="27" xfId="95" applyFont="1" applyFill="1" applyBorder="1" applyAlignment="1">
      <alignment vertical="center"/>
      <protection/>
    </xf>
    <xf numFmtId="172" fontId="38" fillId="0" borderId="27" xfId="95" applyNumberFormat="1" applyFont="1" applyFill="1" applyBorder="1" applyAlignment="1">
      <alignment horizontal="right" vertical="center"/>
      <protection/>
    </xf>
    <xf numFmtId="0" fontId="38" fillId="0" borderId="30" xfId="95" applyFont="1" applyFill="1" applyBorder="1" applyAlignment="1">
      <alignment vertical="center"/>
      <protection/>
    </xf>
    <xf numFmtId="0" fontId="36" fillId="0" borderId="30" xfId="95" applyFont="1" applyFill="1" applyBorder="1" applyAlignment="1">
      <alignment vertical="center"/>
      <protection/>
    </xf>
    <xf numFmtId="0" fontId="36" fillId="0" borderId="0" xfId="95" applyFont="1" applyFill="1" applyBorder="1">
      <alignment/>
      <protection/>
    </xf>
    <xf numFmtId="0" fontId="53" fillId="0" borderId="0" xfId="95" applyFont="1" applyFill="1" applyBorder="1">
      <alignment/>
      <protection/>
    </xf>
    <xf numFmtId="0" fontId="38" fillId="0" borderId="0" xfId="95" applyNumberFormat="1" applyFont="1" applyFill="1" applyBorder="1">
      <alignment/>
      <protection/>
    </xf>
    <xf numFmtId="0" fontId="49" fillId="0" borderId="0" xfId="95" applyFont="1" applyFill="1" applyBorder="1">
      <alignment/>
      <protection/>
    </xf>
    <xf numFmtId="0" fontId="54" fillId="0" borderId="0" xfId="95" applyFont="1" applyFill="1" applyBorder="1">
      <alignment/>
      <protection/>
    </xf>
    <xf numFmtId="1" fontId="54" fillId="0" borderId="0" xfId="95" applyNumberFormat="1" applyFont="1" applyFill="1" applyBorder="1">
      <alignment/>
      <protection/>
    </xf>
    <xf numFmtId="172" fontId="54" fillId="0" borderId="0" xfId="95" applyNumberFormat="1" applyFont="1" applyFill="1" applyBorder="1">
      <alignment/>
      <protection/>
    </xf>
    <xf numFmtId="1" fontId="54" fillId="0" borderId="0" xfId="95" applyNumberFormat="1" applyFont="1" applyFill="1" applyBorder="1" applyAlignment="1">
      <alignment horizontal="right" vertical="center"/>
      <protection/>
    </xf>
    <xf numFmtId="1" fontId="53" fillId="0" borderId="0" xfId="95" applyNumberFormat="1" applyFont="1" applyFill="1" applyBorder="1" applyAlignment="1">
      <alignment horizontal="right" vertical="center"/>
      <protection/>
    </xf>
    <xf numFmtId="1" fontId="53" fillId="0" borderId="0" xfId="95" applyNumberFormat="1" applyFont="1" applyFill="1" applyBorder="1">
      <alignment/>
      <protection/>
    </xf>
    <xf numFmtId="0" fontId="38" fillId="0" borderId="0" xfId="95" applyFont="1" applyFill="1" applyBorder="1" applyAlignment="1">
      <alignment horizontal="right" wrapText="1"/>
      <protection/>
    </xf>
    <xf numFmtId="0" fontId="53" fillId="0" borderId="0" xfId="95" applyFont="1" applyFill="1" applyBorder="1" applyAlignment="1">
      <alignment horizontal="right" wrapText="1"/>
      <protection/>
    </xf>
    <xf numFmtId="172" fontId="38" fillId="0" borderId="0" xfId="95" applyNumberFormat="1" applyFont="1" applyFill="1" applyBorder="1">
      <alignment/>
      <protection/>
    </xf>
    <xf numFmtId="172" fontId="53" fillId="0" borderId="0" xfId="95" applyNumberFormat="1" applyFont="1" applyFill="1" applyBorder="1">
      <alignment/>
      <protection/>
    </xf>
    <xf numFmtId="0" fontId="38" fillId="0" borderId="0" xfId="95" applyFont="1" applyFill="1" applyBorder="1" applyAlignment="1">
      <alignment/>
      <protection/>
    </xf>
    <xf numFmtId="0" fontId="38" fillId="0" borderId="0" xfId="95" applyFont="1" applyFill="1" applyBorder="1" applyAlignment="1">
      <alignment horizontal="left"/>
      <protection/>
    </xf>
    <xf numFmtId="175" fontId="53" fillId="0" borderId="0" xfId="95" applyNumberFormat="1" applyFont="1" applyFill="1" applyBorder="1">
      <alignment/>
      <protection/>
    </xf>
    <xf numFmtId="0" fontId="5" fillId="0" borderId="0" xfId="95" applyFont="1" applyFill="1">
      <alignment/>
      <protection/>
    </xf>
    <xf numFmtId="0" fontId="38" fillId="27" borderId="14" xfId="95" applyFont="1" applyFill="1" applyBorder="1">
      <alignment/>
      <protection/>
    </xf>
    <xf numFmtId="0" fontId="38" fillId="27" borderId="17" xfId="95" applyFont="1" applyFill="1" applyBorder="1">
      <alignment/>
      <protection/>
    </xf>
    <xf numFmtId="0" fontId="38" fillId="27" borderId="16" xfId="95" applyFont="1" applyFill="1" applyBorder="1" applyAlignment="1">
      <alignment vertical="center"/>
      <protection/>
    </xf>
    <xf numFmtId="0" fontId="38" fillId="27" borderId="18" xfId="95" applyFont="1" applyFill="1" applyBorder="1" applyAlignment="1">
      <alignment vertical="center"/>
      <protection/>
    </xf>
    <xf numFmtId="0" fontId="36" fillId="27" borderId="16" xfId="95" applyNumberFormat="1" applyFont="1" applyFill="1" applyBorder="1" applyAlignment="1">
      <alignment horizontal="right" vertical="center" wrapText="1"/>
      <protection/>
    </xf>
    <xf numFmtId="0" fontId="36" fillId="27" borderId="19" xfId="95" applyNumberFormat="1" applyFont="1" applyFill="1" applyBorder="1" applyAlignment="1">
      <alignment horizontal="right" vertical="center" wrapText="1"/>
      <protection/>
    </xf>
    <xf numFmtId="0" fontId="36" fillId="0" borderId="22" xfId="95" applyFont="1" applyFill="1" applyBorder="1" applyAlignment="1">
      <alignment vertical="center"/>
      <protection/>
    </xf>
    <xf numFmtId="3" fontId="38" fillId="0" borderId="21" xfId="95" applyNumberFormat="1" applyFont="1" applyFill="1" applyBorder="1" applyAlignment="1">
      <alignment horizontal="right" vertical="center"/>
      <protection/>
    </xf>
    <xf numFmtId="3" fontId="38" fillId="0" borderId="22" xfId="95" applyNumberFormat="1" applyFont="1" applyFill="1" applyBorder="1" applyAlignment="1">
      <alignment horizontal="right" vertical="center"/>
      <protection/>
    </xf>
    <xf numFmtId="3" fontId="38" fillId="0" borderId="23" xfId="95" applyNumberFormat="1" applyFont="1" applyFill="1" applyBorder="1" applyAlignment="1">
      <alignment horizontal="right" vertical="center"/>
      <protection/>
    </xf>
    <xf numFmtId="3" fontId="38" fillId="0" borderId="21" xfId="95" applyNumberFormat="1" applyFont="1" applyFill="1" applyBorder="1" applyAlignment="1">
      <alignment vertical="center"/>
      <protection/>
    </xf>
    <xf numFmtId="0" fontId="36" fillId="0" borderId="25" xfId="95" applyFont="1" applyFill="1" applyBorder="1" applyAlignment="1">
      <alignment vertical="center"/>
      <protection/>
    </xf>
    <xf numFmtId="3" fontId="38" fillId="0" borderId="24" xfId="106" applyNumberFormat="1" applyFont="1" applyFill="1" applyBorder="1" applyAlignment="1">
      <alignment horizontal="right" vertical="center"/>
    </xf>
    <xf numFmtId="3" fontId="38" fillId="0" borderId="25" xfId="95" applyNumberFormat="1" applyFont="1" applyFill="1" applyBorder="1" applyAlignment="1">
      <alignment horizontal="right" vertical="center"/>
      <protection/>
    </xf>
    <xf numFmtId="3" fontId="38" fillId="0" borderId="26" xfId="106" applyNumberFormat="1" applyFont="1" applyFill="1" applyBorder="1" applyAlignment="1">
      <alignment horizontal="right" vertical="center"/>
    </xf>
    <xf numFmtId="3" fontId="38" fillId="0" borderId="24" xfId="95" applyNumberFormat="1" applyFont="1" applyFill="1" applyBorder="1" applyAlignment="1">
      <alignment vertical="center"/>
      <protection/>
    </xf>
    <xf numFmtId="172" fontId="38" fillId="0" borderId="0" xfId="95" applyNumberFormat="1" applyFont="1" applyFill="1" applyBorder="1" applyAlignment="1">
      <alignment vertical="center"/>
      <protection/>
    </xf>
    <xf numFmtId="3" fontId="38" fillId="0" borderId="24" xfId="95" applyNumberFormat="1" applyFont="1" applyFill="1" applyBorder="1" applyAlignment="1">
      <alignment horizontal="right" vertical="center"/>
      <protection/>
    </xf>
    <xf numFmtId="3" fontId="38" fillId="0" borderId="26" xfId="95" applyNumberFormat="1" applyFont="1" applyFill="1" applyBorder="1" applyAlignment="1">
      <alignment horizontal="right" vertical="center"/>
      <protection/>
    </xf>
    <xf numFmtId="3" fontId="47" fillId="0" borderId="24" xfId="106" applyNumberFormat="1" applyFont="1" applyFill="1" applyBorder="1" applyAlignment="1">
      <alignment horizontal="right" vertical="center"/>
    </xf>
    <xf numFmtId="0" fontId="36" fillId="0" borderId="32" xfId="95" applyFont="1" applyFill="1" applyBorder="1" applyAlignment="1">
      <alignment vertical="center"/>
      <protection/>
    </xf>
    <xf numFmtId="3" fontId="38" fillId="0" borderId="31" xfId="95" applyNumberFormat="1" applyFont="1" applyFill="1" applyBorder="1" applyAlignment="1">
      <alignment horizontal="right" vertical="center"/>
      <protection/>
    </xf>
    <xf numFmtId="3" fontId="38" fillId="0" borderId="32" xfId="95" applyNumberFormat="1" applyFont="1" applyFill="1" applyBorder="1" applyAlignment="1">
      <alignment horizontal="right" vertical="center"/>
      <protection/>
    </xf>
    <xf numFmtId="3" fontId="38" fillId="0" borderId="33" xfId="95" applyNumberFormat="1" applyFont="1" applyFill="1" applyBorder="1" applyAlignment="1">
      <alignment horizontal="right" vertical="center"/>
      <protection/>
    </xf>
    <xf numFmtId="3" fontId="38" fillId="0" borderId="31" xfId="95" applyNumberFormat="1" applyFont="1" applyFill="1" applyBorder="1" applyAlignment="1">
      <alignment vertical="center"/>
      <protection/>
    </xf>
    <xf numFmtId="0" fontId="36" fillId="0" borderId="28" xfId="95" applyFont="1" applyFill="1" applyBorder="1" applyAlignment="1">
      <alignment vertical="center"/>
      <protection/>
    </xf>
    <xf numFmtId="3" fontId="38" fillId="0" borderId="27" xfId="95" applyNumberFormat="1" applyFont="1" applyFill="1" applyBorder="1" applyAlignment="1">
      <alignment horizontal="right" vertical="center"/>
      <protection/>
    </xf>
    <xf numFmtId="3" fontId="38" fillId="0" borderId="28" xfId="95" applyNumberFormat="1" applyFont="1" applyFill="1" applyBorder="1" applyAlignment="1">
      <alignment horizontal="right" vertical="center"/>
      <protection/>
    </xf>
    <xf numFmtId="3" fontId="38" fillId="0" borderId="29" xfId="95" applyNumberFormat="1" applyFont="1" applyFill="1" applyBorder="1" applyAlignment="1">
      <alignment horizontal="right" vertical="center"/>
      <protection/>
    </xf>
    <xf numFmtId="3" fontId="38" fillId="0" borderId="27" xfId="95" applyNumberFormat="1" applyFont="1" applyFill="1" applyBorder="1" applyAlignment="1">
      <alignment vertical="center"/>
      <protection/>
    </xf>
    <xf numFmtId="0" fontId="36" fillId="0" borderId="34" xfId="95" applyFont="1" applyFill="1" applyBorder="1" applyAlignment="1">
      <alignment vertical="center"/>
      <protection/>
    </xf>
    <xf numFmtId="3" fontId="38" fillId="0" borderId="0" xfId="95" applyNumberFormat="1" applyFont="1" applyFill="1" applyBorder="1" applyAlignment="1">
      <alignment horizontal="right" vertical="center"/>
      <protection/>
    </xf>
    <xf numFmtId="3" fontId="38" fillId="0" borderId="34" xfId="95" applyNumberFormat="1" applyFont="1" applyFill="1" applyBorder="1" applyAlignment="1">
      <alignment horizontal="right" vertical="center"/>
      <protection/>
    </xf>
    <xf numFmtId="3" fontId="38" fillId="0" borderId="35" xfId="95" applyNumberFormat="1" applyFont="1" applyFill="1" applyBorder="1" applyAlignment="1">
      <alignment horizontal="right" vertical="center"/>
      <protection/>
    </xf>
    <xf numFmtId="3" fontId="47" fillId="0" borderId="29" xfId="95" applyNumberFormat="1" applyFont="1" applyFill="1" applyBorder="1" applyAlignment="1">
      <alignment horizontal="right" vertical="center"/>
      <protection/>
    </xf>
    <xf numFmtId="3" fontId="47" fillId="0" borderId="27" xfId="95" applyNumberFormat="1" applyFont="1" applyFill="1" applyBorder="1" applyAlignment="1">
      <alignment horizontal="right" vertical="center"/>
      <protection/>
    </xf>
    <xf numFmtId="0" fontId="0" fillId="0" borderId="0" xfId="102" applyNumberFormat="1" applyFont="1" applyFill="1" applyBorder="1" applyAlignment="1">
      <alignment/>
    </xf>
    <xf numFmtId="0" fontId="25" fillId="0" borderId="0" xfId="102" applyNumberFormat="1" applyFont="1" applyFill="1" applyBorder="1" applyAlignment="1">
      <alignment/>
    </xf>
    <xf numFmtId="0" fontId="55" fillId="0" borderId="0" xfId="102" applyNumberFormat="1" applyFont="1" applyFill="1" applyBorder="1" applyAlignment="1">
      <alignment/>
    </xf>
    <xf numFmtId="0" fontId="0" fillId="0" borderId="0" xfId="102" applyNumberFormat="1" applyFont="1" applyFill="1" applyBorder="1" applyAlignment="1">
      <alignment wrapText="1"/>
    </xf>
    <xf numFmtId="0" fontId="25" fillId="0" borderId="0" xfId="102" applyNumberFormat="1" applyFont="1" applyFill="1" applyBorder="1" applyAlignment="1" applyProtection="1">
      <alignment/>
      <protection locked="0"/>
    </xf>
    <xf numFmtId="178" fontId="0" fillId="0" borderId="0" xfId="102" applyNumberFormat="1" applyFont="1" applyFill="1" applyBorder="1" applyAlignment="1">
      <alignment/>
    </xf>
    <xf numFmtId="2" fontId="0" fillId="0" borderId="0" xfId="102" applyNumberFormat="1" applyFont="1" applyFill="1" applyBorder="1" applyAlignment="1">
      <alignment horizontal="right"/>
    </xf>
    <xf numFmtId="0" fontId="0" fillId="27" borderId="13" xfId="95" applyFont="1" applyFill="1" applyBorder="1">
      <alignment/>
      <protection/>
    </xf>
    <xf numFmtId="0" fontId="0" fillId="27" borderId="13" xfId="95" applyFont="1" applyFill="1" applyBorder="1" applyAlignment="1">
      <alignment vertical="center"/>
      <protection/>
    </xf>
    <xf numFmtId="0" fontId="25" fillId="27" borderId="13" xfId="95" applyNumberFormat="1" applyFont="1" applyFill="1" applyBorder="1" applyAlignment="1">
      <alignment horizontal="right" vertical="center" wrapText="1"/>
      <protection/>
    </xf>
    <xf numFmtId="1" fontId="38" fillId="0" borderId="21" xfId="95" applyNumberFormat="1" applyFont="1" applyFill="1" applyBorder="1" applyAlignment="1">
      <alignment horizontal="right" vertical="center" indent="1"/>
      <protection/>
    </xf>
    <xf numFmtId="1" fontId="38" fillId="0" borderId="0" xfId="95" applyNumberFormat="1" applyFont="1" applyFill="1" applyBorder="1" applyAlignment="1">
      <alignment horizontal="right" vertical="center"/>
      <protection/>
    </xf>
    <xf numFmtId="1" fontId="25" fillId="27" borderId="13" xfId="94" applyNumberFormat="1" applyFont="1" applyFill="1" applyBorder="1" applyAlignment="1">
      <alignment horizontal="center" wrapText="1"/>
      <protection/>
    </xf>
    <xf numFmtId="1" fontId="38" fillId="0" borderId="24" xfId="106" applyNumberFormat="1" applyFont="1" applyFill="1" applyBorder="1" applyAlignment="1">
      <alignment horizontal="right" vertical="center" indent="1"/>
    </xf>
    <xf numFmtId="1" fontId="38" fillId="0" borderId="24" xfId="95" applyNumberFormat="1" applyFont="1" applyFill="1" applyBorder="1" applyAlignment="1">
      <alignment horizontal="right" vertical="center" indent="1"/>
      <protection/>
    </xf>
    <xf numFmtId="1" fontId="38" fillId="0" borderId="0" xfId="106" applyNumberFormat="1" applyFont="1" applyFill="1" applyBorder="1" applyAlignment="1">
      <alignment horizontal="right" vertical="center"/>
    </xf>
    <xf numFmtId="1" fontId="38" fillId="0" borderId="27" xfId="95" applyNumberFormat="1" applyFont="1" applyFill="1" applyBorder="1" applyAlignment="1">
      <alignment horizontal="right" vertical="center" indent="1"/>
      <protection/>
    </xf>
    <xf numFmtId="1" fontId="38" fillId="0" borderId="31" xfId="95" applyNumberFormat="1" applyFont="1" applyFill="1" applyBorder="1" applyAlignment="1">
      <alignment horizontal="right" vertical="center" indent="1"/>
      <protection/>
    </xf>
    <xf numFmtId="0" fontId="36" fillId="0" borderId="24" xfId="95" applyFont="1" applyFill="1" applyBorder="1" applyAlignment="1">
      <alignment vertical="center"/>
      <protection/>
    </xf>
    <xf numFmtId="0" fontId="38" fillId="0" borderId="24" xfId="95" applyFont="1" applyFill="1" applyBorder="1" applyAlignment="1">
      <alignment horizontal="right" vertical="center" indent="1"/>
      <protection/>
    </xf>
    <xf numFmtId="1" fontId="47" fillId="0" borderId="27" xfId="95" applyNumberFormat="1" applyFont="1" applyFill="1" applyBorder="1" applyAlignment="1">
      <alignment horizontal="right" vertical="center" indent="1"/>
      <protection/>
    </xf>
    <xf numFmtId="0" fontId="38" fillId="0" borderId="0" xfId="95" applyFont="1" applyFill="1" applyBorder="1" applyAlignment="1">
      <alignment horizontal="right"/>
      <protection/>
    </xf>
    <xf numFmtId="0" fontId="0" fillId="0" borderId="0" xfId="95" applyFont="1" applyFill="1" applyBorder="1" applyAlignment="1">
      <alignment vertical="center"/>
      <protection/>
    </xf>
    <xf numFmtId="0" fontId="25" fillId="0" borderId="0" xfId="95" applyNumberFormat="1" applyFont="1" applyFill="1" applyBorder="1" applyAlignment="1">
      <alignment horizontal="right" vertical="center" wrapText="1"/>
      <protection/>
    </xf>
    <xf numFmtId="1" fontId="38" fillId="0" borderId="0" xfId="95" applyNumberFormat="1" applyFont="1" applyFill="1" applyBorder="1" applyAlignment="1">
      <alignment horizontal="right" vertical="center" indent="1"/>
      <protection/>
    </xf>
    <xf numFmtId="1" fontId="38" fillId="0" borderId="0" xfId="106" applyNumberFormat="1" applyFont="1" applyFill="1" applyBorder="1" applyAlignment="1">
      <alignment horizontal="right" vertical="center" indent="1"/>
    </xf>
    <xf numFmtId="0" fontId="36" fillId="0" borderId="0" xfId="95" applyFont="1" applyFill="1" applyBorder="1" applyAlignment="1">
      <alignment vertical="center"/>
      <protection/>
    </xf>
    <xf numFmtId="0" fontId="38" fillId="0" borderId="0" xfId="95" applyFont="1" applyFill="1" applyBorder="1" applyAlignment="1">
      <alignment horizontal="right" vertical="center" indent="1"/>
      <protection/>
    </xf>
    <xf numFmtId="1" fontId="38" fillId="0" borderId="0" xfId="95" applyNumberFormat="1" applyFont="1" applyFill="1" applyBorder="1">
      <alignment/>
      <protection/>
    </xf>
    <xf numFmtId="0" fontId="25" fillId="0" borderId="0" xfId="95" applyFont="1" applyFill="1" applyBorder="1" applyAlignment="1">
      <alignment horizontal="right"/>
      <protection/>
    </xf>
    <xf numFmtId="0" fontId="56" fillId="0" borderId="0" xfId="95" applyFont="1" applyFill="1" applyBorder="1">
      <alignment/>
      <protection/>
    </xf>
    <xf numFmtId="0" fontId="48" fillId="0" borderId="0" xfId="95" applyFont="1" applyFill="1" applyBorder="1" applyAlignment="1">
      <alignment horizontal="right"/>
      <protection/>
    </xf>
    <xf numFmtId="1" fontId="38" fillId="0" borderId="0" xfId="95" applyNumberFormat="1" applyFont="1" applyFill="1" applyBorder="1" applyAlignment="1">
      <alignment horizontal="right"/>
      <protection/>
    </xf>
    <xf numFmtId="1" fontId="57" fillId="0" borderId="0" xfId="95" applyNumberFormat="1" applyFont="1" applyFill="1" applyBorder="1">
      <alignment/>
      <protection/>
    </xf>
    <xf numFmtId="1" fontId="50" fillId="0" borderId="0" xfId="95" applyNumberFormat="1" applyFont="1" applyFill="1" applyBorder="1" applyAlignment="1">
      <alignment horizontal="right"/>
      <protection/>
    </xf>
    <xf numFmtId="1" fontId="58" fillId="0" borderId="0" xfId="95" applyNumberFormat="1" applyFont="1" applyFill="1" applyBorder="1" applyAlignment="1">
      <alignment horizontal="right"/>
      <protection/>
    </xf>
    <xf numFmtId="1" fontId="58" fillId="0" borderId="0" xfId="95" applyNumberFormat="1" applyFont="1" applyFill="1" applyBorder="1" applyAlignment="1">
      <alignment horizontal="right" vertical="center" indent="1"/>
      <protection/>
    </xf>
    <xf numFmtId="1" fontId="47" fillId="0" borderId="0" xfId="95" applyNumberFormat="1" applyFont="1" applyFill="1" applyBorder="1" applyAlignment="1">
      <alignment horizontal="right"/>
      <protection/>
    </xf>
    <xf numFmtId="1" fontId="47" fillId="0" borderId="0" xfId="95" applyNumberFormat="1" applyFont="1" applyFill="1" applyBorder="1" applyAlignment="1">
      <alignment horizontal="right" vertical="center" indent="1"/>
      <protection/>
    </xf>
    <xf numFmtId="0" fontId="0" fillId="0" borderId="0" xfId="102" applyNumberFormat="1" applyFont="1" applyFill="1" applyBorder="1" applyAlignment="1">
      <alignment horizontal="right" vertical="center" wrapText="1"/>
    </xf>
    <xf numFmtId="175" fontId="0" fillId="0" borderId="0" xfId="102" applyNumberFormat="1" applyFont="1" applyFill="1" applyBorder="1" applyAlignment="1">
      <alignment horizontal="right"/>
    </xf>
    <xf numFmtId="175" fontId="0" fillId="0" borderId="0" xfId="102" applyNumberFormat="1" applyFont="1" applyFill="1" applyBorder="1" applyAlignment="1">
      <alignment/>
    </xf>
    <xf numFmtId="0" fontId="5" fillId="0" borderId="0" xfId="96" applyFont="1">
      <alignment/>
      <protection/>
    </xf>
    <xf numFmtId="0" fontId="0" fillId="0" borderId="0" xfId="96" applyFont="1" applyBorder="1">
      <alignment/>
      <protection/>
    </xf>
    <xf numFmtId="0" fontId="0" fillId="0" borderId="0" xfId="96" applyFont="1" applyBorder="1">
      <alignment/>
      <protection/>
    </xf>
    <xf numFmtId="0" fontId="0" fillId="0" borderId="0" xfId="96" applyFont="1" applyFill="1" applyBorder="1">
      <alignment/>
      <protection/>
    </xf>
    <xf numFmtId="0" fontId="25" fillId="0" borderId="0" xfId="96" applyFont="1" applyBorder="1">
      <alignment/>
      <protection/>
    </xf>
    <xf numFmtId="0" fontId="25" fillId="0" borderId="0" xfId="96" applyFont="1" applyBorder="1">
      <alignment/>
      <protection/>
    </xf>
    <xf numFmtId="1" fontId="38" fillId="0" borderId="0" xfId="96" applyNumberFormat="1" applyFont="1" applyBorder="1">
      <alignment/>
      <protection/>
    </xf>
    <xf numFmtId="184" fontId="0" fillId="0" borderId="0" xfId="96" applyNumberFormat="1" applyFont="1" applyBorder="1">
      <alignment/>
      <protection/>
    </xf>
    <xf numFmtId="1" fontId="38" fillId="0" borderId="0" xfId="96" applyNumberFormat="1" applyFont="1" applyFill="1" applyBorder="1">
      <alignment/>
      <protection/>
    </xf>
    <xf numFmtId="0" fontId="0" fillId="0" borderId="0" xfId="96" applyFont="1">
      <alignment/>
      <protection/>
    </xf>
    <xf numFmtId="1" fontId="0" fillId="0" borderId="0" xfId="96" applyNumberFormat="1" applyFont="1">
      <alignment/>
      <protection/>
    </xf>
    <xf numFmtId="1" fontId="0" fillId="0" borderId="0" xfId="96" applyNumberFormat="1" applyFont="1" applyBorder="1">
      <alignment/>
      <protection/>
    </xf>
    <xf numFmtId="0" fontId="28" fillId="0" borderId="0" xfId="96" applyFont="1">
      <alignment/>
      <protection/>
    </xf>
    <xf numFmtId="0" fontId="61" fillId="0" borderId="0" xfId="96" applyFont="1" applyFill="1" applyBorder="1" applyAlignment="1">
      <alignment horizontal="center"/>
      <protection/>
    </xf>
    <xf numFmtId="0" fontId="0" fillId="0" borderId="0" xfId="96" applyFont="1" applyFill="1" applyBorder="1">
      <alignment/>
      <protection/>
    </xf>
    <xf numFmtId="1" fontId="0" fillId="0" borderId="0" xfId="96" applyNumberFormat="1" applyFont="1" applyFill="1" applyBorder="1">
      <alignment/>
      <protection/>
    </xf>
    <xf numFmtId="0" fontId="0" fillId="0" borderId="0" xfId="96" applyNumberFormat="1" applyFont="1" applyBorder="1">
      <alignment/>
      <protection/>
    </xf>
    <xf numFmtId="0" fontId="0" fillId="0" borderId="0" xfId="96" applyFont="1" applyBorder="1" applyAlignment="1">
      <alignment/>
      <protection/>
    </xf>
    <xf numFmtId="0" fontId="25" fillId="0" borderId="0" xfId="96" applyFont="1" applyBorder="1" applyAlignment="1">
      <alignment/>
      <protection/>
    </xf>
    <xf numFmtId="0" fontId="62" fillId="0" borderId="0" xfId="96" applyFont="1">
      <alignment/>
      <protection/>
    </xf>
    <xf numFmtId="0" fontId="25" fillId="0" borderId="0" xfId="96" applyFont="1" applyBorder="1" applyAlignment="1">
      <alignment horizontal="right" wrapText="1"/>
      <protection/>
    </xf>
    <xf numFmtId="0" fontId="0" fillId="0" borderId="0" xfId="96" applyFont="1" applyFill="1" applyBorder="1" applyAlignment="1">
      <alignment horizontal="left" vertical="center"/>
      <protection/>
    </xf>
    <xf numFmtId="175" fontId="38" fillId="0" borderId="0" xfId="96" applyNumberFormat="1" applyFont="1" applyFill="1" applyBorder="1" applyAlignment="1">
      <alignment/>
      <protection/>
    </xf>
    <xf numFmtId="2" fontId="0" fillId="0" borderId="0" xfId="96" applyNumberFormat="1" applyFont="1" applyBorder="1" applyAlignment="1">
      <alignment/>
      <protection/>
    </xf>
    <xf numFmtId="175" fontId="0" fillId="0" borderId="0" xfId="96" applyNumberFormat="1" applyFont="1" applyBorder="1" applyAlignment="1">
      <alignment/>
      <protection/>
    </xf>
    <xf numFmtId="0" fontId="0" fillId="0" borderId="0" xfId="96" applyFont="1" applyBorder="1" applyAlignment="1">
      <alignment horizontal="left"/>
      <protection/>
    </xf>
    <xf numFmtId="0" fontId="0" fillId="0" borderId="0" xfId="96" applyFont="1" applyBorder="1" applyAlignment="1">
      <alignment horizontal="left" vertical="center"/>
      <protection/>
    </xf>
    <xf numFmtId="175" fontId="0" fillId="0" borderId="0" xfId="96" applyNumberFormat="1" applyFont="1" applyFill="1" applyBorder="1" applyAlignment="1">
      <alignment/>
      <protection/>
    </xf>
    <xf numFmtId="175" fontId="38" fillId="0" borderId="0" xfId="96" applyNumberFormat="1" applyFont="1" applyBorder="1" applyAlignment="1">
      <alignment/>
      <protection/>
    </xf>
    <xf numFmtId="0" fontId="0" fillId="0" borderId="0" xfId="96" applyFont="1" applyFill="1" applyBorder="1" applyAlignment="1">
      <alignment vertical="center"/>
      <protection/>
    </xf>
    <xf numFmtId="0" fontId="0" fillId="0" borderId="0" xfId="96" applyFont="1" applyFill="1" applyBorder="1" applyAlignment="1">
      <alignment/>
      <protection/>
    </xf>
    <xf numFmtId="0" fontId="0" fillId="0" borderId="0" xfId="96" applyNumberFormat="1" applyFont="1" applyBorder="1" applyAlignment="1">
      <alignment/>
      <protection/>
    </xf>
    <xf numFmtId="0" fontId="25" fillId="27" borderId="20" xfId="94" applyFont="1" applyFill="1" applyBorder="1" applyAlignment="1">
      <alignment horizontal="center" wrapText="1"/>
      <protection/>
    </xf>
    <xf numFmtId="1" fontId="25" fillId="27" borderId="20" xfId="94" applyNumberFormat="1" applyFont="1" applyFill="1" applyBorder="1" applyAlignment="1">
      <alignment horizontal="center" wrapText="1"/>
      <protection/>
    </xf>
    <xf numFmtId="0" fontId="0" fillId="0" borderId="0" xfId="96" applyFont="1" applyBorder="1" applyAlignment="1">
      <alignment horizontal="right"/>
      <protection/>
    </xf>
    <xf numFmtId="0" fontId="0" fillId="0" borderId="0" xfId="96" applyFont="1" applyFill="1" applyBorder="1" applyAlignment="1">
      <alignment horizontal="right" vertical="center"/>
      <protection/>
    </xf>
    <xf numFmtId="0" fontId="0" fillId="0" borderId="0" xfId="96" applyFont="1" applyBorder="1" applyAlignment="1">
      <alignment horizontal="right" vertical="center"/>
      <protection/>
    </xf>
    <xf numFmtId="182" fontId="38" fillId="0" borderId="0" xfId="96" applyNumberFormat="1" applyFont="1" applyFill="1" applyBorder="1">
      <alignment/>
      <protection/>
    </xf>
    <xf numFmtId="182" fontId="0" fillId="0" borderId="0" xfId="96" applyNumberFormat="1" applyFont="1" applyFill="1" applyBorder="1">
      <alignment/>
      <protection/>
    </xf>
    <xf numFmtId="0" fontId="0" fillId="0" borderId="0" xfId="96" applyFont="1" applyFill="1" applyBorder="1" applyAlignment="1">
      <alignment horizontal="right"/>
      <protection/>
    </xf>
    <xf numFmtId="9" fontId="38" fillId="0" borderId="0" xfId="96" applyNumberFormat="1" applyFont="1" applyBorder="1">
      <alignment/>
      <protection/>
    </xf>
    <xf numFmtId="3" fontId="38" fillId="0" borderId="0" xfId="96" applyNumberFormat="1" applyFont="1" applyFill="1" applyBorder="1" applyAlignment="1">
      <alignment horizontal="right"/>
      <protection/>
    </xf>
    <xf numFmtId="185" fontId="0" fillId="0" borderId="0" xfId="96" applyNumberFormat="1" applyFont="1" applyBorder="1">
      <alignment/>
      <protection/>
    </xf>
    <xf numFmtId="3" fontId="38" fillId="0" borderId="0" xfId="96" applyNumberFormat="1" applyFont="1" applyFill="1" applyBorder="1">
      <alignment/>
      <protection/>
    </xf>
    <xf numFmtId="0" fontId="51" fillId="0" borderId="0" xfId="87" applyFont="1" applyBorder="1" applyAlignment="1">
      <alignment/>
    </xf>
    <xf numFmtId="0" fontId="0" fillId="0" borderId="0" xfId="96" applyNumberFormat="1" applyFont="1" applyFill="1" applyBorder="1" applyAlignment="1">
      <alignment/>
      <protection/>
    </xf>
    <xf numFmtId="0" fontId="25" fillId="0" borderId="0" xfId="96" applyFont="1" applyFill="1" applyBorder="1">
      <alignment/>
      <protection/>
    </xf>
    <xf numFmtId="184" fontId="0" fillId="0" borderId="0" xfId="96" applyNumberFormat="1" applyFont="1" applyFill="1" applyBorder="1">
      <alignment/>
      <protection/>
    </xf>
    <xf numFmtId="183" fontId="0" fillId="0" borderId="0" xfId="96" applyNumberFormat="1" applyFont="1" applyFill="1" applyBorder="1">
      <alignment/>
      <protection/>
    </xf>
    <xf numFmtId="0" fontId="0" fillId="0" borderId="0" xfId="96" applyNumberFormat="1" applyFont="1" applyFill="1" applyBorder="1">
      <alignment/>
      <protection/>
    </xf>
    <xf numFmtId="0" fontId="5" fillId="0" borderId="0" xfId="97" applyFont="1">
      <alignment/>
      <protection/>
    </xf>
    <xf numFmtId="0" fontId="0" fillId="0" borderId="0" xfId="97" applyFont="1">
      <alignment/>
      <protection/>
    </xf>
    <xf numFmtId="0" fontId="25" fillId="0" borderId="0" xfId="97" applyFont="1">
      <alignment/>
      <protection/>
    </xf>
    <xf numFmtId="0" fontId="0" fillId="0" borderId="0" xfId="97" applyFont="1" applyFill="1" applyBorder="1">
      <alignment/>
      <protection/>
    </xf>
    <xf numFmtId="0" fontId="0" fillId="0" borderId="0" xfId="97" applyFont="1" applyFill="1">
      <alignment/>
      <protection/>
    </xf>
    <xf numFmtId="0" fontId="0" fillId="0" borderId="0" xfId="97" applyFont="1" applyFill="1" applyAlignment="1">
      <alignment horizontal="right"/>
      <protection/>
    </xf>
    <xf numFmtId="0" fontId="38" fillId="0" borderId="0" xfId="97" applyFont="1" applyFill="1" applyAlignment="1">
      <alignment horizontal="right"/>
      <protection/>
    </xf>
    <xf numFmtId="0" fontId="38" fillId="0" borderId="0" xfId="97" applyNumberFormat="1" applyFont="1" applyFill="1" applyAlignment="1">
      <alignment horizontal="right"/>
      <protection/>
    </xf>
    <xf numFmtId="0" fontId="0" fillId="0" borderId="0" xfId="97" applyNumberFormat="1" applyFont="1" applyFill="1">
      <alignment/>
      <protection/>
    </xf>
    <xf numFmtId="3" fontId="0" fillId="0" borderId="0" xfId="97" applyNumberFormat="1" applyFont="1">
      <alignment/>
      <protection/>
    </xf>
    <xf numFmtId="0" fontId="38" fillId="0" borderId="0" xfId="97" applyFont="1" applyFill="1">
      <alignment/>
      <protection/>
    </xf>
    <xf numFmtId="1" fontId="38" fillId="0" borderId="0" xfId="97" applyNumberFormat="1" applyFont="1" applyFill="1">
      <alignment/>
      <protection/>
    </xf>
    <xf numFmtId="1" fontId="38" fillId="0" borderId="0" xfId="97" applyNumberFormat="1" applyFont="1">
      <alignment/>
      <protection/>
    </xf>
    <xf numFmtId="0" fontId="28" fillId="0" borderId="0" xfId="97" applyFont="1" applyFill="1">
      <alignment/>
      <protection/>
    </xf>
    <xf numFmtId="0" fontId="50" fillId="0" borderId="0" xfId="97" applyFont="1" applyFill="1">
      <alignment/>
      <protection/>
    </xf>
    <xf numFmtId="175" fontId="50" fillId="0" borderId="0" xfId="97" applyNumberFormat="1" applyFont="1" applyFill="1">
      <alignment/>
      <protection/>
    </xf>
    <xf numFmtId="1" fontId="0" fillId="0" borderId="0" xfId="97" applyNumberFormat="1" applyFont="1" applyFill="1">
      <alignment/>
      <protection/>
    </xf>
    <xf numFmtId="175" fontId="0" fillId="0" borderId="0" xfId="97" applyNumberFormat="1" applyFont="1" applyFill="1">
      <alignment/>
      <protection/>
    </xf>
    <xf numFmtId="0" fontId="63" fillId="0" borderId="0" xfId="88" applyFont="1" applyAlignment="1">
      <alignment/>
    </xf>
    <xf numFmtId="175" fontId="0" fillId="0" borderId="0" xfId="97" applyNumberFormat="1" applyFont="1">
      <alignment/>
      <protection/>
    </xf>
    <xf numFmtId="0" fontId="38" fillId="0" borderId="0" xfId="97" applyFont="1">
      <alignment/>
      <protection/>
    </xf>
    <xf numFmtId="175" fontId="38" fillId="0" borderId="0" xfId="97" applyNumberFormat="1" applyFont="1" applyFill="1">
      <alignment/>
      <protection/>
    </xf>
    <xf numFmtId="1" fontId="0" fillId="0" borderId="0" xfId="97" applyNumberFormat="1" applyFont="1">
      <alignment/>
      <protection/>
    </xf>
    <xf numFmtId="0" fontId="25" fillId="0" borderId="0" xfId="97" applyFont="1" applyFill="1">
      <alignment/>
      <protection/>
    </xf>
    <xf numFmtId="0" fontId="63" fillId="0" borderId="0" xfId="88" applyFont="1" applyFill="1" applyAlignment="1">
      <alignment/>
    </xf>
    <xf numFmtId="0" fontId="0" fillId="0" borderId="0" xfId="98" applyFont="1" applyFill="1" applyBorder="1">
      <alignment/>
      <protection/>
    </xf>
    <xf numFmtId="0" fontId="25" fillId="0" borderId="0" xfId="98" applyFont="1" applyBorder="1">
      <alignment/>
      <protection/>
    </xf>
    <xf numFmtId="0" fontId="25" fillId="0" borderId="0" xfId="98" applyFont="1" applyFill="1" applyBorder="1">
      <alignment/>
      <protection/>
    </xf>
    <xf numFmtId="0" fontId="0" fillId="0" borderId="0" xfId="98" applyFont="1" applyFill="1" applyBorder="1" applyAlignment="1">
      <alignment wrapText="1"/>
      <protection/>
    </xf>
    <xf numFmtId="2" fontId="0" fillId="0" borderId="0" xfId="98" applyNumberFormat="1" applyFont="1" applyFill="1" applyBorder="1" applyAlignment="1">
      <alignment/>
      <protection/>
    </xf>
    <xf numFmtId="0" fontId="0" fillId="0" borderId="0" xfId="98" applyNumberFormat="1" applyFont="1" applyFill="1" applyBorder="1">
      <alignment/>
      <protection/>
    </xf>
    <xf numFmtId="0" fontId="25" fillId="0" borderId="0" xfId="98" applyFont="1" applyFill="1" applyBorder="1" applyAlignment="1">
      <alignment horizontal="center"/>
      <protection/>
    </xf>
    <xf numFmtId="0" fontId="55" fillId="0" borderId="0" xfId="98" applyFont="1" applyFill="1" applyBorder="1" applyAlignment="1">
      <alignment/>
      <protection/>
    </xf>
    <xf numFmtId="1" fontId="0" fillId="0" borderId="0" xfId="98" applyNumberFormat="1" applyFont="1" applyFill="1" applyBorder="1" applyAlignment="1">
      <alignment/>
      <protection/>
    </xf>
    <xf numFmtId="175" fontId="0" fillId="0" borderId="0" xfId="98" applyNumberFormat="1" applyFont="1" applyFill="1" applyBorder="1">
      <alignment/>
      <protection/>
    </xf>
    <xf numFmtId="1" fontId="0" fillId="0" borderId="0" xfId="106" applyNumberFormat="1" applyFont="1" applyFill="1" applyBorder="1" applyAlignment="1">
      <alignment/>
    </xf>
    <xf numFmtId="179" fontId="0" fillId="0" borderId="0" xfId="106" applyNumberFormat="1" applyFont="1" applyFill="1" applyBorder="1" applyAlignment="1">
      <alignment/>
    </xf>
    <xf numFmtId="0" fontId="39" fillId="0" borderId="0" xfId="98" applyFont="1" applyFill="1" applyBorder="1">
      <alignment/>
      <protection/>
    </xf>
    <xf numFmtId="1" fontId="0" fillId="0" borderId="0" xfId="98" applyNumberFormat="1" applyFont="1" applyFill="1" applyBorder="1">
      <alignment/>
      <protection/>
    </xf>
    <xf numFmtId="0" fontId="28" fillId="0" borderId="0" xfId="98" applyFont="1" applyFill="1" applyBorder="1">
      <alignment/>
      <protection/>
    </xf>
    <xf numFmtId="180" fontId="0" fillId="0" borderId="0" xfId="98" applyNumberFormat="1" applyFont="1" applyFill="1" applyBorder="1">
      <alignment/>
      <protection/>
    </xf>
    <xf numFmtId="175" fontId="0" fillId="0" borderId="0" xfId="98" applyNumberFormat="1" applyFont="1" applyFill="1" applyBorder="1" applyAlignment="1">
      <alignment/>
      <protection/>
    </xf>
    <xf numFmtId="0" fontId="0" fillId="0" borderId="0" xfId="98" applyFont="1" applyFill="1" applyBorder="1" applyAlignment="1">
      <alignment horizontal="right"/>
      <protection/>
    </xf>
    <xf numFmtId="186" fontId="0" fillId="0" borderId="0" xfId="98" applyNumberFormat="1" applyFont="1" applyFill="1" applyBorder="1">
      <alignment/>
      <protection/>
    </xf>
    <xf numFmtId="0" fontId="0" fillId="0" borderId="0" xfId="98" applyFont="1" applyFill="1" applyBorder="1" applyAlignment="1">
      <alignment horizontal="right" wrapText="1"/>
      <protection/>
    </xf>
    <xf numFmtId="3" fontId="0" fillId="0" borderId="0" xfId="98" applyNumberFormat="1" applyFont="1" applyFill="1" applyBorder="1" applyAlignment="1">
      <alignment horizontal="right"/>
      <protection/>
    </xf>
    <xf numFmtId="3" fontId="65" fillId="0" borderId="0" xfId="98" applyNumberFormat="1" applyFont="1" applyFill="1" applyBorder="1">
      <alignment/>
      <protection/>
    </xf>
    <xf numFmtId="3" fontId="0" fillId="0" borderId="0" xfId="98" applyNumberFormat="1" applyFont="1" applyFill="1" applyBorder="1">
      <alignment/>
      <protection/>
    </xf>
    <xf numFmtId="0" fontId="38" fillId="0" borderId="0" xfId="98" applyFont="1" applyFill="1" applyBorder="1">
      <alignment/>
      <protection/>
    </xf>
    <xf numFmtId="2" fontId="0" fillId="0" borderId="0" xfId="98" applyNumberFormat="1" applyFont="1" applyFill="1" applyBorder="1">
      <alignment/>
      <protection/>
    </xf>
    <xf numFmtId="0" fontId="66" fillId="0" borderId="0" xfId="98" applyFont="1" applyFill="1" applyBorder="1" applyAlignment="1">
      <alignment horizontal="right"/>
      <protection/>
    </xf>
    <xf numFmtId="179" fontId="0" fillId="0" borderId="0" xfId="98" applyNumberFormat="1" applyFont="1" applyFill="1" applyBorder="1">
      <alignment/>
      <protection/>
    </xf>
    <xf numFmtId="0" fontId="5" fillId="0" borderId="0" xfId="99" applyFont="1" applyFill="1">
      <alignment/>
      <protection/>
    </xf>
    <xf numFmtId="0" fontId="0" fillId="0" borderId="0" xfId="99" applyFont="1" applyFill="1" applyBorder="1">
      <alignment/>
      <protection/>
    </xf>
    <xf numFmtId="0" fontId="0" fillId="0" borderId="0" xfId="99" applyFont="1" applyBorder="1">
      <alignment/>
      <protection/>
    </xf>
    <xf numFmtId="0" fontId="25" fillId="0" borderId="0" xfId="99" applyFont="1" applyBorder="1">
      <alignment/>
      <protection/>
    </xf>
    <xf numFmtId="0" fontId="25" fillId="0" borderId="0" xfId="99" applyFont="1" applyFill="1" applyBorder="1">
      <alignment/>
      <protection/>
    </xf>
    <xf numFmtId="0" fontId="0" fillId="0" borderId="0" xfId="99" applyFont="1" applyFill="1" applyBorder="1" applyAlignment="1">
      <alignment horizontal="right"/>
      <protection/>
    </xf>
    <xf numFmtId="175" fontId="0" fillId="0" borderId="0" xfId="99" applyNumberFormat="1" applyFont="1" applyFill="1" applyBorder="1" applyAlignment="1">
      <alignment horizontal="right"/>
      <protection/>
    </xf>
    <xf numFmtId="0" fontId="0" fillId="0" borderId="0" xfId="99" applyNumberFormat="1" applyFont="1" applyBorder="1">
      <alignment/>
      <protection/>
    </xf>
    <xf numFmtId="0" fontId="0" fillId="0" borderId="0" xfId="99" applyFont="1" applyFill="1" applyBorder="1" applyAlignment="1">
      <alignment horizontal="right" wrapText="1"/>
      <protection/>
    </xf>
    <xf numFmtId="175" fontId="0" fillId="0" borderId="0" xfId="99" applyNumberFormat="1" applyFont="1" applyFill="1" applyBorder="1">
      <alignment/>
      <protection/>
    </xf>
    <xf numFmtId="0" fontId="0" fillId="0" borderId="0" xfId="99" applyFont="1" applyFill="1" applyBorder="1" applyAlignment="1">
      <alignment horizontal="left"/>
      <protection/>
    </xf>
    <xf numFmtId="0" fontId="0" fillId="0" borderId="0" xfId="99" applyFont="1" applyBorder="1" applyAlignment="1">
      <alignment horizontal="left"/>
      <protection/>
    </xf>
    <xf numFmtId="1" fontId="0" fillId="0" borderId="0" xfId="99" applyNumberFormat="1" applyFont="1" applyFill="1" applyBorder="1">
      <alignment/>
      <protection/>
    </xf>
    <xf numFmtId="2" fontId="0" fillId="0" borderId="0" xfId="99" applyNumberFormat="1" applyFont="1" applyFill="1" applyBorder="1" applyAlignment="1">
      <alignment horizontal="right"/>
      <protection/>
    </xf>
    <xf numFmtId="2" fontId="0" fillId="0" borderId="0" xfId="99" applyNumberFormat="1" applyFont="1" applyBorder="1">
      <alignment/>
      <protection/>
    </xf>
    <xf numFmtId="176" fontId="39" fillId="0" borderId="0" xfId="71" applyNumberFormat="1" applyFont="1" applyBorder="1" applyAlignment="1">
      <alignment horizontal="right"/>
    </xf>
    <xf numFmtId="0" fontId="0" fillId="0" borderId="0" xfId="99" applyFont="1" applyBorder="1" applyAlignment="1">
      <alignment horizontal="right"/>
      <protection/>
    </xf>
    <xf numFmtId="0" fontId="0" fillId="0" borderId="0" xfId="99" applyNumberFormat="1" applyFont="1" applyFill="1" applyBorder="1" applyAlignment="1">
      <alignment horizontal="right" wrapText="1"/>
      <protection/>
    </xf>
    <xf numFmtId="1" fontId="0" fillId="0" borderId="0" xfId="99" applyNumberFormat="1" applyFont="1" applyFill="1" applyBorder="1" applyAlignment="1">
      <alignment horizontal="right"/>
      <protection/>
    </xf>
    <xf numFmtId="1" fontId="39" fillId="0" borderId="0" xfId="99" applyNumberFormat="1" applyFont="1" applyFill="1" applyBorder="1" applyAlignment="1">
      <alignment horizontal="right"/>
      <protection/>
    </xf>
    <xf numFmtId="1" fontId="28" fillId="0" borderId="0" xfId="99" applyNumberFormat="1" applyFont="1" applyFill="1" applyBorder="1" applyAlignment="1">
      <alignment horizontal="right"/>
      <protection/>
    </xf>
    <xf numFmtId="1" fontId="0" fillId="0" borderId="0" xfId="99" applyNumberFormat="1" applyFont="1" applyBorder="1">
      <alignment/>
      <protection/>
    </xf>
    <xf numFmtId="176" fontId="0" fillId="0" borderId="0" xfId="71" applyNumberFormat="1" applyFont="1" applyBorder="1" applyAlignment="1">
      <alignment horizontal="right"/>
    </xf>
    <xf numFmtId="0" fontId="0" fillId="0" borderId="0" xfId="99" applyFont="1" applyFill="1">
      <alignment/>
      <protection/>
    </xf>
    <xf numFmtId="0" fontId="0" fillId="0" borderId="0" xfId="99" applyFont="1">
      <alignment/>
      <protection/>
    </xf>
    <xf numFmtId="0" fontId="25" fillId="0" borderId="0" xfId="99" applyFont="1">
      <alignment/>
      <protection/>
    </xf>
    <xf numFmtId="0" fontId="0" fillId="28" borderId="13" xfId="99" applyFont="1" applyFill="1" applyBorder="1" applyAlignment="1">
      <alignment vertical="center"/>
      <protection/>
    </xf>
    <xf numFmtId="0" fontId="25" fillId="28" borderId="13" xfId="99" applyFont="1" applyFill="1" applyBorder="1" applyAlignment="1">
      <alignment vertical="center"/>
      <protection/>
    </xf>
    <xf numFmtId="0" fontId="0" fillId="0" borderId="21" xfId="99" applyFont="1" applyBorder="1" applyAlignment="1">
      <alignment vertical="center"/>
      <protection/>
    </xf>
    <xf numFmtId="0" fontId="0" fillId="0" borderId="24" xfId="99" applyFont="1" applyBorder="1" applyAlignment="1">
      <alignment vertical="center"/>
      <protection/>
    </xf>
    <xf numFmtId="0" fontId="0" fillId="0" borderId="27" xfId="99" applyFont="1" applyBorder="1" applyAlignment="1">
      <alignment vertical="center"/>
      <protection/>
    </xf>
    <xf numFmtId="0" fontId="0" fillId="28" borderId="16" xfId="99" applyFont="1" applyFill="1" applyBorder="1" applyAlignment="1">
      <alignment vertical="center"/>
      <protection/>
    </xf>
    <xf numFmtId="0" fontId="25" fillId="28" borderId="16" xfId="99" applyFont="1" applyFill="1" applyBorder="1" applyAlignment="1">
      <alignment vertical="center"/>
      <protection/>
    </xf>
    <xf numFmtId="0" fontId="0" fillId="0" borderId="0" xfId="100" applyFont="1" applyFill="1" applyBorder="1">
      <alignment/>
      <protection/>
    </xf>
    <xf numFmtId="0" fontId="25" fillId="0" borderId="0" xfId="100" applyFont="1" applyFill="1" applyBorder="1">
      <alignment/>
      <protection/>
    </xf>
    <xf numFmtId="0" fontId="38" fillId="0" borderId="0" xfId="100" applyFont="1" applyFill="1" applyBorder="1">
      <alignment/>
      <protection/>
    </xf>
    <xf numFmtId="0" fontId="38" fillId="0" borderId="0" xfId="100" applyFont="1" applyFill="1" applyBorder="1" applyAlignment="1">
      <alignment horizontal="right" wrapText="1"/>
      <protection/>
    </xf>
    <xf numFmtId="1" fontId="38" fillId="0" borderId="0" xfId="100" applyNumberFormat="1" applyFont="1" applyFill="1" applyBorder="1">
      <alignment/>
      <protection/>
    </xf>
    <xf numFmtId="0" fontId="36" fillId="0" borderId="0" xfId="100" applyFont="1" applyFill="1" applyBorder="1">
      <alignment/>
      <protection/>
    </xf>
    <xf numFmtId="0" fontId="65" fillId="0" borderId="0" xfId="100" applyFont="1" applyFill="1" applyBorder="1">
      <alignment/>
      <protection/>
    </xf>
    <xf numFmtId="0" fontId="38" fillId="0" borderId="0" xfId="100" applyFont="1" applyFill="1" applyBorder="1" applyAlignment="1">
      <alignment wrapText="1"/>
      <protection/>
    </xf>
    <xf numFmtId="0" fontId="38" fillId="0" borderId="0" xfId="100" applyFont="1" applyFill="1" applyBorder="1" applyAlignment="1">
      <alignment horizontal="right"/>
      <protection/>
    </xf>
    <xf numFmtId="175" fontId="38" fillId="0" borderId="0" xfId="100" applyNumberFormat="1" applyFont="1" applyFill="1" applyBorder="1" applyAlignment="1">
      <alignment horizontal="right" wrapText="1"/>
      <protection/>
    </xf>
    <xf numFmtId="175" fontId="38" fillId="0" borderId="0" xfId="100" applyNumberFormat="1" applyFont="1" applyFill="1" applyBorder="1">
      <alignment/>
      <protection/>
    </xf>
    <xf numFmtId="0" fontId="38" fillId="0" borderId="0" xfId="100" applyNumberFormat="1" applyFont="1" applyFill="1" applyBorder="1">
      <alignment/>
      <protection/>
    </xf>
    <xf numFmtId="0" fontId="0" fillId="0" borderId="0" xfId="101" applyFont="1" applyFill="1" applyBorder="1" applyAlignment="1">
      <alignment horizontal="center"/>
      <protection/>
    </xf>
    <xf numFmtId="0" fontId="34" fillId="0" borderId="0" xfId="101" applyFont="1" applyFill="1" applyBorder="1" applyAlignment="1">
      <alignment horizontal="center"/>
      <protection/>
    </xf>
    <xf numFmtId="0" fontId="36" fillId="0" borderId="17" xfId="93" applyFont="1" applyFill="1" applyBorder="1" applyAlignment="1">
      <alignment horizontal="left" vertical="center" wrapText="1"/>
      <protection/>
    </xf>
    <xf numFmtId="0" fontId="36" fillId="0" borderId="34" xfId="93" applyFont="1" applyFill="1" applyBorder="1" applyAlignment="1">
      <alignment horizontal="left" vertical="center" wrapText="1"/>
      <protection/>
    </xf>
    <xf numFmtId="0" fontId="36" fillId="0" borderId="18" xfId="93" applyFont="1" applyFill="1" applyBorder="1" applyAlignment="1">
      <alignment horizontal="left" vertical="center" wrapText="1"/>
      <protection/>
    </xf>
    <xf numFmtId="0" fontId="38" fillId="0" borderId="14" xfId="93" applyFont="1" applyFill="1" applyBorder="1" applyAlignment="1">
      <alignment horizontal="center" vertical="center" wrapText="1"/>
      <protection/>
    </xf>
    <xf numFmtId="0" fontId="38" fillId="0" borderId="0" xfId="93" applyFont="1" applyFill="1" applyBorder="1" applyAlignment="1">
      <alignment horizontal="center" vertical="center" wrapText="1"/>
      <protection/>
    </xf>
    <xf numFmtId="0" fontId="38" fillId="0" borderId="16" xfId="93" applyFont="1" applyFill="1" applyBorder="1" applyAlignment="1">
      <alignment horizontal="center" vertical="center" wrapText="1"/>
      <protection/>
    </xf>
    <xf numFmtId="0" fontId="38" fillId="0" borderId="17" xfId="93" applyFont="1" applyFill="1" applyBorder="1" applyAlignment="1">
      <alignment horizontal="center" vertical="center" wrapText="1"/>
      <protection/>
    </xf>
    <xf numFmtId="0" fontId="38" fillId="0" borderId="34" xfId="93" applyFont="1" applyFill="1" applyBorder="1" applyAlignment="1">
      <alignment horizontal="center" vertical="center" wrapText="1"/>
      <protection/>
    </xf>
    <xf numFmtId="0" fontId="38" fillId="0" borderId="18" xfId="93" applyFont="1" applyFill="1" applyBorder="1" applyAlignment="1">
      <alignment horizontal="center" vertical="center" wrapText="1"/>
      <protection/>
    </xf>
    <xf numFmtId="0" fontId="25" fillId="27" borderId="20" xfId="94" applyFont="1" applyFill="1" applyBorder="1" applyAlignment="1">
      <alignment horizontal="center" vertical="center" wrapText="1"/>
      <protection/>
    </xf>
    <xf numFmtId="0" fontId="25" fillId="27" borderId="13" xfId="94" applyFont="1" applyFill="1" applyBorder="1" applyAlignment="1">
      <alignment horizontal="center" vertical="center" wrapText="1"/>
      <protection/>
    </xf>
    <xf numFmtId="0" fontId="25" fillId="27" borderId="13" xfId="94" applyFont="1" applyFill="1" applyBorder="1" applyAlignment="1">
      <alignment horizontal="center" wrapText="1"/>
      <protection/>
    </xf>
    <xf numFmtId="0" fontId="25" fillId="27" borderId="15" xfId="94" applyFont="1" applyFill="1" applyBorder="1" applyAlignment="1">
      <alignment horizontal="center" wrapText="1"/>
      <protection/>
    </xf>
    <xf numFmtId="0" fontId="38" fillId="0" borderId="0" xfId="95" applyFont="1" applyFill="1" applyBorder="1" applyAlignment="1">
      <alignment horizontal="left" wrapText="1"/>
      <protection/>
    </xf>
    <xf numFmtId="0" fontId="25" fillId="27" borderId="13" xfId="95" applyFont="1" applyFill="1" applyBorder="1" applyAlignment="1">
      <alignment horizontal="center" wrapText="1"/>
      <protection/>
    </xf>
    <xf numFmtId="0" fontId="25" fillId="27" borderId="15" xfId="95" applyFont="1" applyFill="1" applyBorder="1" applyAlignment="1">
      <alignment horizontal="center" wrapText="1"/>
      <protection/>
    </xf>
    <xf numFmtId="0" fontId="25" fillId="27" borderId="20" xfId="95" applyFont="1" applyFill="1" applyBorder="1" applyAlignment="1">
      <alignment horizontal="center" wrapText="1"/>
      <protection/>
    </xf>
    <xf numFmtId="0" fontId="0" fillId="0" borderId="0" xfId="102" applyNumberFormat="1" applyFont="1" applyFill="1" applyBorder="1" applyAlignment="1">
      <alignment wrapText="1"/>
    </xf>
    <xf numFmtId="0" fontId="0" fillId="0" borderId="0" xfId="95" applyFont="1" applyFill="1" applyBorder="1" applyAlignment="1">
      <alignment horizontal="left" wrapText="1"/>
      <protection/>
    </xf>
    <xf numFmtId="0" fontId="0" fillId="0" borderId="0" xfId="96" applyFont="1" applyFill="1" applyBorder="1" applyAlignment="1">
      <alignment horizontal="left" vertical="center"/>
      <protection/>
    </xf>
    <xf numFmtId="0" fontId="0" fillId="0" borderId="0" xfId="96" applyFont="1" applyBorder="1" applyAlignment="1">
      <alignment horizontal="left" vertic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Comma_11.1 Air_emissions_accounts_statistics_2011" xfId="70"/>
    <cellStyle name="Comma_11.7 Environmental_taxes_2011" xfId="71"/>
    <cellStyle name="Currency" xfId="72"/>
    <cellStyle name="Currency [0]" xfId="73"/>
    <cellStyle name="Eingabe" xfId="74"/>
    <cellStyle name="Ergebnis" xfId="75"/>
    <cellStyle name="Erklärender Text" xfId="76"/>
    <cellStyle name="Explanatory Text" xfId="77"/>
    <cellStyle name="Followed Hyperlink" xfId="78"/>
    <cellStyle name="Good" xfId="79"/>
    <cellStyle name="Gut" xfId="80"/>
    <cellStyle name="Heading 1" xfId="81"/>
    <cellStyle name="Heading 2" xfId="82"/>
    <cellStyle name="Heading 3" xfId="83"/>
    <cellStyle name="Heading 4" xfId="84"/>
    <cellStyle name="Hyperlink" xfId="85"/>
    <cellStyle name="Hyperlink_11.2 Waste_statistics_2011" xfId="86"/>
    <cellStyle name="Hyperlink_11.4 Material_flow_accounts_2011" xfId="87"/>
    <cellStyle name="Hyperlink_11.5 Chemical_management_statistics_2011" xfId="88"/>
    <cellStyle name="Input" xfId="89"/>
    <cellStyle name="Linked Cell" xfId="90"/>
    <cellStyle name="Milliers_Overview of tables and graphs in ETC Technical Report Feb 2009_from DWA" xfId="91"/>
    <cellStyle name="Neutral" xfId="92"/>
    <cellStyle name="Normal_11.1 Air_emissions_accounts_statistics_2011" xfId="93"/>
    <cellStyle name="Normal_11.2 Waste_statistics_2011" xfId="94"/>
    <cellStyle name="Normal_11.3 Water_statistics_2011" xfId="95"/>
    <cellStyle name="Normal_11.4 Material_flow_accounts_2011" xfId="96"/>
    <cellStyle name="Normal_11.5 Chemical_management_statistics_2011" xfId="97"/>
    <cellStyle name="Normal_11.6 Environmental_protection_expenditure_2011" xfId="98"/>
    <cellStyle name="Normal_11.7 Environmental_taxes_2011" xfId="99"/>
    <cellStyle name="Normal_11.8 Biodiversity_2011" xfId="100"/>
    <cellStyle name="Normal_Overview of tables and graphs in ETC Technical Report Feb 2009_from DWA" xfId="101"/>
    <cellStyle name="Normal_Statistics Explained_Water Statistics_new2010" xfId="102"/>
    <cellStyle name="Note" xfId="103"/>
    <cellStyle name="Notiz" xfId="104"/>
    <cellStyle name="Output" xfId="105"/>
    <cellStyle name="Percent" xfId="106"/>
    <cellStyle name="Schlecht" xfId="107"/>
    <cellStyle name="SDMX_protected" xfId="108"/>
    <cellStyle name="Title" xfId="109"/>
    <cellStyle name="Total" xfId="110"/>
    <cellStyle name="Überschrift" xfId="111"/>
    <cellStyle name="Überschrift 1" xfId="112"/>
    <cellStyle name="Überschrift 2" xfId="113"/>
    <cellStyle name="Überschrift 3" xfId="114"/>
    <cellStyle name="Überschrift 4" xfId="115"/>
    <cellStyle name="Überschrift_11.4 Material_flow_accounts_2011" xfId="116"/>
    <cellStyle name="Verknüpfte Zelle" xfId="117"/>
    <cellStyle name="Warnender Text" xfId="118"/>
    <cellStyle name="Warning Text" xfId="119"/>
    <cellStyle name="Zelle überprüfen" xfId="120"/>
  </cellStyles>
  <dxfs count="1"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Myriad Pro"/>
                <a:ea typeface="Myriad Pro"/>
                <a:cs typeface="Myriad Pro"/>
              </a:rPr>
              <a:t>2006</a:t>
            </a:r>
          </a:p>
        </c:rich>
      </c:tx>
      <c:layout>
        <c:manualLayout>
          <c:xMode val="factor"/>
          <c:yMode val="factor"/>
          <c:x val="0.04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01"/>
          <c:y val="0.21225"/>
          <c:w val="0.27025"/>
          <c:h val="0.6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Mining &amp; 
quarrying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Electricity, gas 
&amp; water supply
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Transport, storage 
&amp; communication
8.1%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Other services &amp; construction
56.8%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11.1'!$D$11:$D$16</c:f>
              <c:strCache>
                <c:ptCount val="6"/>
                <c:pt idx="0">
                  <c:v>Agriculture, hunting,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 &amp; water supply</c:v>
                </c:pt>
                <c:pt idx="4">
                  <c:v>Transport, storage &amp; communication</c:v>
                </c:pt>
                <c:pt idx="5">
                  <c:v>Other services &amp; construction</c:v>
                </c:pt>
              </c:strCache>
            </c:strRef>
          </c:cat>
          <c:val>
            <c:numRef>
              <c:f>'Figure 11.1'!$F$11:$F$16</c:f>
              <c:numCache>
                <c:ptCount val="6"/>
                <c:pt idx="0">
                  <c:v>348164.91905527306</c:v>
                </c:pt>
                <c:pt idx="1">
                  <c:v>106554.03823201939</c:v>
                </c:pt>
                <c:pt idx="2">
                  <c:v>7019450.968952768</c:v>
                </c:pt>
                <c:pt idx="3">
                  <c:v>684677.9906284818</c:v>
                </c:pt>
                <c:pt idx="4">
                  <c:v>1870501.480204557</c:v>
                </c:pt>
                <c:pt idx="5">
                  <c:v>13188941.382249262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11.6'!$D$11:$D$40</c:f>
              <c:strCache>
                <c:ptCount val="30"/>
                <c:pt idx="0">
                  <c:v>EU-27</c:v>
                </c:pt>
                <c:pt idx="1">
                  <c:v>Netherlands</c:v>
                </c:pt>
                <c:pt idx="2">
                  <c:v>Luxembourg</c:v>
                </c:pt>
                <c:pt idx="3">
                  <c:v>Cyprus</c:v>
                </c:pt>
                <c:pt idx="4">
                  <c:v>Italy</c:v>
                </c:pt>
                <c:pt idx="5">
                  <c:v>Spain</c:v>
                </c:pt>
                <c:pt idx="6">
                  <c:v>United Kingdom</c:v>
                </c:pt>
                <c:pt idx="7">
                  <c:v>Portugal</c:v>
                </c:pt>
                <c:pt idx="8">
                  <c:v>Sweden</c:v>
                </c:pt>
                <c:pt idx="9">
                  <c:v>Denmark</c:v>
                </c:pt>
                <c:pt idx="10">
                  <c:v>Austria</c:v>
                </c:pt>
                <c:pt idx="11">
                  <c:v>France</c:v>
                </c:pt>
                <c:pt idx="12">
                  <c:v>Ireland</c:v>
                </c:pt>
                <c:pt idx="13">
                  <c:v>Germany</c:v>
                </c:pt>
                <c:pt idx="14">
                  <c:v>Belgium</c:v>
                </c:pt>
                <c:pt idx="15">
                  <c:v>Malta</c:v>
                </c:pt>
                <c:pt idx="16">
                  <c:v>Lithuania</c:v>
                </c:pt>
                <c:pt idx="17">
                  <c:v>Romania</c:v>
                </c:pt>
                <c:pt idx="18">
                  <c:v>Bulgaria</c:v>
                </c:pt>
                <c:pt idx="19">
                  <c:v>Greece</c:v>
                </c:pt>
                <c:pt idx="20">
                  <c:v>Slovenia</c:v>
                </c:pt>
                <c:pt idx="21">
                  <c:v>Hungary</c:v>
                </c:pt>
                <c:pt idx="22">
                  <c:v>Slovakia</c:v>
                </c:pt>
                <c:pt idx="23">
                  <c:v>Estonia</c:v>
                </c:pt>
                <c:pt idx="24">
                  <c:v>Finland</c:v>
                </c:pt>
                <c:pt idx="25">
                  <c:v>Czech Republic</c:v>
                </c:pt>
                <c:pt idx="26">
                  <c:v>Latvia</c:v>
                </c:pt>
                <c:pt idx="27">
                  <c:v>Poland</c:v>
                </c:pt>
                <c:pt idx="28">
                  <c:v>Norway</c:v>
                </c:pt>
                <c:pt idx="29">
                  <c:v>Turkey</c:v>
                </c:pt>
              </c:strCache>
            </c:strRef>
          </c:cat>
          <c:val>
            <c:numRef>
              <c:f>'Figure 11.6'!$E$11:$E$40</c:f>
              <c:numCache>
                <c:ptCount val="30"/>
                <c:pt idx="0">
                  <c:v>443.957055482467</c:v>
                </c:pt>
                <c:pt idx="1">
                  <c:v>577.961829639132</c:v>
                </c:pt>
                <c:pt idx="2">
                  <c:v>571.047067067108</c:v>
                </c:pt>
                <c:pt idx="3">
                  <c:v>548.429416333341</c:v>
                </c:pt>
                <c:pt idx="4">
                  <c:v>544.648738688434</c:v>
                </c:pt>
                <c:pt idx="5">
                  <c:v>539.522144375695</c:v>
                </c:pt>
                <c:pt idx="6">
                  <c:v>515.416449215681</c:v>
                </c:pt>
                <c:pt idx="7">
                  <c:v>485.658919291834</c:v>
                </c:pt>
                <c:pt idx="8">
                  <c:v>478.387991105668</c:v>
                </c:pt>
                <c:pt idx="9">
                  <c:v>459.140002421567</c:v>
                </c:pt>
                <c:pt idx="10">
                  <c:v>459.125382156018</c:v>
                </c:pt>
                <c:pt idx="11">
                  <c:v>457.945870633477</c:v>
                </c:pt>
                <c:pt idx="12">
                  <c:v>430.620401750534</c:v>
                </c:pt>
                <c:pt idx="13">
                  <c:v>418.038538686058</c:v>
                </c:pt>
                <c:pt idx="14">
                  <c:v>411.907536132979</c:v>
                </c:pt>
                <c:pt idx="15">
                  <c:v>404.775841956156</c:v>
                </c:pt>
                <c:pt idx="16">
                  <c:v>403.109990704139</c:v>
                </c:pt>
                <c:pt idx="17">
                  <c:v>381.09755335597</c:v>
                </c:pt>
                <c:pt idx="18">
                  <c:v>380.501420767258</c:v>
                </c:pt>
                <c:pt idx="19">
                  <c:v>355.258425613686</c:v>
                </c:pt>
                <c:pt idx="20">
                  <c:v>352.645070330847</c:v>
                </c:pt>
                <c:pt idx="21">
                  <c:v>345.04053267759</c:v>
                </c:pt>
                <c:pt idx="22">
                  <c:v>328.166316669622</c:v>
                </c:pt>
                <c:pt idx="23">
                  <c:v>328.109064197742</c:v>
                </c:pt>
                <c:pt idx="24">
                  <c:v>315.895680469934</c:v>
                </c:pt>
                <c:pt idx="25">
                  <c:v>305.956665892826</c:v>
                </c:pt>
                <c:pt idx="26">
                  <c:v>266.88900494695</c:v>
                </c:pt>
                <c:pt idx="27">
                  <c:v>180.484804125424</c:v>
                </c:pt>
                <c:pt idx="28">
                  <c:v>499.22133568748</c:v>
                </c:pt>
                <c:pt idx="29">
                  <c:v>393.131526687698</c:v>
                </c:pt>
              </c:numCache>
            </c:numRef>
          </c:val>
        </c:ser>
        <c:axId val="8394517"/>
        <c:axId val="8441790"/>
      </c:barChart>
      <c:catAx>
        <c:axId val="839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8441790"/>
        <c:crosses val="autoZero"/>
        <c:auto val="1"/>
        <c:lblOffset val="100"/>
        <c:tickLblSkip val="1"/>
        <c:noMultiLvlLbl val="0"/>
      </c:catAx>
      <c:valAx>
        <c:axId val="8441790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8394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11.7'!$E$10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11.7'!$D$11:$D$40</c:f>
              <c:strCache>
                <c:ptCount val="30"/>
                <c:pt idx="0">
                  <c:v>EU-27</c:v>
                </c:pt>
                <c:pt idx="1">
                  <c:v>Belgium (1)</c:v>
                </c:pt>
                <c:pt idx="2">
                  <c:v>Bulgaria</c:v>
                </c:pt>
                <c:pt idx="3">
                  <c:v>Czech Republic</c:v>
                </c:pt>
                <c:pt idx="4">
                  <c:v>Denmark</c:v>
                </c:pt>
                <c:pt idx="5">
                  <c:v>Germany</c:v>
                </c:pt>
                <c:pt idx="6">
                  <c:v>Estonia</c:v>
                </c:pt>
                <c:pt idx="7">
                  <c:v>Ireland (1)</c:v>
                </c:pt>
                <c:pt idx="8">
                  <c:v>Greece (1)</c:v>
                </c:pt>
                <c:pt idx="9">
                  <c:v>Spain</c:v>
                </c:pt>
                <c:pt idx="10">
                  <c:v>France</c:v>
                </c:pt>
                <c:pt idx="11">
                  <c:v>Italy (1)</c:v>
                </c:pt>
                <c:pt idx="12">
                  <c:v>Cyprus</c:v>
                </c:pt>
                <c:pt idx="13">
                  <c:v>Latvia</c:v>
                </c:pt>
                <c:pt idx="14">
                  <c:v>Lithuania (1)</c:v>
                </c:pt>
                <c:pt idx="15">
                  <c:v>Luxembourg</c:v>
                </c:pt>
                <c:pt idx="16">
                  <c:v>Hungary (1)</c:v>
                </c:pt>
                <c:pt idx="17">
                  <c:v>Malta</c:v>
                </c:pt>
                <c:pt idx="18">
                  <c:v>Netherlands</c:v>
                </c:pt>
                <c:pt idx="19">
                  <c:v>Austria</c:v>
                </c:pt>
                <c:pt idx="20">
                  <c:v>Poland</c:v>
                </c:pt>
                <c:pt idx="21">
                  <c:v>Portugal (1)</c:v>
                </c:pt>
                <c:pt idx="22">
                  <c:v>Romania</c:v>
                </c:pt>
                <c:pt idx="23">
                  <c:v>Slovenia</c:v>
                </c:pt>
                <c:pt idx="24">
                  <c:v>Slovakia</c:v>
                </c:pt>
                <c:pt idx="25">
                  <c:v>Finland</c:v>
                </c:pt>
                <c:pt idx="26">
                  <c:v>Sweden</c:v>
                </c:pt>
                <c:pt idx="27">
                  <c:v>United Kingdom</c:v>
                </c:pt>
                <c:pt idx="28">
                  <c:v>Norway</c:v>
                </c:pt>
                <c:pt idx="29">
                  <c:v>Croatia</c:v>
                </c:pt>
              </c:strCache>
            </c:strRef>
          </c:cat>
          <c:val>
            <c:numRef>
              <c:f>'Figure 11.7'!$E$11:$E$40</c:f>
              <c:numCache>
                <c:ptCount val="30"/>
                <c:pt idx="0">
                  <c:v>1.8731575073907603</c:v>
                </c:pt>
                <c:pt idx="1">
                  <c:v>0.5222285537470084</c:v>
                </c:pt>
                <c:pt idx="2">
                  <c:v>0.26635762105527777</c:v>
                </c:pt>
                <c:pt idx="3">
                  <c:v>1.1443602965879633</c:v>
                </c:pt>
                <c:pt idx="4">
                  <c:v>0.32221205605165515</c:v>
                </c:pt>
                <c:pt idx="5">
                  <c:v>0.40035309110694567</c:v>
                </c:pt>
                <c:pt idx="6">
                  <c:v>1.2536902779859238</c:v>
                </c:pt>
                <c:pt idx="7">
                  <c:v>0.09015216481282283</c:v>
                </c:pt>
                <c:pt idx="8">
                  <c:v>0</c:v>
                </c:pt>
                <c:pt idx="9">
                  <c:v>9.097421885206966</c:v>
                </c:pt>
                <c:pt idx="10">
                  <c:v>0.4158772757052933</c:v>
                </c:pt>
                <c:pt idx="11">
                  <c:v>0.2381885346283769</c:v>
                </c:pt>
                <c:pt idx="12">
                  <c:v>8.982830977294505</c:v>
                </c:pt>
                <c:pt idx="13">
                  <c:v>8.398134097931738</c:v>
                </c:pt>
                <c:pt idx="14">
                  <c:v>23.529221499503493</c:v>
                </c:pt>
                <c:pt idx="15">
                  <c:v>0.026685639304619042</c:v>
                </c:pt>
                <c:pt idx="16">
                  <c:v>2.764062226271807</c:v>
                </c:pt>
                <c:pt idx="17">
                  <c:v>0.49991768272743053</c:v>
                </c:pt>
                <c:pt idx="18">
                  <c:v>3.8444778507211455</c:v>
                </c:pt>
                <c:pt idx="19">
                  <c:v>0.8746436667607173</c:v>
                </c:pt>
                <c:pt idx="20">
                  <c:v>1.011655771312204</c:v>
                </c:pt>
                <c:pt idx="21">
                  <c:v>0.5092594735712125</c:v>
                </c:pt>
                <c:pt idx="22">
                  <c:v>9.418707990515522</c:v>
                </c:pt>
                <c:pt idx="23">
                  <c:v>3.0562392986876756</c:v>
                </c:pt>
                <c:pt idx="24">
                  <c:v>8.132185490055138</c:v>
                </c:pt>
                <c:pt idx="25">
                  <c:v>3.418654333994013</c:v>
                </c:pt>
                <c:pt idx="26">
                  <c:v>0.38436165081442153</c:v>
                </c:pt>
                <c:pt idx="27">
                  <c:v>0.22516244989874903</c:v>
                </c:pt>
                <c:pt idx="28">
                  <c:v>2.286395850421992</c:v>
                </c:pt>
                <c:pt idx="29">
                  <c:v>0.44770660321100497</c:v>
                </c:pt>
              </c:numCache>
            </c:numRef>
          </c:val>
        </c:ser>
        <c:ser>
          <c:idx val="1"/>
          <c:order val="1"/>
          <c:tx>
            <c:strRef>
              <c:f>'Figure 11.7'!$F$10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11.7'!$D$11:$D$40</c:f>
              <c:strCache>
                <c:ptCount val="30"/>
                <c:pt idx="0">
                  <c:v>EU-27</c:v>
                </c:pt>
                <c:pt idx="1">
                  <c:v>Belgium (1)</c:v>
                </c:pt>
                <c:pt idx="2">
                  <c:v>Bulgaria</c:v>
                </c:pt>
                <c:pt idx="3">
                  <c:v>Czech Republic</c:v>
                </c:pt>
                <c:pt idx="4">
                  <c:v>Denmark</c:v>
                </c:pt>
                <c:pt idx="5">
                  <c:v>Germany</c:v>
                </c:pt>
                <c:pt idx="6">
                  <c:v>Estonia</c:v>
                </c:pt>
                <c:pt idx="7">
                  <c:v>Ireland (1)</c:v>
                </c:pt>
                <c:pt idx="8">
                  <c:v>Greece (1)</c:v>
                </c:pt>
                <c:pt idx="9">
                  <c:v>Spain</c:v>
                </c:pt>
                <c:pt idx="10">
                  <c:v>France</c:v>
                </c:pt>
                <c:pt idx="11">
                  <c:v>Italy (1)</c:v>
                </c:pt>
                <c:pt idx="12">
                  <c:v>Cyprus</c:v>
                </c:pt>
                <c:pt idx="13">
                  <c:v>Latvia</c:v>
                </c:pt>
                <c:pt idx="14">
                  <c:v>Lithuania (1)</c:v>
                </c:pt>
                <c:pt idx="15">
                  <c:v>Luxembourg</c:v>
                </c:pt>
                <c:pt idx="16">
                  <c:v>Hungary (1)</c:v>
                </c:pt>
                <c:pt idx="17">
                  <c:v>Malta</c:v>
                </c:pt>
                <c:pt idx="18">
                  <c:v>Netherlands</c:v>
                </c:pt>
                <c:pt idx="19">
                  <c:v>Austria</c:v>
                </c:pt>
                <c:pt idx="20">
                  <c:v>Poland</c:v>
                </c:pt>
                <c:pt idx="21">
                  <c:v>Portugal (1)</c:v>
                </c:pt>
                <c:pt idx="22">
                  <c:v>Romania</c:v>
                </c:pt>
                <c:pt idx="23">
                  <c:v>Slovenia</c:v>
                </c:pt>
                <c:pt idx="24">
                  <c:v>Slovakia</c:v>
                </c:pt>
                <c:pt idx="25">
                  <c:v>Finland</c:v>
                </c:pt>
                <c:pt idx="26">
                  <c:v>Sweden</c:v>
                </c:pt>
                <c:pt idx="27">
                  <c:v>United Kingdom</c:v>
                </c:pt>
                <c:pt idx="28">
                  <c:v>Norway</c:v>
                </c:pt>
                <c:pt idx="29">
                  <c:v>Croatia</c:v>
                </c:pt>
              </c:strCache>
            </c:strRef>
          </c:cat>
          <c:val>
            <c:numRef>
              <c:f>'Figure 11.7'!$F$11:$F$40</c:f>
              <c:numCache>
                <c:ptCount val="30"/>
                <c:pt idx="0">
                  <c:v>55.198479852642166</c:v>
                </c:pt>
                <c:pt idx="1">
                  <c:v>42.49923514583498</c:v>
                </c:pt>
                <c:pt idx="2">
                  <c:v>98.56487903534293</c:v>
                </c:pt>
                <c:pt idx="3">
                  <c:v>44.60074864952798</c:v>
                </c:pt>
                <c:pt idx="4">
                  <c:v>40.09722606991474</c:v>
                </c:pt>
                <c:pt idx="5">
                  <c:v>38.10678790459189</c:v>
                </c:pt>
                <c:pt idx="6">
                  <c:v>87.68884557014897</c:v>
                </c:pt>
                <c:pt idx="7">
                  <c:v>99.58626130513777</c:v>
                </c:pt>
                <c:pt idx="8">
                  <c:v>86.66837111699017</c:v>
                </c:pt>
                <c:pt idx="9">
                  <c:v>44.30815848471829</c:v>
                </c:pt>
                <c:pt idx="10">
                  <c:v>11.765026187417224</c:v>
                </c:pt>
                <c:pt idx="11">
                  <c:v>47.64809291083166</c:v>
                </c:pt>
                <c:pt idx="12">
                  <c:v>46.83723862934359</c:v>
                </c:pt>
                <c:pt idx="13">
                  <c:v>69.4456849046183</c:v>
                </c:pt>
                <c:pt idx="14">
                  <c:v>56.45083419251867</c:v>
                </c:pt>
                <c:pt idx="15">
                  <c:v>9.092997413446643</c:v>
                </c:pt>
                <c:pt idx="16">
                  <c:v>57.26649721770991</c:v>
                </c:pt>
                <c:pt idx="17">
                  <c:v>1.1014727650108742</c:v>
                </c:pt>
                <c:pt idx="18">
                  <c:v>23.667142458262994</c:v>
                </c:pt>
                <c:pt idx="19">
                  <c:v>32.09802952934007</c:v>
                </c:pt>
                <c:pt idx="20">
                  <c:v>87.91877334000974</c:v>
                </c:pt>
                <c:pt idx="21">
                  <c:v>39.588559005150316</c:v>
                </c:pt>
                <c:pt idx="22">
                  <c:v>87.8937670594967</c:v>
                </c:pt>
                <c:pt idx="23">
                  <c:v>52.46304780775147</c:v>
                </c:pt>
                <c:pt idx="24">
                  <c:v>67.66596746127823</c:v>
                </c:pt>
                <c:pt idx="25">
                  <c:v>64.02578237468236</c:v>
                </c:pt>
                <c:pt idx="26">
                  <c:v>92.92494112057011</c:v>
                </c:pt>
                <c:pt idx="27">
                  <c:v>48.580826902862704</c:v>
                </c:pt>
                <c:pt idx="28">
                  <c:v>56.058895667777755</c:v>
                </c:pt>
                <c:pt idx="29">
                  <c:v>94.37810511218191</c:v>
                </c:pt>
              </c:numCache>
            </c:numRef>
          </c:val>
        </c:ser>
        <c:ser>
          <c:idx val="2"/>
          <c:order val="2"/>
          <c:tx>
            <c:strRef>
              <c:f>'Figure 11.7'!$G$10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11.7'!$D$11:$D$40</c:f>
              <c:strCache>
                <c:ptCount val="30"/>
                <c:pt idx="0">
                  <c:v>EU-27</c:v>
                </c:pt>
                <c:pt idx="1">
                  <c:v>Belgium (1)</c:v>
                </c:pt>
                <c:pt idx="2">
                  <c:v>Bulgaria</c:v>
                </c:pt>
                <c:pt idx="3">
                  <c:v>Czech Republic</c:v>
                </c:pt>
                <c:pt idx="4">
                  <c:v>Denmark</c:v>
                </c:pt>
                <c:pt idx="5">
                  <c:v>Germany</c:v>
                </c:pt>
                <c:pt idx="6">
                  <c:v>Estonia</c:v>
                </c:pt>
                <c:pt idx="7">
                  <c:v>Ireland (1)</c:v>
                </c:pt>
                <c:pt idx="8">
                  <c:v>Greece (1)</c:v>
                </c:pt>
                <c:pt idx="9">
                  <c:v>Spain</c:v>
                </c:pt>
                <c:pt idx="10">
                  <c:v>France</c:v>
                </c:pt>
                <c:pt idx="11">
                  <c:v>Italy (1)</c:v>
                </c:pt>
                <c:pt idx="12">
                  <c:v>Cyprus</c:v>
                </c:pt>
                <c:pt idx="13">
                  <c:v>Latvia</c:v>
                </c:pt>
                <c:pt idx="14">
                  <c:v>Lithuania (1)</c:v>
                </c:pt>
                <c:pt idx="15">
                  <c:v>Luxembourg</c:v>
                </c:pt>
                <c:pt idx="16">
                  <c:v>Hungary (1)</c:v>
                </c:pt>
                <c:pt idx="17">
                  <c:v>Malta</c:v>
                </c:pt>
                <c:pt idx="18">
                  <c:v>Netherlands</c:v>
                </c:pt>
                <c:pt idx="19">
                  <c:v>Austria</c:v>
                </c:pt>
                <c:pt idx="20">
                  <c:v>Poland</c:v>
                </c:pt>
                <c:pt idx="21">
                  <c:v>Portugal (1)</c:v>
                </c:pt>
                <c:pt idx="22">
                  <c:v>Romania</c:v>
                </c:pt>
                <c:pt idx="23">
                  <c:v>Slovenia</c:v>
                </c:pt>
                <c:pt idx="24">
                  <c:v>Slovakia</c:v>
                </c:pt>
                <c:pt idx="25">
                  <c:v>Finland</c:v>
                </c:pt>
                <c:pt idx="26">
                  <c:v>Sweden</c:v>
                </c:pt>
                <c:pt idx="27">
                  <c:v>United Kingdom</c:v>
                </c:pt>
                <c:pt idx="28">
                  <c:v>Norway</c:v>
                </c:pt>
                <c:pt idx="29">
                  <c:v>Croatia</c:v>
                </c:pt>
              </c:strCache>
            </c:strRef>
          </c:cat>
          <c:val>
            <c:numRef>
              <c:f>'Figure 11.7'!$G$11:$G$40</c:f>
              <c:numCache>
                <c:ptCount val="30"/>
                <c:pt idx="0">
                  <c:v>36.19164833702698</c:v>
                </c:pt>
                <c:pt idx="1">
                  <c:v>47.85830485660065</c:v>
                </c:pt>
                <c:pt idx="2">
                  <c:v>0.6457812867498325</c:v>
                </c:pt>
                <c:pt idx="3">
                  <c:v>47.881969575047904</c:v>
                </c:pt>
                <c:pt idx="4">
                  <c:v>44.888076579690264</c:v>
                </c:pt>
                <c:pt idx="5">
                  <c:v>58.45059010421642</c:v>
                </c:pt>
                <c:pt idx="6">
                  <c:v>5.741259492653606</c:v>
                </c:pt>
                <c:pt idx="7">
                  <c:v>0</c:v>
                </c:pt>
                <c:pt idx="8">
                  <c:v>10.555118570521138</c:v>
                </c:pt>
                <c:pt idx="9">
                  <c:v>35.99218255223748</c:v>
                </c:pt>
                <c:pt idx="10">
                  <c:v>80.1350963656978</c:v>
                </c:pt>
                <c:pt idx="11">
                  <c:v>47.578170708833596</c:v>
                </c:pt>
                <c:pt idx="12">
                  <c:v>30.585429133364023</c:v>
                </c:pt>
                <c:pt idx="13">
                  <c:v>1.3543200447240573</c:v>
                </c:pt>
                <c:pt idx="14">
                  <c:v>7.5297346350798335</c:v>
                </c:pt>
                <c:pt idx="15">
                  <c:v>88.90262768745642</c:v>
                </c:pt>
                <c:pt idx="16">
                  <c:v>30.97118437822785</c:v>
                </c:pt>
                <c:pt idx="17">
                  <c:v>82.60000796861269</c:v>
                </c:pt>
                <c:pt idx="18">
                  <c:v>66.00507626944469</c:v>
                </c:pt>
                <c:pt idx="19">
                  <c:v>59.802072757803515</c:v>
                </c:pt>
                <c:pt idx="20">
                  <c:v>5.192160655701321</c:v>
                </c:pt>
                <c:pt idx="21">
                  <c:v>25.810507026313456</c:v>
                </c:pt>
                <c:pt idx="22">
                  <c:v>0.18270389590733088</c:v>
                </c:pt>
                <c:pt idx="23">
                  <c:v>31.825853168050955</c:v>
                </c:pt>
                <c:pt idx="24">
                  <c:v>13.420784524528994</c:v>
                </c:pt>
                <c:pt idx="25">
                  <c:v>30.52384285897479</c:v>
                </c:pt>
                <c:pt idx="26">
                  <c:v>4.048061384774146</c:v>
                </c:pt>
                <c:pt idx="27">
                  <c:v>33.37857916087377</c:v>
                </c:pt>
                <c:pt idx="28">
                  <c:v>18.58538218416717</c:v>
                </c:pt>
                <c:pt idx="29">
                  <c:v>3.097274500066153</c:v>
                </c:pt>
              </c:numCache>
            </c:numRef>
          </c:val>
        </c:ser>
        <c:ser>
          <c:idx val="3"/>
          <c:order val="3"/>
          <c:tx>
            <c:strRef>
              <c:f>'Figure 11.7'!$H$10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11.7'!$D$11:$D$40</c:f>
              <c:strCache>
                <c:ptCount val="30"/>
                <c:pt idx="0">
                  <c:v>EU-27</c:v>
                </c:pt>
                <c:pt idx="1">
                  <c:v>Belgium (1)</c:v>
                </c:pt>
                <c:pt idx="2">
                  <c:v>Bulgaria</c:v>
                </c:pt>
                <c:pt idx="3">
                  <c:v>Czech Republic</c:v>
                </c:pt>
                <c:pt idx="4">
                  <c:v>Denmark</c:v>
                </c:pt>
                <c:pt idx="5">
                  <c:v>Germany</c:v>
                </c:pt>
                <c:pt idx="6">
                  <c:v>Estonia</c:v>
                </c:pt>
                <c:pt idx="7">
                  <c:v>Ireland (1)</c:v>
                </c:pt>
                <c:pt idx="8">
                  <c:v>Greece (1)</c:v>
                </c:pt>
                <c:pt idx="9">
                  <c:v>Spain</c:v>
                </c:pt>
                <c:pt idx="10">
                  <c:v>France</c:v>
                </c:pt>
                <c:pt idx="11">
                  <c:v>Italy (1)</c:v>
                </c:pt>
                <c:pt idx="12">
                  <c:v>Cyprus</c:v>
                </c:pt>
                <c:pt idx="13">
                  <c:v>Latvia</c:v>
                </c:pt>
                <c:pt idx="14">
                  <c:v>Lithuania (1)</c:v>
                </c:pt>
                <c:pt idx="15">
                  <c:v>Luxembourg</c:v>
                </c:pt>
                <c:pt idx="16">
                  <c:v>Hungary (1)</c:v>
                </c:pt>
                <c:pt idx="17">
                  <c:v>Malta</c:v>
                </c:pt>
                <c:pt idx="18">
                  <c:v>Netherlands</c:v>
                </c:pt>
                <c:pt idx="19">
                  <c:v>Austria</c:v>
                </c:pt>
                <c:pt idx="20">
                  <c:v>Poland</c:v>
                </c:pt>
                <c:pt idx="21">
                  <c:v>Portugal (1)</c:v>
                </c:pt>
                <c:pt idx="22">
                  <c:v>Romania</c:v>
                </c:pt>
                <c:pt idx="23">
                  <c:v>Slovenia</c:v>
                </c:pt>
                <c:pt idx="24">
                  <c:v>Slovakia</c:v>
                </c:pt>
                <c:pt idx="25">
                  <c:v>Finland</c:v>
                </c:pt>
                <c:pt idx="26">
                  <c:v>Sweden</c:v>
                </c:pt>
                <c:pt idx="27">
                  <c:v>United Kingdom</c:v>
                </c:pt>
                <c:pt idx="28">
                  <c:v>Norway</c:v>
                </c:pt>
                <c:pt idx="29">
                  <c:v>Croatia</c:v>
                </c:pt>
              </c:strCache>
            </c:strRef>
          </c:cat>
          <c:val>
            <c:numRef>
              <c:f>'Figure 11.7'!$H$11:$H$40</c:f>
              <c:numCache>
                <c:ptCount val="30"/>
                <c:pt idx="0">
                  <c:v>6.736714302940087</c:v>
                </c:pt>
                <c:pt idx="1">
                  <c:v>9.12022962835531</c:v>
                </c:pt>
                <c:pt idx="2">
                  <c:v>0.522982409976997</c:v>
                </c:pt>
                <c:pt idx="3">
                  <c:v>6.372916983144618</c:v>
                </c:pt>
                <c:pt idx="4">
                  <c:v>14.692485294343335</c:v>
                </c:pt>
                <c:pt idx="5">
                  <c:v>3.042268900084746</c:v>
                </c:pt>
                <c:pt idx="6">
                  <c:v>5.316199435610843</c:v>
                </c:pt>
                <c:pt idx="7">
                  <c:v>0</c:v>
                </c:pt>
                <c:pt idx="8">
                  <c:v>2.7765103124886914</c:v>
                </c:pt>
                <c:pt idx="9">
                  <c:v>10.602237077837264</c:v>
                </c:pt>
                <c:pt idx="10">
                  <c:v>7.684000171179672</c:v>
                </c:pt>
                <c:pt idx="11">
                  <c:v>4.535547163405416</c:v>
                </c:pt>
                <c:pt idx="12">
                  <c:v>13.594430334138815</c:v>
                </c:pt>
                <c:pt idx="13">
                  <c:v>20.801860952725907</c:v>
                </c:pt>
                <c:pt idx="14">
                  <c:v>12.490227946956987</c:v>
                </c:pt>
                <c:pt idx="15">
                  <c:v>1.9776892597923201</c:v>
                </c:pt>
                <c:pt idx="16">
                  <c:v>8.998267998711047</c:v>
                </c:pt>
                <c:pt idx="17">
                  <c:v>15.79852640805762</c:v>
                </c:pt>
                <c:pt idx="18">
                  <c:v>6.483303421571182</c:v>
                </c:pt>
                <c:pt idx="19">
                  <c:v>7.225252140952408</c:v>
                </c:pt>
                <c:pt idx="20">
                  <c:v>5.877410982259246</c:v>
                </c:pt>
                <c:pt idx="21">
                  <c:v>34.09167449496501</c:v>
                </c:pt>
                <c:pt idx="22">
                  <c:v>2.504821054080452</c:v>
                </c:pt>
                <c:pt idx="23">
                  <c:v>12.654836600037555</c:v>
                </c:pt>
                <c:pt idx="24">
                  <c:v>10.781062524137639</c:v>
                </c:pt>
                <c:pt idx="25">
                  <c:v>2.031720432348832</c:v>
                </c:pt>
                <c:pt idx="26">
                  <c:v>2.64263706670015</c:v>
                </c:pt>
                <c:pt idx="27">
                  <c:v>17.81543181684742</c:v>
                </c:pt>
                <c:pt idx="28">
                  <c:v>23.06932629763309</c:v>
                </c:pt>
                <c:pt idx="29">
                  <c:v>2.0769137845409276</c:v>
                </c:pt>
              </c:numCache>
            </c:numRef>
          </c:val>
        </c:ser>
        <c:overlap val="100"/>
        <c:axId val="8867247"/>
        <c:axId val="12696360"/>
      </c:barChart>
      <c:catAx>
        <c:axId val="8867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2696360"/>
        <c:crosses val="autoZero"/>
        <c:auto val="1"/>
        <c:lblOffset val="100"/>
        <c:tickLblSkip val="1"/>
        <c:noMultiLvlLbl val="0"/>
      </c:catAx>
      <c:valAx>
        <c:axId val="1269636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8867247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5"/>
          <c:y val="0.77525"/>
          <c:w val="0.19175"/>
          <c:h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11.8'!$D$11:$D$44</c:f>
              <c:strCache>
                <c:ptCount val="33"/>
                <c:pt idx="0">
                  <c:v>EU-27</c:v>
                </c:pt>
                <c:pt idx="1">
                  <c:v>Estonia</c:v>
                </c:pt>
                <c:pt idx="2">
                  <c:v>Belgium</c:v>
                </c:pt>
                <c:pt idx="3">
                  <c:v>Portugal</c:v>
                </c:pt>
                <c:pt idx="4">
                  <c:v>Germany</c:v>
                </c:pt>
                <c:pt idx="5">
                  <c:v>Czech Republic</c:v>
                </c:pt>
                <c:pt idx="6">
                  <c:v>Netherlands</c:v>
                </c:pt>
                <c:pt idx="7">
                  <c:v>Slovakia</c:v>
                </c:pt>
                <c:pt idx="8">
                  <c:v>Bulgaria</c:v>
                </c:pt>
                <c:pt idx="9">
                  <c:v>Latvia</c:v>
                </c:pt>
                <c:pt idx="10">
                  <c:v>Italy</c:v>
                </c:pt>
                <c:pt idx="11">
                  <c:v>Malta</c:v>
                </c:pt>
                <c:pt idx="12">
                  <c:v>Hungary</c:v>
                </c:pt>
                <c:pt idx="13">
                  <c:v>France</c:v>
                </c:pt>
                <c:pt idx="14">
                  <c:v>Ireland</c:v>
                </c:pt>
                <c:pt idx="15">
                  <c:v>Slovenia</c:v>
                </c:pt>
                <c:pt idx="16">
                  <c:v>Denmark</c:v>
                </c:pt>
                <c:pt idx="17">
                  <c:v>Finland</c:v>
                </c:pt>
                <c:pt idx="18">
                  <c:v>Spain</c:v>
                </c:pt>
                <c:pt idx="19">
                  <c:v>Sweden</c:v>
                </c:pt>
                <c:pt idx="20">
                  <c:v>Austria</c:v>
                </c:pt>
                <c:pt idx="21">
                  <c:v>United Kingdom</c:v>
                </c:pt>
                <c:pt idx="22">
                  <c:v>Luxembourg</c:v>
                </c:pt>
                <c:pt idx="23">
                  <c:v>Lithuania</c:v>
                </c:pt>
                <c:pt idx="24">
                  <c:v>Cyprus</c:v>
                </c:pt>
                <c:pt idx="25">
                  <c:v>Poland</c:v>
                </c:pt>
                <c:pt idx="26">
                  <c:v>Greece</c:v>
                </c:pt>
                <c:pt idx="27">
                  <c:v>Romania</c:v>
                </c:pt>
                <c:pt idx="28">
                  <c:v>Norway</c:v>
                </c:pt>
                <c:pt idx="29">
                  <c:v>Croatia</c:v>
                </c:pt>
                <c:pt idx="30">
                  <c:v>Liechtenstein</c:v>
                </c:pt>
                <c:pt idx="31">
                  <c:v>Turkey</c:v>
                </c:pt>
                <c:pt idx="32">
                  <c:v>FYR of Macedonia</c:v>
                </c:pt>
              </c:strCache>
            </c:strRef>
          </c:cat>
          <c:val>
            <c:numRef>
              <c:f>'Figure 11.8'!$F$11:$F$43</c:f>
              <c:numCache>
                <c:ptCount val="33"/>
                <c:pt idx="0">
                  <c:v>3.7190885034933086</c:v>
                </c:pt>
                <c:pt idx="1">
                  <c:v>23.49240611718173</c:v>
                </c:pt>
                <c:pt idx="2">
                  <c:v>9.940655398044091</c:v>
                </c:pt>
                <c:pt idx="3">
                  <c:v>9.232191090724207</c:v>
                </c:pt>
                <c:pt idx="4">
                  <c:v>5.9880282680769685</c:v>
                </c:pt>
                <c:pt idx="5">
                  <c:v>5.942227080222638</c:v>
                </c:pt>
                <c:pt idx="6">
                  <c:v>4.743266707549807</c:v>
                </c:pt>
                <c:pt idx="7">
                  <c:v>4.595577339206876</c:v>
                </c:pt>
                <c:pt idx="8">
                  <c:v>4.558896204273984</c:v>
                </c:pt>
                <c:pt idx="9">
                  <c:v>4.512254829828959</c:v>
                </c:pt>
                <c:pt idx="10">
                  <c:v>3.7172480442187052</c:v>
                </c:pt>
                <c:pt idx="11">
                  <c:v>3.6703752618028043</c:v>
                </c:pt>
                <c:pt idx="12">
                  <c:v>3.289700919199968</c:v>
                </c:pt>
                <c:pt idx="13">
                  <c:v>3.1573420935477485</c:v>
                </c:pt>
                <c:pt idx="14">
                  <c:v>3.145143327107928</c:v>
                </c:pt>
                <c:pt idx="15">
                  <c:v>3.0315967307882006</c:v>
                </c:pt>
                <c:pt idx="16">
                  <c:v>2.768988719917272</c:v>
                </c:pt>
                <c:pt idx="17">
                  <c:v>2.644812956398367</c:v>
                </c:pt>
                <c:pt idx="18">
                  <c:v>2.444556368369693</c:v>
                </c:pt>
                <c:pt idx="19">
                  <c:v>2.394595292785921</c:v>
                </c:pt>
                <c:pt idx="20">
                  <c:v>2.3619484042679963</c:v>
                </c:pt>
                <c:pt idx="21">
                  <c:v>2.1803673435735647</c:v>
                </c:pt>
                <c:pt idx="22">
                  <c:v>2.075813290542761</c:v>
                </c:pt>
                <c:pt idx="23">
                  <c:v>1.6930710191784528</c:v>
                </c:pt>
                <c:pt idx="24">
                  <c:v>1.2907665099651018</c:v>
                </c:pt>
                <c:pt idx="25">
                  <c:v>1.0465846008612365</c:v>
                </c:pt>
                <c:pt idx="26">
                  <c:v>0.36850290826011894</c:v>
                </c:pt>
                <c:pt idx="27">
                  <c:v>0.2768777736114095</c:v>
                </c:pt>
                <c:pt idx="28">
                  <c:v>12.817528463075444</c:v>
                </c:pt>
                <c:pt idx="29">
                  <c:v>5.454691008381286</c:v>
                </c:pt>
                <c:pt idx="30">
                  <c:v>2.0114942528735633</c:v>
                </c:pt>
                <c:pt idx="31">
                  <c:v>1.580979580694048</c:v>
                </c:pt>
                <c:pt idx="32">
                  <c:v>0.4727457419120918</c:v>
                </c:pt>
              </c:numCache>
            </c:numRef>
          </c:val>
        </c:ser>
        <c:axId val="47158377"/>
        <c:axId val="21772210"/>
      </c:bar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1772210"/>
        <c:crosses val="autoZero"/>
        <c:auto val="1"/>
        <c:lblOffset val="100"/>
        <c:tickLblSkip val="1"/>
        <c:noMultiLvlLbl val="0"/>
      </c:catAx>
      <c:valAx>
        <c:axId val="21772210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715837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11.9'!$E$10</c:f>
              <c:strCache>
                <c:ptCount val="1"/>
                <c:pt idx="0">
                  <c:v>Recovery (other than energy recovery)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11.9'!$D$11:$D$38</c:f>
              <c:strCache>
                <c:ptCount val="28"/>
                <c:pt idx="0">
                  <c:v>EU-27</c:v>
                </c:pt>
                <c:pt idx="1">
                  <c:v>Denmark</c:v>
                </c:pt>
                <c:pt idx="2">
                  <c:v>Belgium</c:v>
                </c:pt>
                <c:pt idx="3">
                  <c:v>Germany</c:v>
                </c:pt>
                <c:pt idx="4">
                  <c:v>Poland</c:v>
                </c:pt>
                <c:pt idx="5">
                  <c:v>Netherlands</c:v>
                </c:pt>
                <c:pt idx="6">
                  <c:v>Austria</c:v>
                </c:pt>
                <c:pt idx="7">
                  <c:v>Italy</c:v>
                </c:pt>
                <c:pt idx="8">
                  <c:v>Czech Republic</c:v>
                </c:pt>
                <c:pt idx="9">
                  <c:v>France</c:v>
                </c:pt>
                <c:pt idx="10">
                  <c:v>Ireland</c:v>
                </c:pt>
                <c:pt idx="11">
                  <c:v>Slovenia</c:v>
                </c:pt>
                <c:pt idx="12">
                  <c:v>Spain</c:v>
                </c:pt>
                <c:pt idx="13">
                  <c:v>Slovakia</c:v>
                </c:pt>
                <c:pt idx="14">
                  <c:v>Portugal</c:v>
                </c:pt>
                <c:pt idx="15">
                  <c:v>Latvia</c:v>
                </c:pt>
                <c:pt idx="16">
                  <c:v>Luxembourg</c:v>
                </c:pt>
                <c:pt idx="17">
                  <c:v>United Kingdom</c:v>
                </c:pt>
                <c:pt idx="18">
                  <c:v>Finland</c:v>
                </c:pt>
                <c:pt idx="19">
                  <c:v>Cyprus</c:v>
                </c:pt>
                <c:pt idx="20">
                  <c:v>Hungary</c:v>
                </c:pt>
                <c:pt idx="21">
                  <c:v>Estonia</c:v>
                </c:pt>
                <c:pt idx="22">
                  <c:v>Lithuania</c:v>
                </c:pt>
                <c:pt idx="23">
                  <c:v>Sweden</c:v>
                </c:pt>
                <c:pt idx="24">
                  <c:v>Greece</c:v>
                </c:pt>
                <c:pt idx="25">
                  <c:v>Romania</c:v>
                </c:pt>
                <c:pt idx="26">
                  <c:v>Malta</c:v>
                </c:pt>
                <c:pt idx="27">
                  <c:v>Bulgaria</c:v>
                </c:pt>
              </c:strCache>
            </c:strRef>
          </c:cat>
          <c:val>
            <c:numRef>
              <c:f>'Figure 11.9'!$E$11:$E$38</c:f>
              <c:numCache>
                <c:ptCount val="28"/>
                <c:pt idx="0">
                  <c:v>45.699034933968065</c:v>
                </c:pt>
                <c:pt idx="1">
                  <c:v>70.25665784256438</c:v>
                </c:pt>
                <c:pt idx="2">
                  <c:v>60.371532480464055</c:v>
                </c:pt>
                <c:pt idx="3">
                  <c:v>69.52554934680944</c:v>
                </c:pt>
                <c:pt idx="4">
                  <c:v>76.30741856484703</c:v>
                </c:pt>
                <c:pt idx="5">
                  <c:v>68.9644636202697</c:v>
                </c:pt>
                <c:pt idx="6">
                  <c:v>66.48872257997375</c:v>
                </c:pt>
                <c:pt idx="7">
                  <c:v>68.67098229632192</c:v>
                </c:pt>
                <c:pt idx="8">
                  <c:v>71.25656822978206</c:v>
                </c:pt>
                <c:pt idx="9">
                  <c:v>60.301092789107194</c:v>
                </c:pt>
                <c:pt idx="10">
                  <c:v>64.1083230640665</c:v>
                </c:pt>
                <c:pt idx="11">
                  <c:v>57.9837966217179</c:v>
                </c:pt>
                <c:pt idx="12">
                  <c:v>51.09726356736515</c:v>
                </c:pt>
                <c:pt idx="13">
                  <c:v>41.92302823553087</c:v>
                </c:pt>
                <c:pt idx="14">
                  <c:v>39.97367343776255</c:v>
                </c:pt>
                <c:pt idx="15">
                  <c:v>46.61717647669859</c:v>
                </c:pt>
                <c:pt idx="16">
                  <c:v>45.661136704931884</c:v>
                </c:pt>
                <c:pt idx="17">
                  <c:v>45.114040267974836</c:v>
                </c:pt>
                <c:pt idx="18">
                  <c:v>30.534432089211517</c:v>
                </c:pt>
                <c:pt idx="19">
                  <c:v>40.425476494493914</c:v>
                </c:pt>
                <c:pt idx="20">
                  <c:v>33.54149659511406</c:v>
                </c:pt>
                <c:pt idx="21">
                  <c:v>31.376974351439085</c:v>
                </c:pt>
                <c:pt idx="22">
                  <c:v>25.128975879461546</c:v>
                </c:pt>
                <c:pt idx="23">
                  <c:v>12.068107052277345</c:v>
                </c:pt>
                <c:pt idx="24">
                  <c:v>7.776508127463479</c:v>
                </c:pt>
                <c:pt idx="25">
                  <c:v>4.8814738408534915</c:v>
                </c:pt>
                <c:pt idx="26">
                  <c:v>3.0124115924216843</c:v>
                </c:pt>
                <c:pt idx="27">
                  <c:v>0.9656603364818025</c:v>
                </c:pt>
              </c:numCache>
            </c:numRef>
          </c:val>
        </c:ser>
        <c:ser>
          <c:idx val="1"/>
          <c:order val="1"/>
          <c:tx>
            <c:strRef>
              <c:f>'Figure 11.9'!$F$10</c:f>
              <c:strCache>
                <c:ptCount val="1"/>
                <c:pt idx="0">
                  <c:v>Incineration (including energy recovery)</c:v>
                </c:pt>
              </c:strCache>
            </c:strRef>
          </c:tx>
          <c:spPr>
            <a:solidFill>
              <a:srgbClr val="C2C5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11.9'!$D$11:$D$38</c:f>
              <c:strCache>
                <c:ptCount val="28"/>
                <c:pt idx="0">
                  <c:v>EU-27</c:v>
                </c:pt>
                <c:pt idx="1">
                  <c:v>Denmark</c:v>
                </c:pt>
                <c:pt idx="2">
                  <c:v>Belgium</c:v>
                </c:pt>
                <c:pt idx="3">
                  <c:v>Germany</c:v>
                </c:pt>
                <c:pt idx="4">
                  <c:v>Poland</c:v>
                </c:pt>
                <c:pt idx="5">
                  <c:v>Netherlands</c:v>
                </c:pt>
                <c:pt idx="6">
                  <c:v>Austria</c:v>
                </c:pt>
                <c:pt idx="7">
                  <c:v>Italy</c:v>
                </c:pt>
                <c:pt idx="8">
                  <c:v>Czech Republic</c:v>
                </c:pt>
                <c:pt idx="9">
                  <c:v>France</c:v>
                </c:pt>
                <c:pt idx="10">
                  <c:v>Ireland</c:v>
                </c:pt>
                <c:pt idx="11">
                  <c:v>Slovenia</c:v>
                </c:pt>
                <c:pt idx="12">
                  <c:v>Spain</c:v>
                </c:pt>
                <c:pt idx="13">
                  <c:v>Slovakia</c:v>
                </c:pt>
                <c:pt idx="14">
                  <c:v>Portugal</c:v>
                </c:pt>
                <c:pt idx="15">
                  <c:v>Latvia</c:v>
                </c:pt>
                <c:pt idx="16">
                  <c:v>Luxembourg</c:v>
                </c:pt>
                <c:pt idx="17">
                  <c:v>United Kingdom</c:v>
                </c:pt>
                <c:pt idx="18">
                  <c:v>Finland</c:v>
                </c:pt>
                <c:pt idx="19">
                  <c:v>Cyprus</c:v>
                </c:pt>
                <c:pt idx="20">
                  <c:v>Hungary</c:v>
                </c:pt>
                <c:pt idx="21">
                  <c:v>Estonia</c:v>
                </c:pt>
                <c:pt idx="22">
                  <c:v>Lithuania</c:v>
                </c:pt>
                <c:pt idx="23">
                  <c:v>Sweden</c:v>
                </c:pt>
                <c:pt idx="24">
                  <c:v>Greece</c:v>
                </c:pt>
                <c:pt idx="25">
                  <c:v>Romania</c:v>
                </c:pt>
                <c:pt idx="26">
                  <c:v>Malta</c:v>
                </c:pt>
                <c:pt idx="27">
                  <c:v>Bulgaria</c:v>
                </c:pt>
              </c:strCache>
            </c:strRef>
          </c:cat>
          <c:val>
            <c:numRef>
              <c:f>'Figure 11.9'!$F$11:$F$38</c:f>
              <c:numCache>
                <c:ptCount val="28"/>
                <c:pt idx="0">
                  <c:v>5.402194510794767</c:v>
                </c:pt>
                <c:pt idx="1">
                  <c:v>22.68095376829981</c:v>
                </c:pt>
                <c:pt idx="2">
                  <c:v>29.012606896390412</c:v>
                </c:pt>
                <c:pt idx="3">
                  <c:v>10.132120620929747</c:v>
                </c:pt>
                <c:pt idx="4">
                  <c:v>2.6998471653380047</c:v>
                </c:pt>
                <c:pt idx="5">
                  <c:v>9.000111984389907</c:v>
                </c:pt>
                <c:pt idx="6">
                  <c:v>11.370573782508862</c:v>
                </c:pt>
                <c:pt idx="7">
                  <c:v>5.9551990868691345</c:v>
                </c:pt>
                <c:pt idx="8">
                  <c:v>3.310722307943538</c:v>
                </c:pt>
                <c:pt idx="9">
                  <c:v>6.406199964830226</c:v>
                </c:pt>
                <c:pt idx="10">
                  <c:v>0.7668758763704401</c:v>
                </c:pt>
                <c:pt idx="11">
                  <c:v>6.285432848951271</c:v>
                </c:pt>
                <c:pt idx="12">
                  <c:v>2.20946531265825</c:v>
                </c:pt>
                <c:pt idx="13">
                  <c:v>7.0583092870953115</c:v>
                </c:pt>
                <c:pt idx="14">
                  <c:v>8.311407384611142</c:v>
                </c:pt>
                <c:pt idx="15">
                  <c:v>1.340000634797889</c:v>
                </c:pt>
                <c:pt idx="16">
                  <c:v>1.4898452117356142</c:v>
                </c:pt>
                <c:pt idx="17">
                  <c:v>1.8316736264084281</c:v>
                </c:pt>
                <c:pt idx="18">
                  <c:v>13.09333401913727</c:v>
                </c:pt>
                <c:pt idx="19">
                  <c:v>1.2018248505926639</c:v>
                </c:pt>
                <c:pt idx="20">
                  <c:v>5.255091687118439</c:v>
                </c:pt>
                <c:pt idx="21">
                  <c:v>1.4793506325084589</c:v>
                </c:pt>
                <c:pt idx="22">
                  <c:v>4.53471956099099</c:v>
                </c:pt>
                <c:pt idx="23">
                  <c:v>10.446478434042714</c:v>
                </c:pt>
                <c:pt idx="24">
                  <c:v>0.24322085420930498</c:v>
                </c:pt>
                <c:pt idx="25">
                  <c:v>0.8196618193481452</c:v>
                </c:pt>
                <c:pt idx="26">
                  <c:v>0.40049443409283747</c:v>
                </c:pt>
                <c:pt idx="27">
                  <c:v>0.05555642343839885</c:v>
                </c:pt>
              </c:numCache>
            </c:numRef>
          </c:val>
        </c:ser>
        <c:ser>
          <c:idx val="2"/>
          <c:order val="2"/>
          <c:tx>
            <c:strRef>
              <c:f>'Figure 11.9'!$G$10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11.9'!$D$11:$D$38</c:f>
              <c:strCache>
                <c:ptCount val="28"/>
                <c:pt idx="0">
                  <c:v>EU-27</c:v>
                </c:pt>
                <c:pt idx="1">
                  <c:v>Denmark</c:v>
                </c:pt>
                <c:pt idx="2">
                  <c:v>Belgium</c:v>
                </c:pt>
                <c:pt idx="3">
                  <c:v>Germany</c:v>
                </c:pt>
                <c:pt idx="4">
                  <c:v>Poland</c:v>
                </c:pt>
                <c:pt idx="5">
                  <c:v>Netherlands</c:v>
                </c:pt>
                <c:pt idx="6">
                  <c:v>Austria</c:v>
                </c:pt>
                <c:pt idx="7">
                  <c:v>Italy</c:v>
                </c:pt>
                <c:pt idx="8">
                  <c:v>Czech Republic</c:v>
                </c:pt>
                <c:pt idx="9">
                  <c:v>France</c:v>
                </c:pt>
                <c:pt idx="10">
                  <c:v>Ireland</c:v>
                </c:pt>
                <c:pt idx="11">
                  <c:v>Slovenia</c:v>
                </c:pt>
                <c:pt idx="12">
                  <c:v>Spain</c:v>
                </c:pt>
                <c:pt idx="13">
                  <c:v>Slovakia</c:v>
                </c:pt>
                <c:pt idx="14">
                  <c:v>Portugal</c:v>
                </c:pt>
                <c:pt idx="15">
                  <c:v>Latvia</c:v>
                </c:pt>
                <c:pt idx="16">
                  <c:v>Luxembourg</c:v>
                </c:pt>
                <c:pt idx="17">
                  <c:v>United Kingdom</c:v>
                </c:pt>
                <c:pt idx="18">
                  <c:v>Finland</c:v>
                </c:pt>
                <c:pt idx="19">
                  <c:v>Cyprus</c:v>
                </c:pt>
                <c:pt idx="20">
                  <c:v>Hungary</c:v>
                </c:pt>
                <c:pt idx="21">
                  <c:v>Estonia</c:v>
                </c:pt>
                <c:pt idx="22">
                  <c:v>Lithuania</c:v>
                </c:pt>
                <c:pt idx="23">
                  <c:v>Sweden</c:v>
                </c:pt>
                <c:pt idx="24">
                  <c:v>Greece</c:v>
                </c:pt>
                <c:pt idx="25">
                  <c:v>Romania</c:v>
                </c:pt>
                <c:pt idx="26">
                  <c:v>Malta</c:v>
                </c:pt>
                <c:pt idx="27">
                  <c:v>Bulgaria</c:v>
                </c:pt>
              </c:strCache>
            </c:strRef>
          </c:cat>
          <c:val>
            <c:numRef>
              <c:f>'Figure 11.9'!$G$11:$G$38</c:f>
              <c:numCache>
                <c:ptCount val="28"/>
                <c:pt idx="0">
                  <c:v>48.8991888760139</c:v>
                </c:pt>
                <c:pt idx="1">
                  <c:v>7.062388389135804</c:v>
                </c:pt>
                <c:pt idx="2">
                  <c:v>10.615860623145533</c:v>
                </c:pt>
                <c:pt idx="3">
                  <c:v>20.342330032260822</c:v>
                </c:pt>
                <c:pt idx="4">
                  <c:v>20.99273426981497</c:v>
                </c:pt>
                <c:pt idx="5">
                  <c:v>22.03542439534039</c:v>
                </c:pt>
                <c:pt idx="6">
                  <c:v>22.14070363751738</c:v>
                </c:pt>
                <c:pt idx="7">
                  <c:v>25.373818616808936</c:v>
                </c:pt>
                <c:pt idx="8">
                  <c:v>25.432714763348645</c:v>
                </c:pt>
                <c:pt idx="9">
                  <c:v>33.29641118723639</c:v>
                </c:pt>
                <c:pt idx="10">
                  <c:v>35.12480105956306</c:v>
                </c:pt>
                <c:pt idx="11">
                  <c:v>35.73077052933083</c:v>
                </c:pt>
                <c:pt idx="12">
                  <c:v>46.6932711199766</c:v>
                </c:pt>
                <c:pt idx="13">
                  <c:v>51.01866247737381</c:v>
                </c:pt>
                <c:pt idx="14">
                  <c:v>51.71491464122313</c:v>
                </c:pt>
                <c:pt idx="15">
                  <c:v>52.042750752379774</c:v>
                </c:pt>
                <c:pt idx="16">
                  <c:v>52.8490180833325</c:v>
                </c:pt>
                <c:pt idx="17">
                  <c:v>53.05428610561673</c:v>
                </c:pt>
                <c:pt idx="18">
                  <c:v>56.37223389165121</c:v>
                </c:pt>
                <c:pt idx="19">
                  <c:v>58.372752920721446</c:v>
                </c:pt>
                <c:pt idx="20">
                  <c:v>61.20340539785225</c:v>
                </c:pt>
                <c:pt idx="21">
                  <c:v>67.14367501605246</c:v>
                </c:pt>
                <c:pt idx="22">
                  <c:v>70.33630455954747</c:v>
                </c:pt>
                <c:pt idx="23">
                  <c:v>77.48541451367994</c:v>
                </c:pt>
                <c:pt idx="24">
                  <c:v>91.98027101832722</c:v>
                </c:pt>
                <c:pt idx="25">
                  <c:v>94.29893398466393</c:v>
                </c:pt>
                <c:pt idx="26">
                  <c:v>96.58702350112333</c:v>
                </c:pt>
                <c:pt idx="27">
                  <c:v>98.9787832400798</c:v>
                </c:pt>
              </c:numCache>
            </c:numRef>
          </c:val>
        </c:ser>
        <c:overlap val="100"/>
        <c:axId val="61732163"/>
        <c:axId val="18718556"/>
      </c:barChart>
      <c:catAx>
        <c:axId val="6173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8718556"/>
        <c:crosses val="autoZero"/>
        <c:auto val="1"/>
        <c:lblOffset val="100"/>
        <c:tickLblSkip val="1"/>
        <c:noMultiLvlLbl val="0"/>
      </c:catAx>
      <c:valAx>
        <c:axId val="1871855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1732163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5"/>
          <c:y val="0.79225"/>
          <c:w val="0.47625"/>
          <c:h val="0.2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5"/>
          <c:w val="0.998"/>
          <c:h val="0.6565"/>
        </c:manualLayout>
      </c:layout>
      <c:areaChart>
        <c:grouping val="stacked"/>
        <c:varyColors val="0"/>
        <c:ser>
          <c:idx val="0"/>
          <c:order val="0"/>
          <c:tx>
            <c:strRef>
              <c:f>'Figure 11.10'!$D$12</c:f>
              <c:strCache>
                <c:ptCount val="1"/>
                <c:pt idx="0">
                  <c:v>Landfilled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11.10'!$E$9:$O$9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'Figure 11.10'!$E$12:$O$12</c:f>
              <c:numCache>
                <c:ptCount val="11"/>
                <c:pt idx="0">
                  <c:v>287.144382236399</c:v>
                </c:pt>
                <c:pt idx="1">
                  <c:v>288.100127366637</c:v>
                </c:pt>
                <c:pt idx="2">
                  <c:v>278.150755116578</c:v>
                </c:pt>
                <c:pt idx="3">
                  <c:v>269.784950830399</c:v>
                </c:pt>
                <c:pt idx="4">
                  <c:v>254.978395393279</c:v>
                </c:pt>
                <c:pt idx="5">
                  <c:v>239.87600525885</c:v>
                </c:pt>
                <c:pt idx="6">
                  <c:v>220.965806251861</c:v>
                </c:pt>
                <c:pt idx="7">
                  <c:v>219.761039123164</c:v>
                </c:pt>
                <c:pt idx="8">
                  <c:v>211.900628410176</c:v>
                </c:pt>
                <c:pt idx="9">
                  <c:v>203.913744108424</c:v>
                </c:pt>
                <c:pt idx="10">
                  <c:v>192</c:v>
                </c:pt>
              </c:numCache>
            </c:numRef>
          </c:val>
        </c:ser>
        <c:ser>
          <c:idx val="1"/>
          <c:order val="1"/>
          <c:tx>
            <c:strRef>
              <c:f>'Figure 11.10'!$D$11</c:f>
              <c:strCache>
                <c:ptCount val="1"/>
                <c:pt idx="0">
                  <c:v>Incinerated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11.10'!$E$9:$O$9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'Figure 11.10'!$E$11:$O$11</c:f>
              <c:numCache>
                <c:ptCount val="11"/>
                <c:pt idx="0">
                  <c:v>75.62920375157076</c:v>
                </c:pt>
                <c:pt idx="1">
                  <c:v>78.85401495104597</c:v>
                </c:pt>
                <c:pt idx="2">
                  <c:v>81.56491300865643</c:v>
                </c:pt>
                <c:pt idx="3">
                  <c:v>84.71516708987814</c:v>
                </c:pt>
                <c:pt idx="4">
                  <c:v>84.52890648967056</c:v>
                </c:pt>
                <c:pt idx="5">
                  <c:v>88.72678682894424</c:v>
                </c:pt>
                <c:pt idx="6">
                  <c:v>95.54385592627301</c:v>
                </c:pt>
                <c:pt idx="7">
                  <c:v>99.11666908637773</c:v>
                </c:pt>
                <c:pt idx="8">
                  <c:v>99.7151958525334</c:v>
                </c:pt>
                <c:pt idx="9">
                  <c:v>101.04913939832812</c:v>
                </c:pt>
                <c:pt idx="10">
                  <c:v>102</c:v>
                </c:pt>
              </c:numCache>
            </c:numRef>
          </c:val>
        </c:ser>
        <c:ser>
          <c:idx val="3"/>
          <c:order val="2"/>
          <c:tx>
            <c:strRef>
              <c:f>'Figure 11.10'!$D$13</c:f>
              <c:strCache>
                <c:ptCount val="1"/>
                <c:pt idx="0">
                  <c:v>Recycled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11.10'!$E$9:$O$9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'Figure 11.10'!$E$13:$O$13</c:f>
              <c:numCache>
                <c:ptCount val="11"/>
                <c:pt idx="0">
                  <c:v>77.26539873115682</c:v>
                </c:pt>
                <c:pt idx="1">
                  <c:v>78.18250259753889</c:v>
                </c:pt>
                <c:pt idx="2">
                  <c:v>82.93420348037523</c:v>
                </c:pt>
                <c:pt idx="3">
                  <c:v>95.44632611172315</c:v>
                </c:pt>
                <c:pt idx="4">
                  <c:v>97.54820188944306</c:v>
                </c:pt>
                <c:pt idx="5">
                  <c:v>99.16606548575966</c:v>
                </c:pt>
                <c:pt idx="6">
                  <c:v>104.83200759184871</c:v>
                </c:pt>
                <c:pt idx="7">
                  <c:v>109.45140755439112</c:v>
                </c:pt>
                <c:pt idx="8">
                  <c:v>117.15669523513898</c:v>
                </c:pt>
                <c:pt idx="9">
                  <c:v>117.25300459058748</c:v>
                </c:pt>
                <c:pt idx="10">
                  <c:v>102</c:v>
                </c:pt>
              </c:numCache>
            </c:numRef>
          </c:val>
        </c:ser>
        <c:ser>
          <c:idx val="4"/>
          <c:order val="3"/>
          <c:tx>
            <c:strRef>
              <c:f>'Figure 11.10'!$D$14</c:f>
              <c:strCache>
                <c:ptCount val="1"/>
                <c:pt idx="0">
                  <c:v>Composted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11.10'!$E$9:$O$9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'Figure 11.10'!$E$14:$O$14</c:f>
              <c:numCache>
                <c:ptCount val="11"/>
                <c:pt idx="0">
                  <c:v>44.320063613230786</c:v>
                </c:pt>
                <c:pt idx="1">
                  <c:v>55.15883668239029</c:v>
                </c:pt>
                <c:pt idx="2">
                  <c:v>58.552592078536286</c:v>
                </c:pt>
                <c:pt idx="3">
                  <c:v>65.31787853487022</c:v>
                </c:pt>
                <c:pt idx="4">
                  <c:v>69.34136827324257</c:v>
                </c:pt>
                <c:pt idx="5">
                  <c:v>74.03005640284668</c:v>
                </c:pt>
                <c:pt idx="6">
                  <c:v>78.33555513714904</c:v>
                </c:pt>
                <c:pt idx="7">
                  <c:v>81.99496356819846</c:v>
                </c:pt>
                <c:pt idx="8">
                  <c:v>86.19228706447596</c:v>
                </c:pt>
                <c:pt idx="9">
                  <c:v>85.60268063230447</c:v>
                </c:pt>
                <c:pt idx="10">
                  <c:v>90</c:v>
                </c:pt>
              </c:numCache>
            </c:numRef>
          </c:val>
        </c:ser>
        <c:ser>
          <c:idx val="2"/>
          <c:order val="4"/>
          <c:tx>
            <c:strRef>
              <c:f>'Figure 11.10'!$D$15</c:f>
              <c:strCache>
                <c:ptCount val="1"/>
                <c:pt idx="0">
                  <c:v>Not allocated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11.10'!$E$9:$O$9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'Figure 11.10'!$E$15:$O$15</c:f>
              <c:numCache>
                <c:ptCount val="11"/>
                <c:pt idx="0">
                  <c:v>26.582692519271703</c:v>
                </c:pt>
                <c:pt idx="1">
                  <c:v>22.728639063059944</c:v>
                </c:pt>
                <c:pt idx="2">
                  <c:v>20.35237356931328</c:v>
                </c:pt>
                <c:pt idx="3">
                  <c:v>12.201032586934062</c:v>
                </c:pt>
                <c:pt idx="4">
                  <c:v>9.062112802258952</c:v>
                </c:pt>
                <c:pt idx="5">
                  <c:v>12.198031164313136</c:v>
                </c:pt>
                <c:pt idx="6">
                  <c:v>17.15675012594258</c:v>
                </c:pt>
                <c:pt idx="7">
                  <c:v>12.575526700119624</c:v>
                </c:pt>
                <c:pt idx="8">
                  <c:v>9.919265538258784</c:v>
                </c:pt>
                <c:pt idx="9">
                  <c:v>12.481362825320858</c:v>
                </c:pt>
                <c:pt idx="10">
                  <c:v>9</c:v>
                </c:pt>
              </c:numCache>
            </c:numRef>
          </c:val>
        </c:ser>
        <c:axId val="34249277"/>
        <c:axId val="39808038"/>
      </c:area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08038"/>
        <c:crosses val="autoZero"/>
        <c:auto val="1"/>
        <c:lblOffset val="100"/>
        <c:noMultiLvlLbl val="0"/>
      </c:catAx>
      <c:valAx>
        <c:axId val="39808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4249277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75"/>
          <c:y val="0.677"/>
          <c:w val="0.2885"/>
          <c:h val="0.32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09"/>
          <c:w val="0.9772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11.11'!$F$9</c:f>
              <c:strCache>
                <c:ptCount val="1"/>
                <c:pt idx="0">
                  <c:v>Freshwater resources per capita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11.11'!$D$10:$D$39</c:f>
              <c:strCache>
                <c:ptCount val="30"/>
                <c:pt idx="0">
                  <c:v>Finland</c:v>
                </c:pt>
                <c:pt idx="1">
                  <c:v>Sweden</c:v>
                </c:pt>
                <c:pt idx="2">
                  <c:v>Slovenia</c:v>
                </c:pt>
                <c:pt idx="3">
                  <c:v>Latvia</c:v>
                </c:pt>
                <c:pt idx="4">
                  <c:v>Slovakia</c:v>
                </c:pt>
                <c:pt idx="5">
                  <c:v>Bulgaria</c:v>
                </c:pt>
                <c:pt idx="6">
                  <c:v>Hungary</c:v>
                </c:pt>
                <c:pt idx="7">
                  <c:v>Ireland</c:v>
                </c:pt>
                <c:pt idx="8">
                  <c:v>Romania</c:v>
                </c:pt>
                <c:pt idx="9">
                  <c:v>Austria</c:v>
                </c:pt>
                <c:pt idx="10">
                  <c:v>Estonia</c:v>
                </c:pt>
                <c:pt idx="11">
                  <c:v>Lithuania</c:v>
                </c:pt>
                <c:pt idx="12">
                  <c:v>Portugal</c:v>
                </c:pt>
                <c:pt idx="13">
                  <c:v>Greece</c:v>
                </c:pt>
                <c:pt idx="14">
                  <c:v>Netherlands</c:v>
                </c:pt>
                <c:pt idx="15">
                  <c:v>Luxembourg</c:v>
                </c:pt>
                <c:pt idx="16">
                  <c:v>Denmark</c:v>
                </c:pt>
                <c:pt idx="17">
                  <c:v>France</c:v>
                </c:pt>
                <c:pt idx="18">
                  <c:v>Italy</c:v>
                </c:pt>
                <c:pt idx="19">
                  <c:v>United Kingdom</c:v>
                </c:pt>
                <c:pt idx="20">
                  <c:v>Spain</c:v>
                </c:pt>
                <c:pt idx="21">
                  <c:v>Germany</c:v>
                </c:pt>
                <c:pt idx="22">
                  <c:v>Belgium</c:v>
                </c:pt>
                <c:pt idx="23">
                  <c:v>Poland</c:v>
                </c:pt>
                <c:pt idx="24">
                  <c:v>Czech Republic</c:v>
                </c:pt>
                <c:pt idx="25">
                  <c:v>Cyprus</c:v>
                </c:pt>
                <c:pt idx="26">
                  <c:v>Iceland</c:v>
                </c:pt>
                <c:pt idx="27">
                  <c:v>Norway</c:v>
                </c:pt>
                <c:pt idx="28">
                  <c:v>Switzerland</c:v>
                </c:pt>
                <c:pt idx="29">
                  <c:v>Turkey</c:v>
                </c:pt>
              </c:strCache>
            </c:strRef>
          </c:cat>
          <c:val>
            <c:numRef>
              <c:f>'Figure 11.11'!$F$10:$F$39</c:f>
              <c:numCache>
                <c:ptCount val="30"/>
                <c:pt idx="0">
                  <c:v>20.652</c:v>
                </c:pt>
                <c:pt idx="1">
                  <c:v>19.809</c:v>
                </c:pt>
                <c:pt idx="2">
                  <c:v>15.791</c:v>
                </c:pt>
                <c:pt idx="3">
                  <c:v>14.917</c:v>
                </c:pt>
                <c:pt idx="4">
                  <c:v>14.842</c:v>
                </c:pt>
                <c:pt idx="5">
                  <c:v>14.097</c:v>
                </c:pt>
                <c:pt idx="6">
                  <c:v>11.607</c:v>
                </c:pt>
                <c:pt idx="7">
                  <c:v>10.674</c:v>
                </c:pt>
                <c:pt idx="8">
                  <c:v>10.5</c:v>
                </c:pt>
                <c:pt idx="9">
                  <c:v>10.054</c:v>
                </c:pt>
                <c:pt idx="10">
                  <c:v>9.211</c:v>
                </c:pt>
                <c:pt idx="11">
                  <c:v>7.314</c:v>
                </c:pt>
                <c:pt idx="12">
                  <c:v>6.925</c:v>
                </c:pt>
                <c:pt idx="13">
                  <c:v>6.394</c:v>
                </c:pt>
                <c:pt idx="14">
                  <c:v>5.44</c:v>
                </c:pt>
                <c:pt idx="15">
                  <c:v>3.332</c:v>
                </c:pt>
                <c:pt idx="16">
                  <c:v>2.965</c:v>
                </c:pt>
                <c:pt idx="17">
                  <c:v>2.894</c:v>
                </c:pt>
                <c:pt idx="18">
                  <c:v>2.914</c:v>
                </c:pt>
                <c:pt idx="19">
                  <c:v>2.866</c:v>
                </c:pt>
                <c:pt idx="20">
                  <c:v>2.425</c:v>
                </c:pt>
                <c:pt idx="21">
                  <c:v>2.293</c:v>
                </c:pt>
                <c:pt idx="22">
                  <c:v>1.869</c:v>
                </c:pt>
                <c:pt idx="23">
                  <c:v>1.655</c:v>
                </c:pt>
                <c:pt idx="24">
                  <c:v>1.526</c:v>
                </c:pt>
                <c:pt idx="25">
                  <c:v>0.41</c:v>
                </c:pt>
                <c:pt idx="26">
                  <c:v>37.3</c:v>
                </c:pt>
                <c:pt idx="27">
                  <c:v>26.1</c:v>
                </c:pt>
                <c:pt idx="28">
                  <c:v>6.948</c:v>
                </c:pt>
                <c:pt idx="29">
                  <c:v>3.276</c:v>
                </c:pt>
              </c:numCache>
            </c:numRef>
          </c:val>
        </c:ser>
        <c:axId val="22728023"/>
        <c:axId val="3225616"/>
      </c:barChart>
      <c:catAx>
        <c:axId val="2272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225616"/>
        <c:crosses val="autoZero"/>
        <c:auto val="1"/>
        <c:lblOffset val="100"/>
        <c:tickLblSkip val="1"/>
        <c:noMultiLvlLbl val="0"/>
      </c:catAx>
      <c:valAx>
        <c:axId val="322561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272802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475"/>
          <c:w val="1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11.12'!$D$9:$D$37</c:f>
              <c:strCache>
                <c:ptCount val="29"/>
                <c:pt idx="0">
                  <c:v>Ireland</c:v>
                </c:pt>
                <c:pt idx="1">
                  <c:v>Bulgaria</c:v>
                </c:pt>
                <c:pt idx="2">
                  <c:v>Spain</c:v>
                </c:pt>
                <c:pt idx="3">
                  <c:v>United Kingdom</c:v>
                </c:pt>
                <c:pt idx="4">
                  <c:v>Sweden</c:v>
                </c:pt>
                <c:pt idx="5">
                  <c:v>France</c:v>
                </c:pt>
                <c:pt idx="6">
                  <c:v>Portugal</c:v>
                </c:pt>
                <c:pt idx="7">
                  <c:v>Slovenia</c:v>
                </c:pt>
                <c:pt idx="8">
                  <c:v>Denmark</c:v>
                </c:pt>
                <c:pt idx="9">
                  <c:v>Netherlands</c:v>
                </c:pt>
                <c:pt idx="10">
                  <c:v>Finland (2)</c:v>
                </c:pt>
                <c:pt idx="11">
                  <c:v>Greece</c:v>
                </c:pt>
                <c:pt idx="12">
                  <c:v>Cyprus</c:v>
                </c:pt>
                <c:pt idx="13">
                  <c:v>Romania</c:v>
                </c:pt>
                <c:pt idx="14">
                  <c:v>Belgium</c:v>
                </c:pt>
                <c:pt idx="15">
                  <c:v>Czech Republic</c:v>
                </c:pt>
                <c:pt idx="16">
                  <c:v>Hungary</c:v>
                </c:pt>
                <c:pt idx="17">
                  <c:v>Germany</c:v>
                </c:pt>
                <c:pt idx="18">
                  <c:v>Slovakia</c:v>
                </c:pt>
                <c:pt idx="19">
                  <c:v>Poland</c:v>
                </c:pt>
                <c:pt idx="20">
                  <c:v>Estonia</c:v>
                </c:pt>
                <c:pt idx="21">
                  <c:v>Lithuania</c:v>
                </c:pt>
                <c:pt idx="22">
                  <c:v>Malta</c:v>
                </c:pt>
                <c:pt idx="23">
                  <c:v>Iceland</c:v>
                </c:pt>
                <c:pt idx="24">
                  <c:v>Norway</c:v>
                </c:pt>
                <c:pt idx="25">
                  <c:v>Switzerland</c:v>
                </c:pt>
                <c:pt idx="26">
                  <c:v>Croatia</c:v>
                </c:pt>
                <c:pt idx="27">
                  <c:v>FYR of Macedonia</c:v>
                </c:pt>
                <c:pt idx="28">
                  <c:v>Turkey</c:v>
                </c:pt>
              </c:strCache>
            </c:strRef>
          </c:cat>
          <c:val>
            <c:numRef>
              <c:f>'Figure 11.12'!$E$9:$E$37</c:f>
              <c:numCache>
                <c:ptCount val="29"/>
                <c:pt idx="0">
                  <c:v>141</c:v>
                </c:pt>
                <c:pt idx="1">
                  <c:v>134</c:v>
                </c:pt>
                <c:pt idx="2">
                  <c:v>130</c:v>
                </c:pt>
                <c:pt idx="3">
                  <c:v>124</c:v>
                </c:pt>
                <c:pt idx="4">
                  <c:v>98</c:v>
                </c:pt>
                <c:pt idx="5">
                  <c:v>93</c:v>
                </c:pt>
                <c:pt idx="6">
                  <c:v>92</c:v>
                </c:pt>
                <c:pt idx="7">
                  <c:v>83</c:v>
                </c:pt>
                <c:pt idx="8">
                  <c:v>78</c:v>
                </c:pt>
                <c:pt idx="9">
                  <c:v>78</c:v>
                </c:pt>
                <c:pt idx="10">
                  <c:v>77</c:v>
                </c:pt>
                <c:pt idx="11">
                  <c:v>76</c:v>
                </c:pt>
                <c:pt idx="12">
                  <c:v>76</c:v>
                </c:pt>
                <c:pt idx="13">
                  <c:v>74</c:v>
                </c:pt>
                <c:pt idx="14">
                  <c:v>69</c:v>
                </c:pt>
                <c:pt idx="15">
                  <c:v>68</c:v>
                </c:pt>
                <c:pt idx="16">
                  <c:v>66</c:v>
                </c:pt>
                <c:pt idx="17">
                  <c:v>62</c:v>
                </c:pt>
                <c:pt idx="18">
                  <c:v>59</c:v>
                </c:pt>
                <c:pt idx="19">
                  <c:v>55</c:v>
                </c:pt>
                <c:pt idx="20">
                  <c:v>49</c:v>
                </c:pt>
                <c:pt idx="21">
                  <c:v>39</c:v>
                </c:pt>
                <c:pt idx="22">
                  <c:v>34</c:v>
                </c:pt>
                <c:pt idx="23">
                  <c:v>269</c:v>
                </c:pt>
                <c:pt idx="24">
                  <c:v>178</c:v>
                </c:pt>
                <c:pt idx="25">
                  <c:v>132</c:v>
                </c:pt>
                <c:pt idx="26">
                  <c:v>111</c:v>
                </c:pt>
                <c:pt idx="27">
                  <c:v>111</c:v>
                </c:pt>
                <c:pt idx="28">
                  <c:v>71</c:v>
                </c:pt>
              </c:numCache>
            </c:numRef>
          </c:val>
        </c:ser>
        <c:axId val="29030545"/>
        <c:axId val="59948314"/>
      </c:bar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59948314"/>
        <c:crosses val="autoZero"/>
        <c:auto val="1"/>
        <c:lblOffset val="100"/>
        <c:tickLblSkip val="1"/>
        <c:noMultiLvlLbl val="0"/>
      </c:catAx>
      <c:valAx>
        <c:axId val="599483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030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'Figure 11.13'!$D$10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numRef>
              <c:f>'Figure 11.13'!$E$9:$V$9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'Figure 11.13'!$E$10:$V$10</c:f>
              <c:numCache>
                <c:ptCount val="18"/>
                <c:pt idx="0">
                  <c:v>685</c:v>
                </c:pt>
                <c:pt idx="3">
                  <c:v>723</c:v>
                </c:pt>
                <c:pt idx="4">
                  <c:v>718</c:v>
                </c:pt>
                <c:pt idx="5">
                  <c:v>718</c:v>
                </c:pt>
                <c:pt idx="6">
                  <c:v>719</c:v>
                </c:pt>
                <c:pt idx="7">
                  <c:v>759</c:v>
                </c:pt>
                <c:pt idx="8">
                  <c:v>743</c:v>
                </c:pt>
                <c:pt idx="9">
                  <c:v>745</c:v>
                </c:pt>
                <c:pt idx="10">
                  <c:v>745</c:v>
                </c:pt>
                <c:pt idx="11">
                  <c:v>748</c:v>
                </c:pt>
                <c:pt idx="12">
                  <c:v>733</c:v>
                </c:pt>
                <c:pt idx="13">
                  <c:v>755</c:v>
                </c:pt>
                <c:pt idx="14">
                  <c:v>741</c:v>
                </c:pt>
                <c:pt idx="15">
                  <c:v>737</c:v>
                </c:pt>
                <c:pt idx="16">
                  <c:v>741</c:v>
                </c:pt>
                <c:pt idx="17">
                  <c:v>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11.13'!$D$11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11.13'!$E$9:$V$9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'Figure 11.13'!$E$11:$V$11</c:f>
              <c:numCache>
                <c:ptCount val="18"/>
                <c:pt idx="0">
                  <c:v>1662</c:v>
                </c:pt>
                <c:pt idx="1">
                  <c:v>1490</c:v>
                </c:pt>
                <c:pt idx="2">
                  <c:v>1507</c:v>
                </c:pt>
                <c:pt idx="3">
                  <c:v>1379</c:v>
                </c:pt>
                <c:pt idx="4">
                  <c:v>1310</c:v>
                </c:pt>
                <c:pt idx="5">
                  <c:v>1201</c:v>
                </c:pt>
                <c:pt idx="6">
                  <c:v>1243</c:v>
                </c:pt>
                <c:pt idx="7">
                  <c:v>1165</c:v>
                </c:pt>
                <c:pt idx="8">
                  <c:v>1186</c:v>
                </c:pt>
                <c:pt idx="9">
                  <c:v>1204</c:v>
                </c:pt>
                <c:pt idx="10">
                  <c:v>1178</c:v>
                </c:pt>
                <c:pt idx="11">
                  <c:v>1075</c:v>
                </c:pt>
                <c:pt idx="12">
                  <c:v>1057</c:v>
                </c:pt>
                <c:pt idx="13">
                  <c:v>1048</c:v>
                </c:pt>
                <c:pt idx="14">
                  <c:v>997</c:v>
                </c:pt>
                <c:pt idx="15">
                  <c:v>981</c:v>
                </c:pt>
                <c:pt idx="16">
                  <c:v>1026</c:v>
                </c:pt>
                <c:pt idx="17">
                  <c:v>1026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11.13'!$D$12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cat>
            <c:numRef>
              <c:f>'Figure 11.13'!$E$9:$V$9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'Figure 11.13'!$E$12:$V$12</c:f>
              <c:numCache>
                <c:ptCount val="18"/>
                <c:pt idx="0">
                  <c:v>578</c:v>
                </c:pt>
                <c:pt idx="1">
                  <c:v>400</c:v>
                </c:pt>
                <c:pt idx="4">
                  <c:v>750</c:v>
                </c:pt>
                <c:pt idx="8">
                  <c:v>872</c:v>
                </c:pt>
                <c:pt idx="15">
                  <c:v>1086</c:v>
                </c:pt>
                <c:pt idx="16">
                  <c:v>911</c:v>
                </c:pt>
                <c:pt idx="17">
                  <c:v>977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11.13'!$D$13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11.13'!$E$9:$V$9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'Figure 11.13'!$E$13:$V$13</c:f>
              <c:numCache>
                <c:ptCount val="18"/>
                <c:pt idx="0">
                  <c:v>977</c:v>
                </c:pt>
                <c:pt idx="1">
                  <c:v>966</c:v>
                </c:pt>
                <c:pt idx="2">
                  <c:v>967</c:v>
                </c:pt>
                <c:pt idx="3">
                  <c:v>950</c:v>
                </c:pt>
                <c:pt idx="4">
                  <c:v>953</c:v>
                </c:pt>
                <c:pt idx="5">
                  <c:v>937</c:v>
                </c:pt>
                <c:pt idx="6">
                  <c:v>937</c:v>
                </c:pt>
                <c:pt idx="7">
                  <c:v>923</c:v>
                </c:pt>
                <c:pt idx="8">
                  <c:v>923</c:v>
                </c:pt>
                <c:pt idx="9">
                  <c:v>923</c:v>
                </c:pt>
                <c:pt idx="10">
                  <c:v>923</c:v>
                </c:pt>
                <c:pt idx="11">
                  <c:v>923</c:v>
                </c:pt>
                <c:pt idx="12">
                  <c:v>923</c:v>
                </c:pt>
                <c:pt idx="13">
                  <c:v>923</c:v>
                </c:pt>
                <c:pt idx="14">
                  <c:v>923</c:v>
                </c:pt>
                <c:pt idx="15">
                  <c:v>891</c:v>
                </c:pt>
                <c:pt idx="16">
                  <c:v>891</c:v>
                </c:pt>
                <c:pt idx="17">
                  <c:v>891</c:v>
                </c:pt>
              </c:numCache>
            </c:numRef>
          </c:val>
          <c:smooth val="0"/>
        </c:ser>
        <c:axId val="2663915"/>
        <c:axId val="23975236"/>
      </c:lineChart>
      <c:catAx>
        <c:axId val="266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3975236"/>
        <c:crosses val="autoZero"/>
        <c:auto val="1"/>
        <c:lblOffset val="100"/>
        <c:noMultiLvlLbl val="0"/>
      </c:catAx>
      <c:valAx>
        <c:axId val="23975236"/>
        <c:scaling>
          <c:orientation val="minMax"/>
          <c:max val="17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2663915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75"/>
          <c:y val="0.8"/>
          <c:w val="0.24925"/>
          <c:h val="0.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11.14'!$E$9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11.14'!$D$10:$D$35</c:f>
              <c:strCache>
                <c:ptCount val="26"/>
                <c:pt idx="0">
                  <c:v>Belgium</c:v>
                </c:pt>
                <c:pt idx="1">
                  <c:v>Bulgaria</c:v>
                </c:pt>
                <c:pt idx="2">
                  <c:v>Czech Republic</c:v>
                </c:pt>
                <c:pt idx="3">
                  <c:v>Germany</c:v>
                </c:pt>
                <c:pt idx="4">
                  <c:v>Estonia</c:v>
                </c:pt>
                <c:pt idx="5">
                  <c:v>Ireland</c:v>
                </c:pt>
                <c:pt idx="6">
                  <c:v>Greece</c:v>
                </c:pt>
                <c:pt idx="7">
                  <c:v>Italy</c:v>
                </c:pt>
                <c:pt idx="8">
                  <c:v>Cyprus</c:v>
                </c:pt>
                <c:pt idx="9">
                  <c:v>Latvia</c:v>
                </c:pt>
                <c:pt idx="10">
                  <c:v>Lithuania</c:v>
                </c:pt>
                <c:pt idx="11">
                  <c:v>Hungary</c:v>
                </c:pt>
                <c:pt idx="12">
                  <c:v>Malta</c:v>
                </c:pt>
                <c:pt idx="13">
                  <c:v>Netherlands</c:v>
                </c:pt>
                <c:pt idx="14">
                  <c:v>Austria</c:v>
                </c:pt>
                <c:pt idx="15">
                  <c:v>Poland</c:v>
                </c:pt>
                <c:pt idx="16">
                  <c:v>Portugal</c:v>
                </c:pt>
                <c:pt idx="17">
                  <c:v>Romania</c:v>
                </c:pt>
                <c:pt idx="18">
                  <c:v>Slovenia</c:v>
                </c:pt>
                <c:pt idx="19">
                  <c:v>Sweden (2)</c:v>
                </c:pt>
                <c:pt idx="20">
                  <c:v>Iceland</c:v>
                </c:pt>
                <c:pt idx="21">
                  <c:v>Norway</c:v>
                </c:pt>
                <c:pt idx="22">
                  <c:v>Switzerland (2)</c:v>
                </c:pt>
                <c:pt idx="23">
                  <c:v>Croatia (3)</c:v>
                </c:pt>
                <c:pt idx="24">
                  <c:v>FYR of Macedonia (4)</c:v>
                </c:pt>
                <c:pt idx="25">
                  <c:v>Turkey</c:v>
                </c:pt>
              </c:strCache>
            </c:strRef>
          </c:cat>
          <c:val>
            <c:numRef>
              <c:f>'Figure 11.14'!$E$10:$E$35</c:f>
              <c:numCache>
                <c:ptCount val="26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8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9</c:v>
                </c:pt>
                <c:pt idx="17">
                  <c:v>8</c:v>
                </c:pt>
                <c:pt idx="18">
                  <c:v>4</c:v>
                </c:pt>
                <c:pt idx="19">
                  <c:v>0</c:v>
                </c:pt>
                <c:pt idx="20">
                  <c:v>55</c:v>
                </c:pt>
                <c:pt idx="21">
                  <c:v>20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14</c:v>
                </c:pt>
              </c:numCache>
            </c:numRef>
          </c:val>
        </c:ser>
        <c:ser>
          <c:idx val="1"/>
          <c:order val="1"/>
          <c:tx>
            <c:strRef>
              <c:f>'Figure 11.14'!$F$9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11.14'!$D$10:$D$35</c:f>
              <c:strCache>
                <c:ptCount val="26"/>
                <c:pt idx="0">
                  <c:v>Belgium</c:v>
                </c:pt>
                <c:pt idx="1">
                  <c:v>Bulgaria</c:v>
                </c:pt>
                <c:pt idx="2">
                  <c:v>Czech Republic</c:v>
                </c:pt>
                <c:pt idx="3">
                  <c:v>Germany</c:v>
                </c:pt>
                <c:pt idx="4">
                  <c:v>Estonia</c:v>
                </c:pt>
                <c:pt idx="5">
                  <c:v>Ireland</c:v>
                </c:pt>
                <c:pt idx="6">
                  <c:v>Greece</c:v>
                </c:pt>
                <c:pt idx="7">
                  <c:v>Italy</c:v>
                </c:pt>
                <c:pt idx="8">
                  <c:v>Cyprus</c:v>
                </c:pt>
                <c:pt idx="9">
                  <c:v>Latvia</c:v>
                </c:pt>
                <c:pt idx="10">
                  <c:v>Lithuania</c:v>
                </c:pt>
                <c:pt idx="11">
                  <c:v>Hungary</c:v>
                </c:pt>
                <c:pt idx="12">
                  <c:v>Malta</c:v>
                </c:pt>
                <c:pt idx="13">
                  <c:v>Netherlands</c:v>
                </c:pt>
                <c:pt idx="14">
                  <c:v>Austria</c:v>
                </c:pt>
                <c:pt idx="15">
                  <c:v>Poland</c:v>
                </c:pt>
                <c:pt idx="16">
                  <c:v>Portugal</c:v>
                </c:pt>
                <c:pt idx="17">
                  <c:v>Romania</c:v>
                </c:pt>
                <c:pt idx="18">
                  <c:v>Slovenia</c:v>
                </c:pt>
                <c:pt idx="19">
                  <c:v>Sweden (2)</c:v>
                </c:pt>
                <c:pt idx="20">
                  <c:v>Iceland</c:v>
                </c:pt>
                <c:pt idx="21">
                  <c:v>Norway</c:v>
                </c:pt>
                <c:pt idx="22">
                  <c:v>Switzerland (2)</c:v>
                </c:pt>
                <c:pt idx="23">
                  <c:v>Croatia (3)</c:v>
                </c:pt>
                <c:pt idx="24">
                  <c:v>FYR of Macedonia (4)</c:v>
                </c:pt>
                <c:pt idx="25">
                  <c:v>Turkey</c:v>
                </c:pt>
              </c:strCache>
            </c:strRef>
          </c:cat>
          <c:val>
            <c:numRef>
              <c:f>'Figure 11.14'!$F$10:$F$35</c:f>
              <c:numCache>
                <c:ptCount val="26"/>
                <c:pt idx="0">
                  <c:v>19</c:v>
                </c:pt>
                <c:pt idx="1">
                  <c:v>39</c:v>
                </c:pt>
                <c:pt idx="2">
                  <c:v>15</c:v>
                </c:pt>
                <c:pt idx="3">
                  <c:v>2</c:v>
                </c:pt>
                <c:pt idx="4">
                  <c:v>13</c:v>
                </c:pt>
                <c:pt idx="5">
                  <c:v>70</c:v>
                </c:pt>
                <c:pt idx="6">
                  <c:v>7</c:v>
                </c:pt>
                <c:pt idx="7">
                  <c:v>10</c:v>
                </c:pt>
                <c:pt idx="8">
                  <c:v>12</c:v>
                </c:pt>
                <c:pt idx="9">
                  <c:v>25</c:v>
                </c:pt>
                <c:pt idx="10">
                  <c:v>25</c:v>
                </c:pt>
                <c:pt idx="11">
                  <c:v>30</c:v>
                </c:pt>
                <c:pt idx="12">
                  <c:v>35.29</c:v>
                </c:pt>
                <c:pt idx="13">
                  <c:v>4</c:v>
                </c:pt>
                <c:pt idx="14">
                  <c:v>4</c:v>
                </c:pt>
                <c:pt idx="15">
                  <c:v>21</c:v>
                </c:pt>
                <c:pt idx="16">
                  <c:v>34</c:v>
                </c:pt>
                <c:pt idx="17">
                  <c:v>20</c:v>
                </c:pt>
                <c:pt idx="18">
                  <c:v>34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20</c:v>
                </c:pt>
                <c:pt idx="23">
                  <c:v>22</c:v>
                </c:pt>
                <c:pt idx="24">
                  <c:v>0</c:v>
                </c:pt>
                <c:pt idx="25">
                  <c:v>19</c:v>
                </c:pt>
              </c:numCache>
            </c:numRef>
          </c:val>
        </c:ser>
        <c:ser>
          <c:idx val="2"/>
          <c:order val="2"/>
          <c:tx>
            <c:strRef>
              <c:f>'Figure 11.14'!$G$9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11.14'!$D$10:$D$35</c:f>
              <c:strCache>
                <c:ptCount val="26"/>
                <c:pt idx="0">
                  <c:v>Belgium</c:v>
                </c:pt>
                <c:pt idx="1">
                  <c:v>Bulgaria</c:v>
                </c:pt>
                <c:pt idx="2">
                  <c:v>Czech Republic</c:v>
                </c:pt>
                <c:pt idx="3">
                  <c:v>Germany</c:v>
                </c:pt>
                <c:pt idx="4">
                  <c:v>Estonia</c:v>
                </c:pt>
                <c:pt idx="5">
                  <c:v>Ireland</c:v>
                </c:pt>
                <c:pt idx="6">
                  <c:v>Greece</c:v>
                </c:pt>
                <c:pt idx="7">
                  <c:v>Italy</c:v>
                </c:pt>
                <c:pt idx="8">
                  <c:v>Cyprus</c:v>
                </c:pt>
                <c:pt idx="9">
                  <c:v>Latvia</c:v>
                </c:pt>
                <c:pt idx="10">
                  <c:v>Lithuania</c:v>
                </c:pt>
                <c:pt idx="11">
                  <c:v>Hungary</c:v>
                </c:pt>
                <c:pt idx="12">
                  <c:v>Malta</c:v>
                </c:pt>
                <c:pt idx="13">
                  <c:v>Netherlands</c:v>
                </c:pt>
                <c:pt idx="14">
                  <c:v>Austria</c:v>
                </c:pt>
                <c:pt idx="15">
                  <c:v>Poland</c:v>
                </c:pt>
                <c:pt idx="16">
                  <c:v>Portugal</c:v>
                </c:pt>
                <c:pt idx="17">
                  <c:v>Romania</c:v>
                </c:pt>
                <c:pt idx="18">
                  <c:v>Slovenia</c:v>
                </c:pt>
                <c:pt idx="19">
                  <c:v>Sweden (2)</c:v>
                </c:pt>
                <c:pt idx="20">
                  <c:v>Iceland</c:v>
                </c:pt>
                <c:pt idx="21">
                  <c:v>Norway</c:v>
                </c:pt>
                <c:pt idx="22">
                  <c:v>Switzerland (2)</c:v>
                </c:pt>
                <c:pt idx="23">
                  <c:v>Croatia (3)</c:v>
                </c:pt>
                <c:pt idx="24">
                  <c:v>FYR of Macedonia (4)</c:v>
                </c:pt>
                <c:pt idx="25">
                  <c:v>Turkey</c:v>
                </c:pt>
              </c:strCache>
            </c:strRef>
          </c:cat>
          <c:val>
            <c:numRef>
              <c:f>'Figure 11.14'!$G$10:$G$35</c:f>
              <c:numCache>
                <c:ptCount val="26"/>
                <c:pt idx="0">
                  <c:v>41</c:v>
                </c:pt>
                <c:pt idx="1">
                  <c:v>1</c:v>
                </c:pt>
                <c:pt idx="2">
                  <c:v>60</c:v>
                </c:pt>
                <c:pt idx="3">
                  <c:v>93</c:v>
                </c:pt>
                <c:pt idx="4">
                  <c:v>61</c:v>
                </c:pt>
                <c:pt idx="5">
                  <c:v>12</c:v>
                </c:pt>
                <c:pt idx="6">
                  <c:v>78</c:v>
                </c:pt>
                <c:pt idx="7">
                  <c:v>84</c:v>
                </c:pt>
                <c:pt idx="8">
                  <c:v>18</c:v>
                </c:pt>
                <c:pt idx="9">
                  <c:v>38</c:v>
                </c:pt>
                <c:pt idx="10">
                  <c:v>36</c:v>
                </c:pt>
                <c:pt idx="11">
                  <c:v>25</c:v>
                </c:pt>
                <c:pt idx="12">
                  <c:v>6.63</c:v>
                </c:pt>
                <c:pt idx="13">
                  <c:v>95</c:v>
                </c:pt>
                <c:pt idx="14">
                  <c:v>88</c:v>
                </c:pt>
                <c:pt idx="15">
                  <c:v>41</c:v>
                </c:pt>
                <c:pt idx="16">
                  <c:v>14</c:v>
                </c:pt>
                <c:pt idx="17">
                  <c:v>0</c:v>
                </c:pt>
                <c:pt idx="18">
                  <c:v>13</c:v>
                </c:pt>
                <c:pt idx="19">
                  <c:v>81</c:v>
                </c:pt>
                <c:pt idx="20">
                  <c:v>0</c:v>
                </c:pt>
                <c:pt idx="21">
                  <c:v>56</c:v>
                </c:pt>
                <c:pt idx="22">
                  <c:v>77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</c:numCache>
            </c:numRef>
          </c:val>
        </c:ser>
        <c:overlap val="100"/>
        <c:axId val="14450533"/>
        <c:axId val="62945934"/>
      </c:barChart>
      <c:catAx>
        <c:axId val="14450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62945934"/>
        <c:crosses val="autoZero"/>
        <c:auto val="1"/>
        <c:lblOffset val="100"/>
        <c:tickLblSkip val="1"/>
        <c:noMultiLvlLbl val="0"/>
      </c:catAx>
      <c:valAx>
        <c:axId val="629459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4450533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25"/>
          <c:y val="0.85425"/>
          <c:w val="0.23425"/>
          <c:h val="0.1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11.15'!$E$9</c:f>
              <c:strCache>
                <c:ptCount val="1"/>
                <c:pt idx="0">
                  <c:v>Agricultural use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11.15'!$D$10:$D$37</c:f>
              <c:strCache>
                <c:ptCount val="28"/>
                <c:pt idx="0">
                  <c:v>Cyprus</c:v>
                </c:pt>
                <c:pt idx="1">
                  <c:v>Ireland</c:v>
                </c:pt>
                <c:pt idx="2">
                  <c:v>United Kingdom</c:v>
                </c:pt>
                <c:pt idx="3">
                  <c:v>Spain</c:v>
                </c:pt>
                <c:pt idx="4">
                  <c:v>Lithuania</c:v>
                </c:pt>
                <c:pt idx="5">
                  <c:v>Luxembourg</c:v>
                </c:pt>
                <c:pt idx="6">
                  <c:v>France</c:v>
                </c:pt>
                <c:pt idx="7">
                  <c:v>Latvia</c:v>
                </c:pt>
                <c:pt idx="8">
                  <c:v>Czech Republic</c:v>
                </c:pt>
                <c:pt idx="9">
                  <c:v>Germany</c:v>
                </c:pt>
                <c:pt idx="10">
                  <c:v>Italy</c:v>
                </c:pt>
                <c:pt idx="11">
                  <c:v>Hungary</c:v>
                </c:pt>
                <c:pt idx="12">
                  <c:v>Bulgaria</c:v>
                </c:pt>
                <c:pt idx="13">
                  <c:v>Belgium</c:v>
                </c:pt>
                <c:pt idx="14">
                  <c:v>Poland</c:v>
                </c:pt>
                <c:pt idx="15">
                  <c:v>Austria</c:v>
                </c:pt>
                <c:pt idx="16">
                  <c:v>Finland</c:v>
                </c:pt>
                <c:pt idx="17">
                  <c:v>Estonia</c:v>
                </c:pt>
                <c:pt idx="18">
                  <c:v>Sweden</c:v>
                </c:pt>
                <c:pt idx="19">
                  <c:v>Romania</c:v>
                </c:pt>
                <c:pt idx="20">
                  <c:v>Slovakia</c:v>
                </c:pt>
                <c:pt idx="21">
                  <c:v>Slovenia</c:v>
                </c:pt>
                <c:pt idx="22">
                  <c:v>Netherlands</c:v>
                </c:pt>
                <c:pt idx="23">
                  <c:v>Malta</c:v>
                </c:pt>
                <c:pt idx="24">
                  <c:v>Greece</c:v>
                </c:pt>
                <c:pt idx="25">
                  <c:v>Norway</c:v>
                </c:pt>
                <c:pt idx="26">
                  <c:v>Switzerland</c:v>
                </c:pt>
                <c:pt idx="27">
                  <c:v>Iceland</c:v>
                </c:pt>
              </c:strCache>
            </c:strRef>
          </c:cat>
          <c:val>
            <c:numRef>
              <c:f>'Figure 11.15'!$E$10:$E$37</c:f>
              <c:numCache>
                <c:ptCount val="28"/>
                <c:pt idx="0">
                  <c:v>83.3</c:v>
                </c:pt>
                <c:pt idx="1">
                  <c:v>69.3</c:v>
                </c:pt>
                <c:pt idx="2">
                  <c:v>68.9</c:v>
                </c:pt>
                <c:pt idx="3">
                  <c:v>64.5</c:v>
                </c:pt>
                <c:pt idx="4">
                  <c:v>61</c:v>
                </c:pt>
                <c:pt idx="5">
                  <c:v>50</c:v>
                </c:pt>
                <c:pt idx="6">
                  <c:v>43.9</c:v>
                </c:pt>
                <c:pt idx="7">
                  <c:v>38.1</c:v>
                </c:pt>
                <c:pt idx="8">
                  <c:v>32</c:v>
                </c:pt>
                <c:pt idx="9">
                  <c:v>28.8</c:v>
                </c:pt>
                <c:pt idx="10">
                  <c:v>22.4</c:v>
                </c:pt>
                <c:pt idx="11">
                  <c:v>22.3</c:v>
                </c:pt>
                <c:pt idx="12">
                  <c:v>22.2</c:v>
                </c:pt>
                <c:pt idx="13">
                  <c:v>18.8</c:v>
                </c:pt>
                <c:pt idx="14">
                  <c:v>18.4</c:v>
                </c:pt>
                <c:pt idx="15">
                  <c:v>15.3</c:v>
                </c:pt>
                <c:pt idx="16">
                  <c:v>11.9</c:v>
                </c:pt>
                <c:pt idx="17">
                  <c:v>10.7</c:v>
                </c:pt>
                <c:pt idx="18">
                  <c:v>9.1</c:v>
                </c:pt>
                <c:pt idx="19">
                  <c:v>1.7857142857142856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63.4</c:v>
                </c:pt>
                <c:pt idx="26">
                  <c:v>9.5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11.15'!$F$9</c:f>
              <c:strCache>
                <c:ptCount val="1"/>
                <c:pt idx="0">
                  <c:v>Compost and other applications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11.15'!$D$10:$D$37</c:f>
              <c:strCache>
                <c:ptCount val="28"/>
                <c:pt idx="0">
                  <c:v>Cyprus</c:v>
                </c:pt>
                <c:pt idx="1">
                  <c:v>Ireland</c:v>
                </c:pt>
                <c:pt idx="2">
                  <c:v>United Kingdom</c:v>
                </c:pt>
                <c:pt idx="3">
                  <c:v>Spain</c:v>
                </c:pt>
                <c:pt idx="4">
                  <c:v>Lithuania</c:v>
                </c:pt>
                <c:pt idx="5">
                  <c:v>Luxembourg</c:v>
                </c:pt>
                <c:pt idx="6">
                  <c:v>France</c:v>
                </c:pt>
                <c:pt idx="7">
                  <c:v>Latvia</c:v>
                </c:pt>
                <c:pt idx="8">
                  <c:v>Czech Republic</c:v>
                </c:pt>
                <c:pt idx="9">
                  <c:v>Germany</c:v>
                </c:pt>
                <c:pt idx="10">
                  <c:v>Italy</c:v>
                </c:pt>
                <c:pt idx="11">
                  <c:v>Hungary</c:v>
                </c:pt>
                <c:pt idx="12">
                  <c:v>Bulgaria</c:v>
                </c:pt>
                <c:pt idx="13">
                  <c:v>Belgium</c:v>
                </c:pt>
                <c:pt idx="14">
                  <c:v>Poland</c:v>
                </c:pt>
                <c:pt idx="15">
                  <c:v>Austria</c:v>
                </c:pt>
                <c:pt idx="16">
                  <c:v>Finland</c:v>
                </c:pt>
                <c:pt idx="17">
                  <c:v>Estonia</c:v>
                </c:pt>
                <c:pt idx="18">
                  <c:v>Sweden</c:v>
                </c:pt>
                <c:pt idx="19">
                  <c:v>Romania</c:v>
                </c:pt>
                <c:pt idx="20">
                  <c:v>Slovakia</c:v>
                </c:pt>
                <c:pt idx="21">
                  <c:v>Slovenia</c:v>
                </c:pt>
                <c:pt idx="22">
                  <c:v>Netherlands</c:v>
                </c:pt>
                <c:pt idx="23">
                  <c:v>Malta</c:v>
                </c:pt>
                <c:pt idx="24">
                  <c:v>Greece</c:v>
                </c:pt>
                <c:pt idx="25">
                  <c:v>Norway</c:v>
                </c:pt>
                <c:pt idx="26">
                  <c:v>Switzerland</c:v>
                </c:pt>
                <c:pt idx="27">
                  <c:v>Iceland</c:v>
                </c:pt>
              </c:strCache>
            </c:strRef>
          </c:cat>
          <c:val>
            <c:numRef>
              <c:f>'Figure 11.15'!$F$10:$F$37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0.8</c:v>
                </c:pt>
                <c:pt idx="3">
                  <c:v>0</c:v>
                </c:pt>
                <c:pt idx="4">
                  <c:v>17.1</c:v>
                </c:pt>
                <c:pt idx="5">
                  <c:v>16.7</c:v>
                </c:pt>
                <c:pt idx="6">
                  <c:v>15.8</c:v>
                </c:pt>
                <c:pt idx="7">
                  <c:v>9.5</c:v>
                </c:pt>
                <c:pt idx="8">
                  <c:v>46.5</c:v>
                </c:pt>
                <c:pt idx="9">
                  <c:v>21.6</c:v>
                </c:pt>
                <c:pt idx="10">
                  <c:v>21.8</c:v>
                </c:pt>
                <c:pt idx="11">
                  <c:v>45.7</c:v>
                </c:pt>
                <c:pt idx="12">
                  <c:v>0</c:v>
                </c:pt>
                <c:pt idx="13">
                  <c:v>0</c:v>
                </c:pt>
                <c:pt idx="14">
                  <c:v>4.7</c:v>
                </c:pt>
                <c:pt idx="15">
                  <c:v>29</c:v>
                </c:pt>
                <c:pt idx="16">
                  <c:v>80</c:v>
                </c:pt>
                <c:pt idx="17">
                  <c:v>3.6</c:v>
                </c:pt>
                <c:pt idx="18">
                  <c:v>33.6</c:v>
                </c:pt>
                <c:pt idx="19">
                  <c:v>5.357142857142857</c:v>
                </c:pt>
                <c:pt idx="20">
                  <c:v>67.3</c:v>
                </c:pt>
                <c:pt idx="21">
                  <c:v>18.181818181818183</c:v>
                </c:pt>
                <c:pt idx="22">
                  <c:v>13.4</c:v>
                </c:pt>
                <c:pt idx="23">
                  <c:v>0</c:v>
                </c:pt>
                <c:pt idx="24">
                  <c:v>0</c:v>
                </c:pt>
                <c:pt idx="25">
                  <c:v>17.8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11.15'!$G$9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11.15'!$D$10:$D$37</c:f>
              <c:strCache>
                <c:ptCount val="28"/>
                <c:pt idx="0">
                  <c:v>Cyprus</c:v>
                </c:pt>
                <c:pt idx="1">
                  <c:v>Ireland</c:v>
                </c:pt>
                <c:pt idx="2">
                  <c:v>United Kingdom</c:v>
                </c:pt>
                <c:pt idx="3">
                  <c:v>Spain</c:v>
                </c:pt>
                <c:pt idx="4">
                  <c:v>Lithuania</c:v>
                </c:pt>
                <c:pt idx="5">
                  <c:v>Luxembourg</c:v>
                </c:pt>
                <c:pt idx="6">
                  <c:v>France</c:v>
                </c:pt>
                <c:pt idx="7">
                  <c:v>Latvia</c:v>
                </c:pt>
                <c:pt idx="8">
                  <c:v>Czech Republic</c:v>
                </c:pt>
                <c:pt idx="9">
                  <c:v>Germany</c:v>
                </c:pt>
                <c:pt idx="10">
                  <c:v>Italy</c:v>
                </c:pt>
                <c:pt idx="11">
                  <c:v>Hungary</c:v>
                </c:pt>
                <c:pt idx="12">
                  <c:v>Bulgaria</c:v>
                </c:pt>
                <c:pt idx="13">
                  <c:v>Belgium</c:v>
                </c:pt>
                <c:pt idx="14">
                  <c:v>Poland</c:v>
                </c:pt>
                <c:pt idx="15">
                  <c:v>Austria</c:v>
                </c:pt>
                <c:pt idx="16">
                  <c:v>Finland</c:v>
                </c:pt>
                <c:pt idx="17">
                  <c:v>Estonia</c:v>
                </c:pt>
                <c:pt idx="18">
                  <c:v>Sweden</c:v>
                </c:pt>
                <c:pt idx="19">
                  <c:v>Romania</c:v>
                </c:pt>
                <c:pt idx="20">
                  <c:v>Slovakia</c:v>
                </c:pt>
                <c:pt idx="21">
                  <c:v>Slovenia</c:v>
                </c:pt>
                <c:pt idx="22">
                  <c:v>Netherlands</c:v>
                </c:pt>
                <c:pt idx="23">
                  <c:v>Malta</c:v>
                </c:pt>
                <c:pt idx="24">
                  <c:v>Greece</c:v>
                </c:pt>
                <c:pt idx="25">
                  <c:v>Norway</c:v>
                </c:pt>
                <c:pt idx="26">
                  <c:v>Switzerland</c:v>
                </c:pt>
                <c:pt idx="27">
                  <c:v>Iceland</c:v>
                </c:pt>
              </c:strCache>
            </c:strRef>
          </c:cat>
          <c:val>
            <c:numRef>
              <c:f>'Figure 11.15'!$G$10:$G$37</c:f>
              <c:numCache>
                <c:ptCount val="28"/>
                <c:pt idx="0">
                  <c:v>0</c:v>
                </c:pt>
                <c:pt idx="1">
                  <c:v>5.7</c:v>
                </c:pt>
                <c:pt idx="2">
                  <c:v>5.4</c:v>
                </c:pt>
                <c:pt idx="3">
                  <c:v>15.8</c:v>
                </c:pt>
                <c:pt idx="4">
                  <c:v>22</c:v>
                </c:pt>
                <c:pt idx="5">
                  <c:v>33.3</c:v>
                </c:pt>
                <c:pt idx="6">
                  <c:v>21</c:v>
                </c:pt>
                <c:pt idx="7">
                  <c:v>0</c:v>
                </c:pt>
                <c:pt idx="8">
                  <c:v>5.2</c:v>
                </c:pt>
                <c:pt idx="9">
                  <c:v>0.2</c:v>
                </c:pt>
                <c:pt idx="10">
                  <c:v>41.8</c:v>
                </c:pt>
                <c:pt idx="11">
                  <c:v>28.8</c:v>
                </c:pt>
                <c:pt idx="12">
                  <c:v>77.8</c:v>
                </c:pt>
                <c:pt idx="13">
                  <c:v>8</c:v>
                </c:pt>
                <c:pt idx="14">
                  <c:v>23.5</c:v>
                </c:pt>
                <c:pt idx="15">
                  <c:v>9.8</c:v>
                </c:pt>
                <c:pt idx="16">
                  <c:v>6.3</c:v>
                </c:pt>
                <c:pt idx="17">
                  <c:v>17.9</c:v>
                </c:pt>
                <c:pt idx="18">
                  <c:v>10.9</c:v>
                </c:pt>
                <c:pt idx="19">
                  <c:v>78.57142857142857</c:v>
                </c:pt>
                <c:pt idx="20">
                  <c:v>23.6</c:v>
                </c:pt>
                <c:pt idx="21">
                  <c:v>40.909090909090914</c:v>
                </c:pt>
                <c:pt idx="22">
                  <c:v>4.2</c:v>
                </c:pt>
                <c:pt idx="23">
                  <c:v>100</c:v>
                </c:pt>
                <c:pt idx="24">
                  <c:v>97.6</c:v>
                </c:pt>
                <c:pt idx="25">
                  <c:v>8.9</c:v>
                </c:pt>
                <c:pt idx="26">
                  <c:v>0.5</c:v>
                </c:pt>
                <c:pt idx="27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'Figure 11.15'!$H$9</c:f>
              <c:strCache>
                <c:ptCount val="1"/>
                <c:pt idx="0">
                  <c:v>Incineration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11.15'!$D$10:$D$37</c:f>
              <c:strCache>
                <c:ptCount val="28"/>
                <c:pt idx="0">
                  <c:v>Cyprus</c:v>
                </c:pt>
                <c:pt idx="1">
                  <c:v>Ireland</c:v>
                </c:pt>
                <c:pt idx="2">
                  <c:v>United Kingdom</c:v>
                </c:pt>
                <c:pt idx="3">
                  <c:v>Spain</c:v>
                </c:pt>
                <c:pt idx="4">
                  <c:v>Lithuania</c:v>
                </c:pt>
                <c:pt idx="5">
                  <c:v>Luxembourg</c:v>
                </c:pt>
                <c:pt idx="6">
                  <c:v>France</c:v>
                </c:pt>
                <c:pt idx="7">
                  <c:v>Latvia</c:v>
                </c:pt>
                <c:pt idx="8">
                  <c:v>Czech Republic</c:v>
                </c:pt>
                <c:pt idx="9">
                  <c:v>Germany</c:v>
                </c:pt>
                <c:pt idx="10">
                  <c:v>Italy</c:v>
                </c:pt>
                <c:pt idx="11">
                  <c:v>Hungary</c:v>
                </c:pt>
                <c:pt idx="12">
                  <c:v>Bulgaria</c:v>
                </c:pt>
                <c:pt idx="13">
                  <c:v>Belgium</c:v>
                </c:pt>
                <c:pt idx="14">
                  <c:v>Poland</c:v>
                </c:pt>
                <c:pt idx="15">
                  <c:v>Austria</c:v>
                </c:pt>
                <c:pt idx="16">
                  <c:v>Finland</c:v>
                </c:pt>
                <c:pt idx="17">
                  <c:v>Estonia</c:v>
                </c:pt>
                <c:pt idx="18">
                  <c:v>Sweden</c:v>
                </c:pt>
                <c:pt idx="19">
                  <c:v>Romania</c:v>
                </c:pt>
                <c:pt idx="20">
                  <c:v>Slovakia</c:v>
                </c:pt>
                <c:pt idx="21">
                  <c:v>Slovenia</c:v>
                </c:pt>
                <c:pt idx="22">
                  <c:v>Netherlands</c:v>
                </c:pt>
                <c:pt idx="23">
                  <c:v>Malta</c:v>
                </c:pt>
                <c:pt idx="24">
                  <c:v>Greece</c:v>
                </c:pt>
                <c:pt idx="25">
                  <c:v>Norway</c:v>
                </c:pt>
                <c:pt idx="26">
                  <c:v>Switzerland</c:v>
                </c:pt>
                <c:pt idx="27">
                  <c:v>Iceland</c:v>
                </c:pt>
              </c:strCache>
            </c:strRef>
          </c:cat>
          <c:val>
            <c:numRef>
              <c:f>'Figure 11.15'!$H$10:$H$37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15.9</c:v>
                </c:pt>
                <c:pt idx="3">
                  <c:v>3.8</c:v>
                </c:pt>
                <c:pt idx="4">
                  <c:v>0</c:v>
                </c:pt>
                <c:pt idx="5">
                  <c:v>0</c:v>
                </c:pt>
                <c:pt idx="6">
                  <c:v>16.8</c:v>
                </c:pt>
                <c:pt idx="7">
                  <c:v>0</c:v>
                </c:pt>
                <c:pt idx="8">
                  <c:v>0</c:v>
                </c:pt>
                <c:pt idx="9">
                  <c:v>49.4</c:v>
                </c:pt>
                <c:pt idx="10">
                  <c:v>2.9</c:v>
                </c:pt>
                <c:pt idx="11">
                  <c:v>0</c:v>
                </c:pt>
                <c:pt idx="12">
                  <c:v>0</c:v>
                </c:pt>
                <c:pt idx="13">
                  <c:v>32.1</c:v>
                </c:pt>
                <c:pt idx="14">
                  <c:v>0.4</c:v>
                </c:pt>
                <c:pt idx="15">
                  <c:v>38.4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22.727272727272727</c:v>
                </c:pt>
                <c:pt idx="22">
                  <c:v>70.5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89.5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11.15'!$I$9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11.15'!$D$10:$D$37</c:f>
              <c:strCache>
                <c:ptCount val="28"/>
                <c:pt idx="0">
                  <c:v>Cyprus</c:v>
                </c:pt>
                <c:pt idx="1">
                  <c:v>Ireland</c:v>
                </c:pt>
                <c:pt idx="2">
                  <c:v>United Kingdom</c:v>
                </c:pt>
                <c:pt idx="3">
                  <c:v>Spain</c:v>
                </c:pt>
                <c:pt idx="4">
                  <c:v>Lithuania</c:v>
                </c:pt>
                <c:pt idx="5">
                  <c:v>Luxembourg</c:v>
                </c:pt>
                <c:pt idx="6">
                  <c:v>France</c:v>
                </c:pt>
                <c:pt idx="7">
                  <c:v>Latvia</c:v>
                </c:pt>
                <c:pt idx="8">
                  <c:v>Czech Republic</c:v>
                </c:pt>
                <c:pt idx="9">
                  <c:v>Germany</c:v>
                </c:pt>
                <c:pt idx="10">
                  <c:v>Italy</c:v>
                </c:pt>
                <c:pt idx="11">
                  <c:v>Hungary</c:v>
                </c:pt>
                <c:pt idx="12">
                  <c:v>Bulgaria</c:v>
                </c:pt>
                <c:pt idx="13">
                  <c:v>Belgium</c:v>
                </c:pt>
                <c:pt idx="14">
                  <c:v>Poland</c:v>
                </c:pt>
                <c:pt idx="15">
                  <c:v>Austria</c:v>
                </c:pt>
                <c:pt idx="16">
                  <c:v>Finland</c:v>
                </c:pt>
                <c:pt idx="17">
                  <c:v>Estonia</c:v>
                </c:pt>
                <c:pt idx="18">
                  <c:v>Sweden</c:v>
                </c:pt>
                <c:pt idx="19">
                  <c:v>Romania</c:v>
                </c:pt>
                <c:pt idx="20">
                  <c:v>Slovakia</c:v>
                </c:pt>
                <c:pt idx="21">
                  <c:v>Slovenia</c:v>
                </c:pt>
                <c:pt idx="22">
                  <c:v>Netherlands</c:v>
                </c:pt>
                <c:pt idx="23">
                  <c:v>Malta</c:v>
                </c:pt>
                <c:pt idx="24">
                  <c:v>Greece</c:v>
                </c:pt>
                <c:pt idx="25">
                  <c:v>Norway</c:v>
                </c:pt>
                <c:pt idx="26">
                  <c:v>Switzerland</c:v>
                </c:pt>
                <c:pt idx="27">
                  <c:v>Iceland</c:v>
                </c:pt>
              </c:strCache>
            </c:strRef>
          </c:cat>
          <c:val>
            <c:numRef>
              <c:f>'Figure 11.15'!$I$10:$I$37</c:f>
              <c:numCache>
                <c:ptCount val="28"/>
                <c:pt idx="0">
                  <c:v>0</c:v>
                </c:pt>
                <c:pt idx="1">
                  <c:v>25</c:v>
                </c:pt>
                <c:pt idx="2">
                  <c:v>8.9</c:v>
                </c:pt>
                <c:pt idx="3">
                  <c:v>15.9</c:v>
                </c:pt>
                <c:pt idx="4">
                  <c:v>0</c:v>
                </c:pt>
                <c:pt idx="5">
                  <c:v>0</c:v>
                </c:pt>
                <c:pt idx="6">
                  <c:v>2.5</c:v>
                </c:pt>
                <c:pt idx="7">
                  <c:v>42.9</c:v>
                </c:pt>
                <c:pt idx="8">
                  <c:v>16.3</c:v>
                </c:pt>
                <c:pt idx="9">
                  <c:v>0</c:v>
                </c:pt>
                <c:pt idx="10">
                  <c:v>11</c:v>
                </c:pt>
                <c:pt idx="11">
                  <c:v>3.3</c:v>
                </c:pt>
                <c:pt idx="12">
                  <c:v>0</c:v>
                </c:pt>
                <c:pt idx="13">
                  <c:v>41.1</c:v>
                </c:pt>
                <c:pt idx="14">
                  <c:v>53.3</c:v>
                </c:pt>
                <c:pt idx="15">
                  <c:v>7.1</c:v>
                </c:pt>
                <c:pt idx="16">
                  <c:v>1.9</c:v>
                </c:pt>
                <c:pt idx="17">
                  <c:v>67.9</c:v>
                </c:pt>
                <c:pt idx="18">
                  <c:v>10</c:v>
                </c:pt>
                <c:pt idx="19">
                  <c:v>14.285714285714285</c:v>
                </c:pt>
                <c:pt idx="20">
                  <c:v>9.1</c:v>
                </c:pt>
                <c:pt idx="21">
                  <c:v>18.181818181818183</c:v>
                </c:pt>
                <c:pt idx="22">
                  <c:v>12.5</c:v>
                </c:pt>
                <c:pt idx="23">
                  <c:v>0</c:v>
                </c:pt>
                <c:pt idx="24">
                  <c:v>2.4</c:v>
                </c:pt>
                <c:pt idx="25">
                  <c:v>7.9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'Figure 11.15'!$J$9</c:f>
              <c:strCache>
                <c:ptCount val="1"/>
                <c:pt idx="0">
                  <c:v>Data not available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11.15'!$D$10:$D$37</c:f>
              <c:strCache>
                <c:ptCount val="28"/>
                <c:pt idx="0">
                  <c:v>Cyprus</c:v>
                </c:pt>
                <c:pt idx="1">
                  <c:v>Ireland</c:v>
                </c:pt>
                <c:pt idx="2">
                  <c:v>United Kingdom</c:v>
                </c:pt>
                <c:pt idx="3">
                  <c:v>Spain</c:v>
                </c:pt>
                <c:pt idx="4">
                  <c:v>Lithuania</c:v>
                </c:pt>
                <c:pt idx="5">
                  <c:v>Luxembourg</c:v>
                </c:pt>
                <c:pt idx="6">
                  <c:v>France</c:v>
                </c:pt>
                <c:pt idx="7">
                  <c:v>Latvia</c:v>
                </c:pt>
                <c:pt idx="8">
                  <c:v>Czech Republic</c:v>
                </c:pt>
                <c:pt idx="9">
                  <c:v>Germany</c:v>
                </c:pt>
                <c:pt idx="10">
                  <c:v>Italy</c:v>
                </c:pt>
                <c:pt idx="11">
                  <c:v>Hungary</c:v>
                </c:pt>
                <c:pt idx="12">
                  <c:v>Bulgaria</c:v>
                </c:pt>
                <c:pt idx="13">
                  <c:v>Belgium</c:v>
                </c:pt>
                <c:pt idx="14">
                  <c:v>Poland</c:v>
                </c:pt>
                <c:pt idx="15">
                  <c:v>Austria</c:v>
                </c:pt>
                <c:pt idx="16">
                  <c:v>Finland</c:v>
                </c:pt>
                <c:pt idx="17">
                  <c:v>Estonia</c:v>
                </c:pt>
                <c:pt idx="18">
                  <c:v>Sweden</c:v>
                </c:pt>
                <c:pt idx="19">
                  <c:v>Romania</c:v>
                </c:pt>
                <c:pt idx="20">
                  <c:v>Slovakia</c:v>
                </c:pt>
                <c:pt idx="21">
                  <c:v>Slovenia</c:v>
                </c:pt>
                <c:pt idx="22">
                  <c:v>Netherlands</c:v>
                </c:pt>
                <c:pt idx="23">
                  <c:v>Malta</c:v>
                </c:pt>
                <c:pt idx="24">
                  <c:v>Greece</c:v>
                </c:pt>
                <c:pt idx="25">
                  <c:v>Norway</c:v>
                </c:pt>
                <c:pt idx="26">
                  <c:v>Switzerland</c:v>
                </c:pt>
                <c:pt idx="27">
                  <c:v>Iceland</c:v>
                </c:pt>
              </c:strCache>
            </c:strRef>
          </c:cat>
          <c:val>
            <c:numRef>
              <c:f>'Figure 11.15'!$J$10:$J$37</c:f>
              <c:numCache>
                <c:ptCount val="28"/>
                <c:pt idx="0">
                  <c:v>16.7</c:v>
                </c:pt>
                <c:pt idx="7">
                  <c:v>9.5</c:v>
                </c:pt>
                <c:pt idx="18">
                  <c:v>36.4</c:v>
                </c:pt>
                <c:pt idx="25">
                  <c:v>2</c:v>
                </c:pt>
              </c:numCache>
            </c:numRef>
          </c:val>
        </c:ser>
        <c:overlap val="100"/>
        <c:axId val="29642495"/>
        <c:axId val="65455864"/>
      </c:barChart>
      <c:catAx>
        <c:axId val="2964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65455864"/>
        <c:crosses val="autoZero"/>
        <c:auto val="1"/>
        <c:lblOffset val="100"/>
        <c:tickLblSkip val="1"/>
        <c:noMultiLvlLbl val="0"/>
      </c:catAx>
      <c:valAx>
        <c:axId val="654558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964249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25"/>
          <c:y val="0.7085"/>
          <c:w val="0.4655"/>
          <c:h val="0.2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Myriad Pro"/>
                <a:ea typeface="Myriad Pro"/>
                <a:cs typeface="Myriad Pro"/>
              </a:rPr>
              <a:t>1996</a:t>
            </a:r>
          </a:p>
        </c:rich>
      </c:tx>
      <c:layout>
        <c:manualLayout>
          <c:xMode val="factor"/>
          <c:yMode val="factor"/>
          <c:x val="0.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65"/>
          <c:y val="0.238"/>
          <c:w val="0.25925"/>
          <c:h val="0.50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Mining &amp; 
quarrying
0.7%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Electricity, gas 
&amp; water supply
2.9%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Transport, storage 
&amp; communication
7.0%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Other services &amp; construction
57.5%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11.1'!$D$11:$D$16</c:f>
              <c:strCache>
                <c:ptCount val="6"/>
                <c:pt idx="0">
                  <c:v>Agriculture, hunting,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 &amp; water supply</c:v>
                </c:pt>
                <c:pt idx="4">
                  <c:v>Transport, storage &amp; communication</c:v>
                </c:pt>
                <c:pt idx="5">
                  <c:v>Other services &amp; construction</c:v>
                </c:pt>
              </c:strCache>
            </c:strRef>
          </c:cat>
          <c:val>
            <c:numRef>
              <c:f>'Figure 11.1'!$E$11:$E$16</c:f>
              <c:numCache>
                <c:ptCount val="6"/>
                <c:pt idx="0">
                  <c:v>341736.6588008279</c:v>
                </c:pt>
                <c:pt idx="1">
                  <c:v>108936.27274699211</c:v>
                </c:pt>
                <c:pt idx="2">
                  <c:v>4463238.839645844</c:v>
                </c:pt>
                <c:pt idx="3">
                  <c:v>438180.42062213254</c:v>
                </c:pt>
                <c:pt idx="4">
                  <c:v>1061784.9152602481</c:v>
                </c:pt>
                <c:pt idx="5">
                  <c:v>8662264.790431704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'Figure 11.16'!$D$11</c:f>
              <c:strCache>
                <c:ptCount val="1"/>
                <c:pt idx="0">
                  <c:v>Gross domestic product (GDP)</c:v>
                </c:pt>
              </c:strCache>
            </c:strRef>
          </c:tx>
          <c:spPr>
            <a:ln w="25400">
              <a:solidFill>
                <a:srgbClr val="B2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11.16'!$E$10:$L$10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'Figure 11.16'!$E$11:$L$11</c:f>
              <c:numCache>
                <c:ptCount val="8"/>
                <c:pt idx="0">
                  <c:v>100</c:v>
                </c:pt>
                <c:pt idx="1">
                  <c:v>101.98100110504957</c:v>
                </c:pt>
                <c:pt idx="2">
                  <c:v>103.25588748477897</c:v>
                </c:pt>
                <c:pt idx="3">
                  <c:v>104.64928008559353</c:v>
                </c:pt>
                <c:pt idx="4">
                  <c:v>107.27918710207685</c:v>
                </c:pt>
                <c:pt idx="5">
                  <c:v>109.38835393352704</c:v>
                </c:pt>
                <c:pt idx="6">
                  <c:v>112.9094819865212</c:v>
                </c:pt>
                <c:pt idx="7">
                  <c:v>116.2896268717165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11.16'!$D$12</c:f>
              <c:strCache>
                <c:ptCount val="1"/>
                <c:pt idx="0">
                  <c:v>Domestic material consumption (DMC)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11.16'!$E$10:$L$10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'Figure 11.16'!$E$12:$L$12</c:f>
              <c:numCache>
                <c:ptCount val="8"/>
                <c:pt idx="0">
                  <c:v>100</c:v>
                </c:pt>
                <c:pt idx="1">
                  <c:v>99.03745908892255</c:v>
                </c:pt>
                <c:pt idx="2">
                  <c:v>97.83904998792319</c:v>
                </c:pt>
                <c:pt idx="3">
                  <c:v>97.48247392277676</c:v>
                </c:pt>
                <c:pt idx="4">
                  <c:v>102.24686117143649</c:v>
                </c:pt>
                <c:pt idx="5">
                  <c:v>103.29392133719348</c:v>
                </c:pt>
                <c:pt idx="6">
                  <c:v>105.8458795344738</c:v>
                </c:pt>
                <c:pt idx="7">
                  <c:v>107.92974297340312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11.16'!$D$13</c:f>
              <c:strCache>
                <c:ptCount val="1"/>
                <c:pt idx="0">
                  <c:v>Resource productivity: GDP/DMC</c:v>
                </c:pt>
              </c:strCache>
            </c:strRef>
          </c:tx>
          <c:spPr>
            <a:ln w="25400">
              <a:solidFill>
                <a:srgbClr val="66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11.16'!$E$10:$L$10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'Figure 11.16'!$E$13:$L$13</c:f>
              <c:numCache>
                <c:ptCount val="8"/>
                <c:pt idx="0">
                  <c:v>100</c:v>
                </c:pt>
                <c:pt idx="1">
                  <c:v>102.97215017752438</c:v>
                </c:pt>
                <c:pt idx="2">
                  <c:v>105.53647801928207</c:v>
                </c:pt>
                <c:pt idx="3">
                  <c:v>107.35189196008108</c:v>
                </c:pt>
                <c:pt idx="4">
                  <c:v>104.92174123780944</c:v>
                </c:pt>
                <c:pt idx="5">
                  <c:v>105.9000883279848</c:v>
                </c:pt>
                <c:pt idx="6">
                  <c:v>106.67347891397776</c:v>
                </c:pt>
                <c:pt idx="7">
                  <c:v>107.74567201589045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11.16'!$D$14</c:f>
              <c:strCache>
                <c:ptCount val="1"/>
                <c:pt idx="0">
                  <c:v>DMC/capita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11.16'!$E$10:$L$10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'Figure 11.16'!$E$14:$L$14</c:f>
              <c:numCache>
                <c:ptCount val="8"/>
                <c:pt idx="0">
                  <c:v>100</c:v>
                </c:pt>
                <c:pt idx="1">
                  <c:v>98.84675034960544</c:v>
                </c:pt>
                <c:pt idx="2">
                  <c:v>97.36290747271828</c:v>
                </c:pt>
                <c:pt idx="3">
                  <c:v>96.59531740876723</c:v>
                </c:pt>
                <c:pt idx="4">
                  <c:v>100.85282468659614</c:v>
                </c:pt>
                <c:pt idx="5">
                  <c:v>101.4526943555985</c:v>
                </c:pt>
                <c:pt idx="6">
                  <c:v>103.52312941054758</c:v>
                </c:pt>
                <c:pt idx="7">
                  <c:v>105.05193760689751</c:v>
                </c:pt>
              </c:numCache>
            </c:numRef>
          </c:val>
          <c:smooth val="0"/>
        </c:ser>
        <c:axId val="52231865"/>
        <c:axId val="324738"/>
      </c:lineChart>
      <c:catAx>
        <c:axId val="52231865"/>
        <c:scaling>
          <c:orientation val="minMax"/>
          <c:min val="1206"/>
        </c:scaling>
        <c:axPos val="b"/>
        <c:delete val="0"/>
        <c:numFmt formatCode="General" sourceLinked="0"/>
        <c:majorTickMark val="out"/>
        <c:minorTickMark val="out"/>
        <c:tickLblPos val="low"/>
        <c:crossAx val="324738"/>
        <c:crossesAt val="100"/>
        <c:auto val="1"/>
        <c:lblOffset val="100"/>
        <c:tickLblSkip val="1"/>
        <c:noMultiLvlLbl val="0"/>
      </c:catAx>
      <c:valAx>
        <c:axId val="324738"/>
        <c:scaling>
          <c:orientation val="minMax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52231865"/>
        <c:crossesAt val="1194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025"/>
          <c:y val="0.80075"/>
          <c:w val="0.51625"/>
          <c:h val="0.1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11.17'!$E$10</c:f>
              <c:strCache>
                <c:ptCount val="1"/>
                <c:pt idx="0">
                  <c:v>Domestic extraction 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11.17'!$D$11:$D$101</c:f>
              <c:strCache>
                <c:ptCount val="91"/>
                <c:pt idx="0">
                  <c:v>                                       </c:v>
                </c:pt>
                <c:pt idx="2">
                  <c:v>Ireland</c:v>
                </c:pt>
                <c:pt idx="5">
                  <c:v>Finland (1)</c:v>
                </c:pt>
                <c:pt idx="8">
                  <c:v>Luxembourg</c:v>
                </c:pt>
                <c:pt idx="11">
                  <c:v>Estonia</c:v>
                </c:pt>
                <c:pt idx="14">
                  <c:v>Slovenia</c:v>
                </c:pt>
                <c:pt idx="17">
                  <c:v>Denmark</c:v>
                </c:pt>
                <c:pt idx="20">
                  <c:v>Belgium (2)</c:v>
                </c:pt>
                <c:pt idx="23">
                  <c:v>Sweden</c:v>
                </c:pt>
                <c:pt idx="26">
                  <c:v>Netherlands</c:v>
                </c:pt>
                <c:pt idx="29">
                  <c:v>Austria</c:v>
                </c:pt>
                <c:pt idx="32">
                  <c:v>Cyprus (2)</c:v>
                </c:pt>
                <c:pt idx="35">
                  <c:v>Latvia</c:v>
                </c:pt>
                <c:pt idx="38">
                  <c:v>Czech Republic</c:v>
                </c:pt>
                <c:pt idx="41">
                  <c:v>Portugal</c:v>
                </c:pt>
                <c:pt idx="44">
                  <c:v>Spain</c:v>
                </c:pt>
                <c:pt idx="47">
                  <c:v>Romania</c:v>
                </c:pt>
                <c:pt idx="50">
                  <c:v>Bulgaria</c:v>
                </c:pt>
                <c:pt idx="53">
                  <c:v>Germany</c:v>
                </c:pt>
                <c:pt idx="56">
                  <c:v>Lithuania</c:v>
                </c:pt>
                <c:pt idx="59">
                  <c:v>Poland</c:v>
                </c:pt>
                <c:pt idx="62">
                  <c:v>Greece (1)</c:v>
                </c:pt>
                <c:pt idx="65">
                  <c:v>Slovakia</c:v>
                </c:pt>
                <c:pt idx="68">
                  <c:v>France</c:v>
                </c:pt>
                <c:pt idx="71">
                  <c:v>Italy</c:v>
                </c:pt>
                <c:pt idx="74">
                  <c:v>United Kingdom</c:v>
                </c:pt>
                <c:pt idx="77">
                  <c:v>Hungary</c:v>
                </c:pt>
                <c:pt idx="80">
                  <c:v>Malta (1)</c:v>
                </c:pt>
                <c:pt idx="83">
                  <c:v>Norway (1)</c:v>
                </c:pt>
                <c:pt idx="86">
                  <c:v>Switzerland</c:v>
                </c:pt>
                <c:pt idx="89">
                  <c:v>Turkey</c:v>
                </c:pt>
              </c:strCache>
            </c:strRef>
          </c:cat>
          <c:val>
            <c:numRef>
              <c:f>'Figure 11.17'!$E$11:$E$101</c:f>
              <c:numCache>
                <c:ptCount val="91"/>
                <c:pt idx="2">
                  <c:v>46.93492892482002</c:v>
                </c:pt>
                <c:pt idx="5">
                  <c:v>34.2930182850797</c:v>
                </c:pt>
                <c:pt idx="8">
                  <c:v>6.1063876213402075</c:v>
                </c:pt>
                <c:pt idx="11">
                  <c:v>28.02771467243857</c:v>
                </c:pt>
                <c:pt idx="14">
                  <c:v>26.177850650456218</c:v>
                </c:pt>
                <c:pt idx="17">
                  <c:v>24.15248009476158</c:v>
                </c:pt>
                <c:pt idx="20">
                  <c:v>12.28077089509397</c:v>
                </c:pt>
                <c:pt idx="23">
                  <c:v>21.16176815886854</c:v>
                </c:pt>
                <c:pt idx="26">
                  <c:v>8.035998599879585</c:v>
                </c:pt>
                <c:pt idx="29">
                  <c:v>16.36241991870219</c:v>
                </c:pt>
                <c:pt idx="32">
                  <c:v>19.962471733737086</c:v>
                </c:pt>
                <c:pt idx="35">
                  <c:v>21.389407885004527</c:v>
                </c:pt>
                <c:pt idx="38">
                  <c:v>18.373068817952383</c:v>
                </c:pt>
                <c:pt idx="41">
                  <c:v>18.114101223236258</c:v>
                </c:pt>
                <c:pt idx="44">
                  <c:v>15.544384953144508</c:v>
                </c:pt>
                <c:pt idx="47">
                  <c:v>18.663679775245097</c:v>
                </c:pt>
                <c:pt idx="50">
                  <c:v>16.87426179187766</c:v>
                </c:pt>
                <c:pt idx="53">
                  <c:v>13.503052618477644</c:v>
                </c:pt>
                <c:pt idx="56">
                  <c:v>12.869732297908117</c:v>
                </c:pt>
                <c:pt idx="59">
                  <c:v>15.556303999731378</c:v>
                </c:pt>
                <c:pt idx="62">
                  <c:v>13.811825165242345</c:v>
                </c:pt>
                <c:pt idx="65">
                  <c:v>10.09983106424339</c:v>
                </c:pt>
                <c:pt idx="68">
                  <c:v>11.50778861083312</c:v>
                </c:pt>
                <c:pt idx="71">
                  <c:v>9.718305398572703</c:v>
                </c:pt>
                <c:pt idx="74">
                  <c:v>10.306208199094494</c:v>
                </c:pt>
                <c:pt idx="77">
                  <c:v>10.012418342982842</c:v>
                </c:pt>
                <c:pt idx="80">
                  <c:v>0.290986431976531</c:v>
                </c:pt>
                <c:pt idx="83">
                  <c:v>74.6807334567384</c:v>
                </c:pt>
                <c:pt idx="86">
                  <c:v>7.841135739297629</c:v>
                </c:pt>
                <c:pt idx="89">
                  <c:v>9.100064775735182</c:v>
                </c:pt>
              </c:numCache>
            </c:numRef>
          </c:val>
        </c:ser>
        <c:ser>
          <c:idx val="2"/>
          <c:order val="1"/>
          <c:tx>
            <c:strRef>
              <c:f>'Figure 11.17'!$F$10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661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11.17'!$D$11:$D$101</c:f>
              <c:strCache>
                <c:ptCount val="91"/>
                <c:pt idx="0">
                  <c:v>                                       </c:v>
                </c:pt>
                <c:pt idx="2">
                  <c:v>Ireland</c:v>
                </c:pt>
                <c:pt idx="5">
                  <c:v>Finland (1)</c:v>
                </c:pt>
                <c:pt idx="8">
                  <c:v>Luxembourg</c:v>
                </c:pt>
                <c:pt idx="11">
                  <c:v>Estonia</c:v>
                </c:pt>
                <c:pt idx="14">
                  <c:v>Slovenia</c:v>
                </c:pt>
                <c:pt idx="17">
                  <c:v>Denmark</c:v>
                </c:pt>
                <c:pt idx="20">
                  <c:v>Belgium (2)</c:v>
                </c:pt>
                <c:pt idx="23">
                  <c:v>Sweden</c:v>
                </c:pt>
                <c:pt idx="26">
                  <c:v>Netherlands</c:v>
                </c:pt>
                <c:pt idx="29">
                  <c:v>Austria</c:v>
                </c:pt>
                <c:pt idx="32">
                  <c:v>Cyprus (2)</c:v>
                </c:pt>
                <c:pt idx="35">
                  <c:v>Latvia</c:v>
                </c:pt>
                <c:pt idx="38">
                  <c:v>Czech Republic</c:v>
                </c:pt>
                <c:pt idx="41">
                  <c:v>Portugal</c:v>
                </c:pt>
                <c:pt idx="44">
                  <c:v>Spain</c:v>
                </c:pt>
                <c:pt idx="47">
                  <c:v>Romania</c:v>
                </c:pt>
                <c:pt idx="50">
                  <c:v>Bulgaria</c:v>
                </c:pt>
                <c:pt idx="53">
                  <c:v>Germany</c:v>
                </c:pt>
                <c:pt idx="56">
                  <c:v>Lithuania</c:v>
                </c:pt>
                <c:pt idx="59">
                  <c:v>Poland</c:v>
                </c:pt>
                <c:pt idx="62">
                  <c:v>Greece (1)</c:v>
                </c:pt>
                <c:pt idx="65">
                  <c:v>Slovakia</c:v>
                </c:pt>
                <c:pt idx="68">
                  <c:v>France</c:v>
                </c:pt>
                <c:pt idx="71">
                  <c:v>Italy</c:v>
                </c:pt>
                <c:pt idx="74">
                  <c:v>United Kingdom</c:v>
                </c:pt>
                <c:pt idx="77">
                  <c:v>Hungary</c:v>
                </c:pt>
                <c:pt idx="80">
                  <c:v>Malta (1)</c:v>
                </c:pt>
                <c:pt idx="83">
                  <c:v>Norway (1)</c:v>
                </c:pt>
                <c:pt idx="86">
                  <c:v>Switzerland</c:v>
                </c:pt>
                <c:pt idx="89">
                  <c:v>Turkey</c:v>
                </c:pt>
              </c:strCache>
            </c:strRef>
          </c:cat>
          <c:val>
            <c:numRef>
              <c:f>'Figure 11.17'!$F$11:$F$101</c:f>
              <c:numCache>
                <c:ptCount val="91"/>
                <c:pt idx="2">
                  <c:v>9.10018703532372</c:v>
                </c:pt>
                <c:pt idx="5">
                  <c:v>12.60901603790709</c:v>
                </c:pt>
                <c:pt idx="8">
                  <c:v>37.93919458574345</c:v>
                </c:pt>
                <c:pt idx="11">
                  <c:v>9.048071777323408</c:v>
                </c:pt>
                <c:pt idx="14">
                  <c:v>10.7431660755222</c:v>
                </c:pt>
                <c:pt idx="17">
                  <c:v>12.694040436236762</c:v>
                </c:pt>
                <c:pt idx="20">
                  <c:v>24.010656954365363</c:v>
                </c:pt>
                <c:pt idx="23">
                  <c:v>8.749874194531497</c:v>
                </c:pt>
                <c:pt idx="26">
                  <c:v>21.744437064776747</c:v>
                </c:pt>
                <c:pt idx="29">
                  <c:v>11.790036636664496</c:v>
                </c:pt>
                <c:pt idx="32">
                  <c:v>7.255281341161798</c:v>
                </c:pt>
                <c:pt idx="35">
                  <c:v>5.346692452001232</c:v>
                </c:pt>
                <c:pt idx="38">
                  <c:v>6.182507931171958</c:v>
                </c:pt>
                <c:pt idx="41">
                  <c:v>5.276301323440482</c:v>
                </c:pt>
                <c:pt idx="44">
                  <c:v>6.226874333801934</c:v>
                </c:pt>
                <c:pt idx="47">
                  <c:v>2.33550355803062</c:v>
                </c:pt>
                <c:pt idx="50">
                  <c:v>3.8166972246142308</c:v>
                </c:pt>
                <c:pt idx="53">
                  <c:v>7.138684669356758</c:v>
                </c:pt>
                <c:pt idx="56">
                  <c:v>6.918728363221193</c:v>
                </c:pt>
                <c:pt idx="59">
                  <c:v>3.5218792918309685</c:v>
                </c:pt>
                <c:pt idx="62">
                  <c:v>4.707938227585091</c:v>
                </c:pt>
                <c:pt idx="65">
                  <c:v>8.067828354749526</c:v>
                </c:pt>
                <c:pt idx="68">
                  <c:v>5.665996343002519</c:v>
                </c:pt>
                <c:pt idx="71">
                  <c:v>6.232579166056773</c:v>
                </c:pt>
                <c:pt idx="74">
                  <c:v>4.812061940524272</c:v>
                </c:pt>
                <c:pt idx="77">
                  <c:v>4.295835628862205</c:v>
                </c:pt>
                <c:pt idx="80">
                  <c:v>5.690478181151448</c:v>
                </c:pt>
                <c:pt idx="83">
                  <c:v>7.470805047107206</c:v>
                </c:pt>
                <c:pt idx="86">
                  <c:v>6.789119385383652</c:v>
                </c:pt>
                <c:pt idx="89">
                  <c:v>2.1306434067979025</c:v>
                </c:pt>
              </c:numCache>
            </c:numRef>
          </c:val>
        </c:ser>
        <c:ser>
          <c:idx val="3"/>
          <c:order val="2"/>
          <c:tx>
            <c:strRef>
              <c:f>'Figure 11.17'!$G$10</c:f>
              <c:strCache>
                <c:ptCount val="1"/>
                <c:pt idx="0">
                  <c:v>Domestic material consumption</c:v>
                </c:pt>
              </c:strCache>
            </c:strRef>
          </c:tx>
          <c:spPr>
            <a:solidFill>
              <a:srgbClr val="C2C5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11.17'!$D$11:$D$101</c:f>
              <c:strCache>
                <c:ptCount val="91"/>
                <c:pt idx="0">
                  <c:v>                                       </c:v>
                </c:pt>
                <c:pt idx="2">
                  <c:v>Ireland</c:v>
                </c:pt>
                <c:pt idx="5">
                  <c:v>Finland (1)</c:v>
                </c:pt>
                <c:pt idx="8">
                  <c:v>Luxembourg</c:v>
                </c:pt>
                <c:pt idx="11">
                  <c:v>Estonia</c:v>
                </c:pt>
                <c:pt idx="14">
                  <c:v>Slovenia</c:v>
                </c:pt>
                <c:pt idx="17">
                  <c:v>Denmark</c:v>
                </c:pt>
                <c:pt idx="20">
                  <c:v>Belgium (2)</c:v>
                </c:pt>
                <c:pt idx="23">
                  <c:v>Sweden</c:v>
                </c:pt>
                <c:pt idx="26">
                  <c:v>Netherlands</c:v>
                </c:pt>
                <c:pt idx="29">
                  <c:v>Austria</c:v>
                </c:pt>
                <c:pt idx="32">
                  <c:v>Cyprus (2)</c:v>
                </c:pt>
                <c:pt idx="35">
                  <c:v>Latvia</c:v>
                </c:pt>
                <c:pt idx="38">
                  <c:v>Czech Republic</c:v>
                </c:pt>
                <c:pt idx="41">
                  <c:v>Portugal</c:v>
                </c:pt>
                <c:pt idx="44">
                  <c:v>Spain</c:v>
                </c:pt>
                <c:pt idx="47">
                  <c:v>Romania</c:v>
                </c:pt>
                <c:pt idx="50">
                  <c:v>Bulgaria</c:v>
                </c:pt>
                <c:pt idx="53">
                  <c:v>Germany</c:v>
                </c:pt>
                <c:pt idx="56">
                  <c:v>Lithuania</c:v>
                </c:pt>
                <c:pt idx="59">
                  <c:v>Poland</c:v>
                </c:pt>
                <c:pt idx="62">
                  <c:v>Greece (1)</c:v>
                </c:pt>
                <c:pt idx="65">
                  <c:v>Slovakia</c:v>
                </c:pt>
                <c:pt idx="68">
                  <c:v>France</c:v>
                </c:pt>
                <c:pt idx="71">
                  <c:v>Italy</c:v>
                </c:pt>
                <c:pt idx="74">
                  <c:v>United Kingdom</c:v>
                </c:pt>
                <c:pt idx="77">
                  <c:v>Hungary</c:v>
                </c:pt>
                <c:pt idx="80">
                  <c:v>Malta (1)</c:v>
                </c:pt>
                <c:pt idx="83">
                  <c:v>Norway (1)</c:v>
                </c:pt>
                <c:pt idx="86">
                  <c:v>Switzerland</c:v>
                </c:pt>
                <c:pt idx="89">
                  <c:v>Turkey</c:v>
                </c:pt>
              </c:strCache>
            </c:strRef>
          </c:cat>
          <c:val>
            <c:numRef>
              <c:f>'Figure 11.17'!$G$11:$G$101</c:f>
              <c:numCache>
                <c:ptCount val="91"/>
                <c:pt idx="1">
                  <c:v>52.68383451914777</c:v>
                </c:pt>
                <c:pt idx="4">
                  <c:v>39.14621145847514</c:v>
                </c:pt>
                <c:pt idx="7">
                  <c:v>14.21078099414954</c:v>
                </c:pt>
                <c:pt idx="10">
                  <c:v>28.4499822293564</c:v>
                </c:pt>
                <c:pt idx="13">
                  <c:v>30.905963102228213</c:v>
                </c:pt>
                <c:pt idx="16">
                  <c:v>28.47788038677259</c:v>
                </c:pt>
                <c:pt idx="19">
                  <c:v>18.41617391795364</c:v>
                </c:pt>
                <c:pt idx="22">
                  <c:v>20.053775277183487</c:v>
                </c:pt>
                <c:pt idx="25">
                  <c:v>11.250304675230513</c:v>
                </c:pt>
                <c:pt idx="28">
                  <c:v>20.7394923020576</c:v>
                </c:pt>
                <c:pt idx="31">
                  <c:v>25.536524288850313</c:v>
                </c:pt>
                <c:pt idx="34">
                  <c:v>21.34973141648381</c:v>
                </c:pt>
                <c:pt idx="37">
                  <c:v>19.02911564788341</c:v>
                </c:pt>
                <c:pt idx="40">
                  <c:v>20.560167736030206</c:v>
                </c:pt>
                <c:pt idx="43">
                  <c:v>19.55952830102966</c:v>
                </c:pt>
                <c:pt idx="46">
                  <c:v>19.859674494104482</c:v>
                </c:pt>
                <c:pt idx="49">
                  <c:v>18.570658704367393</c:v>
                </c:pt>
                <c:pt idx="52">
                  <c:v>15.974566095454605</c:v>
                </c:pt>
                <c:pt idx="55">
                  <c:v>14.401437603425506</c:v>
                </c:pt>
                <c:pt idx="58">
                  <c:v>16.844134259596398</c:v>
                </c:pt>
                <c:pt idx="61">
                  <c:v>16.64775183500208</c:v>
                </c:pt>
                <c:pt idx="64">
                  <c:v>12.56189933592944</c:v>
                </c:pt>
                <c:pt idx="67">
                  <c:v>14.230594142055244</c:v>
                </c:pt>
                <c:pt idx="70">
                  <c:v>13.54532301359433</c:v>
                </c:pt>
                <c:pt idx="73">
                  <c:v>12.311265438559879</c:v>
                </c:pt>
                <c:pt idx="76">
                  <c:v>10.907587887264837</c:v>
                </c:pt>
                <c:pt idx="79">
                  <c:v>5.460637330399707</c:v>
                </c:pt>
                <c:pt idx="82">
                  <c:v>36.87029705766621</c:v>
                </c:pt>
                <c:pt idx="85">
                  <c:v>12.202769529901065</c:v>
                </c:pt>
                <c:pt idx="88">
                  <c:v>10.258639045847273</c:v>
                </c:pt>
              </c:numCache>
            </c:numRef>
          </c:val>
        </c:ser>
        <c:overlap val="100"/>
        <c:gapWidth val="0"/>
        <c:axId val="2922643"/>
        <c:axId val="26303788"/>
      </c:barChart>
      <c:catAx>
        <c:axId val="2922643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6303788"/>
        <c:crosses val="autoZero"/>
        <c:auto val="1"/>
        <c:lblOffset val="100"/>
        <c:tickLblSkip val="1"/>
        <c:tickMarkSkip val="3"/>
        <c:noMultiLvlLbl val="0"/>
      </c:catAx>
      <c:valAx>
        <c:axId val="26303788"/>
        <c:scaling>
          <c:orientation val="minMax"/>
          <c:max val="10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22643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75"/>
          <c:y val="0.83125"/>
          <c:w val="0.44075"/>
          <c:h val="0.1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745"/>
          <c:w val="0.9735"/>
          <c:h val="0.73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11.18'!$D$10</c:f>
              <c:strCache>
                <c:ptCount val="1"/>
                <c:pt idx="0">
                  <c:v>Domestic extraction 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'Figure 11.18'!$E$9:$L$9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'Figure 11.18'!$E$10:$L$10</c:f>
              <c:numCache>
                <c:ptCount val="8"/>
                <c:pt idx="0">
                  <c:v>6556.8993281987605</c:v>
                </c:pt>
                <c:pt idx="1">
                  <c:v>6449.78115550531</c:v>
                </c:pt>
                <c:pt idx="2">
                  <c:v>6364.28347596799</c:v>
                </c:pt>
                <c:pt idx="3">
                  <c:v>6284.836075253696</c:v>
                </c:pt>
                <c:pt idx="4">
                  <c:v>6563.184613521905</c:v>
                </c:pt>
                <c:pt idx="5">
                  <c:v>6623.001444243583</c:v>
                </c:pt>
                <c:pt idx="6">
                  <c:v>6743.328231157799</c:v>
                </c:pt>
                <c:pt idx="7">
                  <c:v>6875.000814995859</c:v>
                </c:pt>
              </c:numCache>
            </c:numRef>
          </c:val>
        </c:ser>
        <c:ser>
          <c:idx val="1"/>
          <c:order val="1"/>
          <c:tx>
            <c:strRef>
              <c:f>'Figure 11.18'!$D$11</c:f>
              <c:strCache>
                <c:ptCount val="1"/>
                <c:pt idx="0">
                  <c:v>Physical trade balance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'Figure 11.18'!$E$9:$L$9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'Figure 11.18'!$E$11:$L$11</c:f>
              <c:numCache>
                <c:ptCount val="8"/>
                <c:pt idx="0">
                  <c:v>1041.2491490804603</c:v>
                </c:pt>
                <c:pt idx="1">
                  <c:v>1075.3226464755398</c:v>
                </c:pt>
                <c:pt idx="2">
                  <c:v>1069.65757034926</c:v>
                </c:pt>
                <c:pt idx="3">
                  <c:v>1122.0973325147902</c:v>
                </c:pt>
                <c:pt idx="4">
                  <c:v>1205.78683480232</c:v>
                </c:pt>
                <c:pt idx="5">
                  <c:v>1225.5447819129004</c:v>
                </c:pt>
                <c:pt idx="6">
                  <c:v>1299.24016597281</c:v>
                </c:pt>
                <c:pt idx="7">
                  <c:v>1325.3046037150598</c:v>
                </c:pt>
              </c:numCache>
            </c:numRef>
          </c:val>
        </c:ser>
        <c:overlap val="100"/>
        <c:gapWidth val="100"/>
        <c:axId val="35407501"/>
        <c:axId val="50232054"/>
      </c:barChart>
      <c:catAx>
        <c:axId val="3540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32054"/>
        <c:crosses val="autoZero"/>
        <c:auto val="1"/>
        <c:lblOffset val="100"/>
        <c:tickLblSkip val="1"/>
        <c:noMultiLvlLbl val="0"/>
      </c:catAx>
      <c:valAx>
        <c:axId val="50232054"/>
        <c:scaling>
          <c:orientation val="minMax"/>
          <c:max val="1000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5407501"/>
        <c:crossesAt val="1"/>
        <c:crossBetween val="between"/>
        <c:dispUnits/>
        <c:majorUnit val="200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75"/>
          <c:y val="0.8565"/>
          <c:w val="0.38225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175"/>
          <c:y val="0.2555"/>
          <c:w val="0.248"/>
          <c:h val="0.50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22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19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Sand and 
gravel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Other non-
metallic
minerals
23%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Grazed 
biomass and 
crop 
residues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Other 
biomass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Fossil energy 
materials/ 
carriers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Metal ores 
(gross ores)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11.19'!$D$9:$D$14</c:f>
              <c:strCache>
                <c:ptCount val="6"/>
                <c:pt idx="0">
                  <c:v>Sand and gravel</c:v>
                </c:pt>
                <c:pt idx="1">
                  <c:v>Other non-metallic minerals</c:v>
                </c:pt>
                <c:pt idx="2">
                  <c:v>Grazed biomass and crop residues</c:v>
                </c:pt>
                <c:pt idx="3">
                  <c:v>Other biomass</c:v>
                </c:pt>
                <c:pt idx="4">
                  <c:v>Fossil energy materials/ carriers</c:v>
                </c:pt>
                <c:pt idx="5">
                  <c:v>Metal ores (gross ores)</c:v>
                </c:pt>
              </c:strCache>
            </c:strRef>
          </c:cat>
          <c:val>
            <c:numRef>
              <c:f>'Figure 11.19'!$E$9:$E$14</c:f>
              <c:numCache>
                <c:ptCount val="6"/>
                <c:pt idx="0">
                  <c:v>0.387094840351529</c:v>
                </c:pt>
                <c:pt idx="1">
                  <c:v>0.22586278792302492</c:v>
                </c:pt>
                <c:pt idx="2">
                  <c:v>0.10565409520038796</c:v>
                </c:pt>
                <c:pt idx="3">
                  <c:v>0.13427050912568622</c:v>
                </c:pt>
                <c:pt idx="4">
                  <c:v>0.13189056230930446</c:v>
                </c:pt>
                <c:pt idx="5">
                  <c:v>0.015227205090067468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825"/>
        </c:manualLayout>
      </c:layout>
      <c:lineChart>
        <c:grouping val="standard"/>
        <c:varyColors val="0"/>
        <c:ser>
          <c:idx val="1"/>
          <c:order val="0"/>
          <c:tx>
            <c:strRef>
              <c:f>'Figure 11.20'!$D$12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66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11.20'!$E$10:$L$10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'Figure 11.20'!$E$12:$L$12</c:f>
              <c:numCache>
                <c:ptCount val="8"/>
                <c:pt idx="0">
                  <c:v>100</c:v>
                </c:pt>
                <c:pt idx="1">
                  <c:v>101.07992280669707</c:v>
                </c:pt>
                <c:pt idx="2">
                  <c:v>102.6100730433679</c:v>
                </c:pt>
                <c:pt idx="3">
                  <c:v>106.36779014927183</c:v>
                </c:pt>
                <c:pt idx="4">
                  <c:v>113.07469221570776</c:v>
                </c:pt>
                <c:pt idx="5">
                  <c:v>114.9989489323483</c:v>
                </c:pt>
                <c:pt idx="6">
                  <c:v>118.81844021832147</c:v>
                </c:pt>
                <c:pt idx="7">
                  <c:v>121.30817445094651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11.20'!$D$13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B22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11.20'!$E$10:$L$10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'Figure 11.20'!$E$13:$L$13</c:f>
              <c:numCache>
                <c:ptCount val="8"/>
                <c:pt idx="0">
                  <c:v>100</c:v>
                </c:pt>
                <c:pt idx="1">
                  <c:v>99.79914583535391</c:v>
                </c:pt>
                <c:pt idx="2">
                  <c:v>102.54100634202625</c:v>
                </c:pt>
                <c:pt idx="3">
                  <c:v>105.55184149809038</c:v>
                </c:pt>
                <c:pt idx="4">
                  <c:v>111.4814884613166</c:v>
                </c:pt>
                <c:pt idx="5">
                  <c:v>113.42136213438543</c:v>
                </c:pt>
                <c:pt idx="6">
                  <c:v>115.33754302536741</c:v>
                </c:pt>
                <c:pt idx="7">
                  <c:v>117.81941708363031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11.20'!$D$11</c:f>
              <c:strCache>
                <c:ptCount val="1"/>
                <c:pt idx="0">
                  <c:v>Domestic extraction 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11.20'!$E$10:$L$10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'Figure 11.20'!$E$11:$L$11</c:f>
              <c:numCache>
                <c:ptCount val="8"/>
                <c:pt idx="0">
                  <c:v>100</c:v>
                </c:pt>
                <c:pt idx="1">
                  <c:v>98.36491301230555</c:v>
                </c:pt>
                <c:pt idx="2">
                  <c:v>97.06258753957535</c:v>
                </c:pt>
                <c:pt idx="3">
                  <c:v>95.84957865343125</c:v>
                </c:pt>
                <c:pt idx="4">
                  <c:v>100.09417633723601</c:v>
                </c:pt>
                <c:pt idx="5">
                  <c:v>101.00617436499049</c:v>
                </c:pt>
                <c:pt idx="6">
                  <c:v>102.83941607728732</c:v>
                </c:pt>
                <c:pt idx="7">
                  <c:v>104.85668634030121</c:v>
                </c:pt>
              </c:numCache>
            </c:numRef>
          </c:val>
          <c:smooth val="0"/>
        </c:ser>
        <c:axId val="49435303"/>
        <c:axId val="42264544"/>
      </c:lineChart>
      <c:catAx>
        <c:axId val="49435303"/>
        <c:scaling>
          <c:orientation val="minMax"/>
          <c:min val="1206"/>
        </c:scaling>
        <c:axPos val="b"/>
        <c:delete val="0"/>
        <c:numFmt formatCode="General" sourceLinked="0"/>
        <c:majorTickMark val="out"/>
        <c:minorTickMark val="none"/>
        <c:tickLblPos val="low"/>
        <c:crossAx val="42264544"/>
        <c:crossesAt val="100"/>
        <c:auto val="1"/>
        <c:lblOffset val="100"/>
        <c:tickLblSkip val="1"/>
        <c:noMultiLvlLbl val="0"/>
      </c:catAx>
      <c:valAx>
        <c:axId val="42264544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49435303"/>
        <c:crossesAt val="1194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25"/>
          <c:y val="0.808"/>
          <c:w val="0.4065"/>
          <c:h val="0.1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11.21'!#REF!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E2EBAC"/>
              </a:solidFill>
              <a:ln w="3175">
                <a:noFill/>
              </a:ln>
            </c:spPr>
          </c:dPt>
          <c:cat>
            <c:strRef>
              <c:f>'Figure 11.21'!$D$10:$D$39</c:f>
              <c:strCache>
                <c:ptCount val="30"/>
                <c:pt idx="0">
                  <c:v>Italy</c:v>
                </c:pt>
                <c:pt idx="1">
                  <c:v>Germany</c:v>
                </c:pt>
                <c:pt idx="2">
                  <c:v>Spain</c:v>
                </c:pt>
                <c:pt idx="3">
                  <c:v>France</c:v>
                </c:pt>
                <c:pt idx="4">
                  <c:v>United Kingdom</c:v>
                </c:pt>
                <c:pt idx="5">
                  <c:v>Belgium</c:v>
                </c:pt>
                <c:pt idx="6">
                  <c:v>Netherlands</c:v>
                </c:pt>
                <c:pt idx="7">
                  <c:v>Poland</c:v>
                </c:pt>
                <c:pt idx="8">
                  <c:v>Austria</c:v>
                </c:pt>
                <c:pt idx="9">
                  <c:v>Greece (2)</c:v>
                </c:pt>
                <c:pt idx="10">
                  <c:v>Portugal</c:v>
                </c:pt>
                <c:pt idx="11">
                  <c:v>Romania</c:v>
                </c:pt>
                <c:pt idx="12">
                  <c:v>Finland (2)</c:v>
                </c:pt>
                <c:pt idx="13">
                  <c:v>Ireland</c:v>
                </c:pt>
                <c:pt idx="14">
                  <c:v>Denmark</c:v>
                </c:pt>
                <c:pt idx="15">
                  <c:v>Slovakia</c:v>
                </c:pt>
                <c:pt idx="16">
                  <c:v>Bulgaria</c:v>
                </c:pt>
                <c:pt idx="17">
                  <c:v>Slovenia</c:v>
                </c:pt>
                <c:pt idx="18">
                  <c:v>Hungary</c:v>
                </c:pt>
                <c:pt idx="19">
                  <c:v>Czech Republic</c:v>
                </c:pt>
                <c:pt idx="20">
                  <c:v>Lithuania</c:v>
                </c:pt>
                <c:pt idx="21">
                  <c:v>Cyprus</c:v>
                </c:pt>
                <c:pt idx="22">
                  <c:v>Luxembourg</c:v>
                </c:pt>
                <c:pt idx="23">
                  <c:v>Malta (2)</c:v>
                </c:pt>
                <c:pt idx="24">
                  <c:v>Estonia</c:v>
                </c:pt>
                <c:pt idx="25">
                  <c:v>Latvia</c:v>
                </c:pt>
                <c:pt idx="26">
                  <c:v>Sweden</c:v>
                </c:pt>
                <c:pt idx="27">
                  <c:v>Turkey</c:v>
                </c:pt>
                <c:pt idx="28">
                  <c:v>Switzerland</c:v>
                </c:pt>
                <c:pt idx="29">
                  <c:v>Norway (2)</c:v>
                </c:pt>
              </c:strCache>
            </c:strRef>
          </c:cat>
          <c:val>
            <c:numRef>
              <c:f>'Figure 11.21'!$E$10:$E$39</c:f>
              <c:numCache>
                <c:ptCount val="30"/>
                <c:pt idx="0">
                  <c:v>227.23027690000004</c:v>
                </c:pt>
                <c:pt idx="1">
                  <c:v>203.32244709999998</c:v>
                </c:pt>
                <c:pt idx="2">
                  <c:v>180.1953974768534</c:v>
                </c:pt>
                <c:pt idx="3">
                  <c:v>173.7232838348139</c:v>
                </c:pt>
                <c:pt idx="4">
                  <c:v>122.269</c:v>
                </c:pt>
                <c:pt idx="5">
                  <c:v>65.19295189999995</c:v>
                </c:pt>
                <c:pt idx="6">
                  <c:v>52.655784977351956</c:v>
                </c:pt>
                <c:pt idx="7">
                  <c:v>49.092810691000004</c:v>
                </c:pt>
                <c:pt idx="8">
                  <c:v>36.333149914887954</c:v>
                </c:pt>
                <c:pt idx="9">
                  <c:v>31.741855100000002</c:v>
                </c:pt>
                <c:pt idx="10">
                  <c:v>25.948692999999995</c:v>
                </c:pt>
                <c:pt idx="11">
                  <c:v>25.769946315933897</c:v>
                </c:pt>
                <c:pt idx="12">
                  <c:v>25.667179799999982</c:v>
                </c:pt>
                <c:pt idx="13">
                  <c:v>25.047584999999998</c:v>
                </c:pt>
                <c:pt idx="14">
                  <c:v>23.622905520000007</c:v>
                </c:pt>
                <c:pt idx="15">
                  <c:v>13.288565400000007</c:v>
                </c:pt>
                <c:pt idx="16">
                  <c:v>12.994</c:v>
                </c:pt>
                <c:pt idx="17">
                  <c:v>9.541907757395</c:v>
                </c:pt>
                <c:pt idx="18">
                  <c:v>9.001627999999997</c:v>
                </c:pt>
                <c:pt idx="19">
                  <c:v>6.779692907999998</c:v>
                </c:pt>
                <c:pt idx="20">
                  <c:v>5.170452000000001</c:v>
                </c:pt>
                <c:pt idx="21">
                  <c:v>4.369929</c:v>
                </c:pt>
                <c:pt idx="22">
                  <c:v>3.8900520881948704</c:v>
                </c:pt>
                <c:pt idx="23">
                  <c:v>2.1146457</c:v>
                </c:pt>
                <c:pt idx="24">
                  <c:v>0.5665445576250641</c:v>
                </c:pt>
                <c:pt idx="25">
                  <c:v>-0.09030760999999984</c:v>
                </c:pt>
                <c:pt idx="26">
                  <c:v>-10.136020816999997</c:v>
                </c:pt>
                <c:pt idx="27">
                  <c:v>81.25979946500001</c:v>
                </c:pt>
                <c:pt idx="28">
                  <c:v>32.93520706400006</c:v>
                </c:pt>
                <c:pt idx="29">
                  <c:v>-178.05513</c:v>
                </c:pt>
              </c:numCache>
            </c:numRef>
          </c:val>
        </c:ser>
        <c:axId val="44836577"/>
        <c:axId val="876010"/>
      </c:barChart>
      <c:catAx>
        <c:axId val="4483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876010"/>
        <c:crosses val="autoZero"/>
        <c:auto val="1"/>
        <c:lblOffset val="100"/>
        <c:tickLblSkip val="1"/>
        <c:noMultiLvlLbl val="0"/>
      </c:catAx>
      <c:valAx>
        <c:axId val="876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836577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8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11.22'!$D$11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numRef>
              <c:f>'Figure 11.22'!$E$10:$S$10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'Figure 11.22'!$E$11:$S$11</c:f>
              <c:numCache>
                <c:ptCount val="15"/>
                <c:pt idx="0">
                  <c:v>248</c:v>
                </c:pt>
                <c:pt idx="1">
                  <c:v>256.82089434269244</c:v>
                </c:pt>
                <c:pt idx="2">
                  <c:v>271.6173404544459</c:v>
                </c:pt>
                <c:pt idx="3">
                  <c:v>272.9073907632028</c:v>
                </c:pt>
                <c:pt idx="4">
                  <c:v>271.8894306154004</c:v>
                </c:pt>
                <c:pt idx="5">
                  <c:v>297.92393433384996</c:v>
                </c:pt>
                <c:pt idx="6">
                  <c:v>284.0234006851697</c:v>
                </c:pt>
                <c:pt idx="7">
                  <c:v>290.84694331514254</c:v>
                </c:pt>
                <c:pt idx="8">
                  <c:v>290.2220084472841</c:v>
                </c:pt>
                <c:pt idx="9">
                  <c:v>304.6391017636994</c:v>
                </c:pt>
                <c:pt idx="10">
                  <c:v>304.64682907150177</c:v>
                </c:pt>
                <c:pt idx="11">
                  <c:v>295.69133106531376</c:v>
                </c:pt>
                <c:pt idx="12">
                  <c:v>312.88452170912046</c:v>
                </c:pt>
                <c:pt idx="13">
                  <c:v>285.81793547133896</c:v>
                </c:pt>
                <c:pt idx="14">
                  <c:v>252</c:v>
                </c:pt>
              </c:numCache>
            </c:numRef>
          </c:val>
        </c:ser>
        <c:ser>
          <c:idx val="1"/>
          <c:order val="1"/>
          <c:tx>
            <c:strRef>
              <c:f>'Figure 11.22'!$D$12</c:f>
              <c:strCache>
                <c:ptCount val="1"/>
                <c:pt idx="0">
                  <c:v>EU-27 (1)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11.22'!$E$10:$S$10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'Figure 11.22'!$E$12:$S$12</c:f>
              <c:numCache>
                <c:ptCount val="15"/>
                <c:pt idx="7">
                  <c:v>330.25827966154253</c:v>
                </c:pt>
                <c:pt idx="8">
                  <c:v>332.707486022684</c:v>
                </c:pt>
                <c:pt idx="9">
                  <c:v>349.0154273639993</c:v>
                </c:pt>
                <c:pt idx="10">
                  <c:v>350.9300255303017</c:v>
                </c:pt>
                <c:pt idx="11">
                  <c:v>354.5919081655759</c:v>
                </c:pt>
                <c:pt idx="12">
                  <c:v>362.01561536272055</c:v>
                </c:pt>
                <c:pt idx="13">
                  <c:v>337</c:v>
                </c:pt>
                <c:pt idx="14">
                  <c:v>291</c:v>
                </c:pt>
              </c:numCache>
            </c:numRef>
          </c:val>
        </c:ser>
        <c:axId val="7884091"/>
        <c:axId val="3847956"/>
      </c:barChart>
      <c:cat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47956"/>
        <c:crosses val="autoZero"/>
        <c:auto val="1"/>
        <c:lblOffset val="100"/>
        <c:tickLblSkip val="1"/>
        <c:noMultiLvlLbl val="0"/>
      </c:catAx>
      <c:valAx>
        <c:axId val="38479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8840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225"/>
          <c:w val="0.3485"/>
          <c:h val="0.07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Myriad Pro"/>
                <a:ea typeface="Myriad Pro"/>
                <a:cs typeface="Myriad Pro"/>
              </a:rPr>
              <a:t>EU-15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1"/>
          <c:h val="0.63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11.23'!$D$11</c:f>
              <c:strCache>
                <c:ptCount val="1"/>
                <c:pt idx="0">
                  <c:v>Severe chronic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11.23'!$E$10:$R$10</c:f>
              <c:numCache>
                <c:ptCount val="14"/>
                <c:pt idx="1">
                  <c:v>1997</c:v>
                </c:pt>
                <c:pt idx="3">
                  <c:v>1999</c:v>
                </c:pt>
                <c:pt idx="5">
                  <c:v>2001</c:v>
                </c:pt>
                <c:pt idx="7">
                  <c:v>2003</c:v>
                </c:pt>
                <c:pt idx="9">
                  <c:v>2005</c:v>
                </c:pt>
                <c:pt idx="11">
                  <c:v>2007</c:v>
                </c:pt>
                <c:pt idx="13">
                  <c:v>2009</c:v>
                </c:pt>
              </c:numCache>
            </c:numRef>
          </c:cat>
          <c:val>
            <c:numRef>
              <c:f>'Figure 11.23'!$E$11:$R$11</c:f>
              <c:numCache>
                <c:ptCount val="14"/>
                <c:pt idx="0">
                  <c:v>25.506890484843243</c:v>
                </c:pt>
                <c:pt idx="1">
                  <c:v>26.737986054779924</c:v>
                </c:pt>
                <c:pt idx="2">
                  <c:v>26.30668178182626</c:v>
                </c:pt>
                <c:pt idx="3">
                  <c:v>27.59932595472434</c:v>
                </c:pt>
                <c:pt idx="4">
                  <c:v>28.813385946946237</c:v>
                </c:pt>
                <c:pt idx="5">
                  <c:v>27.935344122507054</c:v>
                </c:pt>
                <c:pt idx="6">
                  <c:v>27.873208993864672</c:v>
                </c:pt>
                <c:pt idx="7">
                  <c:v>29.272185926000002</c:v>
                </c:pt>
                <c:pt idx="8">
                  <c:v>31.209014245000002</c:v>
                </c:pt>
                <c:pt idx="9">
                  <c:v>32.510667674</c:v>
                </c:pt>
                <c:pt idx="10">
                  <c:v>31.919196108000005</c:v>
                </c:pt>
                <c:pt idx="11">
                  <c:v>32.53493280800001</c:v>
                </c:pt>
                <c:pt idx="12">
                  <c:v>29.146842012686022</c:v>
                </c:pt>
                <c:pt idx="13">
                  <c:v>28</c:v>
                </c:pt>
              </c:numCache>
            </c:numRef>
          </c:val>
        </c:ser>
        <c:ser>
          <c:idx val="1"/>
          <c:order val="1"/>
          <c:tx>
            <c:strRef>
              <c:f>'Figure 11.23'!$D$12</c:f>
              <c:strCache>
                <c:ptCount val="1"/>
                <c:pt idx="0">
                  <c:v>Significant chronic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11.23'!$E$10:$R$10</c:f>
              <c:numCache>
                <c:ptCount val="14"/>
                <c:pt idx="1">
                  <c:v>1997</c:v>
                </c:pt>
                <c:pt idx="3">
                  <c:v>1999</c:v>
                </c:pt>
                <c:pt idx="5">
                  <c:v>2001</c:v>
                </c:pt>
                <c:pt idx="7">
                  <c:v>2003</c:v>
                </c:pt>
                <c:pt idx="9">
                  <c:v>2005</c:v>
                </c:pt>
                <c:pt idx="11">
                  <c:v>2007</c:v>
                </c:pt>
                <c:pt idx="13">
                  <c:v>2009</c:v>
                </c:pt>
              </c:numCache>
            </c:numRef>
          </c:cat>
          <c:val>
            <c:numRef>
              <c:f>'Figure 11.23'!$E$12:$R$12</c:f>
              <c:numCache>
                <c:ptCount val="14"/>
                <c:pt idx="0">
                  <c:v>10.805326751354388</c:v>
                </c:pt>
                <c:pt idx="1">
                  <c:v>11.010624570000001</c:v>
                </c:pt>
                <c:pt idx="2">
                  <c:v>12.553445863</c:v>
                </c:pt>
                <c:pt idx="3">
                  <c:v>12.797611922000002</c:v>
                </c:pt>
                <c:pt idx="4">
                  <c:v>12.259265419949998</c:v>
                </c:pt>
                <c:pt idx="5">
                  <c:v>11.461397808263913</c:v>
                </c:pt>
                <c:pt idx="6">
                  <c:v>11.599187397999998</c:v>
                </c:pt>
                <c:pt idx="7">
                  <c:v>11.151099163975282</c:v>
                </c:pt>
                <c:pt idx="8">
                  <c:v>11.58883109</c:v>
                </c:pt>
                <c:pt idx="9">
                  <c:v>12.26145753550182</c:v>
                </c:pt>
                <c:pt idx="10">
                  <c:v>12.202042689587204</c:v>
                </c:pt>
                <c:pt idx="11">
                  <c:v>12.085239594120486</c:v>
                </c:pt>
                <c:pt idx="12">
                  <c:v>13.201195925970548</c:v>
                </c:pt>
                <c:pt idx="13">
                  <c:v>12</c:v>
                </c:pt>
              </c:numCache>
            </c:numRef>
          </c:val>
        </c:ser>
        <c:ser>
          <c:idx val="2"/>
          <c:order val="2"/>
          <c:tx>
            <c:strRef>
              <c:f>'Figure 11.23'!$D$13</c:f>
              <c:strCache>
                <c:ptCount val="1"/>
                <c:pt idx="0">
                  <c:v>Moderate chronic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11.23'!$E$10:$R$10</c:f>
              <c:numCache>
                <c:ptCount val="14"/>
                <c:pt idx="1">
                  <c:v>1997</c:v>
                </c:pt>
                <c:pt idx="3">
                  <c:v>1999</c:v>
                </c:pt>
                <c:pt idx="5">
                  <c:v>2001</c:v>
                </c:pt>
                <c:pt idx="7">
                  <c:v>2003</c:v>
                </c:pt>
                <c:pt idx="9">
                  <c:v>2005</c:v>
                </c:pt>
                <c:pt idx="11">
                  <c:v>2007</c:v>
                </c:pt>
                <c:pt idx="13">
                  <c:v>2009</c:v>
                </c:pt>
              </c:numCache>
            </c:numRef>
          </c:cat>
          <c:val>
            <c:numRef>
              <c:f>'Figure 11.23'!$E$13:$R$13</c:f>
              <c:numCache>
                <c:ptCount val="14"/>
                <c:pt idx="0">
                  <c:v>7.951707916999999</c:v>
                </c:pt>
                <c:pt idx="1">
                  <c:v>6.725640250905837</c:v>
                </c:pt>
                <c:pt idx="2">
                  <c:v>6.908800983999998</c:v>
                </c:pt>
                <c:pt idx="3">
                  <c:v>6.983210676</c:v>
                </c:pt>
                <c:pt idx="4">
                  <c:v>7.52643840032</c:v>
                </c:pt>
                <c:pt idx="5">
                  <c:v>8.128546742000001</c:v>
                </c:pt>
                <c:pt idx="6">
                  <c:v>8.236873188</c:v>
                </c:pt>
                <c:pt idx="7">
                  <c:v>7.723161763000002</c:v>
                </c:pt>
                <c:pt idx="8">
                  <c:v>8.047984819</c:v>
                </c:pt>
                <c:pt idx="9">
                  <c:v>7.761380355000002</c:v>
                </c:pt>
                <c:pt idx="10">
                  <c:v>7.89415860172654</c:v>
                </c:pt>
                <c:pt idx="11">
                  <c:v>7.448980993999998</c:v>
                </c:pt>
                <c:pt idx="12">
                  <c:v>8.477584526240445</c:v>
                </c:pt>
                <c:pt idx="13">
                  <c:v>6</c:v>
                </c:pt>
              </c:numCache>
            </c:numRef>
          </c:val>
        </c:ser>
        <c:ser>
          <c:idx val="3"/>
          <c:order val="3"/>
          <c:tx>
            <c:strRef>
              <c:f>'Figure 11.23'!$D$14</c:f>
              <c:strCache>
                <c:ptCount val="1"/>
                <c:pt idx="0">
                  <c:v>Chronic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11.23'!$E$10:$R$10</c:f>
              <c:numCache>
                <c:ptCount val="14"/>
                <c:pt idx="1">
                  <c:v>1997</c:v>
                </c:pt>
                <c:pt idx="3">
                  <c:v>1999</c:v>
                </c:pt>
                <c:pt idx="5">
                  <c:v>2001</c:v>
                </c:pt>
                <c:pt idx="7">
                  <c:v>2003</c:v>
                </c:pt>
                <c:pt idx="9">
                  <c:v>2005</c:v>
                </c:pt>
                <c:pt idx="11">
                  <c:v>2007</c:v>
                </c:pt>
                <c:pt idx="13">
                  <c:v>2009</c:v>
                </c:pt>
              </c:numCache>
            </c:numRef>
          </c:cat>
          <c:val>
            <c:numRef>
              <c:f>'Figure 11.23'!$E$14:$R$14</c:f>
              <c:numCache>
                <c:ptCount val="14"/>
                <c:pt idx="0">
                  <c:v>46.18649086700001</c:v>
                </c:pt>
                <c:pt idx="1">
                  <c:v>50.01973824599999</c:v>
                </c:pt>
                <c:pt idx="2">
                  <c:v>51.80129525699999</c:v>
                </c:pt>
                <c:pt idx="3">
                  <c:v>52.573214156</c:v>
                </c:pt>
                <c:pt idx="4">
                  <c:v>54.28827801046999</c:v>
                </c:pt>
                <c:pt idx="5">
                  <c:v>53.180817802</c:v>
                </c:pt>
                <c:pt idx="6">
                  <c:v>53.11994138600001</c:v>
                </c:pt>
                <c:pt idx="7">
                  <c:v>54.984922119000004</c:v>
                </c:pt>
                <c:pt idx="8">
                  <c:v>58.884792563000005</c:v>
                </c:pt>
                <c:pt idx="9">
                  <c:v>56.92241193499997</c:v>
                </c:pt>
                <c:pt idx="10">
                  <c:v>53.493353265</c:v>
                </c:pt>
                <c:pt idx="11">
                  <c:v>59.442020303000014</c:v>
                </c:pt>
                <c:pt idx="12">
                  <c:v>50.57466713579277</c:v>
                </c:pt>
                <c:pt idx="13">
                  <c:v>44</c:v>
                </c:pt>
              </c:numCache>
            </c:numRef>
          </c:val>
        </c:ser>
        <c:ser>
          <c:idx val="4"/>
          <c:order val="4"/>
          <c:tx>
            <c:strRef>
              <c:f>'Figure 11.23'!$D$15</c:f>
              <c:strCache>
                <c:ptCount val="1"/>
                <c:pt idx="0">
                  <c:v>Significant acute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11.23'!$E$10:$R$10</c:f>
              <c:numCache>
                <c:ptCount val="14"/>
                <c:pt idx="1">
                  <c:v>1997</c:v>
                </c:pt>
                <c:pt idx="3">
                  <c:v>1999</c:v>
                </c:pt>
                <c:pt idx="5">
                  <c:v>2001</c:v>
                </c:pt>
                <c:pt idx="7">
                  <c:v>2003</c:v>
                </c:pt>
                <c:pt idx="9">
                  <c:v>2005</c:v>
                </c:pt>
                <c:pt idx="11">
                  <c:v>2007</c:v>
                </c:pt>
                <c:pt idx="13">
                  <c:v>2009</c:v>
                </c:pt>
              </c:numCache>
            </c:numRef>
          </c:cat>
          <c:val>
            <c:numRef>
              <c:f>'Figure 11.23'!$E$15:$R$15</c:f>
              <c:numCache>
                <c:ptCount val="14"/>
                <c:pt idx="0">
                  <c:v>54.336057773573295</c:v>
                </c:pt>
                <c:pt idx="1">
                  <c:v>56.04107371409726</c:v>
                </c:pt>
                <c:pt idx="2">
                  <c:v>55.088966676992484</c:v>
                </c:pt>
                <c:pt idx="3">
                  <c:v>54.48920769965478</c:v>
                </c:pt>
                <c:pt idx="4">
                  <c:v>57.25606621368592</c:v>
                </c:pt>
                <c:pt idx="5">
                  <c:v>52.76336286525166</c:v>
                </c:pt>
                <c:pt idx="6">
                  <c:v>54.765932516495525</c:v>
                </c:pt>
                <c:pt idx="7">
                  <c:v>53.497267916999995</c:v>
                </c:pt>
                <c:pt idx="8">
                  <c:v>57.69053311900001</c:v>
                </c:pt>
                <c:pt idx="9">
                  <c:v>58.39650459999998</c:v>
                </c:pt>
                <c:pt idx="10">
                  <c:v>51.657467063000006</c:v>
                </c:pt>
                <c:pt idx="11">
                  <c:v>55.928006509999996</c:v>
                </c:pt>
                <c:pt idx="12">
                  <c:v>49.58025959172543</c:v>
                </c:pt>
                <c:pt idx="13">
                  <c:v>48</c:v>
                </c:pt>
              </c:numCache>
            </c:numRef>
          </c:val>
        </c:ser>
        <c:overlap val="100"/>
        <c:axId val="34631605"/>
        <c:axId val="43248990"/>
      </c:barChart>
      <c:catAx>
        <c:axId val="3463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48990"/>
        <c:crosses val="autoZero"/>
        <c:auto val="1"/>
        <c:lblOffset val="100"/>
        <c:tickLblSkip val="1"/>
        <c:noMultiLvlLbl val="0"/>
      </c:catAx>
      <c:valAx>
        <c:axId val="43248990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463160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3625"/>
          <c:y val="0.72875"/>
          <c:w val="0.36075"/>
          <c:h val="0.2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Myriad Pro"/>
                <a:ea typeface="Myriad Pro"/>
                <a:cs typeface="Myriad Pro"/>
              </a:rPr>
              <a:t>EU-27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6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11.23'!$D$18</c:f>
              <c:strCache>
                <c:ptCount val="1"/>
                <c:pt idx="0">
                  <c:v>Severe chronic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11.23'!$E$17:$L$17</c:f>
              <c:numCache>
                <c:ptCount val="8"/>
                <c:pt idx="1">
                  <c:v>2003</c:v>
                </c:pt>
                <c:pt idx="3">
                  <c:v>2005</c:v>
                </c:pt>
                <c:pt idx="5">
                  <c:v>2007</c:v>
                </c:pt>
                <c:pt idx="7">
                  <c:v>2009</c:v>
                </c:pt>
              </c:numCache>
            </c:numRef>
          </c:cat>
          <c:val>
            <c:numRef>
              <c:f>'Figure 11.23'!$E$18:$L$18</c:f>
              <c:numCache>
                <c:ptCount val="8"/>
                <c:pt idx="0">
                  <c:v>29.57034236786466</c:v>
                </c:pt>
                <c:pt idx="1">
                  <c:v>31.334696876</c:v>
                </c:pt>
                <c:pt idx="2">
                  <c:v>33.76978901800001</c:v>
                </c:pt>
                <c:pt idx="3">
                  <c:v>35.081794664</c:v>
                </c:pt>
                <c:pt idx="4">
                  <c:v>36.3700155431</c:v>
                </c:pt>
                <c:pt idx="5">
                  <c:v>35.538711144000004</c:v>
                </c:pt>
                <c:pt idx="6">
                  <c:v>32.02950330522471</c:v>
                </c:pt>
                <c:pt idx="7">
                  <c:v>30</c:v>
                </c:pt>
              </c:numCache>
            </c:numRef>
          </c:val>
        </c:ser>
        <c:ser>
          <c:idx val="1"/>
          <c:order val="1"/>
          <c:tx>
            <c:strRef>
              <c:f>'Figure 11.23'!$D$19</c:f>
              <c:strCache>
                <c:ptCount val="1"/>
                <c:pt idx="0">
                  <c:v>Significant chronic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11.23'!$E$17:$L$17</c:f>
              <c:numCache>
                <c:ptCount val="8"/>
                <c:pt idx="1">
                  <c:v>2003</c:v>
                </c:pt>
                <c:pt idx="3">
                  <c:v>2005</c:v>
                </c:pt>
                <c:pt idx="5">
                  <c:v>2007</c:v>
                </c:pt>
                <c:pt idx="7">
                  <c:v>2009</c:v>
                </c:pt>
              </c:numCache>
            </c:numRef>
          </c:cat>
          <c:val>
            <c:numRef>
              <c:f>'Figure 11.23'!$E$19:$L$19</c:f>
              <c:numCache>
                <c:ptCount val="8"/>
                <c:pt idx="0">
                  <c:v>12.120626568999999</c:v>
                </c:pt>
                <c:pt idx="1">
                  <c:v>11.729179689075282</c:v>
                </c:pt>
                <c:pt idx="2">
                  <c:v>12.2260771861</c:v>
                </c:pt>
                <c:pt idx="3">
                  <c:v>12.870124598701821</c:v>
                </c:pt>
                <c:pt idx="4">
                  <c:v>12.933465127375896</c:v>
                </c:pt>
                <c:pt idx="5">
                  <c:v>12.704063410820481</c:v>
                </c:pt>
                <c:pt idx="6">
                  <c:v>14.822824123106091</c:v>
                </c:pt>
                <c:pt idx="7">
                  <c:v>15</c:v>
                </c:pt>
              </c:numCache>
            </c:numRef>
          </c:val>
        </c:ser>
        <c:ser>
          <c:idx val="2"/>
          <c:order val="2"/>
          <c:tx>
            <c:strRef>
              <c:f>'Figure 11.23'!$D$20</c:f>
              <c:strCache>
                <c:ptCount val="1"/>
                <c:pt idx="0">
                  <c:v>Moderate chronic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11.23'!$E$17:$L$17</c:f>
              <c:numCache>
                <c:ptCount val="8"/>
                <c:pt idx="1">
                  <c:v>2003</c:v>
                </c:pt>
                <c:pt idx="3">
                  <c:v>2005</c:v>
                </c:pt>
                <c:pt idx="5">
                  <c:v>2007</c:v>
                </c:pt>
                <c:pt idx="7">
                  <c:v>2009</c:v>
                </c:pt>
              </c:numCache>
            </c:numRef>
          </c:cat>
          <c:val>
            <c:numRef>
              <c:f>'Figure 11.23'!$E$20:$L$20</c:f>
              <c:numCache>
                <c:ptCount val="8"/>
                <c:pt idx="0">
                  <c:v>9.172250807000003</c:v>
                </c:pt>
                <c:pt idx="1">
                  <c:v>8.612751987</c:v>
                </c:pt>
                <c:pt idx="2">
                  <c:v>8.957792734</c:v>
                </c:pt>
                <c:pt idx="3">
                  <c:v>8.675292178999998</c:v>
                </c:pt>
                <c:pt idx="4">
                  <c:v>8.862848298</c:v>
                </c:pt>
                <c:pt idx="5">
                  <c:v>8.095569929999998</c:v>
                </c:pt>
                <c:pt idx="6">
                  <c:v>9.295366224366838</c:v>
                </c:pt>
                <c:pt idx="7">
                  <c:v>7</c:v>
                </c:pt>
              </c:numCache>
            </c:numRef>
          </c:val>
        </c:ser>
        <c:ser>
          <c:idx val="3"/>
          <c:order val="3"/>
          <c:tx>
            <c:strRef>
              <c:f>'Figure 11.23'!$D$21</c:f>
              <c:strCache>
                <c:ptCount val="1"/>
                <c:pt idx="0">
                  <c:v>Chronic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11.23'!$E$17:$L$17</c:f>
              <c:numCache>
                <c:ptCount val="8"/>
                <c:pt idx="1">
                  <c:v>2003</c:v>
                </c:pt>
                <c:pt idx="3">
                  <c:v>2005</c:v>
                </c:pt>
                <c:pt idx="5">
                  <c:v>2007</c:v>
                </c:pt>
                <c:pt idx="7">
                  <c:v>2009</c:v>
                </c:pt>
              </c:numCache>
            </c:numRef>
          </c:cat>
          <c:val>
            <c:numRef>
              <c:f>'Figure 11.23'!$E$21:$L$21</c:f>
              <c:numCache>
                <c:ptCount val="8"/>
                <c:pt idx="0">
                  <c:v>60.20446464599999</c:v>
                </c:pt>
                <c:pt idx="1">
                  <c:v>61.917683192000005</c:v>
                </c:pt>
                <c:pt idx="2">
                  <c:v>66.135174427</c:v>
                </c:pt>
                <c:pt idx="3">
                  <c:v>64.37910430240001</c:v>
                </c:pt>
                <c:pt idx="4">
                  <c:v>65.92964593500001</c:v>
                </c:pt>
                <c:pt idx="5">
                  <c:v>67.675159461</c:v>
                </c:pt>
                <c:pt idx="6">
                  <c:v>58.666316729962176</c:v>
                </c:pt>
                <c:pt idx="7">
                  <c:v>51</c:v>
                </c:pt>
              </c:numCache>
            </c:numRef>
          </c:val>
        </c:ser>
        <c:ser>
          <c:idx val="4"/>
          <c:order val="4"/>
          <c:tx>
            <c:strRef>
              <c:f>'Figure 11.23'!$D$22</c:f>
              <c:strCache>
                <c:ptCount val="1"/>
                <c:pt idx="0">
                  <c:v>Significant acute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11.23'!$E$17:$L$17</c:f>
              <c:numCache>
                <c:ptCount val="8"/>
                <c:pt idx="1">
                  <c:v>2003</c:v>
                </c:pt>
                <c:pt idx="3">
                  <c:v>2005</c:v>
                </c:pt>
                <c:pt idx="5">
                  <c:v>2007</c:v>
                </c:pt>
                <c:pt idx="7">
                  <c:v>2009</c:v>
                </c:pt>
              </c:numCache>
            </c:numRef>
          </c:cat>
          <c:val>
            <c:numRef>
              <c:f>'Figure 11.23'!$E$22:$L$22</c:f>
              <c:numCache>
                <c:ptCount val="8"/>
                <c:pt idx="0">
                  <c:v>65.12442434449551</c:v>
                </c:pt>
                <c:pt idx="1">
                  <c:v>65.82842296400001</c:v>
                </c:pt>
                <c:pt idx="2">
                  <c:v>69.99865846799999</c:v>
                </c:pt>
                <c:pt idx="3">
                  <c:v>71.596168046</c:v>
                </c:pt>
                <c:pt idx="4">
                  <c:v>67.641789718</c:v>
                </c:pt>
                <c:pt idx="5">
                  <c:v>69.894389498</c:v>
                </c:pt>
                <c:pt idx="6">
                  <c:v>65.28008625547116</c:v>
                </c:pt>
                <c:pt idx="7">
                  <c:v>59</c:v>
                </c:pt>
              </c:numCache>
            </c:numRef>
          </c:val>
        </c:ser>
        <c:overlap val="100"/>
        <c:axId val="53696591"/>
        <c:axId val="13507272"/>
      </c:barChart>
      <c:catAx>
        <c:axId val="53696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07272"/>
        <c:crosses val="autoZero"/>
        <c:auto val="1"/>
        <c:lblOffset val="100"/>
        <c:tickLblSkip val="1"/>
        <c:noMultiLvlLbl val="0"/>
      </c:catAx>
      <c:valAx>
        <c:axId val="13507272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3696591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Myriad Pro"/>
                <a:ea typeface="Myriad Pro"/>
                <a:cs typeface="Myriad Pro"/>
              </a:rPr>
              <a:t>EU-15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1"/>
          <c:h val="0.6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11.24'!$D$11</c:f>
              <c:strCache>
                <c:ptCount val="1"/>
                <c:pt idx="0">
                  <c:v>Carcinogenic, mutagenic &amp; reprotoxic chemicals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11.24'!$E$10:$S$10</c:f>
              <c:numCache>
                <c:ptCount val="15"/>
                <c:pt idx="0">
                  <c:v>1995</c:v>
                </c:pt>
                <c:pt idx="2">
                  <c:v>1997</c:v>
                </c:pt>
                <c:pt idx="4">
                  <c:v>1999</c:v>
                </c:pt>
                <c:pt idx="6">
                  <c:v>2001</c:v>
                </c:pt>
                <c:pt idx="8">
                  <c:v>2003</c:v>
                </c:pt>
                <c:pt idx="10">
                  <c:v>2005</c:v>
                </c:pt>
                <c:pt idx="12">
                  <c:v>2007</c:v>
                </c:pt>
                <c:pt idx="14">
                  <c:v>2009</c:v>
                </c:pt>
              </c:numCache>
            </c:numRef>
          </c:cat>
          <c:val>
            <c:numRef>
              <c:f>'Figure 11.24'!$E$11:$S$11</c:f>
              <c:numCache>
                <c:ptCount val="15"/>
                <c:pt idx="0">
                  <c:v>28</c:v>
                </c:pt>
                <c:pt idx="1">
                  <c:v>30.18734890388635</c:v>
                </c:pt>
                <c:pt idx="2">
                  <c:v>30.120502202</c:v>
                </c:pt>
                <c:pt idx="3">
                  <c:v>30.378995853</c:v>
                </c:pt>
                <c:pt idx="4">
                  <c:v>31.100816976</c:v>
                </c:pt>
                <c:pt idx="5">
                  <c:v>34.114846992</c:v>
                </c:pt>
                <c:pt idx="6">
                  <c:v>32.716614888</c:v>
                </c:pt>
                <c:pt idx="7">
                  <c:v>32.352720127999994</c:v>
                </c:pt>
                <c:pt idx="8">
                  <c:v>32.984134977000004</c:v>
                </c:pt>
                <c:pt idx="9">
                  <c:v>34.484473271</c:v>
                </c:pt>
                <c:pt idx="10">
                  <c:v>33.49538491199999</c:v>
                </c:pt>
                <c:pt idx="11">
                  <c:v>30.749172106000003</c:v>
                </c:pt>
                <c:pt idx="12">
                  <c:v>33.157061743999996</c:v>
                </c:pt>
                <c:pt idx="13">
                  <c:v>27.984984986639997</c:v>
                </c:pt>
                <c:pt idx="14">
                  <c:v>29</c:v>
                </c:pt>
              </c:numCache>
            </c:numRef>
          </c:val>
        </c:ser>
        <c:ser>
          <c:idx val="1"/>
          <c:order val="1"/>
          <c:tx>
            <c:strRef>
              <c:f>'Figure 11.24'!$D$12</c:f>
              <c:strCache>
                <c:ptCount val="1"/>
                <c:pt idx="0">
                  <c:v>Chronic toxic chemicals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11.24'!$E$10:$S$10</c:f>
              <c:numCache>
                <c:ptCount val="15"/>
                <c:pt idx="0">
                  <c:v>1995</c:v>
                </c:pt>
                <c:pt idx="2">
                  <c:v>1997</c:v>
                </c:pt>
                <c:pt idx="4">
                  <c:v>1999</c:v>
                </c:pt>
                <c:pt idx="6">
                  <c:v>2001</c:v>
                </c:pt>
                <c:pt idx="8">
                  <c:v>2003</c:v>
                </c:pt>
                <c:pt idx="10">
                  <c:v>2005</c:v>
                </c:pt>
                <c:pt idx="12">
                  <c:v>2007</c:v>
                </c:pt>
                <c:pt idx="14">
                  <c:v>2009</c:v>
                </c:pt>
              </c:numCache>
            </c:numRef>
          </c:cat>
          <c:val>
            <c:numRef>
              <c:f>'Figure 11.24'!$E$12:$S$12</c:f>
              <c:numCache>
                <c:ptCount val="15"/>
                <c:pt idx="0">
                  <c:v>6</c:v>
                </c:pt>
                <c:pt idx="1">
                  <c:v>6.774487734987555</c:v>
                </c:pt>
                <c:pt idx="2">
                  <c:v>8.407271043999998</c:v>
                </c:pt>
                <c:pt idx="3">
                  <c:v>8.434770188</c:v>
                </c:pt>
                <c:pt idx="4">
                  <c:v>8.536650669999998</c:v>
                </c:pt>
                <c:pt idx="5">
                  <c:v>8.346057259399998</c:v>
                </c:pt>
                <c:pt idx="6">
                  <c:v>7.3763107959999985</c:v>
                </c:pt>
                <c:pt idx="7">
                  <c:v>7.523407155</c:v>
                </c:pt>
                <c:pt idx="8">
                  <c:v>7.4117793590000005</c:v>
                </c:pt>
                <c:pt idx="9">
                  <c:v>6.873269961</c:v>
                </c:pt>
                <c:pt idx="10">
                  <c:v>7.6952680739999995</c:v>
                </c:pt>
                <c:pt idx="11">
                  <c:v>7.2450672288378435</c:v>
                </c:pt>
                <c:pt idx="12">
                  <c:v>7.7109468209999985</c:v>
                </c:pt>
                <c:pt idx="13">
                  <c:v>6.8285369097999995</c:v>
                </c:pt>
                <c:pt idx="14">
                  <c:v>5</c:v>
                </c:pt>
              </c:numCache>
            </c:numRef>
          </c:val>
        </c:ser>
        <c:ser>
          <c:idx val="2"/>
          <c:order val="2"/>
          <c:tx>
            <c:strRef>
              <c:f>'Figure 11.24'!$D$13</c:f>
              <c:strCache>
                <c:ptCount val="1"/>
                <c:pt idx="0">
                  <c:v>Very toxic chemicals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11.24'!$E$10:$S$10</c:f>
              <c:numCache>
                <c:ptCount val="15"/>
                <c:pt idx="0">
                  <c:v>1995</c:v>
                </c:pt>
                <c:pt idx="2">
                  <c:v>1997</c:v>
                </c:pt>
                <c:pt idx="4">
                  <c:v>1999</c:v>
                </c:pt>
                <c:pt idx="6">
                  <c:v>2001</c:v>
                </c:pt>
                <c:pt idx="8">
                  <c:v>2003</c:v>
                </c:pt>
                <c:pt idx="10">
                  <c:v>2005</c:v>
                </c:pt>
                <c:pt idx="12">
                  <c:v>2007</c:v>
                </c:pt>
                <c:pt idx="14">
                  <c:v>2009</c:v>
                </c:pt>
              </c:numCache>
            </c:numRef>
          </c:cat>
          <c:val>
            <c:numRef>
              <c:f>'Figure 11.24'!$E$13:$S$13</c:f>
              <c:numCache>
                <c:ptCount val="15"/>
                <c:pt idx="0">
                  <c:v>28</c:v>
                </c:pt>
                <c:pt idx="1">
                  <c:v>28.798705768694536</c:v>
                </c:pt>
                <c:pt idx="2">
                  <c:v>29.998895996154424</c:v>
                </c:pt>
                <c:pt idx="3">
                  <c:v>29.76384123924596</c:v>
                </c:pt>
                <c:pt idx="4">
                  <c:v>28.174892052999994</c:v>
                </c:pt>
                <c:pt idx="5">
                  <c:v>30.431175376080006</c:v>
                </c:pt>
                <c:pt idx="6">
                  <c:v>31.745789523009392</c:v>
                </c:pt>
                <c:pt idx="7">
                  <c:v>32.636570507569424</c:v>
                </c:pt>
                <c:pt idx="8">
                  <c:v>30.736484322999996</c:v>
                </c:pt>
                <c:pt idx="9">
                  <c:v>33.587255591</c:v>
                </c:pt>
                <c:pt idx="10">
                  <c:v>34.358444739999996</c:v>
                </c:pt>
                <c:pt idx="11">
                  <c:v>32.178882642999994</c:v>
                </c:pt>
                <c:pt idx="12">
                  <c:v>34.78490326599999</c:v>
                </c:pt>
                <c:pt idx="13">
                  <c:v>33.65777991600723</c:v>
                </c:pt>
                <c:pt idx="14">
                  <c:v>28</c:v>
                </c:pt>
              </c:numCache>
            </c:numRef>
          </c:val>
        </c:ser>
        <c:ser>
          <c:idx val="3"/>
          <c:order val="3"/>
          <c:tx>
            <c:strRef>
              <c:f>'Figure 11.24'!$D$14</c:f>
              <c:strCache>
                <c:ptCount val="1"/>
                <c:pt idx="0">
                  <c:v>Toxic chemicals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11.24'!$E$10:$S$10</c:f>
              <c:numCache>
                <c:ptCount val="15"/>
                <c:pt idx="0">
                  <c:v>1995</c:v>
                </c:pt>
                <c:pt idx="2">
                  <c:v>1997</c:v>
                </c:pt>
                <c:pt idx="4">
                  <c:v>1999</c:v>
                </c:pt>
                <c:pt idx="6">
                  <c:v>2001</c:v>
                </c:pt>
                <c:pt idx="8">
                  <c:v>2003</c:v>
                </c:pt>
                <c:pt idx="10">
                  <c:v>2005</c:v>
                </c:pt>
                <c:pt idx="12">
                  <c:v>2007</c:v>
                </c:pt>
                <c:pt idx="14">
                  <c:v>2009</c:v>
                </c:pt>
              </c:numCache>
            </c:numRef>
          </c:cat>
          <c:val>
            <c:numRef>
              <c:f>'Figure 11.24'!$E$14:$S$14</c:f>
              <c:numCache>
                <c:ptCount val="15"/>
                <c:pt idx="0">
                  <c:v>54</c:v>
                </c:pt>
                <c:pt idx="1">
                  <c:v>56.67545599799999</c:v>
                </c:pt>
                <c:pt idx="2">
                  <c:v>62.171375852</c:v>
                </c:pt>
                <c:pt idx="3">
                  <c:v>61.75654288200002</c:v>
                </c:pt>
                <c:pt idx="4">
                  <c:v>60.821610999000015</c:v>
                </c:pt>
                <c:pt idx="5">
                  <c:v>63.38478517698001</c:v>
                </c:pt>
                <c:pt idx="6">
                  <c:v>62.257899954</c:v>
                </c:pt>
                <c:pt idx="7">
                  <c:v>63.429840781992894</c:v>
                </c:pt>
                <c:pt idx="8">
                  <c:v>63.312911287</c:v>
                </c:pt>
                <c:pt idx="9">
                  <c:v>66.325919064</c:v>
                </c:pt>
                <c:pt idx="10">
                  <c:v>67.041209049</c:v>
                </c:pt>
                <c:pt idx="11">
                  <c:v>60.21895623099998</c:v>
                </c:pt>
                <c:pt idx="12">
                  <c:v>66.42134747100002</c:v>
                </c:pt>
                <c:pt idx="13">
                  <c:v>58.70742630653657</c:v>
                </c:pt>
                <c:pt idx="14">
                  <c:v>52</c:v>
                </c:pt>
              </c:numCache>
            </c:numRef>
          </c:val>
        </c:ser>
        <c:ser>
          <c:idx val="4"/>
          <c:order val="4"/>
          <c:tx>
            <c:strRef>
              <c:f>'Figure 11.24'!$D$15</c:f>
              <c:strCache>
                <c:ptCount val="1"/>
                <c:pt idx="0">
                  <c:v>Harmful chemicals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11.24'!$E$10:$S$10</c:f>
              <c:numCache>
                <c:ptCount val="15"/>
                <c:pt idx="0">
                  <c:v>1995</c:v>
                </c:pt>
                <c:pt idx="2">
                  <c:v>1997</c:v>
                </c:pt>
                <c:pt idx="4">
                  <c:v>1999</c:v>
                </c:pt>
                <c:pt idx="6">
                  <c:v>2001</c:v>
                </c:pt>
                <c:pt idx="8">
                  <c:v>2003</c:v>
                </c:pt>
                <c:pt idx="10">
                  <c:v>2005</c:v>
                </c:pt>
                <c:pt idx="12">
                  <c:v>2007</c:v>
                </c:pt>
                <c:pt idx="14">
                  <c:v>2009</c:v>
                </c:pt>
              </c:numCache>
            </c:numRef>
          </c:cat>
          <c:val>
            <c:numRef>
              <c:f>'Figure 11.24'!$E$15:$S$15</c:f>
              <c:numCache>
                <c:ptCount val="15"/>
                <c:pt idx="0">
                  <c:v>39</c:v>
                </c:pt>
                <c:pt idx="1">
                  <c:v>38.96927309435439</c:v>
                </c:pt>
                <c:pt idx="2">
                  <c:v>41.455021109</c:v>
                </c:pt>
                <c:pt idx="3">
                  <c:v>43.17258337699998</c:v>
                </c:pt>
                <c:pt idx="4">
                  <c:v>43.53236422700001</c:v>
                </c:pt>
                <c:pt idx="5">
                  <c:v>46.26253862013999</c:v>
                </c:pt>
                <c:pt idx="6">
                  <c:v>43.3367807972639</c:v>
                </c:pt>
                <c:pt idx="7">
                  <c:v>43.458878746</c:v>
                </c:pt>
                <c:pt idx="8">
                  <c:v>43.45781657797527</c:v>
                </c:pt>
                <c:pt idx="9">
                  <c:v>47.288007872</c:v>
                </c:pt>
                <c:pt idx="10">
                  <c:v>45.979533898501835</c:v>
                </c:pt>
                <c:pt idx="11">
                  <c:v>44.460840269475895</c:v>
                </c:pt>
                <c:pt idx="12">
                  <c:v>45.32348145212048</c:v>
                </c:pt>
                <c:pt idx="13">
                  <c:v>41.010645003480114</c:v>
                </c:pt>
                <c:pt idx="14">
                  <c:v>39</c:v>
                </c:pt>
              </c:numCache>
            </c:numRef>
          </c:val>
        </c:ser>
        <c:overlap val="100"/>
        <c:axId val="54456585"/>
        <c:axId val="20347218"/>
      </c:barChart>
      <c:catAx>
        <c:axId val="5445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47218"/>
        <c:crosses val="autoZero"/>
        <c:auto val="1"/>
        <c:lblOffset val="100"/>
        <c:tickLblSkip val="1"/>
        <c:noMultiLvlLbl val="0"/>
      </c:catAx>
      <c:valAx>
        <c:axId val="20347218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445658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25"/>
          <c:y val="0.738"/>
          <c:w val="0.81575"/>
          <c:h val="0.26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Myriad Pro"/>
                <a:ea typeface="Myriad Pro"/>
                <a:cs typeface="Myriad Pro"/>
              </a:rPr>
              <a:t>1996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8375"/>
          <c:y val="0.2465"/>
          <c:w val="0.25175"/>
          <c:h val="0.55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Mining &amp; 
quarrying
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Electricity, gas 
&amp; water supply
33.1%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Transport, storage 
&amp; communication
8.8%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Other services &amp; construction
12.5%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11.2'!$D$11:$D$16</c:f>
              <c:strCache>
                <c:ptCount val="6"/>
                <c:pt idx="0">
                  <c:v>Agriculture, hunting,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 &amp; water supply</c:v>
                </c:pt>
                <c:pt idx="4">
                  <c:v>Transport, storage &amp; communication</c:v>
                </c:pt>
                <c:pt idx="5">
                  <c:v>Other services &amp; construction</c:v>
                </c:pt>
              </c:strCache>
            </c:strRef>
          </c:cat>
          <c:val>
            <c:numRef>
              <c:f>'Figure 11.2'!$E$11:$E$16</c:f>
              <c:numCache>
                <c:ptCount val="6"/>
                <c:pt idx="0">
                  <c:v>597279786.1899999</c:v>
                </c:pt>
                <c:pt idx="1">
                  <c:v>165525517.6</c:v>
                </c:pt>
                <c:pt idx="2">
                  <c:v>1221207034.95</c:v>
                </c:pt>
                <c:pt idx="3">
                  <c:v>1439059447.45</c:v>
                </c:pt>
                <c:pt idx="4">
                  <c:v>384411718.76</c:v>
                </c:pt>
                <c:pt idx="5">
                  <c:v>543738671.15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11.2'!$D$11:$D$16</c:f>
              <c:strCache>
                <c:ptCount val="6"/>
                <c:pt idx="0">
                  <c:v>Agriculture, hunting,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 &amp; water supply</c:v>
                </c:pt>
                <c:pt idx="4">
                  <c:v>Transport, storage &amp; communication</c:v>
                </c:pt>
                <c:pt idx="5">
                  <c:v>Other services &amp; construction</c:v>
                </c:pt>
              </c:strCache>
            </c:strRef>
          </c:cat>
          <c:val>
            <c:numRef>
              <c:f>'Figure 11.2'!$E$11:$E$16</c:f>
              <c:numCache>
                <c:ptCount val="6"/>
                <c:pt idx="0">
                  <c:v>597279786.1899999</c:v>
                </c:pt>
                <c:pt idx="1">
                  <c:v>165525517.6</c:v>
                </c:pt>
                <c:pt idx="2">
                  <c:v>1221207034.95</c:v>
                </c:pt>
                <c:pt idx="3">
                  <c:v>1439059447.45</c:v>
                </c:pt>
                <c:pt idx="4">
                  <c:v>384411718.76</c:v>
                </c:pt>
                <c:pt idx="5">
                  <c:v>543738671.15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Myriad Pro"/>
                <a:ea typeface="Myriad Pro"/>
                <a:cs typeface="Myriad Pro"/>
              </a:rPr>
              <a:t>EU-27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1"/>
          <c:h val="0.6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11.24'!$D$18</c:f>
              <c:strCache>
                <c:ptCount val="1"/>
                <c:pt idx="0">
                  <c:v>Carcinogenic, mutagenic &amp; reprotoxic chemicals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11.24'!$E$17:$L$17</c:f>
              <c:numCache>
                <c:ptCount val="8"/>
                <c:pt idx="1">
                  <c:v>2003</c:v>
                </c:pt>
                <c:pt idx="3">
                  <c:v>2005</c:v>
                </c:pt>
                <c:pt idx="5">
                  <c:v>2007</c:v>
                </c:pt>
                <c:pt idx="7">
                  <c:v>2009</c:v>
                </c:pt>
              </c:numCache>
            </c:numRef>
          </c:cat>
          <c:val>
            <c:numRef>
              <c:f>'Figure 11.24'!$E$18:$L$18</c:f>
              <c:numCache>
                <c:ptCount val="8"/>
                <c:pt idx="0">
                  <c:v>34.97273136700001</c:v>
                </c:pt>
                <c:pt idx="1">
                  <c:v>35.71247550100001</c:v>
                </c:pt>
                <c:pt idx="2">
                  <c:v>37.59756361199999</c:v>
                </c:pt>
                <c:pt idx="3">
                  <c:v>36.762340537000014</c:v>
                </c:pt>
                <c:pt idx="4">
                  <c:v>36.295002612</c:v>
                </c:pt>
                <c:pt idx="5">
                  <c:v>37.039553729000005</c:v>
                </c:pt>
                <c:pt idx="6">
                  <c:v>31.72879443264</c:v>
                </c:pt>
                <c:pt idx="7">
                  <c:v>32</c:v>
                </c:pt>
              </c:numCache>
            </c:numRef>
          </c:val>
        </c:ser>
        <c:ser>
          <c:idx val="1"/>
          <c:order val="1"/>
          <c:tx>
            <c:strRef>
              <c:f>'Figure 11.24'!$D$19</c:f>
              <c:strCache>
                <c:ptCount val="1"/>
                <c:pt idx="0">
                  <c:v>Chronic toxic chemicals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11.24'!$E$17:$L$17</c:f>
              <c:numCache>
                <c:ptCount val="8"/>
                <c:pt idx="1">
                  <c:v>2003</c:v>
                </c:pt>
                <c:pt idx="3">
                  <c:v>2005</c:v>
                </c:pt>
                <c:pt idx="5">
                  <c:v>2007</c:v>
                </c:pt>
                <c:pt idx="7">
                  <c:v>2009</c:v>
                </c:pt>
              </c:numCache>
            </c:numRef>
          </c:cat>
          <c:val>
            <c:numRef>
              <c:f>'Figure 11.24'!$E$19:$L$19</c:f>
              <c:numCache>
                <c:ptCount val="8"/>
                <c:pt idx="0">
                  <c:v>8.231742009000001</c:v>
                </c:pt>
                <c:pt idx="1">
                  <c:v>8.169096707</c:v>
                </c:pt>
                <c:pt idx="2">
                  <c:v>7.629291761999999</c:v>
                </c:pt>
                <c:pt idx="3">
                  <c:v>8.422341091</c:v>
                </c:pt>
                <c:pt idx="4">
                  <c:v>8.054197471</c:v>
                </c:pt>
                <c:pt idx="5">
                  <c:v>8.459975275999998</c:v>
                </c:pt>
                <c:pt idx="6">
                  <c:v>7.437950170375</c:v>
                </c:pt>
                <c:pt idx="7">
                  <c:v>6</c:v>
                </c:pt>
              </c:numCache>
            </c:numRef>
          </c:val>
        </c:ser>
        <c:ser>
          <c:idx val="2"/>
          <c:order val="2"/>
          <c:tx>
            <c:strRef>
              <c:f>'Figure 11.24'!$D$20</c:f>
              <c:strCache>
                <c:ptCount val="1"/>
                <c:pt idx="0">
                  <c:v>Very toxic chemicals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11.24'!$E$17:$L$17</c:f>
              <c:numCache>
                <c:ptCount val="8"/>
                <c:pt idx="1">
                  <c:v>2003</c:v>
                </c:pt>
                <c:pt idx="3">
                  <c:v>2005</c:v>
                </c:pt>
                <c:pt idx="5">
                  <c:v>2007</c:v>
                </c:pt>
                <c:pt idx="7">
                  <c:v>2009</c:v>
                </c:pt>
              </c:numCache>
            </c:numRef>
          </c:cat>
          <c:val>
            <c:numRef>
              <c:f>'Figure 11.24'!$E$20:$L$20</c:f>
              <c:numCache>
                <c:ptCount val="8"/>
                <c:pt idx="0">
                  <c:v>38.95818411056943</c:v>
                </c:pt>
                <c:pt idx="1">
                  <c:v>37.30311744499999</c:v>
                </c:pt>
                <c:pt idx="2">
                  <c:v>40.29030800499999</c:v>
                </c:pt>
                <c:pt idx="3">
                  <c:v>41.28072462540002</c:v>
                </c:pt>
                <c:pt idx="4">
                  <c:v>40.790588799</c:v>
                </c:pt>
                <c:pt idx="5">
                  <c:v>42.500986622</c:v>
                </c:pt>
                <c:pt idx="6">
                  <c:v>40.67550095714776</c:v>
                </c:pt>
                <c:pt idx="7">
                  <c:v>34</c:v>
                </c:pt>
              </c:numCache>
            </c:numRef>
          </c:val>
        </c:ser>
        <c:ser>
          <c:idx val="3"/>
          <c:order val="3"/>
          <c:tx>
            <c:strRef>
              <c:f>'Figure 11.24'!$D$21</c:f>
              <c:strCache>
                <c:ptCount val="1"/>
                <c:pt idx="0">
                  <c:v>Toxic chemicals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11.24'!$E$17:$L$17</c:f>
              <c:numCache>
                <c:ptCount val="8"/>
                <c:pt idx="1">
                  <c:v>2003</c:v>
                </c:pt>
                <c:pt idx="3">
                  <c:v>2005</c:v>
                </c:pt>
                <c:pt idx="5">
                  <c:v>2007</c:v>
                </c:pt>
                <c:pt idx="7">
                  <c:v>2009</c:v>
                </c:pt>
              </c:numCache>
            </c:numRef>
          </c:cat>
          <c:val>
            <c:numRef>
              <c:f>'Figure 11.24'!$E$21:$L$21</c:f>
              <c:numCache>
                <c:ptCount val="8"/>
                <c:pt idx="0">
                  <c:v>72.68629625899291</c:v>
                </c:pt>
                <c:pt idx="1">
                  <c:v>73.45072146299998</c:v>
                </c:pt>
                <c:pt idx="2">
                  <c:v>76.996141066</c:v>
                </c:pt>
                <c:pt idx="3">
                  <c:v>78.1107496059</c:v>
                </c:pt>
                <c:pt idx="4">
                  <c:v>76.97119472000001</c:v>
                </c:pt>
                <c:pt idx="5">
                  <c:v>78.29957600199998</c:v>
                </c:pt>
                <c:pt idx="6">
                  <c:v>72.0865793200791</c:v>
                </c:pt>
                <c:pt idx="7">
                  <c:v>61</c:v>
                </c:pt>
              </c:numCache>
            </c:numRef>
          </c:val>
        </c:ser>
        <c:ser>
          <c:idx val="4"/>
          <c:order val="4"/>
          <c:tx>
            <c:strRef>
              <c:f>'Figure 11.24'!$D$22</c:f>
              <c:strCache>
                <c:ptCount val="1"/>
                <c:pt idx="0">
                  <c:v>Harmful chemicals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11.24'!$E$17:$L$17</c:f>
              <c:numCache>
                <c:ptCount val="8"/>
                <c:pt idx="1">
                  <c:v>2003</c:v>
                </c:pt>
                <c:pt idx="3">
                  <c:v>2005</c:v>
                </c:pt>
                <c:pt idx="5">
                  <c:v>2007</c:v>
                </c:pt>
                <c:pt idx="7">
                  <c:v>2009</c:v>
                </c:pt>
              </c:numCache>
            </c:numRef>
          </c:cat>
          <c:val>
            <c:numRef>
              <c:f>'Figure 11.24'!$E$22:$L$22</c:f>
              <c:numCache>
                <c:ptCount val="8"/>
                <c:pt idx="0">
                  <c:v>49.346368397000006</c:v>
                </c:pt>
                <c:pt idx="1">
                  <c:v>49.45711246197527</c:v>
                </c:pt>
                <c:pt idx="2">
                  <c:v>53.379883784000015</c:v>
                </c:pt>
                <c:pt idx="3">
                  <c:v>51.974566805501816</c:v>
                </c:pt>
                <c:pt idx="4">
                  <c:v>52.2153462599759</c:v>
                </c:pt>
                <c:pt idx="5">
                  <c:v>51.85357854622047</c:v>
                </c:pt>
                <c:pt idx="6">
                  <c:v>49.00059809263453</c:v>
                </c:pt>
                <c:pt idx="7">
                  <c:v>47</c:v>
                </c:pt>
              </c:numCache>
            </c:numRef>
          </c:val>
        </c:ser>
        <c:overlap val="100"/>
        <c:axId val="48907235"/>
        <c:axId val="37511932"/>
      </c:barChart>
      <c:catAx>
        <c:axId val="4890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11932"/>
        <c:crosses val="autoZero"/>
        <c:auto val="1"/>
        <c:lblOffset val="100"/>
        <c:tickLblSkip val="1"/>
        <c:noMultiLvlLbl val="0"/>
      </c:catAx>
      <c:valAx>
        <c:axId val="375119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8907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11.25'!$D$11:$D$13</c:f>
              <c:strCache>
                <c:ptCount val="3"/>
                <c:pt idx="0">
                  <c:v>Private &amp; public specialised producers 
of environmental protection services</c:v>
                </c:pt>
                <c:pt idx="1">
                  <c:v>Public 
sector</c:v>
                </c:pt>
                <c:pt idx="2">
                  <c:v>Industry
(excluding recycling)</c:v>
                </c:pt>
              </c:strCache>
            </c:strRef>
          </c:cat>
          <c:val>
            <c:numRef>
              <c:f>'Figure 11.25'!$E$11:$E$13</c:f>
              <c:numCache>
                <c:ptCount val="3"/>
                <c:pt idx="0">
                  <c:v>0.859863</c:v>
                </c:pt>
                <c:pt idx="1">
                  <c:v>0.466061</c:v>
                </c:pt>
                <c:pt idx="2">
                  <c:v>0.438901</c:v>
                </c:pt>
              </c:numCache>
            </c:numRef>
          </c:val>
        </c:ser>
        <c:axId val="2063069"/>
        <c:axId val="18567622"/>
      </c:barChart>
      <c:catAx>
        <c:axId val="2063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67622"/>
        <c:crosses val="autoZero"/>
        <c:auto val="1"/>
        <c:lblOffset val="100"/>
        <c:tickLblSkip val="1"/>
        <c:noMultiLvlLbl val="0"/>
      </c:catAx>
      <c:valAx>
        <c:axId val="1856762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2063069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11.26'!$E$10</c:f>
              <c:strCache>
                <c:ptCount val="1"/>
                <c:pt idx="0">
                  <c:v>Environmental protection expenditure (EUR)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11.26'!$D$11:$D$13</c:f>
              <c:strCache>
                <c:ptCount val="3"/>
                <c:pt idx="0">
                  <c:v>Private &amp; public specialised producers 
of environmental protection services</c:v>
                </c:pt>
                <c:pt idx="1">
                  <c:v>Public 
sector</c:v>
                </c:pt>
                <c:pt idx="2">
                  <c:v>Industry
(excluding recycling)</c:v>
                </c:pt>
              </c:strCache>
            </c:strRef>
          </c:cat>
          <c:val>
            <c:numRef>
              <c:f>'Figure 11.26'!$E$11:$E$13</c:f>
              <c:numCache>
                <c:ptCount val="3"/>
                <c:pt idx="0">
                  <c:v>38.4213170184815</c:v>
                </c:pt>
                <c:pt idx="1">
                  <c:v>7.199214037107439</c:v>
                </c:pt>
                <c:pt idx="2">
                  <c:v>22.526407721763928</c:v>
                </c:pt>
              </c:numCache>
            </c:numRef>
          </c:val>
        </c:ser>
        <c:ser>
          <c:idx val="1"/>
          <c:order val="1"/>
          <c:tx>
            <c:strRef>
              <c:f>'Figure 11.26'!$F$10</c:f>
              <c:strCache>
                <c:ptCount val="1"/>
                <c:pt idx="0">
                  <c:v>Environmental protection expenditure (EUR per inhabitant)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11.26'!$D$11:$D$13</c:f>
              <c:strCache>
                <c:ptCount val="3"/>
                <c:pt idx="0">
                  <c:v>Private &amp; public specialised producers 
of environmental protection services</c:v>
                </c:pt>
                <c:pt idx="1">
                  <c:v>Public 
sector</c:v>
                </c:pt>
                <c:pt idx="2">
                  <c:v>Industry
(excluding recycling)</c:v>
                </c:pt>
              </c:strCache>
            </c:strRef>
          </c:cat>
          <c:val>
            <c:numRef>
              <c:f>'Figure 11.26'!$F$11:$F$13</c:f>
              <c:numCache>
                <c:ptCount val="3"/>
                <c:pt idx="0">
                  <c:v>34.673154335779614</c:v>
                </c:pt>
                <c:pt idx="1">
                  <c:v>4.292944180803422</c:v>
                </c:pt>
                <c:pt idx="2">
                  <c:v>19.199738334060182</c:v>
                </c:pt>
              </c:numCache>
            </c:numRef>
          </c:val>
        </c:ser>
        <c:ser>
          <c:idx val="2"/>
          <c:order val="2"/>
          <c:tx>
            <c:strRef>
              <c:f>'Figure 11.26'!$G$10</c:f>
              <c:strCache>
                <c:ptCount val="1"/>
                <c:pt idx="0">
                  <c:v>Environmental protection expenditure (% of GDP)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11.26'!$D$11:$D$13</c:f>
              <c:strCache>
                <c:ptCount val="3"/>
                <c:pt idx="0">
                  <c:v>Private &amp; public specialised producers 
of environmental protection services</c:v>
                </c:pt>
                <c:pt idx="1">
                  <c:v>Public 
sector</c:v>
                </c:pt>
                <c:pt idx="2">
                  <c:v>Industry
(excluding recycling)</c:v>
                </c:pt>
              </c:strCache>
            </c:strRef>
          </c:cat>
          <c:val>
            <c:numRef>
              <c:f>'Figure 11.26'!$G$11:$G$13</c:f>
              <c:numCache>
                <c:ptCount val="3"/>
                <c:pt idx="0">
                  <c:v>7.482875</c:v>
                </c:pt>
                <c:pt idx="1">
                  <c:v>-16.774821428571435</c:v>
                </c:pt>
                <c:pt idx="2">
                  <c:v>-4.347826086956525</c:v>
                </c:pt>
              </c:numCache>
            </c:numRef>
          </c:val>
        </c:ser>
        <c:axId val="32890871"/>
        <c:axId val="27582384"/>
      </c:barChart>
      <c:catAx>
        <c:axId val="328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82384"/>
        <c:crosses val="autoZero"/>
        <c:auto val="1"/>
        <c:lblOffset val="100"/>
        <c:tickLblSkip val="1"/>
        <c:noMultiLvlLbl val="0"/>
      </c:catAx>
      <c:valAx>
        <c:axId val="27582384"/>
        <c:scaling>
          <c:orientation val="minMax"/>
          <c:max val="40"/>
          <c:min val="-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89087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75"/>
          <c:y val="0.8"/>
          <c:w val="0.95325"/>
          <c:h val="0.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175"/>
          <c:y val="0.14275"/>
          <c:w val="0.285"/>
          <c:h val="0.6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Non-core 
domains
42.4%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11.27'!$D$11:$D$14</c:f>
              <c:strCache>
                <c:ptCount val="4"/>
                <c:pt idx="0">
                  <c:v>Waste</c:v>
                </c:pt>
                <c:pt idx="1">
                  <c:v>Wastewater</c:v>
                </c:pt>
                <c:pt idx="2">
                  <c:v>Air</c:v>
                </c:pt>
                <c:pt idx="3">
                  <c:v>Non-core domains</c:v>
                </c:pt>
              </c:strCache>
            </c:strRef>
          </c:cat>
          <c:val>
            <c:numRef>
              <c:f>'Figure 11.27'!$E$11:$E$14</c:f>
              <c:numCache>
                <c:ptCount val="4"/>
                <c:pt idx="0">
                  <c:v>39.628777954658354</c:v>
                </c:pt>
                <c:pt idx="1">
                  <c:v>16.800544202511116</c:v>
                </c:pt>
                <c:pt idx="2">
                  <c:v>1.1276597433689104</c:v>
                </c:pt>
                <c:pt idx="3">
                  <c:v>42.44301809946162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11.28'!$D$11:$D$36</c:f>
              <c:strCache>
                <c:ptCount val="26"/>
                <c:pt idx="0">
                  <c:v>EU-25 (2)</c:v>
                </c:pt>
                <c:pt idx="1">
                  <c:v>Netherlands (3)</c:v>
                </c:pt>
                <c:pt idx="2">
                  <c:v>Denmark (4)</c:v>
                </c:pt>
                <c:pt idx="3">
                  <c:v>Italy</c:v>
                </c:pt>
                <c:pt idx="4">
                  <c:v>Lithuania</c:v>
                </c:pt>
                <c:pt idx="5">
                  <c:v>Belgium (5)</c:v>
                </c:pt>
                <c:pt idx="6">
                  <c:v>Slovenia</c:v>
                </c:pt>
                <c:pt idx="7">
                  <c:v>Romania  (4)</c:v>
                </c:pt>
                <c:pt idx="8">
                  <c:v>Bulgaria (4)</c:v>
                </c:pt>
                <c:pt idx="9">
                  <c:v>United Kingdom (5)</c:v>
                </c:pt>
                <c:pt idx="10">
                  <c:v>Austria (3)</c:v>
                </c:pt>
                <c:pt idx="11">
                  <c:v>Portugal</c:v>
                </c:pt>
                <c:pt idx="12">
                  <c:v>Poland (4)</c:v>
                </c:pt>
                <c:pt idx="13">
                  <c:v>Finland</c:v>
                </c:pt>
                <c:pt idx="14">
                  <c:v>Czech Republic (4)</c:v>
                </c:pt>
                <c:pt idx="15">
                  <c:v>France</c:v>
                </c:pt>
                <c:pt idx="16">
                  <c:v>Spain (3)</c:v>
                </c:pt>
                <c:pt idx="17">
                  <c:v>Cyprus (5)</c:v>
                </c:pt>
                <c:pt idx="18">
                  <c:v>Sweden</c:v>
                </c:pt>
                <c:pt idx="19">
                  <c:v>Hungary (4)</c:v>
                </c:pt>
                <c:pt idx="20">
                  <c:v>Slovakia (4)</c:v>
                </c:pt>
                <c:pt idx="21">
                  <c:v>Estonia</c:v>
                </c:pt>
                <c:pt idx="22">
                  <c:v>Latvia (3)</c:v>
                </c:pt>
                <c:pt idx="23">
                  <c:v>Norway (4)</c:v>
                </c:pt>
                <c:pt idx="24">
                  <c:v>Turkey</c:v>
                </c:pt>
                <c:pt idx="25">
                  <c:v>Croatia (3)</c:v>
                </c:pt>
              </c:strCache>
            </c:strRef>
          </c:cat>
          <c:val>
            <c:numRef>
              <c:f>'Figure 11.28'!$E$11:$E$36</c:f>
              <c:numCache>
                <c:ptCount val="26"/>
                <c:pt idx="0">
                  <c:v>0.466061</c:v>
                </c:pt>
                <c:pt idx="1">
                  <c:v>1.38</c:v>
                </c:pt>
                <c:pt idx="2">
                  <c:v>1.09</c:v>
                </c:pt>
                <c:pt idx="3">
                  <c:v>0.72</c:v>
                </c:pt>
                <c:pt idx="4">
                  <c:v>0.65</c:v>
                </c:pt>
                <c:pt idx="5">
                  <c:v>0.63</c:v>
                </c:pt>
                <c:pt idx="6">
                  <c:v>0.61</c:v>
                </c:pt>
                <c:pt idx="7">
                  <c:v>0.59</c:v>
                </c:pt>
                <c:pt idx="8">
                  <c:v>0.5</c:v>
                </c:pt>
                <c:pt idx="9">
                  <c:v>0.48</c:v>
                </c:pt>
                <c:pt idx="10">
                  <c:v>0.47</c:v>
                </c:pt>
                <c:pt idx="11">
                  <c:v>0.46</c:v>
                </c:pt>
                <c:pt idx="12">
                  <c:v>0.44</c:v>
                </c:pt>
                <c:pt idx="13">
                  <c:v>0.39</c:v>
                </c:pt>
                <c:pt idx="14">
                  <c:v>0.38</c:v>
                </c:pt>
                <c:pt idx="15">
                  <c:v>0.34</c:v>
                </c:pt>
                <c:pt idx="16">
                  <c:v>0.33</c:v>
                </c:pt>
                <c:pt idx="17">
                  <c:v>0.31</c:v>
                </c:pt>
                <c:pt idx="18">
                  <c:v>0.31</c:v>
                </c:pt>
                <c:pt idx="19">
                  <c:v>0.29</c:v>
                </c:pt>
                <c:pt idx="20">
                  <c:v>0.24</c:v>
                </c:pt>
                <c:pt idx="21">
                  <c:v>0.16</c:v>
                </c:pt>
                <c:pt idx="22">
                  <c:v>0.06</c:v>
                </c:pt>
                <c:pt idx="23">
                  <c:v>0.49</c:v>
                </c:pt>
                <c:pt idx="24">
                  <c:v>0.41</c:v>
                </c:pt>
                <c:pt idx="25">
                  <c:v>0.08</c:v>
                </c:pt>
              </c:numCache>
            </c:numRef>
          </c:val>
        </c:ser>
        <c:axId val="46914865"/>
        <c:axId val="19580602"/>
      </c:barChart>
      <c:catAx>
        <c:axId val="46914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9580602"/>
        <c:crosses val="autoZero"/>
        <c:auto val="1"/>
        <c:lblOffset val="100"/>
        <c:tickLblSkip val="1"/>
        <c:noMultiLvlLbl val="0"/>
      </c:catAx>
      <c:valAx>
        <c:axId val="19580602"/>
        <c:scaling>
          <c:orientation val="minMax"/>
          <c:max val="1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46914865"/>
        <c:crossesAt val="1"/>
        <c:crossBetween val="between"/>
        <c:dispUnits/>
        <c:majorUnit val="0.3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3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11.29'!$E$10</c:f>
              <c:strCache>
                <c:ptCount val="1"/>
                <c:pt idx="0">
                  <c:v>Current expenditure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11.29'!$D$11:$D$35</c:f>
              <c:strCache>
                <c:ptCount val="25"/>
                <c:pt idx="0">
                  <c:v>Austria (2)</c:v>
                </c:pt>
                <c:pt idx="1">
                  <c:v>Sweden</c:v>
                </c:pt>
                <c:pt idx="2">
                  <c:v>Cyprus (3)</c:v>
                </c:pt>
                <c:pt idx="3">
                  <c:v>Slovakia (4)</c:v>
                </c:pt>
                <c:pt idx="4">
                  <c:v>United Kingdom (5)</c:v>
                </c:pt>
                <c:pt idx="5">
                  <c:v>Portugal</c:v>
                </c:pt>
                <c:pt idx="6">
                  <c:v>Denmark (4)</c:v>
                </c:pt>
                <c:pt idx="7">
                  <c:v>Netherlands (2)</c:v>
                </c:pt>
                <c:pt idx="8">
                  <c:v>Finland</c:v>
                </c:pt>
                <c:pt idx="9">
                  <c:v>Italy</c:v>
                </c:pt>
                <c:pt idx="10">
                  <c:v>Belgium (3)</c:v>
                </c:pt>
                <c:pt idx="11">
                  <c:v>France</c:v>
                </c:pt>
                <c:pt idx="12">
                  <c:v>Latvia (2)</c:v>
                </c:pt>
                <c:pt idx="13">
                  <c:v>Spain (2)</c:v>
                </c:pt>
                <c:pt idx="14">
                  <c:v>Czech Republic (4)</c:v>
                </c:pt>
                <c:pt idx="15">
                  <c:v>Bulgaria (4)</c:v>
                </c:pt>
                <c:pt idx="16">
                  <c:v>Romania (4)</c:v>
                </c:pt>
                <c:pt idx="17">
                  <c:v>Estonia</c:v>
                </c:pt>
                <c:pt idx="18">
                  <c:v>Lithuania</c:v>
                </c:pt>
                <c:pt idx="19">
                  <c:v>Poland (4)</c:v>
                </c:pt>
                <c:pt idx="20">
                  <c:v>Hungary (4)</c:v>
                </c:pt>
                <c:pt idx="21">
                  <c:v>Slovenia</c:v>
                </c:pt>
                <c:pt idx="22">
                  <c:v>Norway (4)</c:v>
                </c:pt>
                <c:pt idx="23">
                  <c:v>Turkey</c:v>
                </c:pt>
                <c:pt idx="24">
                  <c:v>Croatia (4)</c:v>
                </c:pt>
              </c:strCache>
            </c:strRef>
          </c:cat>
          <c:val>
            <c:numRef>
              <c:f>'Figure 11.29'!$E$11:$E$35</c:f>
              <c:numCache>
                <c:ptCount val="25"/>
                <c:pt idx="0">
                  <c:v>96.50526245833237</c:v>
                </c:pt>
                <c:pt idx="1">
                  <c:v>87.15483493616367</c:v>
                </c:pt>
                <c:pt idx="2">
                  <c:v>85.38986986057957</c:v>
                </c:pt>
                <c:pt idx="3">
                  <c:v>84.6449289624236</c:v>
                </c:pt>
                <c:pt idx="4">
                  <c:v>82.75103070746576</c:v>
                </c:pt>
                <c:pt idx="5">
                  <c:v>81.88768527950293</c:v>
                </c:pt>
                <c:pt idx="6">
                  <c:v>81.02290824359329</c:v>
                </c:pt>
                <c:pt idx="7">
                  <c:v>80.90574118356952</c:v>
                </c:pt>
                <c:pt idx="8">
                  <c:v>80.20446096654274</c:v>
                </c:pt>
                <c:pt idx="9">
                  <c:v>76.43294117647059</c:v>
                </c:pt>
                <c:pt idx="10">
                  <c:v>71.01129090296756</c:v>
                </c:pt>
                <c:pt idx="11">
                  <c:v>70.40321111900398</c:v>
                </c:pt>
                <c:pt idx="12">
                  <c:v>69.06137813988654</c:v>
                </c:pt>
                <c:pt idx="13">
                  <c:v>66.62282144031568</c:v>
                </c:pt>
                <c:pt idx="14">
                  <c:v>57.52561311858171</c:v>
                </c:pt>
                <c:pt idx="15">
                  <c:v>48.53263050459683</c:v>
                </c:pt>
                <c:pt idx="16">
                  <c:v>45.71368787098937</c:v>
                </c:pt>
                <c:pt idx="17">
                  <c:v>45.52216640984698</c:v>
                </c:pt>
                <c:pt idx="18">
                  <c:v>36.65165078702275</c:v>
                </c:pt>
                <c:pt idx="19">
                  <c:v>34.04202185605444</c:v>
                </c:pt>
                <c:pt idx="20">
                  <c:v>32.11328662155674</c:v>
                </c:pt>
                <c:pt idx="21">
                  <c:v>29.58105498978385</c:v>
                </c:pt>
                <c:pt idx="22">
                  <c:v>72.80592213716287</c:v>
                </c:pt>
                <c:pt idx="23">
                  <c:v>68.3930003914863</c:v>
                </c:pt>
                <c:pt idx="24">
                  <c:v>3.287660206354357</c:v>
                </c:pt>
              </c:numCache>
            </c:numRef>
          </c:val>
        </c:ser>
        <c:ser>
          <c:idx val="1"/>
          <c:order val="1"/>
          <c:tx>
            <c:strRef>
              <c:f>'Figure 11.29'!$F$10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11.29'!$D$11:$D$35</c:f>
              <c:strCache>
                <c:ptCount val="25"/>
                <c:pt idx="0">
                  <c:v>Austria (2)</c:v>
                </c:pt>
                <c:pt idx="1">
                  <c:v>Sweden</c:v>
                </c:pt>
                <c:pt idx="2">
                  <c:v>Cyprus (3)</c:v>
                </c:pt>
                <c:pt idx="3">
                  <c:v>Slovakia (4)</c:v>
                </c:pt>
                <c:pt idx="4">
                  <c:v>United Kingdom (5)</c:v>
                </c:pt>
                <c:pt idx="5">
                  <c:v>Portugal</c:v>
                </c:pt>
                <c:pt idx="6">
                  <c:v>Denmark (4)</c:v>
                </c:pt>
                <c:pt idx="7">
                  <c:v>Netherlands (2)</c:v>
                </c:pt>
                <c:pt idx="8">
                  <c:v>Finland</c:v>
                </c:pt>
                <c:pt idx="9">
                  <c:v>Italy</c:v>
                </c:pt>
                <c:pt idx="10">
                  <c:v>Belgium (3)</c:v>
                </c:pt>
                <c:pt idx="11">
                  <c:v>France</c:v>
                </c:pt>
                <c:pt idx="12">
                  <c:v>Latvia (2)</c:v>
                </c:pt>
                <c:pt idx="13">
                  <c:v>Spain (2)</c:v>
                </c:pt>
                <c:pt idx="14">
                  <c:v>Czech Republic (4)</c:v>
                </c:pt>
                <c:pt idx="15">
                  <c:v>Bulgaria (4)</c:v>
                </c:pt>
                <c:pt idx="16">
                  <c:v>Romania (4)</c:v>
                </c:pt>
                <c:pt idx="17">
                  <c:v>Estonia</c:v>
                </c:pt>
                <c:pt idx="18">
                  <c:v>Lithuania</c:v>
                </c:pt>
                <c:pt idx="19">
                  <c:v>Poland (4)</c:v>
                </c:pt>
                <c:pt idx="20">
                  <c:v>Hungary (4)</c:v>
                </c:pt>
                <c:pt idx="21">
                  <c:v>Slovenia</c:v>
                </c:pt>
                <c:pt idx="22">
                  <c:v>Norway (4)</c:v>
                </c:pt>
                <c:pt idx="23">
                  <c:v>Turkey</c:v>
                </c:pt>
                <c:pt idx="24">
                  <c:v>Croatia (4)</c:v>
                </c:pt>
              </c:strCache>
            </c:strRef>
          </c:cat>
          <c:val>
            <c:numRef>
              <c:f>'Figure 11.29'!$F$11:$F$35</c:f>
              <c:numCache>
                <c:ptCount val="25"/>
                <c:pt idx="0">
                  <c:v>3.4947375416676265</c:v>
                </c:pt>
                <c:pt idx="1">
                  <c:v>12.845165063836323</c:v>
                </c:pt>
                <c:pt idx="2">
                  <c:v>14.610130139420438</c:v>
                </c:pt>
                <c:pt idx="3">
                  <c:v>15.355071037576383</c:v>
                </c:pt>
                <c:pt idx="4">
                  <c:v>17.248969292534248</c:v>
                </c:pt>
                <c:pt idx="5">
                  <c:v>18.112314720497068</c:v>
                </c:pt>
                <c:pt idx="6">
                  <c:v>18.977091756406704</c:v>
                </c:pt>
                <c:pt idx="7">
                  <c:v>19.094258816430486</c:v>
                </c:pt>
                <c:pt idx="8">
                  <c:v>19.79553903345725</c:v>
                </c:pt>
                <c:pt idx="9">
                  <c:v>23.56705882352941</c:v>
                </c:pt>
                <c:pt idx="10">
                  <c:v>28.98870909703244</c:v>
                </c:pt>
                <c:pt idx="11">
                  <c:v>29.596788880996016</c:v>
                </c:pt>
                <c:pt idx="12">
                  <c:v>30.938621860113464</c:v>
                </c:pt>
                <c:pt idx="13">
                  <c:v>33.37717855968431</c:v>
                </c:pt>
                <c:pt idx="14">
                  <c:v>42.4743868814183</c:v>
                </c:pt>
                <c:pt idx="15">
                  <c:v>51.46736949540316</c:v>
                </c:pt>
                <c:pt idx="16">
                  <c:v>54.28631212901064</c:v>
                </c:pt>
                <c:pt idx="17">
                  <c:v>54.477833590153026</c:v>
                </c:pt>
                <c:pt idx="18">
                  <c:v>63.348349212977254</c:v>
                </c:pt>
                <c:pt idx="19">
                  <c:v>65.95797814394557</c:v>
                </c:pt>
                <c:pt idx="20">
                  <c:v>67.88671337844325</c:v>
                </c:pt>
                <c:pt idx="21">
                  <c:v>70.41894501021615</c:v>
                </c:pt>
                <c:pt idx="22">
                  <c:v>27.19407786283714</c:v>
                </c:pt>
                <c:pt idx="23">
                  <c:v>31.606999608513703</c:v>
                </c:pt>
                <c:pt idx="24">
                  <c:v>96.71233979364564</c:v>
                </c:pt>
              </c:numCache>
            </c:numRef>
          </c:val>
        </c:ser>
        <c:overlap val="100"/>
        <c:gapWidth val="100"/>
        <c:axId val="42007691"/>
        <c:axId val="42524900"/>
      </c:barChart>
      <c:catAx>
        <c:axId val="4200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42524900"/>
        <c:crosses val="autoZero"/>
        <c:auto val="1"/>
        <c:lblOffset val="100"/>
        <c:tickLblSkip val="1"/>
        <c:noMultiLvlLbl val="0"/>
      </c:catAx>
      <c:valAx>
        <c:axId val="42524900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2007691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6"/>
          <c:y val="0.8735"/>
          <c:w val="0.325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11.30'!$E$9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11.30'!$D$10:$D$34</c:f>
              <c:strCache>
                <c:ptCount val="25"/>
                <c:pt idx="0">
                  <c:v>Slovakia</c:v>
                </c:pt>
                <c:pt idx="1">
                  <c:v>Czech Republic (2)</c:v>
                </c:pt>
                <c:pt idx="2">
                  <c:v>Bulgaria (2)</c:v>
                </c:pt>
                <c:pt idx="3">
                  <c:v>Lithuania</c:v>
                </c:pt>
                <c:pt idx="4">
                  <c:v>Estonia</c:v>
                </c:pt>
                <c:pt idx="5">
                  <c:v>Poland (2)</c:v>
                </c:pt>
                <c:pt idx="6">
                  <c:v>Belgium (3)</c:v>
                </c:pt>
                <c:pt idx="7">
                  <c:v>Latvia (4)</c:v>
                </c:pt>
                <c:pt idx="8">
                  <c:v>Netherlands (4)</c:v>
                </c:pt>
                <c:pt idx="9">
                  <c:v>Slovenia</c:v>
                </c:pt>
                <c:pt idx="10">
                  <c:v>Portugal</c:v>
                </c:pt>
                <c:pt idx="11">
                  <c:v>United Kingdom (3)</c:v>
                </c:pt>
                <c:pt idx="12">
                  <c:v>Romania (2)</c:v>
                </c:pt>
                <c:pt idx="13">
                  <c:v>Hungary (2)</c:v>
                </c:pt>
                <c:pt idx="14">
                  <c:v>Denmark (2)</c:v>
                </c:pt>
                <c:pt idx="15">
                  <c:v>Sweden</c:v>
                </c:pt>
                <c:pt idx="16">
                  <c:v>Austria (4)</c:v>
                </c:pt>
                <c:pt idx="17">
                  <c:v>Italy</c:v>
                </c:pt>
                <c:pt idx="18">
                  <c:v>Finland</c:v>
                </c:pt>
                <c:pt idx="19">
                  <c:v>Cyprus (3)</c:v>
                </c:pt>
                <c:pt idx="20">
                  <c:v>France</c:v>
                </c:pt>
                <c:pt idx="21">
                  <c:v>Spain (4)</c:v>
                </c:pt>
                <c:pt idx="22">
                  <c:v>Norway</c:v>
                </c:pt>
                <c:pt idx="23">
                  <c:v>Turkey</c:v>
                </c:pt>
                <c:pt idx="24">
                  <c:v>Croatia (2)</c:v>
                </c:pt>
              </c:strCache>
            </c:strRef>
          </c:cat>
          <c:val>
            <c:numRef>
              <c:f>'Figure 11.30'!$E$10:$E$34</c:f>
              <c:numCache>
                <c:ptCount val="25"/>
                <c:pt idx="0">
                  <c:v>101040.98</c:v>
                </c:pt>
                <c:pt idx="1">
                  <c:v>236737.88</c:v>
                </c:pt>
                <c:pt idx="2">
                  <c:v>62361.18</c:v>
                </c:pt>
                <c:pt idx="3">
                  <c:v>49982.56</c:v>
                </c:pt>
                <c:pt idx="4">
                  <c:v>9241.62</c:v>
                </c:pt>
                <c:pt idx="5">
                  <c:v>139582.95</c:v>
                </c:pt>
                <c:pt idx="6">
                  <c:v>837131.82</c:v>
                </c:pt>
                <c:pt idx="7">
                  <c:v>1716.42</c:v>
                </c:pt>
                <c:pt idx="8">
                  <c:v>2163680</c:v>
                </c:pt>
                <c:pt idx="9">
                  <c:v>53938.71</c:v>
                </c:pt>
                <c:pt idx="10">
                  <c:v>349124</c:v>
                </c:pt>
                <c:pt idx="11">
                  <c:v>5146612.44</c:v>
                </c:pt>
                <c:pt idx="12">
                  <c:v>120889.34</c:v>
                </c:pt>
                <c:pt idx="13">
                  <c:v>65388.02</c:v>
                </c:pt>
                <c:pt idx="14">
                  <c:v>736438.41</c:v>
                </c:pt>
                <c:pt idx="15">
                  <c:v>557140.39</c:v>
                </c:pt>
                <c:pt idx="16">
                  <c:v>430202.54</c:v>
                </c:pt>
                <c:pt idx="17">
                  <c:v>4846559.4</c:v>
                </c:pt>
                <c:pt idx="18">
                  <c:v>145600</c:v>
                </c:pt>
                <c:pt idx="19">
                  <c:v>3103.3</c:v>
                </c:pt>
                <c:pt idx="20">
                  <c:v>1527824.25</c:v>
                </c:pt>
                <c:pt idx="21">
                  <c:v>0</c:v>
                </c:pt>
                <c:pt idx="22">
                  <c:v>398178.76</c:v>
                </c:pt>
                <c:pt idx="23">
                  <c:v>794361.53</c:v>
                </c:pt>
                <c:pt idx="24">
                  <c:v>3753.82</c:v>
                </c:pt>
              </c:numCache>
            </c:numRef>
          </c:val>
        </c:ser>
        <c:ser>
          <c:idx val="2"/>
          <c:order val="1"/>
          <c:tx>
            <c:strRef>
              <c:f>'Figure 11.30'!$F$9</c:f>
              <c:strCache>
                <c:ptCount val="1"/>
                <c:pt idx="0">
                  <c:v>Wastewater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11.30'!$D$10:$D$34</c:f>
              <c:strCache>
                <c:ptCount val="25"/>
                <c:pt idx="0">
                  <c:v>Slovakia</c:v>
                </c:pt>
                <c:pt idx="1">
                  <c:v>Czech Republic (2)</c:v>
                </c:pt>
                <c:pt idx="2">
                  <c:v>Bulgaria (2)</c:v>
                </c:pt>
                <c:pt idx="3">
                  <c:v>Lithuania</c:v>
                </c:pt>
                <c:pt idx="4">
                  <c:v>Estonia</c:v>
                </c:pt>
                <c:pt idx="5">
                  <c:v>Poland (2)</c:v>
                </c:pt>
                <c:pt idx="6">
                  <c:v>Belgium (3)</c:v>
                </c:pt>
                <c:pt idx="7">
                  <c:v>Latvia (4)</c:v>
                </c:pt>
                <c:pt idx="8">
                  <c:v>Netherlands (4)</c:v>
                </c:pt>
                <c:pt idx="9">
                  <c:v>Slovenia</c:v>
                </c:pt>
                <c:pt idx="10">
                  <c:v>Portugal</c:v>
                </c:pt>
                <c:pt idx="11">
                  <c:v>United Kingdom (3)</c:v>
                </c:pt>
                <c:pt idx="12">
                  <c:v>Romania (2)</c:v>
                </c:pt>
                <c:pt idx="13">
                  <c:v>Hungary (2)</c:v>
                </c:pt>
                <c:pt idx="14">
                  <c:v>Denmark (2)</c:v>
                </c:pt>
                <c:pt idx="15">
                  <c:v>Sweden</c:v>
                </c:pt>
                <c:pt idx="16">
                  <c:v>Austria (4)</c:v>
                </c:pt>
                <c:pt idx="17">
                  <c:v>Italy</c:v>
                </c:pt>
                <c:pt idx="18">
                  <c:v>Finland</c:v>
                </c:pt>
                <c:pt idx="19">
                  <c:v>Cyprus (3)</c:v>
                </c:pt>
                <c:pt idx="20">
                  <c:v>France</c:v>
                </c:pt>
                <c:pt idx="21">
                  <c:v>Spain (4)</c:v>
                </c:pt>
                <c:pt idx="22">
                  <c:v>Norway</c:v>
                </c:pt>
                <c:pt idx="23">
                  <c:v>Turkey</c:v>
                </c:pt>
                <c:pt idx="24">
                  <c:v>Croatia (2)</c:v>
                </c:pt>
              </c:strCache>
            </c:strRef>
          </c:cat>
          <c:val>
            <c:numRef>
              <c:f>'Figure 11.30'!$F$10:$F$34</c:f>
              <c:numCache>
                <c:ptCount val="25"/>
                <c:pt idx="0">
                  <c:v>16447.79</c:v>
                </c:pt>
                <c:pt idx="1">
                  <c:v>147597.28</c:v>
                </c:pt>
                <c:pt idx="2">
                  <c:v>57608.65</c:v>
                </c:pt>
                <c:pt idx="3">
                  <c:v>67287.65</c:v>
                </c:pt>
                <c:pt idx="4">
                  <c:v>7343.45</c:v>
                </c:pt>
                <c:pt idx="5">
                  <c:v>877934.3</c:v>
                </c:pt>
                <c:pt idx="6">
                  <c:v>529724.42</c:v>
                </c:pt>
                <c:pt idx="7">
                  <c:v>3549.55</c:v>
                </c:pt>
                <c:pt idx="8">
                  <c:v>2644840</c:v>
                </c:pt>
                <c:pt idx="9">
                  <c:v>79078.95</c:v>
                </c:pt>
                <c:pt idx="10">
                  <c:v>145272</c:v>
                </c:pt>
                <c:pt idx="11">
                  <c:v>384728.73</c:v>
                </c:pt>
                <c:pt idx="12">
                  <c:v>292336.77</c:v>
                </c:pt>
                <c:pt idx="13">
                  <c:v>129188.83</c:v>
                </c:pt>
                <c:pt idx="14">
                  <c:v>722163.58</c:v>
                </c:pt>
                <c:pt idx="15">
                  <c:v>0</c:v>
                </c:pt>
                <c:pt idx="16">
                  <c:v>147884.11</c:v>
                </c:pt>
                <c:pt idx="17">
                  <c:v>413948.93</c:v>
                </c:pt>
                <c:pt idx="18">
                  <c:v>165400</c:v>
                </c:pt>
                <c:pt idx="19">
                  <c:v>7167.4</c:v>
                </c:pt>
                <c:pt idx="20">
                  <c:v>0</c:v>
                </c:pt>
                <c:pt idx="21">
                  <c:v>0</c:v>
                </c:pt>
                <c:pt idx="22">
                  <c:v>725129.42</c:v>
                </c:pt>
                <c:pt idx="23">
                  <c:v>315201.77</c:v>
                </c:pt>
                <c:pt idx="24">
                  <c:v>2115.27</c:v>
                </c:pt>
              </c:numCache>
            </c:numRef>
          </c:val>
        </c:ser>
        <c:ser>
          <c:idx val="3"/>
          <c:order val="2"/>
          <c:tx>
            <c:strRef>
              <c:f>'Figure 11.30'!$G$9</c:f>
              <c:strCache>
                <c:ptCount val="1"/>
                <c:pt idx="0">
                  <c:v>Biodiversity and landscape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11.30'!$D$10:$D$34</c:f>
              <c:strCache>
                <c:ptCount val="25"/>
                <c:pt idx="0">
                  <c:v>Slovakia</c:v>
                </c:pt>
                <c:pt idx="1">
                  <c:v>Czech Republic (2)</c:v>
                </c:pt>
                <c:pt idx="2">
                  <c:v>Bulgaria (2)</c:v>
                </c:pt>
                <c:pt idx="3">
                  <c:v>Lithuania</c:v>
                </c:pt>
                <c:pt idx="4">
                  <c:v>Estonia</c:v>
                </c:pt>
                <c:pt idx="5">
                  <c:v>Poland (2)</c:v>
                </c:pt>
                <c:pt idx="6">
                  <c:v>Belgium (3)</c:v>
                </c:pt>
                <c:pt idx="7">
                  <c:v>Latvia (4)</c:v>
                </c:pt>
                <c:pt idx="8">
                  <c:v>Netherlands (4)</c:v>
                </c:pt>
                <c:pt idx="9">
                  <c:v>Slovenia</c:v>
                </c:pt>
                <c:pt idx="10">
                  <c:v>Portugal</c:v>
                </c:pt>
                <c:pt idx="11">
                  <c:v>United Kingdom (3)</c:v>
                </c:pt>
                <c:pt idx="12">
                  <c:v>Romania (2)</c:v>
                </c:pt>
                <c:pt idx="13">
                  <c:v>Hungary (2)</c:v>
                </c:pt>
                <c:pt idx="14">
                  <c:v>Denmark (2)</c:v>
                </c:pt>
                <c:pt idx="15">
                  <c:v>Sweden</c:v>
                </c:pt>
                <c:pt idx="16">
                  <c:v>Austria (4)</c:v>
                </c:pt>
                <c:pt idx="17">
                  <c:v>Italy</c:v>
                </c:pt>
                <c:pt idx="18">
                  <c:v>Finland</c:v>
                </c:pt>
                <c:pt idx="19">
                  <c:v>Cyprus (3)</c:v>
                </c:pt>
                <c:pt idx="20">
                  <c:v>France</c:v>
                </c:pt>
                <c:pt idx="21">
                  <c:v>Spain (4)</c:v>
                </c:pt>
                <c:pt idx="22">
                  <c:v>Norway</c:v>
                </c:pt>
                <c:pt idx="23">
                  <c:v>Turkey</c:v>
                </c:pt>
                <c:pt idx="24">
                  <c:v>Croatia (2)</c:v>
                </c:pt>
              </c:strCache>
            </c:strRef>
          </c:cat>
          <c:val>
            <c:numRef>
              <c:f>'Figure 11.30'!$G$10:$G$34</c:f>
              <c:numCache>
                <c:ptCount val="25"/>
                <c:pt idx="0">
                  <c:v>871.18</c:v>
                </c:pt>
                <c:pt idx="1">
                  <c:v>12778.58</c:v>
                </c:pt>
                <c:pt idx="2">
                  <c:v>282.75</c:v>
                </c:pt>
                <c:pt idx="3">
                  <c:v>9288.61</c:v>
                </c:pt>
                <c:pt idx="4">
                  <c:v>1572.23</c:v>
                </c:pt>
                <c:pt idx="5">
                  <c:v>40404.89</c:v>
                </c:pt>
                <c:pt idx="6">
                  <c:v>153748.67</c:v>
                </c:pt>
                <c:pt idx="7">
                  <c:v>556.44</c:v>
                </c:pt>
                <c:pt idx="8">
                  <c:v>0</c:v>
                </c:pt>
                <c:pt idx="9">
                  <c:v>10507.27</c:v>
                </c:pt>
                <c:pt idx="10">
                  <c:v>135546</c:v>
                </c:pt>
                <c:pt idx="11">
                  <c:v>1039990.57</c:v>
                </c:pt>
                <c:pt idx="12">
                  <c:v>25474.08</c:v>
                </c:pt>
                <c:pt idx="13">
                  <c:v>50293.17</c:v>
                </c:pt>
                <c:pt idx="14">
                  <c:v>356320.3</c:v>
                </c:pt>
                <c:pt idx="15">
                  <c:v>118538.21</c:v>
                </c:pt>
                <c:pt idx="16">
                  <c:v>304768.92</c:v>
                </c:pt>
                <c:pt idx="17">
                  <c:v>0</c:v>
                </c:pt>
                <c:pt idx="18">
                  <c:v>31100</c:v>
                </c:pt>
                <c:pt idx="19">
                  <c:v>0</c:v>
                </c:pt>
                <c:pt idx="20">
                  <c:v>810988.51</c:v>
                </c:pt>
                <c:pt idx="21">
                  <c:v>1197000</c:v>
                </c:pt>
                <c:pt idx="22">
                  <c:v>64990.96</c:v>
                </c:pt>
                <c:pt idx="23">
                  <c:v>108291.87</c:v>
                </c:pt>
                <c:pt idx="24">
                  <c:v>1253.27</c:v>
                </c:pt>
              </c:numCache>
            </c:numRef>
          </c:val>
        </c:ser>
        <c:ser>
          <c:idx val="0"/>
          <c:order val="3"/>
          <c:tx>
            <c:strRef>
              <c:f>'Figure 11.30'!$H$9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11.30'!$D$10:$D$34</c:f>
              <c:strCache>
                <c:ptCount val="25"/>
                <c:pt idx="0">
                  <c:v>Slovakia</c:v>
                </c:pt>
                <c:pt idx="1">
                  <c:v>Czech Republic (2)</c:v>
                </c:pt>
                <c:pt idx="2">
                  <c:v>Bulgaria (2)</c:v>
                </c:pt>
                <c:pt idx="3">
                  <c:v>Lithuania</c:v>
                </c:pt>
                <c:pt idx="4">
                  <c:v>Estonia</c:v>
                </c:pt>
                <c:pt idx="5">
                  <c:v>Poland (2)</c:v>
                </c:pt>
                <c:pt idx="6">
                  <c:v>Belgium (3)</c:v>
                </c:pt>
                <c:pt idx="7">
                  <c:v>Latvia (4)</c:v>
                </c:pt>
                <c:pt idx="8">
                  <c:v>Netherlands (4)</c:v>
                </c:pt>
                <c:pt idx="9">
                  <c:v>Slovenia</c:v>
                </c:pt>
                <c:pt idx="10">
                  <c:v>Portugal</c:v>
                </c:pt>
                <c:pt idx="11">
                  <c:v>United Kingdom (3)</c:v>
                </c:pt>
                <c:pt idx="12">
                  <c:v>Romania (2)</c:v>
                </c:pt>
                <c:pt idx="13">
                  <c:v>Hungary (2)</c:v>
                </c:pt>
                <c:pt idx="14">
                  <c:v>Denmark (2)</c:v>
                </c:pt>
                <c:pt idx="15">
                  <c:v>Sweden</c:v>
                </c:pt>
                <c:pt idx="16">
                  <c:v>Austria (4)</c:v>
                </c:pt>
                <c:pt idx="17">
                  <c:v>Italy</c:v>
                </c:pt>
                <c:pt idx="18">
                  <c:v>Finland</c:v>
                </c:pt>
                <c:pt idx="19">
                  <c:v>Cyprus (3)</c:v>
                </c:pt>
                <c:pt idx="20">
                  <c:v>France</c:v>
                </c:pt>
                <c:pt idx="21">
                  <c:v>Spain (4)</c:v>
                </c:pt>
                <c:pt idx="22">
                  <c:v>Norway</c:v>
                </c:pt>
                <c:pt idx="23">
                  <c:v>Turkey</c:v>
                </c:pt>
                <c:pt idx="24">
                  <c:v>Croatia (2)</c:v>
                </c:pt>
              </c:strCache>
            </c:strRef>
          </c:cat>
          <c:val>
            <c:numRef>
              <c:f>'Figure 11.30'!$H$10:$H$34</c:f>
              <c:numCache>
                <c:ptCount val="25"/>
                <c:pt idx="0">
                  <c:v>10390.88</c:v>
                </c:pt>
                <c:pt idx="1">
                  <c:v>12780.2</c:v>
                </c:pt>
                <c:pt idx="2">
                  <c:v>0</c:v>
                </c:pt>
                <c:pt idx="3">
                  <c:v>8711.65</c:v>
                </c:pt>
                <c:pt idx="4">
                  <c:v>102.26</c:v>
                </c:pt>
                <c:pt idx="5">
                  <c:v>29695.8</c:v>
                </c:pt>
                <c:pt idx="6">
                  <c:v>15538.79</c:v>
                </c:pt>
                <c:pt idx="7">
                  <c:v>401.04</c:v>
                </c:pt>
                <c:pt idx="8">
                  <c:v>325701</c:v>
                </c:pt>
                <c:pt idx="9">
                  <c:v>0</c:v>
                </c:pt>
                <c:pt idx="10">
                  <c:v>260</c:v>
                </c:pt>
                <c:pt idx="11">
                  <c:v>268028.17</c:v>
                </c:pt>
                <c:pt idx="12">
                  <c:v>79092.65</c:v>
                </c:pt>
                <c:pt idx="13">
                  <c:v>1647.72</c:v>
                </c:pt>
                <c:pt idx="14">
                  <c:v>41655.03</c:v>
                </c:pt>
                <c:pt idx="15">
                  <c:v>0</c:v>
                </c:pt>
                <c:pt idx="16">
                  <c:v>29380.6</c:v>
                </c:pt>
                <c:pt idx="17">
                  <c:v>0</c:v>
                </c:pt>
                <c:pt idx="18">
                  <c:v>0</c:v>
                </c:pt>
                <c:pt idx="19">
                  <c:v>1199.66</c:v>
                </c:pt>
                <c:pt idx="20">
                  <c:v>72746.83</c:v>
                </c:pt>
                <c:pt idx="21">
                  <c:v>0</c:v>
                </c:pt>
                <c:pt idx="22">
                  <c:v>37672.3</c:v>
                </c:pt>
                <c:pt idx="23">
                  <c:v>2487.56</c:v>
                </c:pt>
                <c:pt idx="24">
                  <c:v>149.5</c:v>
                </c:pt>
              </c:numCache>
            </c:numRef>
          </c:val>
        </c:ser>
        <c:ser>
          <c:idx val="6"/>
          <c:order val="4"/>
          <c:tx>
            <c:strRef>
              <c:f>'Figure 11.30'!$I$9</c:f>
              <c:strCache>
                <c:ptCount val="1"/>
                <c:pt idx="0">
                  <c:v>Soil and groundwater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11.30'!$D$10:$D$34</c:f>
              <c:strCache>
                <c:ptCount val="25"/>
                <c:pt idx="0">
                  <c:v>Slovakia</c:v>
                </c:pt>
                <c:pt idx="1">
                  <c:v>Czech Republic (2)</c:v>
                </c:pt>
                <c:pt idx="2">
                  <c:v>Bulgaria (2)</c:v>
                </c:pt>
                <c:pt idx="3">
                  <c:v>Lithuania</c:v>
                </c:pt>
                <c:pt idx="4">
                  <c:v>Estonia</c:v>
                </c:pt>
                <c:pt idx="5">
                  <c:v>Poland (2)</c:v>
                </c:pt>
                <c:pt idx="6">
                  <c:v>Belgium (3)</c:v>
                </c:pt>
                <c:pt idx="7">
                  <c:v>Latvia (4)</c:v>
                </c:pt>
                <c:pt idx="8">
                  <c:v>Netherlands (4)</c:v>
                </c:pt>
                <c:pt idx="9">
                  <c:v>Slovenia</c:v>
                </c:pt>
                <c:pt idx="10">
                  <c:v>Portugal</c:v>
                </c:pt>
                <c:pt idx="11">
                  <c:v>United Kingdom (3)</c:v>
                </c:pt>
                <c:pt idx="12">
                  <c:v>Romania (2)</c:v>
                </c:pt>
                <c:pt idx="13">
                  <c:v>Hungary (2)</c:v>
                </c:pt>
                <c:pt idx="14">
                  <c:v>Denmark (2)</c:v>
                </c:pt>
                <c:pt idx="15">
                  <c:v>Sweden</c:v>
                </c:pt>
                <c:pt idx="16">
                  <c:v>Austria (4)</c:v>
                </c:pt>
                <c:pt idx="17">
                  <c:v>Italy</c:v>
                </c:pt>
                <c:pt idx="18">
                  <c:v>Finland</c:v>
                </c:pt>
                <c:pt idx="19">
                  <c:v>Cyprus (3)</c:v>
                </c:pt>
                <c:pt idx="20">
                  <c:v>France</c:v>
                </c:pt>
                <c:pt idx="21">
                  <c:v>Spain (4)</c:v>
                </c:pt>
                <c:pt idx="22">
                  <c:v>Norway</c:v>
                </c:pt>
                <c:pt idx="23">
                  <c:v>Turkey</c:v>
                </c:pt>
                <c:pt idx="24">
                  <c:v>Croatia (2)</c:v>
                </c:pt>
              </c:strCache>
            </c:strRef>
          </c:cat>
          <c:val>
            <c:numRef>
              <c:f>'Figure 11.30'!$I$10:$I$34</c:f>
              <c:numCache>
                <c:ptCount val="25"/>
                <c:pt idx="0">
                  <c:v>2353.1</c:v>
                </c:pt>
                <c:pt idx="1">
                  <c:v>13625.26</c:v>
                </c:pt>
                <c:pt idx="2">
                  <c:v>7369.36</c:v>
                </c:pt>
                <c:pt idx="3">
                  <c:v>0</c:v>
                </c:pt>
                <c:pt idx="4">
                  <c:v>2038.78</c:v>
                </c:pt>
                <c:pt idx="5">
                  <c:v>17850.25</c:v>
                </c:pt>
                <c:pt idx="6">
                  <c:v>108581.86</c:v>
                </c:pt>
                <c:pt idx="7">
                  <c:v>1041.53</c:v>
                </c:pt>
                <c:pt idx="8">
                  <c:v>220179</c:v>
                </c:pt>
                <c:pt idx="9">
                  <c:v>0</c:v>
                </c:pt>
                <c:pt idx="10">
                  <c:v>10048</c:v>
                </c:pt>
                <c:pt idx="11">
                  <c:v>0</c:v>
                </c:pt>
                <c:pt idx="12">
                  <c:v>108227.32</c:v>
                </c:pt>
                <c:pt idx="13">
                  <c:v>19896.85</c:v>
                </c:pt>
                <c:pt idx="14">
                  <c:v>59686.74</c:v>
                </c:pt>
                <c:pt idx="15">
                  <c:v>0</c:v>
                </c:pt>
                <c:pt idx="16">
                  <c:v>37856.55</c:v>
                </c:pt>
                <c:pt idx="17">
                  <c:v>0</c:v>
                </c:pt>
                <c:pt idx="18">
                  <c:v>0</c:v>
                </c:pt>
                <c:pt idx="19">
                  <c:v>949.19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3537.87</c:v>
                </c:pt>
                <c:pt idx="24">
                  <c:v>146710.23</c:v>
                </c:pt>
              </c:numCache>
            </c:numRef>
          </c:val>
        </c:ser>
        <c:ser>
          <c:idx val="4"/>
          <c:order val="5"/>
          <c:tx>
            <c:strRef>
              <c:f>'Figure 11.30'!$J$9</c:f>
              <c:strCache>
                <c:ptCount val="1"/>
                <c:pt idx="0">
                  <c:v>Noise</c:v>
                </c:pt>
              </c:strCache>
            </c:strRef>
          </c:tx>
          <c:spPr>
            <a:solidFill>
              <a:srgbClr val="B2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11.30'!$D$10:$D$34</c:f>
              <c:strCache>
                <c:ptCount val="25"/>
                <c:pt idx="0">
                  <c:v>Slovakia</c:v>
                </c:pt>
                <c:pt idx="1">
                  <c:v>Czech Republic (2)</c:v>
                </c:pt>
                <c:pt idx="2">
                  <c:v>Bulgaria (2)</c:v>
                </c:pt>
                <c:pt idx="3">
                  <c:v>Lithuania</c:v>
                </c:pt>
                <c:pt idx="4">
                  <c:v>Estonia</c:v>
                </c:pt>
                <c:pt idx="5">
                  <c:v>Poland (2)</c:v>
                </c:pt>
                <c:pt idx="6">
                  <c:v>Belgium (3)</c:v>
                </c:pt>
                <c:pt idx="7">
                  <c:v>Latvia (4)</c:v>
                </c:pt>
                <c:pt idx="8">
                  <c:v>Netherlands (4)</c:v>
                </c:pt>
                <c:pt idx="9">
                  <c:v>Slovenia</c:v>
                </c:pt>
                <c:pt idx="10">
                  <c:v>Portugal</c:v>
                </c:pt>
                <c:pt idx="11">
                  <c:v>United Kingdom (3)</c:v>
                </c:pt>
                <c:pt idx="12">
                  <c:v>Romania (2)</c:v>
                </c:pt>
                <c:pt idx="13">
                  <c:v>Hungary (2)</c:v>
                </c:pt>
                <c:pt idx="14">
                  <c:v>Denmark (2)</c:v>
                </c:pt>
                <c:pt idx="15">
                  <c:v>Sweden</c:v>
                </c:pt>
                <c:pt idx="16">
                  <c:v>Austria (4)</c:v>
                </c:pt>
                <c:pt idx="17">
                  <c:v>Italy</c:v>
                </c:pt>
                <c:pt idx="18">
                  <c:v>Finland</c:v>
                </c:pt>
                <c:pt idx="19">
                  <c:v>Cyprus (3)</c:v>
                </c:pt>
                <c:pt idx="20">
                  <c:v>France</c:v>
                </c:pt>
                <c:pt idx="21">
                  <c:v>Spain (4)</c:v>
                </c:pt>
                <c:pt idx="22">
                  <c:v>Norway</c:v>
                </c:pt>
                <c:pt idx="23">
                  <c:v>Turkey</c:v>
                </c:pt>
                <c:pt idx="24">
                  <c:v>Croatia (2)</c:v>
                </c:pt>
              </c:strCache>
            </c:strRef>
          </c:cat>
          <c:val>
            <c:numRef>
              <c:f>'Figure 11.30'!$J$10:$J$34</c:f>
              <c:numCache>
                <c:ptCount val="25"/>
                <c:pt idx="0">
                  <c:v>0</c:v>
                </c:pt>
                <c:pt idx="1">
                  <c:v>37256.72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11832.33</c:v>
                </c:pt>
                <c:pt idx="6">
                  <c:v>0</c:v>
                </c:pt>
                <c:pt idx="7">
                  <c:v>0</c:v>
                </c:pt>
                <c:pt idx="8">
                  <c:v>59082</c:v>
                </c:pt>
                <c:pt idx="9">
                  <c:v>0</c:v>
                </c:pt>
                <c:pt idx="10">
                  <c:v>670</c:v>
                </c:pt>
                <c:pt idx="11">
                  <c:v>0</c:v>
                </c:pt>
                <c:pt idx="12">
                  <c:v>15452.47</c:v>
                </c:pt>
                <c:pt idx="13">
                  <c:v>2946.44</c:v>
                </c:pt>
                <c:pt idx="14">
                  <c:v>2089.23</c:v>
                </c:pt>
                <c:pt idx="15">
                  <c:v>0</c:v>
                </c:pt>
                <c:pt idx="16">
                  <c:v>3614.36</c:v>
                </c:pt>
                <c:pt idx="17">
                  <c:v>0</c:v>
                </c:pt>
                <c:pt idx="18">
                  <c:v>0</c:v>
                </c:pt>
                <c:pt idx="19">
                  <c:v>403.1</c:v>
                </c:pt>
                <c:pt idx="20">
                  <c:v>157810.52</c:v>
                </c:pt>
                <c:pt idx="21">
                  <c:v>0</c:v>
                </c:pt>
                <c:pt idx="22">
                  <c:v>0</c:v>
                </c:pt>
                <c:pt idx="23">
                  <c:v>55.28</c:v>
                </c:pt>
                <c:pt idx="24">
                  <c:v>0</c:v>
                </c:pt>
              </c:numCache>
            </c:numRef>
          </c:val>
        </c:ser>
        <c:ser>
          <c:idx val="5"/>
          <c:order val="6"/>
          <c:tx>
            <c:strRef>
              <c:f>'Figure 11.30'!$K$9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11.30'!$D$10:$D$34</c:f>
              <c:strCache>
                <c:ptCount val="25"/>
                <c:pt idx="0">
                  <c:v>Slovakia</c:v>
                </c:pt>
                <c:pt idx="1">
                  <c:v>Czech Republic (2)</c:v>
                </c:pt>
                <c:pt idx="2">
                  <c:v>Bulgaria (2)</c:v>
                </c:pt>
                <c:pt idx="3">
                  <c:v>Lithuania</c:v>
                </c:pt>
                <c:pt idx="4">
                  <c:v>Estonia</c:v>
                </c:pt>
                <c:pt idx="5">
                  <c:v>Poland (2)</c:v>
                </c:pt>
                <c:pt idx="6">
                  <c:v>Belgium (3)</c:v>
                </c:pt>
                <c:pt idx="7">
                  <c:v>Latvia (4)</c:v>
                </c:pt>
                <c:pt idx="8">
                  <c:v>Netherlands (4)</c:v>
                </c:pt>
                <c:pt idx="9">
                  <c:v>Slovenia</c:v>
                </c:pt>
                <c:pt idx="10">
                  <c:v>Portugal</c:v>
                </c:pt>
                <c:pt idx="11">
                  <c:v>United Kingdom (3)</c:v>
                </c:pt>
                <c:pt idx="12">
                  <c:v>Romania (2)</c:v>
                </c:pt>
                <c:pt idx="13">
                  <c:v>Hungary (2)</c:v>
                </c:pt>
                <c:pt idx="14">
                  <c:v>Denmark (2)</c:v>
                </c:pt>
                <c:pt idx="15">
                  <c:v>Sweden</c:v>
                </c:pt>
                <c:pt idx="16">
                  <c:v>Austria (4)</c:v>
                </c:pt>
                <c:pt idx="17">
                  <c:v>Italy</c:v>
                </c:pt>
                <c:pt idx="18">
                  <c:v>Finland</c:v>
                </c:pt>
                <c:pt idx="19">
                  <c:v>Cyprus (3)</c:v>
                </c:pt>
                <c:pt idx="20">
                  <c:v>France</c:v>
                </c:pt>
                <c:pt idx="21">
                  <c:v>Spain (4)</c:v>
                </c:pt>
                <c:pt idx="22">
                  <c:v>Norway</c:v>
                </c:pt>
                <c:pt idx="23">
                  <c:v>Turkey</c:v>
                </c:pt>
                <c:pt idx="24">
                  <c:v>Croatia (2)</c:v>
                </c:pt>
              </c:strCache>
            </c:strRef>
          </c:cat>
          <c:val>
            <c:numRef>
              <c:f>'Figure 11.30'!$K$10:$K$34</c:f>
              <c:numCache>
                <c:ptCount val="25"/>
                <c:pt idx="0">
                  <c:v>695.34</c:v>
                </c:pt>
                <c:pt idx="1">
                  <c:v>16995.86</c:v>
                </c:pt>
                <c:pt idx="2">
                  <c:v>15757.75</c:v>
                </c:pt>
                <c:pt idx="3">
                  <c:v>20153.9</c:v>
                </c:pt>
                <c:pt idx="4">
                  <c:v>1182.37</c:v>
                </c:pt>
                <c:pt idx="5">
                  <c:v>236961.18</c:v>
                </c:pt>
                <c:pt idx="6">
                  <c:v>187367.05</c:v>
                </c:pt>
                <c:pt idx="7">
                  <c:v>300.58</c:v>
                </c:pt>
                <c:pt idx="8">
                  <c:v>1652991</c:v>
                </c:pt>
                <c:pt idx="9">
                  <c:v>46209.04</c:v>
                </c:pt>
                <c:pt idx="10">
                  <c:v>67874</c:v>
                </c:pt>
                <c:pt idx="11">
                  <c:v>1595644.36</c:v>
                </c:pt>
                <c:pt idx="12">
                  <c:v>75342.05</c:v>
                </c:pt>
                <c:pt idx="13">
                  <c:v>20635.9</c:v>
                </c:pt>
                <c:pt idx="14">
                  <c:v>572404.24</c:v>
                </c:pt>
                <c:pt idx="15">
                  <c:v>284945.54</c:v>
                </c:pt>
                <c:pt idx="16">
                  <c:v>192272.54</c:v>
                </c:pt>
                <c:pt idx="17">
                  <c:v>5364491.67</c:v>
                </c:pt>
                <c:pt idx="18">
                  <c:v>303500</c:v>
                </c:pt>
                <c:pt idx="19">
                  <c:v>26655.78</c:v>
                </c:pt>
                <c:pt idx="20">
                  <c:v>3525806.06</c:v>
                </c:pt>
                <c:pt idx="21">
                  <c:v>1844000</c:v>
                </c:pt>
                <c:pt idx="22">
                  <c:v>172643.92</c:v>
                </c:pt>
                <c:pt idx="23">
                  <c:v>477943.62</c:v>
                </c:pt>
                <c:pt idx="24">
                  <c:v>825.07</c:v>
                </c:pt>
              </c:numCache>
            </c:numRef>
          </c:val>
        </c:ser>
        <c:overlap val="100"/>
        <c:gapWidth val="100"/>
        <c:axId val="47179781"/>
        <c:axId val="21964846"/>
      </c:bar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1964846"/>
        <c:crosses val="autoZero"/>
        <c:auto val="1"/>
        <c:lblOffset val="100"/>
        <c:tickLblSkip val="1"/>
        <c:noMultiLvlLbl val="0"/>
      </c:catAx>
      <c:valAx>
        <c:axId val="21964846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7179781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"/>
          <c:y val="0.71775"/>
          <c:w val="0.32475"/>
          <c:h val="0.28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11.31'!$D$11:$D$31</c:f>
              <c:strCache>
                <c:ptCount val="21"/>
                <c:pt idx="0">
                  <c:v>EU-25 (2)</c:v>
                </c:pt>
                <c:pt idx="1">
                  <c:v>Austria (3)</c:v>
                </c:pt>
                <c:pt idx="2">
                  <c:v>Romania (4)</c:v>
                </c:pt>
                <c:pt idx="3">
                  <c:v>Spain (3)</c:v>
                </c:pt>
                <c:pt idx="4">
                  <c:v>Estonia</c:v>
                </c:pt>
                <c:pt idx="5">
                  <c:v>Belgium (5)</c:v>
                </c:pt>
                <c:pt idx="6">
                  <c:v>Italy (4)</c:v>
                </c:pt>
                <c:pt idx="7">
                  <c:v>Cyprus</c:v>
                </c:pt>
                <c:pt idx="8">
                  <c:v>France</c:v>
                </c:pt>
                <c:pt idx="9">
                  <c:v>Poland (4)</c:v>
                </c:pt>
                <c:pt idx="10">
                  <c:v>Hungary (4)</c:v>
                </c:pt>
                <c:pt idx="11">
                  <c:v>Czech Republic (4)</c:v>
                </c:pt>
                <c:pt idx="12">
                  <c:v>Lithuania (4)</c:v>
                </c:pt>
                <c:pt idx="13">
                  <c:v>Denmark (4)</c:v>
                </c:pt>
                <c:pt idx="14">
                  <c:v>Slovenia</c:v>
                </c:pt>
                <c:pt idx="15">
                  <c:v>Bulgaria (4)</c:v>
                </c:pt>
                <c:pt idx="16">
                  <c:v>Portugal</c:v>
                </c:pt>
                <c:pt idx="17">
                  <c:v>Latvia (3)</c:v>
                </c:pt>
                <c:pt idx="18">
                  <c:v>Finland</c:v>
                </c:pt>
                <c:pt idx="19">
                  <c:v>Slovakia (4)</c:v>
                </c:pt>
                <c:pt idx="20">
                  <c:v>Croatia (3)</c:v>
                </c:pt>
              </c:strCache>
            </c:strRef>
          </c:cat>
          <c:val>
            <c:numRef>
              <c:f>'Figure 11.31'!$E$11:$E$31</c:f>
              <c:numCache>
                <c:ptCount val="21"/>
                <c:pt idx="0">
                  <c:v>0.859863</c:v>
                </c:pt>
                <c:pt idx="1">
                  <c:v>1.91</c:v>
                </c:pt>
                <c:pt idx="2">
                  <c:v>1.74</c:v>
                </c:pt>
                <c:pt idx="3">
                  <c:v>1.41</c:v>
                </c:pt>
                <c:pt idx="4">
                  <c:v>1.23</c:v>
                </c:pt>
                <c:pt idx="5">
                  <c:v>1</c:v>
                </c:pt>
                <c:pt idx="6">
                  <c:v>0.99</c:v>
                </c:pt>
                <c:pt idx="7">
                  <c:v>0.98</c:v>
                </c:pt>
                <c:pt idx="8">
                  <c:v>0.92</c:v>
                </c:pt>
                <c:pt idx="9">
                  <c:v>0.82</c:v>
                </c:pt>
                <c:pt idx="10">
                  <c:v>0.75</c:v>
                </c:pt>
                <c:pt idx="11">
                  <c:v>0.7</c:v>
                </c:pt>
                <c:pt idx="12">
                  <c:v>0.7</c:v>
                </c:pt>
                <c:pt idx="13">
                  <c:v>0.57</c:v>
                </c:pt>
                <c:pt idx="14">
                  <c:v>0.48</c:v>
                </c:pt>
                <c:pt idx="15">
                  <c:v>0.44</c:v>
                </c:pt>
                <c:pt idx="16">
                  <c:v>0.4</c:v>
                </c:pt>
                <c:pt idx="17">
                  <c:v>0.39</c:v>
                </c:pt>
                <c:pt idx="18">
                  <c:v>0.14</c:v>
                </c:pt>
                <c:pt idx="19">
                  <c:v>0.08</c:v>
                </c:pt>
                <c:pt idx="20">
                  <c:v>0.35</c:v>
                </c:pt>
              </c:numCache>
            </c:numRef>
          </c:val>
        </c:ser>
        <c:axId val="63465887"/>
        <c:axId val="34322072"/>
      </c:bar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4322072"/>
        <c:crosses val="autoZero"/>
        <c:auto val="1"/>
        <c:lblOffset val="100"/>
        <c:tickLblSkip val="1"/>
        <c:noMultiLvlLbl val="0"/>
      </c:catAx>
      <c:valAx>
        <c:axId val="34322072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63465887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0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11.32'!$E$10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11.32'!$D$11:$D$29</c:f>
              <c:strCache>
                <c:ptCount val="19"/>
                <c:pt idx="0">
                  <c:v>Czech Republic</c:v>
                </c:pt>
                <c:pt idx="1">
                  <c:v>Italy</c:v>
                </c:pt>
                <c:pt idx="2">
                  <c:v>Romania</c:v>
                </c:pt>
                <c:pt idx="3">
                  <c:v>Croatia</c:v>
                </c:pt>
                <c:pt idx="4">
                  <c:v>Denmark</c:v>
                </c:pt>
                <c:pt idx="5">
                  <c:v>Estonia (2)</c:v>
                </c:pt>
                <c:pt idx="6">
                  <c:v>Slovenia (2)</c:v>
                </c:pt>
                <c:pt idx="7">
                  <c:v>Slovakia</c:v>
                </c:pt>
                <c:pt idx="8">
                  <c:v>Bulgaria</c:v>
                </c:pt>
                <c:pt idx="9">
                  <c:v>France (2)</c:v>
                </c:pt>
                <c:pt idx="10">
                  <c:v>Cyprus (2)</c:v>
                </c:pt>
                <c:pt idx="11">
                  <c:v>Hungary</c:v>
                </c:pt>
                <c:pt idx="12">
                  <c:v>Lithuania</c:v>
                </c:pt>
                <c:pt idx="13">
                  <c:v>Poland</c:v>
                </c:pt>
                <c:pt idx="14">
                  <c:v>Austria (3)</c:v>
                </c:pt>
                <c:pt idx="15">
                  <c:v>Spain (3)</c:v>
                </c:pt>
                <c:pt idx="16">
                  <c:v>Latvia (3)</c:v>
                </c:pt>
                <c:pt idx="17">
                  <c:v>Finland (2)</c:v>
                </c:pt>
                <c:pt idx="18">
                  <c:v>Portugal (2)</c:v>
                </c:pt>
              </c:strCache>
            </c:strRef>
          </c:cat>
          <c:val>
            <c:numRef>
              <c:f>'Figure 11.32'!$E$11:$E$29</c:f>
              <c:numCache>
                <c:ptCount val="19"/>
                <c:pt idx="0">
                  <c:v>94.58633332630264</c:v>
                </c:pt>
                <c:pt idx="1">
                  <c:v>88.18315767078812</c:v>
                </c:pt>
                <c:pt idx="2">
                  <c:v>83.00991591566302</c:v>
                </c:pt>
                <c:pt idx="3">
                  <c:v>72.2046665790553</c:v>
                </c:pt>
                <c:pt idx="4">
                  <c:v>70.04683248691852</c:v>
                </c:pt>
                <c:pt idx="5">
                  <c:v>67.41403497006327</c:v>
                </c:pt>
                <c:pt idx="6">
                  <c:v>65.91324575476851</c:v>
                </c:pt>
                <c:pt idx="7">
                  <c:v>63.3577235861693</c:v>
                </c:pt>
                <c:pt idx="8">
                  <c:v>60.33136716490858</c:v>
                </c:pt>
                <c:pt idx="9">
                  <c:v>54.37024384828274</c:v>
                </c:pt>
                <c:pt idx="10">
                  <c:v>52.09148859464441</c:v>
                </c:pt>
                <c:pt idx="11">
                  <c:v>52.06206519274221</c:v>
                </c:pt>
                <c:pt idx="12">
                  <c:v>48.38578076777254</c:v>
                </c:pt>
                <c:pt idx="13">
                  <c:v>47.064618460283924</c:v>
                </c:pt>
                <c:pt idx="14">
                  <c:v>45.72442826139795</c:v>
                </c:pt>
                <c:pt idx="15">
                  <c:v>45.51132779339725</c:v>
                </c:pt>
                <c:pt idx="16">
                  <c:v>19.71046401002298</c:v>
                </c:pt>
                <c:pt idx="17">
                  <c:v>6.4097193129451195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11.32'!$F$10</c:f>
              <c:strCache>
                <c:ptCount val="1"/>
                <c:pt idx="0">
                  <c:v>Wastewater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11.32'!$D$11:$D$29</c:f>
              <c:strCache>
                <c:ptCount val="19"/>
                <c:pt idx="0">
                  <c:v>Czech Republic</c:v>
                </c:pt>
                <c:pt idx="1">
                  <c:v>Italy</c:v>
                </c:pt>
                <c:pt idx="2">
                  <c:v>Romania</c:v>
                </c:pt>
                <c:pt idx="3">
                  <c:v>Croatia</c:v>
                </c:pt>
                <c:pt idx="4">
                  <c:v>Denmark</c:v>
                </c:pt>
                <c:pt idx="5">
                  <c:v>Estonia (2)</c:v>
                </c:pt>
                <c:pt idx="6">
                  <c:v>Slovenia (2)</c:v>
                </c:pt>
                <c:pt idx="7">
                  <c:v>Slovakia</c:v>
                </c:pt>
                <c:pt idx="8">
                  <c:v>Bulgaria</c:v>
                </c:pt>
                <c:pt idx="9">
                  <c:v>France (2)</c:v>
                </c:pt>
                <c:pt idx="10">
                  <c:v>Cyprus (2)</c:v>
                </c:pt>
                <c:pt idx="11">
                  <c:v>Hungary</c:v>
                </c:pt>
                <c:pt idx="12">
                  <c:v>Lithuania</c:v>
                </c:pt>
                <c:pt idx="13">
                  <c:v>Poland</c:v>
                </c:pt>
                <c:pt idx="14">
                  <c:v>Austria (3)</c:v>
                </c:pt>
                <c:pt idx="15">
                  <c:v>Spain (3)</c:v>
                </c:pt>
                <c:pt idx="16">
                  <c:v>Latvia (3)</c:v>
                </c:pt>
                <c:pt idx="17">
                  <c:v>Finland (2)</c:v>
                </c:pt>
                <c:pt idx="18">
                  <c:v>Portugal (2)</c:v>
                </c:pt>
              </c:strCache>
            </c:strRef>
          </c:cat>
          <c:val>
            <c:numRef>
              <c:f>'Figure 11.32'!$F$11:$F$29</c:f>
              <c:numCache>
                <c:ptCount val="19"/>
                <c:pt idx="0">
                  <c:v>2.8547754689500264</c:v>
                </c:pt>
                <c:pt idx="1">
                  <c:v>11.816842329211884</c:v>
                </c:pt>
                <c:pt idx="2">
                  <c:v>14.23984988546832</c:v>
                </c:pt>
                <c:pt idx="3">
                  <c:v>22.318845663272967</c:v>
                </c:pt>
                <c:pt idx="4">
                  <c:v>29.953167513081475</c:v>
                </c:pt>
                <c:pt idx="5">
                  <c:v>26.069562907369264</c:v>
                </c:pt>
                <c:pt idx="6">
                  <c:v>30.103112895113153</c:v>
                </c:pt>
                <c:pt idx="7">
                  <c:v>6.491572561460031</c:v>
                </c:pt>
                <c:pt idx="8">
                  <c:v>28.374587914748243</c:v>
                </c:pt>
                <c:pt idx="9">
                  <c:v>42.33934366291485</c:v>
                </c:pt>
                <c:pt idx="10">
                  <c:v>47.41548781014572</c:v>
                </c:pt>
                <c:pt idx="11">
                  <c:v>44.18722365489936</c:v>
                </c:pt>
                <c:pt idx="12">
                  <c:v>48.033306419905216</c:v>
                </c:pt>
                <c:pt idx="13">
                  <c:v>45.97414107169722</c:v>
                </c:pt>
                <c:pt idx="14">
                  <c:v>33.82189951227124</c:v>
                </c:pt>
                <c:pt idx="15">
                  <c:v>14.132288689340426</c:v>
                </c:pt>
                <c:pt idx="16">
                  <c:v>77.04522404935015</c:v>
                </c:pt>
                <c:pt idx="17">
                  <c:v>93.59028068705489</c:v>
                </c:pt>
                <c:pt idx="18">
                  <c:v>97.02481810819798</c:v>
                </c:pt>
              </c:numCache>
            </c:numRef>
          </c:val>
        </c:ser>
        <c:ser>
          <c:idx val="3"/>
          <c:order val="2"/>
          <c:tx>
            <c:strRef>
              <c:f>'Figure 11.32'!$G$10</c:f>
              <c:strCache>
                <c:ptCount val="1"/>
                <c:pt idx="0">
                  <c:v>Soil and groundwater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11.32'!$D$11:$D$29</c:f>
              <c:strCache>
                <c:ptCount val="19"/>
                <c:pt idx="0">
                  <c:v>Czech Republic</c:v>
                </c:pt>
                <c:pt idx="1">
                  <c:v>Italy</c:v>
                </c:pt>
                <c:pt idx="2">
                  <c:v>Romania</c:v>
                </c:pt>
                <c:pt idx="3">
                  <c:v>Croatia</c:v>
                </c:pt>
                <c:pt idx="4">
                  <c:v>Denmark</c:v>
                </c:pt>
                <c:pt idx="5">
                  <c:v>Estonia (2)</c:v>
                </c:pt>
                <c:pt idx="6">
                  <c:v>Slovenia (2)</c:v>
                </c:pt>
                <c:pt idx="7">
                  <c:v>Slovakia</c:v>
                </c:pt>
                <c:pt idx="8">
                  <c:v>Bulgaria</c:v>
                </c:pt>
                <c:pt idx="9">
                  <c:v>France (2)</c:v>
                </c:pt>
                <c:pt idx="10">
                  <c:v>Cyprus (2)</c:v>
                </c:pt>
                <c:pt idx="11">
                  <c:v>Hungary</c:v>
                </c:pt>
                <c:pt idx="12">
                  <c:v>Lithuania</c:v>
                </c:pt>
                <c:pt idx="13">
                  <c:v>Poland</c:v>
                </c:pt>
                <c:pt idx="14">
                  <c:v>Austria (3)</c:v>
                </c:pt>
                <c:pt idx="15">
                  <c:v>Spain (3)</c:v>
                </c:pt>
                <c:pt idx="16">
                  <c:v>Latvia (3)</c:v>
                </c:pt>
                <c:pt idx="17">
                  <c:v>Finland (2)</c:v>
                </c:pt>
                <c:pt idx="18">
                  <c:v>Portugal (2)</c:v>
                </c:pt>
              </c:strCache>
            </c:strRef>
          </c:cat>
          <c:val>
            <c:numRef>
              <c:f>'Figure 11.32'!$G$11:$G$29</c:f>
              <c:numCache>
                <c:ptCount val="19"/>
                <c:pt idx="0">
                  <c:v>1.7840364702185494</c:v>
                </c:pt>
                <c:pt idx="1">
                  <c:v>0</c:v>
                </c:pt>
                <c:pt idx="2">
                  <c:v>0.39065828571512984</c:v>
                </c:pt>
                <c:pt idx="3">
                  <c:v>3.8393723117462586</c:v>
                </c:pt>
                <c:pt idx="4">
                  <c:v>0</c:v>
                </c:pt>
                <c:pt idx="5">
                  <c:v>0.7407714100850157</c:v>
                </c:pt>
                <c:pt idx="6">
                  <c:v>1.5783076157670777</c:v>
                </c:pt>
                <c:pt idx="7">
                  <c:v>4.199511462393263</c:v>
                </c:pt>
                <c:pt idx="8">
                  <c:v>1.8605382423458858</c:v>
                </c:pt>
                <c:pt idx="9">
                  <c:v>0</c:v>
                </c:pt>
                <c:pt idx="10">
                  <c:v>0.02792295305882496</c:v>
                </c:pt>
                <c:pt idx="11">
                  <c:v>1.2867072093437448</c:v>
                </c:pt>
                <c:pt idx="12">
                  <c:v>0.13123554288768718</c:v>
                </c:pt>
                <c:pt idx="13">
                  <c:v>3.2732146310828734</c:v>
                </c:pt>
                <c:pt idx="14">
                  <c:v>8.462019576675662</c:v>
                </c:pt>
                <c:pt idx="15">
                  <c:v>0</c:v>
                </c:pt>
                <c:pt idx="16">
                  <c:v>0.4443881782409979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3"/>
          <c:tx>
            <c:strRef>
              <c:f>'Figure 11.32'!$H$10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11.32'!$D$11:$D$29</c:f>
              <c:strCache>
                <c:ptCount val="19"/>
                <c:pt idx="0">
                  <c:v>Czech Republic</c:v>
                </c:pt>
                <c:pt idx="1">
                  <c:v>Italy</c:v>
                </c:pt>
                <c:pt idx="2">
                  <c:v>Romania</c:v>
                </c:pt>
                <c:pt idx="3">
                  <c:v>Croatia</c:v>
                </c:pt>
                <c:pt idx="4">
                  <c:v>Denmark</c:v>
                </c:pt>
                <c:pt idx="5">
                  <c:v>Estonia (2)</c:v>
                </c:pt>
                <c:pt idx="6">
                  <c:v>Slovenia (2)</c:v>
                </c:pt>
                <c:pt idx="7">
                  <c:v>Slovakia</c:v>
                </c:pt>
                <c:pt idx="8">
                  <c:v>Bulgaria</c:v>
                </c:pt>
                <c:pt idx="9">
                  <c:v>France (2)</c:v>
                </c:pt>
                <c:pt idx="10">
                  <c:v>Cyprus (2)</c:v>
                </c:pt>
                <c:pt idx="11">
                  <c:v>Hungary</c:v>
                </c:pt>
                <c:pt idx="12">
                  <c:v>Lithuania</c:v>
                </c:pt>
                <c:pt idx="13">
                  <c:v>Poland</c:v>
                </c:pt>
                <c:pt idx="14">
                  <c:v>Austria (3)</c:v>
                </c:pt>
                <c:pt idx="15">
                  <c:v>Spain (3)</c:v>
                </c:pt>
                <c:pt idx="16">
                  <c:v>Latvia (3)</c:v>
                </c:pt>
                <c:pt idx="17">
                  <c:v>Finland (2)</c:v>
                </c:pt>
                <c:pt idx="18">
                  <c:v>Portugal (2)</c:v>
                </c:pt>
              </c:strCache>
            </c:strRef>
          </c:cat>
          <c:val>
            <c:numRef>
              <c:f>'Figure 11.32'!$H$11:$H$29</c:f>
              <c:numCache>
                <c:ptCount val="19"/>
                <c:pt idx="0">
                  <c:v>0.7748547345287897</c:v>
                </c:pt>
                <c:pt idx="1">
                  <c:v>0</c:v>
                </c:pt>
                <c:pt idx="2">
                  <c:v>2.3595759131535403</c:v>
                </c:pt>
                <c:pt idx="3">
                  <c:v>1.6371154459254824</c:v>
                </c:pt>
                <c:pt idx="4">
                  <c:v>0</c:v>
                </c:pt>
                <c:pt idx="5">
                  <c:v>5.775630712482452</c:v>
                </c:pt>
                <c:pt idx="6">
                  <c:v>2.405333734351277</c:v>
                </c:pt>
                <c:pt idx="7">
                  <c:v>25.509706470870697</c:v>
                </c:pt>
                <c:pt idx="8">
                  <c:v>9.433506677997288</c:v>
                </c:pt>
                <c:pt idx="9">
                  <c:v>3.290412488802409</c:v>
                </c:pt>
                <c:pt idx="10">
                  <c:v>0.4651006421510361</c:v>
                </c:pt>
                <c:pt idx="11">
                  <c:v>2.464003943014669</c:v>
                </c:pt>
                <c:pt idx="12">
                  <c:v>3.449677269434559</c:v>
                </c:pt>
                <c:pt idx="13">
                  <c:v>3.6880258369359717</c:v>
                </c:pt>
                <c:pt idx="14">
                  <c:v>11.991652649655146</c:v>
                </c:pt>
                <c:pt idx="15">
                  <c:v>40.35638351726233</c:v>
                </c:pt>
                <c:pt idx="16">
                  <c:v>2.79992376238588</c:v>
                </c:pt>
                <c:pt idx="17">
                  <c:v>0</c:v>
                </c:pt>
                <c:pt idx="18">
                  <c:v>2.9751818918020216</c:v>
                </c:pt>
              </c:numCache>
            </c:numRef>
          </c:val>
        </c:ser>
        <c:overlap val="100"/>
        <c:gapWidth val="100"/>
        <c:axId val="40463193"/>
        <c:axId val="28624418"/>
      </c:barChart>
      <c:catAx>
        <c:axId val="40463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8624418"/>
        <c:crosses val="autoZero"/>
        <c:auto val="1"/>
        <c:lblOffset val="100"/>
        <c:tickLblSkip val="1"/>
        <c:noMultiLvlLbl val="0"/>
      </c:catAx>
      <c:valAx>
        <c:axId val="28624418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0463193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807"/>
          <c:w val="0.324"/>
          <c:h val="0.1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11.33'!$D$11:$D$34</c:f>
              <c:strCache>
                <c:ptCount val="24"/>
                <c:pt idx="0">
                  <c:v>EU-27</c:v>
                </c:pt>
                <c:pt idx="1">
                  <c:v>Bulgaria (2)</c:v>
                </c:pt>
                <c:pt idx="2">
                  <c:v>Italy (3)</c:v>
                </c:pt>
                <c:pt idx="3">
                  <c:v>Poland (2)</c:v>
                </c:pt>
                <c:pt idx="4">
                  <c:v>Czech Republic (2)</c:v>
                </c:pt>
                <c:pt idx="5">
                  <c:v>Estonia</c:v>
                </c:pt>
                <c:pt idx="6">
                  <c:v>Slovakia (2)</c:v>
                </c:pt>
                <c:pt idx="7">
                  <c:v>Slovenia</c:v>
                </c:pt>
                <c:pt idx="8">
                  <c:v>Romania (2)</c:v>
                </c:pt>
                <c:pt idx="9">
                  <c:v>Hungary (2)</c:v>
                </c:pt>
                <c:pt idx="10">
                  <c:v>Belgium (4)</c:v>
                </c:pt>
                <c:pt idx="11">
                  <c:v>Lithuania (2)</c:v>
                </c:pt>
                <c:pt idx="12">
                  <c:v>Finland</c:v>
                </c:pt>
                <c:pt idx="13">
                  <c:v>Austria (3)</c:v>
                </c:pt>
                <c:pt idx="14">
                  <c:v>Sweden (2)</c:v>
                </c:pt>
                <c:pt idx="15">
                  <c:v>Netherlands (3)</c:v>
                </c:pt>
                <c:pt idx="16">
                  <c:v>Portugal</c:v>
                </c:pt>
                <c:pt idx="17">
                  <c:v>United Kingdom</c:v>
                </c:pt>
                <c:pt idx="18">
                  <c:v>Germany (3)</c:v>
                </c:pt>
                <c:pt idx="19">
                  <c:v>Spain</c:v>
                </c:pt>
                <c:pt idx="20">
                  <c:v>Cyprus</c:v>
                </c:pt>
                <c:pt idx="21">
                  <c:v>Latvia (3)</c:v>
                </c:pt>
                <c:pt idx="22">
                  <c:v>France (4)</c:v>
                </c:pt>
                <c:pt idx="23">
                  <c:v>Croatia (3)</c:v>
                </c:pt>
              </c:strCache>
            </c:strRef>
          </c:cat>
          <c:val>
            <c:numRef>
              <c:f>'Figure 11.33'!$E$11:$E$34</c:f>
              <c:numCache>
                <c:ptCount val="24"/>
                <c:pt idx="0">
                  <c:v>0.44</c:v>
                </c:pt>
                <c:pt idx="1">
                  <c:v>1.02</c:v>
                </c:pt>
                <c:pt idx="2">
                  <c:v>0.85</c:v>
                </c:pt>
                <c:pt idx="3">
                  <c:v>0.83</c:v>
                </c:pt>
                <c:pt idx="4">
                  <c:v>0.82</c:v>
                </c:pt>
                <c:pt idx="5">
                  <c:v>0.81</c:v>
                </c:pt>
                <c:pt idx="6">
                  <c:v>0.81</c:v>
                </c:pt>
                <c:pt idx="7">
                  <c:v>0.73</c:v>
                </c:pt>
                <c:pt idx="8">
                  <c:v>0.64</c:v>
                </c:pt>
                <c:pt idx="9">
                  <c:v>0.57</c:v>
                </c:pt>
                <c:pt idx="10">
                  <c:v>0.53</c:v>
                </c:pt>
                <c:pt idx="11">
                  <c:v>0.49</c:v>
                </c:pt>
                <c:pt idx="12">
                  <c:v>0.38</c:v>
                </c:pt>
                <c:pt idx="13">
                  <c:v>0.36</c:v>
                </c:pt>
                <c:pt idx="14">
                  <c:v>0.35</c:v>
                </c:pt>
                <c:pt idx="15">
                  <c:v>0.34</c:v>
                </c:pt>
                <c:pt idx="16">
                  <c:v>0.34</c:v>
                </c:pt>
                <c:pt idx="17">
                  <c:v>0.32</c:v>
                </c:pt>
                <c:pt idx="18">
                  <c:v>0.29</c:v>
                </c:pt>
                <c:pt idx="19">
                  <c:v>0.27</c:v>
                </c:pt>
                <c:pt idx="20">
                  <c:v>0.2</c:v>
                </c:pt>
                <c:pt idx="21">
                  <c:v>0.19</c:v>
                </c:pt>
                <c:pt idx="22">
                  <c:v>0.12</c:v>
                </c:pt>
                <c:pt idx="23">
                  <c:v>0.73</c:v>
                </c:pt>
              </c:numCache>
            </c:numRef>
          </c:val>
        </c:ser>
        <c:axId val="56293171"/>
        <c:axId val="36876492"/>
      </c:barChart>
      <c:catAx>
        <c:axId val="5629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6876492"/>
        <c:crosses val="autoZero"/>
        <c:auto val="1"/>
        <c:lblOffset val="100"/>
        <c:tickLblSkip val="1"/>
        <c:noMultiLvlLbl val="0"/>
      </c:catAx>
      <c:valAx>
        <c:axId val="36876492"/>
        <c:scaling>
          <c:orientation val="minMax"/>
          <c:max val="1.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56293171"/>
        <c:crossesAt val="1"/>
        <c:crossBetween val="between"/>
        <c:dispUnits/>
        <c:majorUnit val="0.2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Myriad Pro"/>
                <a:ea typeface="Myriad Pro"/>
                <a:cs typeface="Myriad Pro"/>
              </a:rPr>
              <a:t>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74"/>
          <c:y val="0.25"/>
          <c:w val="0.25"/>
          <c:h val="0.55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Mining &amp;
quarrying
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Electricity, gas 
&amp; water supply
35.1%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Transport, storage 
&amp; communication
12.0%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Other services &amp; construction
11.3%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11.2'!$D$11:$D$16</c:f>
              <c:strCache>
                <c:ptCount val="6"/>
                <c:pt idx="0">
                  <c:v>Agriculture, hunting,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 &amp; water supply</c:v>
                </c:pt>
                <c:pt idx="4">
                  <c:v>Transport, storage &amp; communication</c:v>
                </c:pt>
                <c:pt idx="5">
                  <c:v>Other services &amp; construction</c:v>
                </c:pt>
              </c:strCache>
            </c:strRef>
          </c:cat>
          <c:val>
            <c:numRef>
              <c:f>'Figure 11.2'!$F$11:$F$16</c:f>
              <c:numCache>
                <c:ptCount val="6"/>
                <c:pt idx="0">
                  <c:v>550937681.3499999</c:v>
                </c:pt>
                <c:pt idx="1">
                  <c:v>117797178.36</c:v>
                </c:pt>
                <c:pt idx="2">
                  <c:v>1115412947.1899998</c:v>
                </c:pt>
                <c:pt idx="3">
                  <c:v>1511799658.29</c:v>
                </c:pt>
                <c:pt idx="4">
                  <c:v>517655129.95</c:v>
                </c:pt>
                <c:pt idx="5">
                  <c:v>487466114.6100001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11.2'!$D$11:$D$16</c:f>
              <c:strCache>
                <c:ptCount val="6"/>
                <c:pt idx="0">
                  <c:v>Agriculture, hunting,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 &amp; water supply</c:v>
                </c:pt>
                <c:pt idx="4">
                  <c:v>Transport, storage &amp; communication</c:v>
                </c:pt>
                <c:pt idx="5">
                  <c:v>Other services &amp; construction</c:v>
                </c:pt>
              </c:strCache>
            </c:strRef>
          </c:cat>
          <c:val>
            <c:numRef>
              <c:f>'Figure 11.2'!$E$11:$E$16</c:f>
              <c:numCache>
                <c:ptCount val="6"/>
                <c:pt idx="0">
                  <c:v>597279786.1899999</c:v>
                </c:pt>
                <c:pt idx="1">
                  <c:v>165525517.6</c:v>
                </c:pt>
                <c:pt idx="2">
                  <c:v>1221207034.95</c:v>
                </c:pt>
                <c:pt idx="3">
                  <c:v>1439059447.45</c:v>
                </c:pt>
                <c:pt idx="4">
                  <c:v>384411718.76</c:v>
                </c:pt>
                <c:pt idx="5">
                  <c:v>543738671.15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11.34'!$E$10</c:f>
              <c:strCache>
                <c:ptCount val="1"/>
                <c:pt idx="0">
                  <c:v>Manufacturing (exc. recycling)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11.34'!$D$11:$D$34</c:f>
              <c:strCache>
                <c:ptCount val="24"/>
                <c:pt idx="0">
                  <c:v>EU-27</c:v>
                </c:pt>
                <c:pt idx="1">
                  <c:v>Belgium (2)</c:v>
                </c:pt>
                <c:pt idx="2">
                  <c:v>Hungary (3)</c:v>
                </c:pt>
                <c:pt idx="3">
                  <c:v>Finland</c:v>
                </c:pt>
                <c:pt idx="4">
                  <c:v>Cyprus</c:v>
                </c:pt>
                <c:pt idx="5">
                  <c:v>Spain</c:v>
                </c:pt>
                <c:pt idx="6">
                  <c:v>Slovenia</c:v>
                </c:pt>
                <c:pt idx="7">
                  <c:v>Netherlands (4)</c:v>
                </c:pt>
                <c:pt idx="8">
                  <c:v>Estonia</c:v>
                </c:pt>
                <c:pt idx="9">
                  <c:v>France (2)</c:v>
                </c:pt>
                <c:pt idx="10">
                  <c:v>Sweden (3)</c:v>
                </c:pt>
                <c:pt idx="11">
                  <c:v>Germany (4)</c:v>
                </c:pt>
                <c:pt idx="12">
                  <c:v>Austria (4)</c:v>
                </c:pt>
                <c:pt idx="13">
                  <c:v>Latvia (4)</c:v>
                </c:pt>
                <c:pt idx="14">
                  <c:v>Lithuania (3)</c:v>
                </c:pt>
                <c:pt idx="15">
                  <c:v>Portugal</c:v>
                </c:pt>
                <c:pt idx="16">
                  <c:v>Italy (4)</c:v>
                </c:pt>
                <c:pt idx="17">
                  <c:v>Czech Republic (3)</c:v>
                </c:pt>
                <c:pt idx="18">
                  <c:v>United Kingdom</c:v>
                </c:pt>
                <c:pt idx="19">
                  <c:v>Romania (3)</c:v>
                </c:pt>
                <c:pt idx="20">
                  <c:v>Bulgaria (3)</c:v>
                </c:pt>
                <c:pt idx="21">
                  <c:v>Poland (3)</c:v>
                </c:pt>
                <c:pt idx="22">
                  <c:v>Slovakia (3)</c:v>
                </c:pt>
                <c:pt idx="23">
                  <c:v>Croatia (3)</c:v>
                </c:pt>
              </c:strCache>
            </c:strRef>
          </c:cat>
          <c:val>
            <c:numRef>
              <c:f>'Figure 11.34'!$E$11:$E$34</c:f>
              <c:numCache>
                <c:ptCount val="24"/>
                <c:pt idx="0">
                  <c:v>70.87027282423936</c:v>
                </c:pt>
                <c:pt idx="1">
                  <c:v>90.90891965321613</c:v>
                </c:pt>
                <c:pt idx="2">
                  <c:v>89.2984291665775</c:v>
                </c:pt>
                <c:pt idx="3">
                  <c:v>85.3222518425592</c:v>
                </c:pt>
                <c:pt idx="4">
                  <c:v>84.98232126005566</c:v>
                </c:pt>
                <c:pt idx="5">
                  <c:v>84.51759523490371</c:v>
                </c:pt>
                <c:pt idx="6">
                  <c:v>83.12389556707356</c:v>
                </c:pt>
                <c:pt idx="7">
                  <c:v>80.57541866094563</c:v>
                </c:pt>
                <c:pt idx="8">
                  <c:v>78.1052641089504</c:v>
                </c:pt>
                <c:pt idx="9">
                  <c:v>77.00392156862745</c:v>
                </c:pt>
                <c:pt idx="10">
                  <c:v>74.893380533025</c:v>
                </c:pt>
                <c:pt idx="11">
                  <c:v>74.884437596302</c:v>
                </c:pt>
                <c:pt idx="12">
                  <c:v>74.57001363879195</c:v>
                </c:pt>
                <c:pt idx="13">
                  <c:v>70.27126809159347</c:v>
                </c:pt>
                <c:pt idx="14">
                  <c:v>70.20352835745123</c:v>
                </c:pt>
                <c:pt idx="15">
                  <c:v>69.49317553098255</c:v>
                </c:pt>
                <c:pt idx="16">
                  <c:v>69.33810638219094</c:v>
                </c:pt>
                <c:pt idx="17">
                  <c:v>62.240215107968325</c:v>
                </c:pt>
                <c:pt idx="18">
                  <c:v>57.49184133101348</c:v>
                </c:pt>
                <c:pt idx="19">
                  <c:v>57.250784620610936</c:v>
                </c:pt>
                <c:pt idx="20">
                  <c:v>50.29128236633452</c:v>
                </c:pt>
                <c:pt idx="21">
                  <c:v>47.87727296842629</c:v>
                </c:pt>
                <c:pt idx="22">
                  <c:v>47.3386451064018</c:v>
                </c:pt>
                <c:pt idx="23">
                  <c:v>52.530027863510334</c:v>
                </c:pt>
              </c:numCache>
            </c:numRef>
          </c:val>
        </c:ser>
        <c:ser>
          <c:idx val="1"/>
          <c:order val="1"/>
          <c:tx>
            <c:strRef>
              <c:f>'Figure 11.34'!$F$10</c:f>
              <c:strCache>
                <c:ptCount val="1"/>
                <c:pt idx="0">
                  <c:v>Electricity, gas &amp; water supply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11.34'!$D$11:$D$34</c:f>
              <c:strCache>
                <c:ptCount val="24"/>
                <c:pt idx="0">
                  <c:v>EU-27</c:v>
                </c:pt>
                <c:pt idx="1">
                  <c:v>Belgium (2)</c:v>
                </c:pt>
                <c:pt idx="2">
                  <c:v>Hungary (3)</c:v>
                </c:pt>
                <c:pt idx="3">
                  <c:v>Finland</c:v>
                </c:pt>
                <c:pt idx="4">
                  <c:v>Cyprus</c:v>
                </c:pt>
                <c:pt idx="5">
                  <c:v>Spain</c:v>
                </c:pt>
                <c:pt idx="6">
                  <c:v>Slovenia</c:v>
                </c:pt>
                <c:pt idx="7">
                  <c:v>Netherlands (4)</c:v>
                </c:pt>
                <c:pt idx="8">
                  <c:v>Estonia</c:v>
                </c:pt>
                <c:pt idx="9">
                  <c:v>France (2)</c:v>
                </c:pt>
                <c:pt idx="10">
                  <c:v>Sweden (3)</c:v>
                </c:pt>
                <c:pt idx="11">
                  <c:v>Germany (4)</c:v>
                </c:pt>
                <c:pt idx="12">
                  <c:v>Austria (4)</c:v>
                </c:pt>
                <c:pt idx="13">
                  <c:v>Latvia (4)</c:v>
                </c:pt>
                <c:pt idx="14">
                  <c:v>Lithuania (3)</c:v>
                </c:pt>
                <c:pt idx="15">
                  <c:v>Portugal</c:v>
                </c:pt>
                <c:pt idx="16">
                  <c:v>Italy (4)</c:v>
                </c:pt>
                <c:pt idx="17">
                  <c:v>Czech Republic (3)</c:v>
                </c:pt>
                <c:pt idx="18">
                  <c:v>United Kingdom</c:v>
                </c:pt>
                <c:pt idx="19">
                  <c:v>Romania (3)</c:v>
                </c:pt>
                <c:pt idx="20">
                  <c:v>Bulgaria (3)</c:v>
                </c:pt>
                <c:pt idx="21">
                  <c:v>Poland (3)</c:v>
                </c:pt>
                <c:pt idx="22">
                  <c:v>Slovakia (3)</c:v>
                </c:pt>
                <c:pt idx="23">
                  <c:v>Croatia (3)</c:v>
                </c:pt>
              </c:strCache>
            </c:strRef>
          </c:cat>
          <c:val>
            <c:numRef>
              <c:f>'Figure 11.34'!$F$11:$F$34</c:f>
              <c:numCache>
                <c:ptCount val="24"/>
                <c:pt idx="0">
                  <c:v>25.31834691444207</c:v>
                </c:pt>
                <c:pt idx="1">
                  <c:v>9.027217322113223</c:v>
                </c:pt>
                <c:pt idx="2">
                  <c:v>10.397065488529666</c:v>
                </c:pt>
                <c:pt idx="3">
                  <c:v>11.227850086247459</c:v>
                </c:pt>
                <c:pt idx="4">
                  <c:v>7.508839369972177</c:v>
                </c:pt>
                <c:pt idx="5">
                  <c:v>12.754517126924869</c:v>
                </c:pt>
                <c:pt idx="6">
                  <c:v>14.783450248462227</c:v>
                </c:pt>
                <c:pt idx="7">
                  <c:v>11.102650094664867</c:v>
                </c:pt>
                <c:pt idx="8">
                  <c:v>17.720298472176633</c:v>
                </c:pt>
                <c:pt idx="9">
                  <c:v>20.867973856209144</c:v>
                </c:pt>
                <c:pt idx="10">
                  <c:v>20.65858413130797</c:v>
                </c:pt>
                <c:pt idx="11">
                  <c:v>22.342064714946076</c:v>
                </c:pt>
                <c:pt idx="12">
                  <c:v>22.239272793017882</c:v>
                </c:pt>
                <c:pt idx="13">
                  <c:v>29.440212248732557</c:v>
                </c:pt>
                <c:pt idx="14">
                  <c:v>28.715280708268576</c:v>
                </c:pt>
                <c:pt idx="15">
                  <c:v>29.2044216157721</c:v>
                </c:pt>
                <c:pt idx="16">
                  <c:v>25.763845837407562</c:v>
                </c:pt>
                <c:pt idx="17">
                  <c:v>27.13562395458019</c:v>
                </c:pt>
                <c:pt idx="18">
                  <c:v>36.92948014859908</c:v>
                </c:pt>
                <c:pt idx="19">
                  <c:v>18.135678338818106</c:v>
                </c:pt>
                <c:pt idx="20">
                  <c:v>42.51207999365603</c:v>
                </c:pt>
                <c:pt idx="21">
                  <c:v>40.09070065143604</c:v>
                </c:pt>
                <c:pt idx="22">
                  <c:v>52.330594319082266</c:v>
                </c:pt>
                <c:pt idx="23">
                  <c:v>43.769620107238325</c:v>
                </c:pt>
              </c:numCache>
            </c:numRef>
          </c:val>
        </c:ser>
        <c:ser>
          <c:idx val="2"/>
          <c:order val="2"/>
          <c:tx>
            <c:strRef>
              <c:f>'Figure 11.34'!$G$10</c:f>
              <c:strCache>
                <c:ptCount val="1"/>
                <c:pt idx="0">
                  <c:v>Mining &amp; quarrying</c:v>
                </c:pt>
              </c:strCache>
            </c:strRef>
          </c:tx>
          <c:spPr>
            <a:solidFill>
              <a:srgbClr val="C2C5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11.34'!$D$11:$D$34</c:f>
              <c:strCache>
                <c:ptCount val="24"/>
                <c:pt idx="0">
                  <c:v>EU-27</c:v>
                </c:pt>
                <c:pt idx="1">
                  <c:v>Belgium (2)</c:v>
                </c:pt>
                <c:pt idx="2">
                  <c:v>Hungary (3)</c:v>
                </c:pt>
                <c:pt idx="3">
                  <c:v>Finland</c:v>
                </c:pt>
                <c:pt idx="4">
                  <c:v>Cyprus</c:v>
                </c:pt>
                <c:pt idx="5">
                  <c:v>Spain</c:v>
                </c:pt>
                <c:pt idx="6">
                  <c:v>Slovenia</c:v>
                </c:pt>
                <c:pt idx="7">
                  <c:v>Netherlands (4)</c:v>
                </c:pt>
                <c:pt idx="8">
                  <c:v>Estonia</c:v>
                </c:pt>
                <c:pt idx="9">
                  <c:v>France (2)</c:v>
                </c:pt>
                <c:pt idx="10">
                  <c:v>Sweden (3)</c:v>
                </c:pt>
                <c:pt idx="11">
                  <c:v>Germany (4)</c:v>
                </c:pt>
                <c:pt idx="12">
                  <c:v>Austria (4)</c:v>
                </c:pt>
                <c:pt idx="13">
                  <c:v>Latvia (4)</c:v>
                </c:pt>
                <c:pt idx="14">
                  <c:v>Lithuania (3)</c:v>
                </c:pt>
                <c:pt idx="15">
                  <c:v>Portugal</c:v>
                </c:pt>
                <c:pt idx="16">
                  <c:v>Italy (4)</c:v>
                </c:pt>
                <c:pt idx="17">
                  <c:v>Czech Republic (3)</c:v>
                </c:pt>
                <c:pt idx="18">
                  <c:v>United Kingdom</c:v>
                </c:pt>
                <c:pt idx="19">
                  <c:v>Romania (3)</c:v>
                </c:pt>
                <c:pt idx="20">
                  <c:v>Bulgaria (3)</c:v>
                </c:pt>
                <c:pt idx="21">
                  <c:v>Poland (3)</c:v>
                </c:pt>
                <c:pt idx="22">
                  <c:v>Slovakia (3)</c:v>
                </c:pt>
                <c:pt idx="23">
                  <c:v>Croatia (3)</c:v>
                </c:pt>
              </c:strCache>
            </c:strRef>
          </c:cat>
          <c:val>
            <c:numRef>
              <c:f>'Figure 11.34'!$G$11:$G$34</c:f>
              <c:numCache>
                <c:ptCount val="24"/>
                <c:pt idx="0">
                  <c:v>3.811380261318563</c:v>
                </c:pt>
                <c:pt idx="1">
                  <c:v>0.0638630246706361</c:v>
                </c:pt>
                <c:pt idx="2">
                  <c:v>0.3045053448928234</c:v>
                </c:pt>
                <c:pt idx="3">
                  <c:v>3.449898071193351</c:v>
                </c:pt>
                <c:pt idx="4">
                  <c:v>7.508839369972177</c:v>
                </c:pt>
                <c:pt idx="5">
                  <c:v>2.727887638171423</c:v>
                </c:pt>
                <c:pt idx="6">
                  <c:v>2.092654184464217</c:v>
                </c:pt>
                <c:pt idx="7">
                  <c:v>8.321931244389507</c:v>
                </c:pt>
                <c:pt idx="8">
                  <c:v>4.17443741887297</c:v>
                </c:pt>
                <c:pt idx="9">
                  <c:v>2.1281045751633987</c:v>
                </c:pt>
                <c:pt idx="10">
                  <c:v>4.448035335667028</c:v>
                </c:pt>
                <c:pt idx="11">
                  <c:v>2.773497688751926</c:v>
                </c:pt>
                <c:pt idx="12">
                  <c:v>3.190713568190158</c:v>
                </c:pt>
                <c:pt idx="13">
                  <c:v>0.28851965967397275</c:v>
                </c:pt>
                <c:pt idx="14">
                  <c:v>1.0811909342801957</c:v>
                </c:pt>
                <c:pt idx="15">
                  <c:v>1.302402853245338</c:v>
                </c:pt>
                <c:pt idx="16">
                  <c:v>4.898047780401488</c:v>
                </c:pt>
                <c:pt idx="17">
                  <c:v>10.624160937451492</c:v>
                </c:pt>
                <c:pt idx="18">
                  <c:v>5.578678520387434</c:v>
                </c:pt>
                <c:pt idx="19">
                  <c:v>24.61353704057095</c:v>
                </c:pt>
                <c:pt idx="20">
                  <c:v>7.196637640009451</c:v>
                </c:pt>
                <c:pt idx="21">
                  <c:v>12.032026380137674</c:v>
                </c:pt>
                <c:pt idx="22">
                  <c:v>0.33076057451592933</c:v>
                </c:pt>
                <c:pt idx="23">
                  <c:v>3.7003520292513423</c:v>
                </c:pt>
              </c:numCache>
            </c:numRef>
          </c:val>
        </c:ser>
        <c:overlap val="100"/>
        <c:gapWidth val="100"/>
        <c:axId val="63452973"/>
        <c:axId val="34205846"/>
      </c:barChart>
      <c:catAx>
        <c:axId val="6345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4205846"/>
        <c:crosses val="autoZero"/>
        <c:auto val="1"/>
        <c:lblOffset val="100"/>
        <c:tickLblSkip val="1"/>
        <c:noMultiLvlLbl val="0"/>
      </c:catAx>
      <c:valAx>
        <c:axId val="34205846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63452973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25"/>
          <c:y val="0.8425"/>
          <c:w val="0.324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11.35'!$E$9:$N$9</c:f>
              <c:str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strCache>
            </c:strRef>
          </c:cat>
          <c:val>
            <c:numRef>
              <c:f>'Figure 11.35'!$E$10:$N$10</c:f>
              <c:numCache>
                <c:ptCount val="10"/>
                <c:pt idx="0">
                  <c:v>243.54004999999998</c:v>
                </c:pt>
                <c:pt idx="1">
                  <c:v>251.07315</c:v>
                </c:pt>
                <c:pt idx="2">
                  <c:v>256.02754999999996</c:v>
                </c:pt>
                <c:pt idx="3">
                  <c:v>266.02089</c:v>
                </c:pt>
                <c:pt idx="4">
                  <c:v>272.78022</c:v>
                </c:pt>
                <c:pt idx="5">
                  <c:v>282.10114</c:v>
                </c:pt>
                <c:pt idx="6">
                  <c:v>287.90524</c:v>
                </c:pt>
                <c:pt idx="7">
                  <c:v>297.44927</c:v>
                </c:pt>
                <c:pt idx="8">
                  <c:v>304.26833</c:v>
                </c:pt>
                <c:pt idx="9">
                  <c:v>299.03621000000004</c:v>
                </c:pt>
              </c:numCache>
            </c:numRef>
          </c:val>
        </c:ser>
        <c:axId val="39417159"/>
        <c:axId val="19210112"/>
      </c:barChart>
      <c:catAx>
        <c:axId val="394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10112"/>
        <c:crosses val="autoZero"/>
        <c:auto val="1"/>
        <c:lblOffset val="100"/>
        <c:tickLblSkip val="1"/>
        <c:noMultiLvlLbl val="0"/>
      </c:catAx>
      <c:valAx>
        <c:axId val="19210112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417159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'Figure 11.36'!$D$10</c:f>
              <c:strCache>
                <c:ptCount val="1"/>
                <c:pt idx="0">
                  <c:v>Relative to GDP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11.36'!$E$9:$N$9</c:f>
              <c:str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strCache>
            </c:strRef>
          </c:cat>
          <c:val>
            <c:numRef>
              <c:f>'Figure 11.36'!$E$10:$N$10</c:f>
              <c:numCache>
                <c:ptCount val="10"/>
                <c:pt idx="0">
                  <c:v>2.85</c:v>
                </c:pt>
                <c:pt idx="1">
                  <c:v>2.74</c:v>
                </c:pt>
                <c:pt idx="2">
                  <c:v>2.68</c:v>
                </c:pt>
                <c:pt idx="3">
                  <c:v>2.68</c:v>
                </c:pt>
                <c:pt idx="4">
                  <c:v>2.7</c:v>
                </c:pt>
                <c:pt idx="5">
                  <c:v>2.66</c:v>
                </c:pt>
                <c:pt idx="6">
                  <c:v>2.6</c:v>
                </c:pt>
                <c:pt idx="7">
                  <c:v>2.55</c:v>
                </c:pt>
                <c:pt idx="8">
                  <c:v>2.46</c:v>
                </c:pt>
                <c:pt idx="9">
                  <c:v>2.39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11.36'!$D$11</c:f>
              <c:strCache>
                <c:ptCount val="1"/>
                <c:pt idx="0">
                  <c:v>Share of total revenue from taxes and social contributions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11.36'!$E$9:$N$9</c:f>
              <c:str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strCache>
            </c:strRef>
          </c:cat>
          <c:val>
            <c:numRef>
              <c:f>'Figure 11.36'!$E$11:$N$11</c:f>
              <c:numCache>
                <c:ptCount val="10"/>
                <c:pt idx="0">
                  <c:v>6.99</c:v>
                </c:pt>
                <c:pt idx="1">
                  <c:v>6.76</c:v>
                </c:pt>
                <c:pt idx="2">
                  <c:v>6.74</c:v>
                </c:pt>
                <c:pt idx="3">
                  <c:v>6.85</c:v>
                </c:pt>
                <c:pt idx="4">
                  <c:v>6.91</c:v>
                </c:pt>
                <c:pt idx="5">
                  <c:v>6.84</c:v>
                </c:pt>
                <c:pt idx="6">
                  <c:v>6.64</c:v>
                </c:pt>
                <c:pt idx="7">
                  <c:v>6.41</c:v>
                </c:pt>
                <c:pt idx="8">
                  <c:v>6.19</c:v>
                </c:pt>
                <c:pt idx="9">
                  <c:v>6.08</c:v>
                </c:pt>
              </c:numCache>
            </c:numRef>
          </c:val>
          <c:smooth val="0"/>
        </c:ser>
        <c:axId val="38673281"/>
        <c:axId val="12515210"/>
      </c:lineChart>
      <c:catAx>
        <c:axId val="38673281"/>
        <c:scaling>
          <c:orientation val="minMax"/>
          <c:min val="1206"/>
        </c:scaling>
        <c:axPos val="b"/>
        <c:delete val="0"/>
        <c:numFmt formatCode="mmmm\ yyyy" sourceLinked="0"/>
        <c:majorTickMark val="out"/>
        <c:minorTickMark val="none"/>
        <c:tickLblPos val="low"/>
        <c:crossAx val="12515210"/>
        <c:crossesAt val="0"/>
        <c:auto val="1"/>
        <c:lblOffset val="100"/>
        <c:tickLblSkip val="1"/>
        <c:noMultiLvlLbl val="0"/>
      </c:catAx>
      <c:valAx>
        <c:axId val="125152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38673281"/>
        <c:crossesAt val="1194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5"/>
          <c:y val="0.835"/>
          <c:w val="0.82925"/>
          <c:h val="0.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4"/>
          <c:y val="0.19825"/>
          <c:w val="0.3145"/>
          <c:h val="0.59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11.37'!$E$9:$G$9</c:f>
              <c:strCache>
                <c:ptCount val="3"/>
                <c:pt idx="0">
                  <c:v>Energy taxes</c:v>
                </c:pt>
                <c:pt idx="1">
                  <c:v>Transport taxes</c:v>
                </c:pt>
                <c:pt idx="2">
                  <c:v>Taxes on pollution and resources</c:v>
                </c:pt>
              </c:strCache>
            </c:strRef>
          </c:cat>
          <c:val>
            <c:numRef>
              <c:f>'Figure 11.37'!$E$10:$G$10</c:f>
              <c:numCache>
                <c:ptCount val="3"/>
                <c:pt idx="0">
                  <c:v>72.06246695007269</c:v>
                </c:pt>
                <c:pt idx="1">
                  <c:v>23.02009846901149</c:v>
                </c:pt>
                <c:pt idx="2">
                  <c:v>4.917437924992428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11.38'!$E$9</c:f>
              <c:strCache>
                <c:ptCount val="1"/>
                <c:pt idx="0">
                  <c:v>Business (5)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11.38'!$D$10:$D$25</c:f>
              <c:strCache>
                <c:ptCount val="16"/>
                <c:pt idx="0">
                  <c:v>Lithuania (2)</c:v>
                </c:pt>
                <c:pt idx="1">
                  <c:v>Latvia</c:v>
                </c:pt>
                <c:pt idx="2">
                  <c:v>Bulgaria (3)</c:v>
                </c:pt>
                <c:pt idx="3">
                  <c:v>Austria</c:v>
                </c:pt>
                <c:pt idx="4">
                  <c:v>Estonia</c:v>
                </c:pt>
                <c:pt idx="5">
                  <c:v>Belgium (3)</c:v>
                </c:pt>
                <c:pt idx="6">
                  <c:v>Malta (2)</c:v>
                </c:pt>
                <c:pt idx="7">
                  <c:v>Italy</c:v>
                </c:pt>
                <c:pt idx="8">
                  <c:v>Spain</c:v>
                </c:pt>
                <c:pt idx="9">
                  <c:v>Sweden (2)</c:v>
                </c:pt>
                <c:pt idx="10">
                  <c:v>United Kingdom</c:v>
                </c:pt>
                <c:pt idx="11">
                  <c:v>Germany (2)</c:v>
                </c:pt>
                <c:pt idx="12">
                  <c:v>Denmark</c:v>
                </c:pt>
                <c:pt idx="13">
                  <c:v>Netherlands</c:v>
                </c:pt>
                <c:pt idx="14">
                  <c:v>Luxembourg</c:v>
                </c:pt>
                <c:pt idx="15">
                  <c:v>Norway</c:v>
                </c:pt>
              </c:strCache>
            </c:strRef>
          </c:cat>
          <c:val>
            <c:numRef>
              <c:f>'Figure 11.38'!$E$10:$E$25</c:f>
              <c:numCache>
                <c:ptCount val="16"/>
                <c:pt idx="0">
                  <c:v>74.78247224700083</c:v>
                </c:pt>
                <c:pt idx="1">
                  <c:v>66.15146901422858</c:v>
                </c:pt>
                <c:pt idx="2">
                  <c:v>60.56454238734082</c:v>
                </c:pt>
                <c:pt idx="3">
                  <c:v>59.72086988301992</c:v>
                </c:pt>
                <c:pt idx="4">
                  <c:v>56.59502261673053</c:v>
                </c:pt>
                <c:pt idx="5">
                  <c:v>50.472821002663004</c:v>
                </c:pt>
                <c:pt idx="6">
                  <c:v>49.99377967597176</c:v>
                </c:pt>
                <c:pt idx="7">
                  <c:v>49.56881371543324</c:v>
                </c:pt>
                <c:pt idx="8">
                  <c:v>49.20519337775641</c:v>
                </c:pt>
                <c:pt idx="9">
                  <c:v>48.691465483526166</c:v>
                </c:pt>
                <c:pt idx="10">
                  <c:v>45.85248736466843</c:v>
                </c:pt>
                <c:pt idx="11">
                  <c:v>39.9920053324767</c:v>
                </c:pt>
                <c:pt idx="12">
                  <c:v>37.38907390801368</c:v>
                </c:pt>
                <c:pt idx="13">
                  <c:v>36.67638483965015</c:v>
                </c:pt>
                <c:pt idx="14">
                  <c:v>27.627606805089535</c:v>
                </c:pt>
                <c:pt idx="15">
                  <c:v>59.09644545545446</c:v>
                </c:pt>
              </c:numCache>
            </c:numRef>
          </c:val>
        </c:ser>
        <c:ser>
          <c:idx val="1"/>
          <c:order val="1"/>
          <c:tx>
            <c:strRef>
              <c:f>'Figure 11.38'!$F$9</c:f>
              <c:strCache>
                <c:ptCount val="1"/>
                <c:pt idx="0">
                  <c:v>Public admin., education, membership &amp; extra-territorial organisations (4)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11.38'!$D$10:$D$25</c:f>
              <c:strCache>
                <c:ptCount val="16"/>
                <c:pt idx="0">
                  <c:v>Lithuania (2)</c:v>
                </c:pt>
                <c:pt idx="1">
                  <c:v>Latvia</c:v>
                </c:pt>
                <c:pt idx="2">
                  <c:v>Bulgaria (3)</c:v>
                </c:pt>
                <c:pt idx="3">
                  <c:v>Austria</c:v>
                </c:pt>
                <c:pt idx="4">
                  <c:v>Estonia</c:v>
                </c:pt>
                <c:pt idx="5">
                  <c:v>Belgium (3)</c:v>
                </c:pt>
                <c:pt idx="6">
                  <c:v>Malta (2)</c:v>
                </c:pt>
                <c:pt idx="7">
                  <c:v>Italy</c:v>
                </c:pt>
                <c:pt idx="8">
                  <c:v>Spain</c:v>
                </c:pt>
                <c:pt idx="9">
                  <c:v>Sweden (2)</c:v>
                </c:pt>
                <c:pt idx="10">
                  <c:v>United Kingdom</c:v>
                </c:pt>
                <c:pt idx="11">
                  <c:v>Germany (2)</c:v>
                </c:pt>
                <c:pt idx="12">
                  <c:v>Denmark</c:v>
                </c:pt>
                <c:pt idx="13">
                  <c:v>Netherlands</c:v>
                </c:pt>
                <c:pt idx="14">
                  <c:v>Luxembourg</c:v>
                </c:pt>
                <c:pt idx="15">
                  <c:v>Norway</c:v>
                </c:pt>
              </c:strCache>
            </c:strRef>
          </c:cat>
          <c:val>
            <c:numRef>
              <c:f>'Figure 11.38'!$F$10:$F$25</c:f>
              <c:numCache>
                <c:ptCount val="16"/>
                <c:pt idx="0">
                  <c:v>2.228305149613762</c:v>
                </c:pt>
                <c:pt idx="1">
                  <c:v>2.097346518201755</c:v>
                </c:pt>
                <c:pt idx="2">
                  <c:v>3.7455907993839492</c:v>
                </c:pt>
                <c:pt idx="3">
                  <c:v>0</c:v>
                </c:pt>
                <c:pt idx="4">
                  <c:v>3.451545646841217</c:v>
                </c:pt>
                <c:pt idx="5">
                  <c:v>2.3075754808285893</c:v>
                </c:pt>
                <c:pt idx="6">
                  <c:v>0.7330459135494378</c:v>
                </c:pt>
                <c:pt idx="7">
                  <c:v>1.6769423246858213</c:v>
                </c:pt>
                <c:pt idx="8">
                  <c:v>0.7851892560280278</c:v>
                </c:pt>
                <c:pt idx="9">
                  <c:v>5.1970991262637805</c:v>
                </c:pt>
                <c:pt idx="10">
                  <c:v>1.1377999332930278</c:v>
                </c:pt>
                <c:pt idx="11">
                  <c:v>3.8267123246600283</c:v>
                </c:pt>
                <c:pt idx="12">
                  <c:v>3.910498834154532</c:v>
                </c:pt>
                <c:pt idx="13">
                  <c:v>2.4489795918367347</c:v>
                </c:pt>
                <c:pt idx="14">
                  <c:v>40.15954447261596</c:v>
                </c:pt>
                <c:pt idx="15">
                  <c:v>3.0967408645916854</c:v>
                </c:pt>
              </c:numCache>
            </c:numRef>
          </c:val>
        </c:ser>
        <c:ser>
          <c:idx val="2"/>
          <c:order val="2"/>
          <c:tx>
            <c:strRef>
              <c:f>'Figure 11.38'!$G$9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11.38'!$D$10:$D$25</c:f>
              <c:strCache>
                <c:ptCount val="16"/>
                <c:pt idx="0">
                  <c:v>Lithuania (2)</c:v>
                </c:pt>
                <c:pt idx="1">
                  <c:v>Latvia</c:v>
                </c:pt>
                <c:pt idx="2">
                  <c:v>Bulgaria (3)</c:v>
                </c:pt>
                <c:pt idx="3">
                  <c:v>Austria</c:v>
                </c:pt>
                <c:pt idx="4">
                  <c:v>Estonia</c:v>
                </c:pt>
                <c:pt idx="5">
                  <c:v>Belgium (3)</c:v>
                </c:pt>
                <c:pt idx="6">
                  <c:v>Malta (2)</c:v>
                </c:pt>
                <c:pt idx="7">
                  <c:v>Italy</c:v>
                </c:pt>
                <c:pt idx="8">
                  <c:v>Spain</c:v>
                </c:pt>
                <c:pt idx="9">
                  <c:v>Sweden (2)</c:v>
                </c:pt>
                <c:pt idx="10">
                  <c:v>United Kingdom</c:v>
                </c:pt>
                <c:pt idx="11">
                  <c:v>Germany (2)</c:v>
                </c:pt>
                <c:pt idx="12">
                  <c:v>Denmark</c:v>
                </c:pt>
                <c:pt idx="13">
                  <c:v>Netherlands</c:v>
                </c:pt>
                <c:pt idx="14">
                  <c:v>Luxembourg</c:v>
                </c:pt>
                <c:pt idx="15">
                  <c:v>Norway</c:v>
                </c:pt>
              </c:strCache>
            </c:strRef>
          </c:cat>
          <c:val>
            <c:numRef>
              <c:f>'Figure 11.38'!$G$10:$G$25</c:f>
              <c:numCache>
                <c:ptCount val="16"/>
                <c:pt idx="0">
                  <c:v>22.98922260338542</c:v>
                </c:pt>
                <c:pt idx="1">
                  <c:v>31.751184467569665</c:v>
                </c:pt>
                <c:pt idx="2">
                  <c:v>35.689866813275216</c:v>
                </c:pt>
                <c:pt idx="3">
                  <c:v>40.27913011698008</c:v>
                </c:pt>
                <c:pt idx="4">
                  <c:v>39.95343173642826</c:v>
                </c:pt>
                <c:pt idx="5">
                  <c:v>47.21960351650841</c:v>
                </c:pt>
                <c:pt idx="6">
                  <c:v>18.35982677417926</c:v>
                </c:pt>
                <c:pt idx="7">
                  <c:v>43.015104523783414</c:v>
                </c:pt>
                <c:pt idx="8">
                  <c:v>42.1446726660713</c:v>
                </c:pt>
                <c:pt idx="9">
                  <c:v>46.085801732641166</c:v>
                </c:pt>
                <c:pt idx="10">
                  <c:v>52.00930319545496</c:v>
                </c:pt>
                <c:pt idx="11">
                  <c:v>56.181282342863256</c:v>
                </c:pt>
                <c:pt idx="12">
                  <c:v>58.70042725783178</c:v>
                </c:pt>
                <c:pt idx="13">
                  <c:v>60.87463556851313</c:v>
                </c:pt>
                <c:pt idx="14">
                  <c:v>32.212848722294495</c:v>
                </c:pt>
                <c:pt idx="15">
                  <c:v>37.80681367995384</c:v>
                </c:pt>
              </c:numCache>
            </c:numRef>
          </c:val>
        </c:ser>
        <c:ser>
          <c:idx val="3"/>
          <c:order val="3"/>
          <c:tx>
            <c:strRef>
              <c:f>'Figure 11.38'!$H$9</c:f>
              <c:strCache>
                <c:ptCount val="1"/>
                <c:pt idx="0">
                  <c:v>Not allocated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11.38'!$D$10:$D$25</c:f>
              <c:strCache>
                <c:ptCount val="16"/>
                <c:pt idx="0">
                  <c:v>Lithuania (2)</c:v>
                </c:pt>
                <c:pt idx="1">
                  <c:v>Latvia</c:v>
                </c:pt>
                <c:pt idx="2">
                  <c:v>Bulgaria (3)</c:v>
                </c:pt>
                <c:pt idx="3">
                  <c:v>Austria</c:v>
                </c:pt>
                <c:pt idx="4">
                  <c:v>Estonia</c:v>
                </c:pt>
                <c:pt idx="5">
                  <c:v>Belgium (3)</c:v>
                </c:pt>
                <c:pt idx="6">
                  <c:v>Malta (2)</c:v>
                </c:pt>
                <c:pt idx="7">
                  <c:v>Italy</c:v>
                </c:pt>
                <c:pt idx="8">
                  <c:v>Spain</c:v>
                </c:pt>
                <c:pt idx="9">
                  <c:v>Sweden (2)</c:v>
                </c:pt>
                <c:pt idx="10">
                  <c:v>United Kingdom</c:v>
                </c:pt>
                <c:pt idx="11">
                  <c:v>Germany (2)</c:v>
                </c:pt>
                <c:pt idx="12">
                  <c:v>Denmark</c:v>
                </c:pt>
                <c:pt idx="13">
                  <c:v>Netherlands</c:v>
                </c:pt>
                <c:pt idx="14">
                  <c:v>Luxembourg</c:v>
                </c:pt>
                <c:pt idx="15">
                  <c:v>Norway</c:v>
                </c:pt>
              </c:strCache>
            </c:strRef>
          </c:cat>
          <c:val>
            <c:numRef>
              <c:f>'Figure 11.38'!$H$10:$H$25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5.7391394360975205</c:v>
                </c:pt>
                <c:pt idx="8">
                  <c:v>7.86494470014426</c:v>
                </c:pt>
                <c:pt idx="9">
                  <c:v>0.025633657568902582</c:v>
                </c:pt>
                <c:pt idx="10">
                  <c:v>1.0004095065835903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11.38'!$I$9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11.38'!$D$10:$D$25</c:f>
              <c:strCache>
                <c:ptCount val="16"/>
                <c:pt idx="0">
                  <c:v>Lithuania (2)</c:v>
                </c:pt>
                <c:pt idx="1">
                  <c:v>Latvia</c:v>
                </c:pt>
                <c:pt idx="2">
                  <c:v>Bulgaria (3)</c:v>
                </c:pt>
                <c:pt idx="3">
                  <c:v>Austria</c:v>
                </c:pt>
                <c:pt idx="4">
                  <c:v>Estonia</c:v>
                </c:pt>
                <c:pt idx="5">
                  <c:v>Belgium (3)</c:v>
                </c:pt>
                <c:pt idx="6">
                  <c:v>Malta (2)</c:v>
                </c:pt>
                <c:pt idx="7">
                  <c:v>Italy</c:v>
                </c:pt>
                <c:pt idx="8">
                  <c:v>Spain</c:v>
                </c:pt>
                <c:pt idx="9">
                  <c:v>Sweden (2)</c:v>
                </c:pt>
                <c:pt idx="10">
                  <c:v>United Kingdom</c:v>
                </c:pt>
                <c:pt idx="11">
                  <c:v>Germany (2)</c:v>
                </c:pt>
                <c:pt idx="12">
                  <c:v>Denmark</c:v>
                </c:pt>
                <c:pt idx="13">
                  <c:v>Netherlands</c:v>
                </c:pt>
                <c:pt idx="14">
                  <c:v>Luxembourg</c:v>
                </c:pt>
                <c:pt idx="15">
                  <c:v>Norway</c:v>
                </c:pt>
              </c:strCache>
            </c:strRef>
          </c:cat>
          <c:val>
            <c:numRef>
              <c:f>'Figure 11.38'!$I$10:$I$25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30.913347636299545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5528027"/>
        <c:axId val="7099060"/>
      </c:barChart>
      <c:catAx>
        <c:axId val="4552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7099060"/>
        <c:crosses val="autoZero"/>
        <c:auto val="1"/>
        <c:lblOffset val="100"/>
        <c:tickLblSkip val="1"/>
        <c:noMultiLvlLbl val="0"/>
      </c:catAx>
      <c:valAx>
        <c:axId val="709906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5528027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5"/>
          <c:y val="0.673"/>
          <c:w val="0.77475"/>
          <c:h val="0.3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11.39'!$E$10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11.39'!$D$11:$D$38</c:f>
              <c:strCache>
                <c:ptCount val="28"/>
                <c:pt idx="0">
                  <c:v>EU-27</c:v>
                </c:pt>
                <c:pt idx="1">
                  <c:v>Belgium</c:v>
                </c:pt>
                <c:pt idx="2">
                  <c:v>Denmark</c:v>
                </c:pt>
                <c:pt idx="3">
                  <c:v>Italy</c:v>
                </c:pt>
                <c:pt idx="4">
                  <c:v>Netherlands</c:v>
                </c:pt>
                <c:pt idx="5">
                  <c:v>Germany</c:v>
                </c:pt>
                <c:pt idx="6">
                  <c:v>Greece</c:v>
                </c:pt>
                <c:pt idx="7">
                  <c:v>Finland</c:v>
                </c:pt>
                <c:pt idx="8">
                  <c:v>Sweden</c:v>
                </c:pt>
                <c:pt idx="9">
                  <c:v>Luxembourg</c:v>
                </c:pt>
                <c:pt idx="10">
                  <c:v>Spain</c:v>
                </c:pt>
                <c:pt idx="11">
                  <c:v>United Kingdom</c:v>
                </c:pt>
                <c:pt idx="12">
                  <c:v>Bulgaria</c:v>
                </c:pt>
                <c:pt idx="13">
                  <c:v>Malta</c:v>
                </c:pt>
                <c:pt idx="14">
                  <c:v>France</c:v>
                </c:pt>
                <c:pt idx="15">
                  <c:v>Latvia</c:v>
                </c:pt>
                <c:pt idx="16">
                  <c:v>Austria</c:v>
                </c:pt>
                <c:pt idx="17">
                  <c:v>Portugal</c:v>
                </c:pt>
                <c:pt idx="18">
                  <c:v>Ireland</c:v>
                </c:pt>
                <c:pt idx="19">
                  <c:v>Hungary</c:v>
                </c:pt>
                <c:pt idx="20">
                  <c:v>Estonia</c:v>
                </c:pt>
                <c:pt idx="21">
                  <c:v>Romania</c:v>
                </c:pt>
                <c:pt idx="22">
                  <c:v>Slovenia</c:v>
                </c:pt>
                <c:pt idx="23">
                  <c:v>Slovakia</c:v>
                </c:pt>
                <c:pt idx="24">
                  <c:v>Lithuania</c:v>
                </c:pt>
                <c:pt idx="25">
                  <c:v>Czech Republic</c:v>
                </c:pt>
                <c:pt idx="26">
                  <c:v>Cyprus</c:v>
                </c:pt>
                <c:pt idx="27">
                  <c:v>Poland</c:v>
                </c:pt>
              </c:strCache>
            </c:strRef>
          </c:cat>
          <c:val>
            <c:numRef>
              <c:f>'Figure 11.39'!$E$11:$E$38</c:f>
              <c:numCache>
                <c:ptCount val="28"/>
                <c:pt idx="0">
                  <c:v>84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97</c:v>
                </c:pt>
                <c:pt idx="10">
                  <c:v>96</c:v>
                </c:pt>
                <c:pt idx="11">
                  <c:v>95</c:v>
                </c:pt>
                <c:pt idx="12">
                  <c:v>94</c:v>
                </c:pt>
                <c:pt idx="13">
                  <c:v>93</c:v>
                </c:pt>
                <c:pt idx="14">
                  <c:v>91</c:v>
                </c:pt>
                <c:pt idx="15">
                  <c:v>89</c:v>
                </c:pt>
                <c:pt idx="16">
                  <c:v>89</c:v>
                </c:pt>
                <c:pt idx="17">
                  <c:v>88</c:v>
                </c:pt>
                <c:pt idx="18">
                  <c:v>86</c:v>
                </c:pt>
                <c:pt idx="19">
                  <c:v>86</c:v>
                </c:pt>
                <c:pt idx="20">
                  <c:v>84</c:v>
                </c:pt>
                <c:pt idx="21">
                  <c:v>82</c:v>
                </c:pt>
                <c:pt idx="22">
                  <c:v>73</c:v>
                </c:pt>
                <c:pt idx="23">
                  <c:v>72</c:v>
                </c:pt>
                <c:pt idx="24">
                  <c:v>61</c:v>
                </c:pt>
                <c:pt idx="25">
                  <c:v>59</c:v>
                </c:pt>
                <c:pt idx="26">
                  <c:v>25</c:v>
                </c:pt>
                <c:pt idx="27">
                  <c:v>17</c:v>
                </c:pt>
              </c:numCache>
            </c:numRef>
          </c:val>
        </c:ser>
        <c:axId val="63891541"/>
        <c:axId val="38152958"/>
      </c:barChart>
      <c:catAx>
        <c:axId val="6389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8152958"/>
        <c:crosses val="autoZero"/>
        <c:auto val="1"/>
        <c:lblOffset val="100"/>
        <c:tickLblSkip val="1"/>
        <c:noMultiLvlLbl val="0"/>
      </c:catAx>
      <c:valAx>
        <c:axId val="3815295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3891541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5"/>
        </c:manualLayout>
      </c:layout>
      <c:lineChart>
        <c:grouping val="standard"/>
        <c:varyColors val="0"/>
        <c:ser>
          <c:idx val="2"/>
          <c:order val="0"/>
          <c:tx>
            <c:strRef>
              <c:f>'Figure 11.40'!$D$10</c:f>
              <c:strCache>
                <c:ptCount val="1"/>
                <c:pt idx="0">
                  <c:v>Common bird index - all common species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11.40'!$E$9:$W$9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'Figure 11.40'!$E$10:$W$10</c:f>
              <c:numCache>
                <c:ptCount val="19"/>
                <c:pt idx="0">
                  <c:v>100</c:v>
                </c:pt>
                <c:pt idx="1">
                  <c:v>96.6</c:v>
                </c:pt>
                <c:pt idx="2">
                  <c:v>96.6</c:v>
                </c:pt>
                <c:pt idx="3">
                  <c:v>96.5</c:v>
                </c:pt>
                <c:pt idx="4">
                  <c:v>95.5</c:v>
                </c:pt>
                <c:pt idx="5">
                  <c:v>90.7</c:v>
                </c:pt>
                <c:pt idx="6">
                  <c:v>92.3</c:v>
                </c:pt>
                <c:pt idx="7">
                  <c:v>91.7</c:v>
                </c:pt>
                <c:pt idx="8">
                  <c:v>88.1</c:v>
                </c:pt>
                <c:pt idx="9">
                  <c:v>88</c:v>
                </c:pt>
                <c:pt idx="10">
                  <c:v>88</c:v>
                </c:pt>
                <c:pt idx="11">
                  <c:v>90.7</c:v>
                </c:pt>
                <c:pt idx="12">
                  <c:v>89</c:v>
                </c:pt>
                <c:pt idx="13">
                  <c:v>90.6</c:v>
                </c:pt>
                <c:pt idx="14">
                  <c:v>92.8</c:v>
                </c:pt>
                <c:pt idx="15">
                  <c:v>90.4</c:v>
                </c:pt>
                <c:pt idx="16">
                  <c:v>89.5</c:v>
                </c:pt>
                <c:pt idx="17">
                  <c:v>91.3</c:v>
                </c:pt>
                <c:pt idx="18">
                  <c:v>91.6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11.40'!$D$11</c:f>
              <c:strCache>
                <c:ptCount val="1"/>
                <c:pt idx="0">
                  <c:v>Common bird index - common forest species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11.40'!$E$9:$W$9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'Figure 11.40'!$E$11:$W$11</c:f>
              <c:numCache>
                <c:ptCount val="19"/>
                <c:pt idx="0">
                  <c:v>100</c:v>
                </c:pt>
                <c:pt idx="1">
                  <c:v>100.5</c:v>
                </c:pt>
                <c:pt idx="2">
                  <c:v>97</c:v>
                </c:pt>
                <c:pt idx="3">
                  <c:v>89.3</c:v>
                </c:pt>
                <c:pt idx="4">
                  <c:v>94.7</c:v>
                </c:pt>
                <c:pt idx="5">
                  <c:v>86.2</c:v>
                </c:pt>
                <c:pt idx="6">
                  <c:v>91.1</c:v>
                </c:pt>
                <c:pt idx="7">
                  <c:v>91.1</c:v>
                </c:pt>
                <c:pt idx="8">
                  <c:v>83.4</c:v>
                </c:pt>
                <c:pt idx="9">
                  <c:v>78.3</c:v>
                </c:pt>
                <c:pt idx="10">
                  <c:v>74.8</c:v>
                </c:pt>
                <c:pt idx="11">
                  <c:v>79.2</c:v>
                </c:pt>
                <c:pt idx="12">
                  <c:v>80.3</c:v>
                </c:pt>
                <c:pt idx="13">
                  <c:v>81.6</c:v>
                </c:pt>
                <c:pt idx="14">
                  <c:v>85.4</c:v>
                </c:pt>
                <c:pt idx="15">
                  <c:v>80.5</c:v>
                </c:pt>
                <c:pt idx="16">
                  <c:v>80.5</c:v>
                </c:pt>
                <c:pt idx="17">
                  <c:v>81.6</c:v>
                </c:pt>
                <c:pt idx="18">
                  <c:v>85.5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11.40'!$D$12</c:f>
              <c:strCache>
                <c:ptCount val="1"/>
                <c:pt idx="0">
                  <c:v>Common bird index - common farmland species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11.40'!$E$9:$W$9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'Figure 11.40'!$E$12:$W$12</c:f>
              <c:numCache>
                <c:ptCount val="19"/>
                <c:pt idx="0">
                  <c:v>100</c:v>
                </c:pt>
                <c:pt idx="1">
                  <c:v>94.2</c:v>
                </c:pt>
                <c:pt idx="2">
                  <c:v>100.8</c:v>
                </c:pt>
                <c:pt idx="3">
                  <c:v>101.9</c:v>
                </c:pt>
                <c:pt idx="4">
                  <c:v>96.8</c:v>
                </c:pt>
                <c:pt idx="5">
                  <c:v>85.9</c:v>
                </c:pt>
                <c:pt idx="6">
                  <c:v>84.1</c:v>
                </c:pt>
                <c:pt idx="7">
                  <c:v>89.5</c:v>
                </c:pt>
                <c:pt idx="8">
                  <c:v>85.4</c:v>
                </c:pt>
                <c:pt idx="9">
                  <c:v>87.1</c:v>
                </c:pt>
                <c:pt idx="10">
                  <c:v>87.1</c:v>
                </c:pt>
                <c:pt idx="11">
                  <c:v>86.6</c:v>
                </c:pt>
                <c:pt idx="12">
                  <c:v>82.1</c:v>
                </c:pt>
                <c:pt idx="13">
                  <c:v>83.1</c:v>
                </c:pt>
                <c:pt idx="14">
                  <c:v>83.4</c:v>
                </c:pt>
                <c:pt idx="15">
                  <c:v>84.9</c:v>
                </c:pt>
                <c:pt idx="16">
                  <c:v>82.8</c:v>
                </c:pt>
                <c:pt idx="17">
                  <c:v>80.9</c:v>
                </c:pt>
                <c:pt idx="18">
                  <c:v>82.6</c:v>
                </c:pt>
              </c:numCache>
            </c:numRef>
          </c:val>
          <c:smooth val="0"/>
        </c:ser>
        <c:axId val="7832303"/>
        <c:axId val="3381864"/>
      </c:lineChart>
      <c:catAx>
        <c:axId val="78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81864"/>
        <c:crossesAt val="100"/>
        <c:auto val="1"/>
        <c:lblOffset val="100"/>
        <c:noMultiLvlLbl val="0"/>
      </c:catAx>
      <c:valAx>
        <c:axId val="3381864"/>
        <c:scaling>
          <c:orientation val="minMax"/>
          <c:max val="11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7832303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772"/>
          <c:w val="0.708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Myriad Pro"/>
                <a:ea typeface="Myriad Pro"/>
                <a:cs typeface="Myriad Pro"/>
              </a:rPr>
              <a:t>1996</a:t>
            </a:r>
          </a:p>
        </c:rich>
      </c:tx>
      <c:layout>
        <c:manualLayout>
          <c:xMode val="factor"/>
          <c:yMode val="factor"/>
          <c:x val="0.01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125"/>
          <c:y val="0.18825"/>
          <c:w val="0.25575"/>
          <c:h val="0.55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Mining &amp; 
quarrying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Electricity, gas
 &amp; water supply
37.2%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Transport, storage
&amp; communication
11.8%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Other services &amp; construction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11.3'!$D$11:$D$16</c:f>
              <c:strCache>
                <c:ptCount val="6"/>
                <c:pt idx="0">
                  <c:v>Agriculture, hunting,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 &amp; water supply</c:v>
                </c:pt>
                <c:pt idx="4">
                  <c:v>Transport, storage &amp; communication</c:v>
                </c:pt>
                <c:pt idx="5">
                  <c:v>Other services &amp; construction</c:v>
                </c:pt>
              </c:strCache>
            </c:strRef>
          </c:cat>
          <c:val>
            <c:numRef>
              <c:f>'Figure 11.3'!$E$11:$E$16</c:f>
              <c:numCache>
                <c:ptCount val="6"/>
                <c:pt idx="0">
                  <c:v>8668885.84264</c:v>
                </c:pt>
                <c:pt idx="1">
                  <c:v>339167.538882</c:v>
                </c:pt>
                <c:pt idx="2">
                  <c:v>5502019.508946</c:v>
                </c:pt>
                <c:pt idx="3">
                  <c:v>11801191.327885</c:v>
                </c:pt>
                <c:pt idx="4">
                  <c:v>3759176.697737</c:v>
                </c:pt>
                <c:pt idx="5">
                  <c:v>1669067.2234490002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11.3'!$D$11:$D$16</c:f>
              <c:strCache>
                <c:ptCount val="6"/>
                <c:pt idx="0">
                  <c:v>Agriculture, hunting,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 &amp; water supply</c:v>
                </c:pt>
                <c:pt idx="4">
                  <c:v>Transport, storage &amp; communication</c:v>
                </c:pt>
                <c:pt idx="5">
                  <c:v>Other services &amp; construction</c:v>
                </c:pt>
              </c:strCache>
            </c:strRef>
          </c:cat>
          <c:val>
            <c:numRef>
              <c:f>'Figure 11.2'!$E$11:$E$16</c:f>
              <c:numCache>
                <c:ptCount val="6"/>
                <c:pt idx="0">
                  <c:v>597279786.1899999</c:v>
                </c:pt>
                <c:pt idx="1">
                  <c:v>165525517.6</c:v>
                </c:pt>
                <c:pt idx="2">
                  <c:v>1221207034.95</c:v>
                </c:pt>
                <c:pt idx="3">
                  <c:v>1439059447.45</c:v>
                </c:pt>
                <c:pt idx="4">
                  <c:v>384411718.76</c:v>
                </c:pt>
                <c:pt idx="5">
                  <c:v>543738671.15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Myriad Pro"/>
                <a:ea typeface="Myriad Pro"/>
                <a:cs typeface="Myriad Pro"/>
              </a:rPr>
              <a:t>2006</a:t>
            </a:r>
          </a:p>
        </c:rich>
      </c:tx>
      <c:layout>
        <c:manualLayout>
          <c:xMode val="factor"/>
          <c:yMode val="factor"/>
          <c:x val="0.012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225"/>
          <c:y val="0.1875"/>
          <c:w val="0.25525"/>
          <c:h val="0.55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Mining &amp;
quarrying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Electricity, gas
&amp; water supply
26.4%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Transport, storage
&amp; communication
20.0%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Other services &amp; construction
4.9%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11.3'!$D$11:$D$16</c:f>
              <c:strCache>
                <c:ptCount val="6"/>
                <c:pt idx="0">
                  <c:v>Agriculture, hunting,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 &amp; water supply</c:v>
                </c:pt>
                <c:pt idx="4">
                  <c:v>Transport, storage &amp; communication</c:v>
                </c:pt>
                <c:pt idx="5">
                  <c:v>Other services &amp; construction</c:v>
                </c:pt>
              </c:strCache>
            </c:strRef>
          </c:cat>
          <c:val>
            <c:numRef>
              <c:f>'Figure 11.3'!$F$11:$F$16</c:f>
              <c:numCache>
                <c:ptCount val="6"/>
                <c:pt idx="0">
                  <c:v>7809217.117831001</c:v>
                </c:pt>
                <c:pt idx="1">
                  <c:v>217741.07077399996</c:v>
                </c:pt>
                <c:pt idx="2">
                  <c:v>3744535.502858</c:v>
                </c:pt>
                <c:pt idx="3">
                  <c:v>6394780.063928001</c:v>
                </c:pt>
                <c:pt idx="4">
                  <c:v>4834170.107002</c:v>
                </c:pt>
                <c:pt idx="5">
                  <c:v>1194564.185672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11.3'!$D$11:$D$16</c:f>
              <c:strCache>
                <c:ptCount val="6"/>
                <c:pt idx="0">
                  <c:v>Agriculture, hunting,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 &amp; water supply</c:v>
                </c:pt>
                <c:pt idx="4">
                  <c:v>Transport, storage &amp; communication</c:v>
                </c:pt>
                <c:pt idx="5">
                  <c:v>Other services &amp; construction</c:v>
                </c:pt>
              </c:strCache>
            </c:strRef>
          </c:cat>
          <c:val>
            <c:numRef>
              <c:f>'Figure 11.2'!$E$11:$E$16</c:f>
              <c:numCache>
                <c:ptCount val="6"/>
                <c:pt idx="0">
                  <c:v>597279786.1899999</c:v>
                </c:pt>
                <c:pt idx="1">
                  <c:v>165525517.6</c:v>
                </c:pt>
                <c:pt idx="2">
                  <c:v>1221207034.95</c:v>
                </c:pt>
                <c:pt idx="3">
                  <c:v>1439059447.45</c:v>
                </c:pt>
                <c:pt idx="4">
                  <c:v>384411718.76</c:v>
                </c:pt>
                <c:pt idx="5">
                  <c:v>543738671.15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Myriad Pro"/>
                <a:ea typeface="Myriad Pro"/>
                <a:cs typeface="Myriad Pro"/>
              </a:rPr>
              <a:t>1996</a:t>
            </a:r>
          </a:p>
        </c:rich>
      </c:tx>
      <c:layout>
        <c:manualLayout>
          <c:xMode val="factor"/>
          <c:yMode val="factor"/>
          <c:x val="0.014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25"/>
          <c:y val="0.1875"/>
          <c:w val="0.25475"/>
          <c:h val="0.55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Mining &amp;
quarrying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Electricity, gas 
&amp; water supply
13.8%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Transport, storage 
&amp; communication
23.9%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Other services &amp; construction
15.6%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11.4'!$D$11:$D$16</c:f>
              <c:strCache>
                <c:ptCount val="6"/>
                <c:pt idx="0">
                  <c:v>Agriculture, hunting,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 &amp; water supply</c:v>
                </c:pt>
                <c:pt idx="4">
                  <c:v>Transport, storage &amp; communication</c:v>
                </c:pt>
                <c:pt idx="5">
                  <c:v>Other services &amp; construction</c:v>
                </c:pt>
              </c:strCache>
            </c:strRef>
          </c:cat>
          <c:val>
            <c:numRef>
              <c:f>'Figure 11.4'!$E$11:$E$16</c:f>
              <c:numCache>
                <c:ptCount val="6"/>
                <c:pt idx="0">
                  <c:v>4389307.74306</c:v>
                </c:pt>
                <c:pt idx="1">
                  <c:v>576105.5491</c:v>
                </c:pt>
                <c:pt idx="2">
                  <c:v>7665400.9379</c:v>
                </c:pt>
                <c:pt idx="3">
                  <c:v>3746249.8821</c:v>
                </c:pt>
                <c:pt idx="4">
                  <c:v>6456239.361839999</c:v>
                </c:pt>
                <c:pt idx="5">
                  <c:v>4219441.616800002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11.4'!$D$11:$D$16</c:f>
              <c:strCache>
                <c:ptCount val="6"/>
                <c:pt idx="0">
                  <c:v>Agriculture, hunting,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 &amp; water supply</c:v>
                </c:pt>
                <c:pt idx="4">
                  <c:v>Transport, storage &amp; communication</c:v>
                </c:pt>
                <c:pt idx="5">
                  <c:v>Other services &amp; construction</c:v>
                </c:pt>
              </c:strCache>
            </c:strRef>
          </c:cat>
          <c:val>
            <c:numRef>
              <c:f>'Figure 11.2'!$E$11:$E$16</c:f>
              <c:numCache>
                <c:ptCount val="6"/>
                <c:pt idx="0">
                  <c:v>597279786.1899999</c:v>
                </c:pt>
                <c:pt idx="1">
                  <c:v>165525517.6</c:v>
                </c:pt>
                <c:pt idx="2">
                  <c:v>1221207034.95</c:v>
                </c:pt>
                <c:pt idx="3">
                  <c:v>1439059447.45</c:v>
                </c:pt>
                <c:pt idx="4">
                  <c:v>384411718.76</c:v>
                </c:pt>
                <c:pt idx="5">
                  <c:v>543738671.15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Myriad Pro"/>
                <a:ea typeface="Myriad Pro"/>
                <a:cs typeface="Myriad Pro"/>
              </a:rPr>
              <a:t>2006</a:t>
            </a:r>
          </a:p>
        </c:rich>
      </c:tx>
      <c:layout>
        <c:manualLayout>
          <c:xMode val="factor"/>
          <c:yMode val="factor"/>
          <c:x val="0.01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375"/>
          <c:y val="0.1865"/>
          <c:w val="0.25225"/>
          <c:h val="0.5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Mining &amp;
 quarrying
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Electricity, gas 
&amp; water supply
12.7%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Transport, storage 
&amp; communication
28.6%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Other services &amp; construction
12.8%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11.4'!$D$11:$D$16</c:f>
              <c:strCache>
                <c:ptCount val="6"/>
                <c:pt idx="0">
                  <c:v>Agriculture, hunting,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 &amp; water supply</c:v>
                </c:pt>
                <c:pt idx="4">
                  <c:v>Transport, storage &amp; communication</c:v>
                </c:pt>
                <c:pt idx="5">
                  <c:v>Other services &amp; construction</c:v>
                </c:pt>
              </c:strCache>
            </c:strRef>
          </c:cat>
          <c:val>
            <c:numRef>
              <c:f>'Figure 11.4'!$F$11:$F$16</c:f>
              <c:numCache>
                <c:ptCount val="6"/>
                <c:pt idx="0">
                  <c:v>4132505.6709</c:v>
                </c:pt>
                <c:pt idx="1">
                  <c:v>427845.49003999995</c:v>
                </c:pt>
                <c:pt idx="2">
                  <c:v>6526092.627559999</c:v>
                </c:pt>
                <c:pt idx="3">
                  <c:v>3065881.98526</c:v>
                </c:pt>
                <c:pt idx="4">
                  <c:v>6907051.296700001</c:v>
                </c:pt>
                <c:pt idx="5">
                  <c:v>3102874.8787400033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11.4'!$D$11:$D$16</c:f>
              <c:strCache>
                <c:ptCount val="6"/>
                <c:pt idx="0">
                  <c:v>Agriculture, hunting,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 &amp; water supply</c:v>
                </c:pt>
                <c:pt idx="4">
                  <c:v>Transport, storage &amp; communication</c:v>
                </c:pt>
                <c:pt idx="5">
                  <c:v>Other services &amp; construction</c:v>
                </c:pt>
              </c:strCache>
            </c:strRef>
          </c:cat>
          <c:val>
            <c:numRef>
              <c:f>'Figure 11.2'!$E$11:$E$16</c:f>
              <c:numCache>
                <c:ptCount val="6"/>
                <c:pt idx="0">
                  <c:v>597279786.1899999</c:v>
                </c:pt>
                <c:pt idx="1">
                  <c:v>165525517.6</c:v>
                </c:pt>
                <c:pt idx="2">
                  <c:v>1221207034.95</c:v>
                </c:pt>
                <c:pt idx="3">
                  <c:v>1439059447.45</c:v>
                </c:pt>
                <c:pt idx="4">
                  <c:v>384411718.76</c:v>
                </c:pt>
                <c:pt idx="5">
                  <c:v>543738671.15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11.5'!$D$11:$D$43</c:f>
              <c:strCache>
                <c:ptCount val="33"/>
                <c:pt idx="0">
                  <c:v>EU-27</c:v>
                </c:pt>
                <c:pt idx="1">
                  <c:v>Bulgaria</c:v>
                </c:pt>
                <c:pt idx="2">
                  <c:v>Luxembourg</c:v>
                </c:pt>
                <c:pt idx="3">
                  <c:v>Finland</c:v>
                </c:pt>
                <c:pt idx="4">
                  <c:v>Estonia</c:v>
                </c:pt>
                <c:pt idx="5">
                  <c:v>Sweden</c:v>
                </c:pt>
                <c:pt idx="6">
                  <c:v>Romania</c:v>
                </c:pt>
                <c:pt idx="7">
                  <c:v>Austria</c:v>
                </c:pt>
                <c:pt idx="8">
                  <c:v>Greece</c:v>
                </c:pt>
                <c:pt idx="9">
                  <c:v>Netherlands</c:v>
                </c:pt>
                <c:pt idx="10">
                  <c:v>Belgium</c:v>
                </c:pt>
                <c:pt idx="11">
                  <c:v>United Kingdom</c:v>
                </c:pt>
                <c:pt idx="12">
                  <c:v>France</c:v>
                </c:pt>
                <c:pt idx="13">
                  <c:v>Ireland</c:v>
                </c:pt>
                <c:pt idx="14">
                  <c:v>Germany</c:v>
                </c:pt>
                <c:pt idx="15">
                  <c:v>Poland</c:v>
                </c:pt>
                <c:pt idx="16">
                  <c:v>Malta</c:v>
                </c:pt>
                <c:pt idx="17">
                  <c:v>Portugal</c:v>
                </c:pt>
                <c:pt idx="18">
                  <c:v>Spain</c:v>
                </c:pt>
                <c:pt idx="19">
                  <c:v>Italy</c:v>
                </c:pt>
                <c:pt idx="20">
                  <c:v>Denmark</c:v>
                </c:pt>
                <c:pt idx="21">
                  <c:v>Slovenia</c:v>
                </c:pt>
                <c:pt idx="22">
                  <c:v>Czech Republic</c:v>
                </c:pt>
                <c:pt idx="23">
                  <c:v>Cyprus</c:v>
                </c:pt>
                <c:pt idx="24">
                  <c:v>Slovakia</c:v>
                </c:pt>
                <c:pt idx="25">
                  <c:v>Lithuania</c:v>
                </c:pt>
                <c:pt idx="26">
                  <c:v>Hungary</c:v>
                </c:pt>
                <c:pt idx="27">
                  <c:v>Latvia</c:v>
                </c:pt>
                <c:pt idx="28">
                  <c:v>Norway</c:v>
                </c:pt>
                <c:pt idx="29">
                  <c:v>Croatia</c:v>
                </c:pt>
                <c:pt idx="30">
                  <c:v>Turkey</c:v>
                </c:pt>
                <c:pt idx="31">
                  <c:v>FYR of Macedonia</c:v>
                </c:pt>
                <c:pt idx="32">
                  <c:v>Liechtenstein</c:v>
                </c:pt>
              </c:strCache>
            </c:strRef>
          </c:cat>
          <c:val>
            <c:numRef>
              <c:f>'Figure 11.5'!$E$11:$E$43</c:f>
              <c:numCache>
                <c:ptCount val="33"/>
                <c:pt idx="0">
                  <c:v>5277.35238004945</c:v>
                </c:pt>
                <c:pt idx="1">
                  <c:v>37445.5528925931</c:v>
                </c:pt>
                <c:pt idx="2">
                  <c:v>19826.7131598039</c:v>
                </c:pt>
                <c:pt idx="3">
                  <c:v>15431.2047352656</c:v>
                </c:pt>
                <c:pt idx="4">
                  <c:v>14604.626994597</c:v>
                </c:pt>
                <c:pt idx="5">
                  <c:v>9383.56479290317</c:v>
                </c:pt>
                <c:pt idx="6">
                  <c:v>8794.00664984348</c:v>
                </c:pt>
                <c:pt idx="7">
                  <c:v>6769.02611102936</c:v>
                </c:pt>
                <c:pt idx="8">
                  <c:v>6121.39106109132</c:v>
                </c:pt>
                <c:pt idx="9">
                  <c:v>6070.63406089665</c:v>
                </c:pt>
                <c:pt idx="10">
                  <c:v>5581.91661712071</c:v>
                </c:pt>
                <c:pt idx="11">
                  <c:v>5460.31115102049</c:v>
                </c:pt>
                <c:pt idx="12">
                  <c:v>5390.29459146148</c:v>
                </c:pt>
                <c:pt idx="13">
                  <c:v>5370.41935935346</c:v>
                </c:pt>
                <c:pt idx="14">
                  <c:v>4534.25152743923</c:v>
                </c:pt>
                <c:pt idx="15">
                  <c:v>3681.96097413132</c:v>
                </c:pt>
                <c:pt idx="16">
                  <c:v>3654.05063735406</c:v>
                </c:pt>
                <c:pt idx="17">
                  <c:v>3435.79821070253</c:v>
                </c:pt>
                <c:pt idx="18">
                  <c:v>3296.01182194064</c:v>
                </c:pt>
                <c:pt idx="19">
                  <c:v>3002.96198198603</c:v>
                </c:pt>
                <c:pt idx="20">
                  <c:v>2767.67470763584</c:v>
                </c:pt>
                <c:pt idx="21">
                  <c:v>2506.33155960719</c:v>
                </c:pt>
                <c:pt idx="22">
                  <c:v>2448.64430741162</c:v>
                </c:pt>
                <c:pt idx="23">
                  <c:v>2334.79506986844</c:v>
                </c:pt>
                <c:pt idx="24">
                  <c:v>2124.05328070849</c:v>
                </c:pt>
                <c:pt idx="25">
                  <c:v>2030.34272271182</c:v>
                </c:pt>
                <c:pt idx="26">
                  <c:v>2029.30941373072</c:v>
                </c:pt>
                <c:pt idx="27">
                  <c:v>658.367988113932</c:v>
                </c:pt>
                <c:pt idx="28">
                  <c:v>2201.10642427727</c:v>
                </c:pt>
                <c:pt idx="29">
                  <c:v>940.436177883829</c:v>
                </c:pt>
                <c:pt idx="30">
                  <c:v>917.60389455987</c:v>
                </c:pt>
                <c:pt idx="31">
                  <c:v>666.184799653037</c:v>
                </c:pt>
                <c:pt idx="32">
                  <c:v>9.8494173549044</c:v>
                </c:pt>
              </c:numCache>
            </c:numRef>
          </c:val>
        </c:ser>
        <c:axId val="52299419"/>
        <c:axId val="932724"/>
      </c:barChart>
      <c:catAx>
        <c:axId val="522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932724"/>
        <c:crosses val="autoZero"/>
        <c:auto val="1"/>
        <c:lblOffset val="100"/>
        <c:tickLblSkip val="1"/>
        <c:noMultiLvlLbl val="0"/>
      </c:catAx>
      <c:valAx>
        <c:axId val="932724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2299419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24</xdr:row>
      <xdr:rowOff>114300</xdr:rowOff>
    </xdr:from>
    <xdr:to>
      <xdr:col>8</xdr:col>
      <xdr:colOff>209550</xdr:colOff>
      <xdr:row>42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762000" y="3562350"/>
          <a:ext cx="8448675" cy="2571750"/>
          <a:chOff x="80" y="374"/>
          <a:chExt cx="887" cy="27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471" y="374"/>
          <a:ext cx="496" cy="2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80" y="375"/>
          <a:ext cx="519" cy="26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285750</xdr:colOff>
      <xdr:row>14</xdr:row>
      <xdr:rowOff>28575</xdr:rowOff>
    </xdr:from>
    <xdr:to>
      <xdr:col>14</xdr:col>
      <xdr:colOff>590550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543675" y="2457450"/>
        <a:ext cx="51054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285750</xdr:colOff>
      <xdr:row>25</xdr:row>
      <xdr:rowOff>0</xdr:rowOff>
    </xdr:from>
    <xdr:to>
      <xdr:col>10</xdr:col>
      <xdr:colOff>238125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1724025" y="357187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0.24575</cdr:y>
    </cdr:from>
    <cdr:to>
      <cdr:x>0.04725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581025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80</a:t>
          </a:r>
        </a:p>
      </cdr:txBody>
    </cdr:sp>
  </cdr:relSizeAnchor>
  <cdr:relSizeAnchor xmlns:cdr="http://schemas.openxmlformats.org/drawingml/2006/chartDrawing">
    <cdr:from>
      <cdr:x>0.02525</cdr:x>
      <cdr:y>0.164</cdr:y>
    </cdr:from>
    <cdr:to>
      <cdr:x>0.04925</cdr:x>
      <cdr:y>0.22525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390525"/>
          <a:ext cx="1238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85</a:t>
          </a:r>
        </a:p>
      </cdr:txBody>
    </cdr:sp>
  </cdr:relSizeAnchor>
  <cdr:relSizeAnchor xmlns:cdr="http://schemas.openxmlformats.org/drawingml/2006/chartDrawing">
    <cdr:from>
      <cdr:x>0.0165</cdr:x>
      <cdr:y>0.08475</cdr:y>
    </cdr:from>
    <cdr:to>
      <cdr:x>0.04725</cdr:x>
      <cdr:y>0.146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200025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530</a:t>
          </a:r>
        </a:p>
      </cdr:txBody>
    </cdr:sp>
  </cdr:relSizeAnchor>
  <cdr:relSizeAnchor xmlns:cdr="http://schemas.openxmlformats.org/drawingml/2006/chartDrawing">
    <cdr:from>
      <cdr:x>0.01525</cdr:x>
      <cdr:y>0.01325</cdr:y>
    </cdr:from>
    <cdr:to>
      <cdr:x>0.046</cdr:x>
      <cdr:y>0.0655</cdr:y>
    </cdr:to>
    <cdr:sp>
      <cdr:nvSpPr>
        <cdr:cNvPr id="4" name="TextBox 4"/>
        <cdr:cNvSpPr txBox="1">
          <a:spLocks noChangeArrowheads="1"/>
        </cdr:cNvSpPr>
      </cdr:nvSpPr>
      <cdr:spPr>
        <a:xfrm>
          <a:off x="76200" y="28575"/>
          <a:ext cx="1524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535</a:t>
          </a:r>
        </a:p>
      </cdr:txBody>
    </cdr:sp>
  </cdr:relSizeAnchor>
  <cdr:relSizeAnchor xmlns:cdr="http://schemas.openxmlformats.org/drawingml/2006/chartDrawing">
    <cdr:from>
      <cdr:x>0.027</cdr:x>
      <cdr:y>0.30325</cdr:y>
    </cdr:from>
    <cdr:to>
      <cdr:x>0.0495</cdr:x>
      <cdr:y>0.32875</cdr:y>
    </cdr:to>
    <cdr:grpSp>
      <cdr:nvGrpSpPr>
        <cdr:cNvPr id="5" name="Group 5"/>
        <cdr:cNvGrpSpPr>
          <a:grpSpLocks/>
        </cdr:cNvGrpSpPr>
      </cdr:nvGrpSpPr>
      <cdr:grpSpPr>
        <a:xfrm rot="5400000" flipH="1">
          <a:off x="133350" y="714375"/>
          <a:ext cx="114300" cy="57150"/>
          <a:chOff x="2277201" y="492362"/>
          <a:chExt cx="76760" cy="160212"/>
        </a:xfrm>
        <a:solidFill>
          <a:srgbClr val="FFFFFF"/>
        </a:solidFill>
      </cdr:grpSpPr>
      <cdr:sp>
        <cdr:nvSpPr>
          <cdr:cNvPr id="6" name="AutoShape 6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0.027</cdr:x>
      <cdr:y>0.13775</cdr:y>
    </cdr:from>
    <cdr:to>
      <cdr:x>0.0495</cdr:x>
      <cdr:y>0.1635</cdr:y>
    </cdr:to>
    <cdr:grpSp>
      <cdr:nvGrpSpPr>
        <cdr:cNvPr id="9" name="Group 9"/>
        <cdr:cNvGrpSpPr>
          <a:grpSpLocks/>
        </cdr:cNvGrpSpPr>
      </cdr:nvGrpSpPr>
      <cdr:grpSpPr>
        <a:xfrm rot="5400000" flipH="1">
          <a:off x="133350" y="323850"/>
          <a:ext cx="114300" cy="57150"/>
          <a:chOff x="2277201" y="492362"/>
          <a:chExt cx="76760" cy="160212"/>
        </a:xfrm>
        <a:solidFill>
          <a:srgbClr val="FFFFFF"/>
        </a:solidFill>
      </cdr:grpSpPr>
      <cdr:sp>
        <cdr:nvSpPr>
          <cdr:cNvPr id="10" name="AutoShape 10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11" name="Line 11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0.87975</cdr:x>
      <cdr:y>0.30325</cdr:y>
    </cdr:from>
    <cdr:to>
      <cdr:x>0.8995</cdr:x>
      <cdr:y>0.32875</cdr:y>
    </cdr:to>
    <cdr:grpSp>
      <cdr:nvGrpSpPr>
        <cdr:cNvPr id="13" name="Group 13"/>
        <cdr:cNvGrpSpPr>
          <a:grpSpLocks/>
        </cdr:cNvGrpSpPr>
      </cdr:nvGrpSpPr>
      <cdr:grpSpPr>
        <a:xfrm rot="5400000" flipH="1">
          <a:off x="4457700" y="714375"/>
          <a:ext cx="104775" cy="57150"/>
          <a:chOff x="2277201" y="492362"/>
          <a:chExt cx="76760" cy="160212"/>
        </a:xfrm>
        <a:solidFill>
          <a:srgbClr val="FFFFFF"/>
        </a:solidFill>
      </cdr:grpSpPr>
      <cdr:sp>
        <cdr:nvSpPr>
          <cdr:cNvPr id="14" name="AutoShape 14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15" name="Line 15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16" name="Line 16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0.87975</cdr:x>
      <cdr:y>0.13775</cdr:y>
    </cdr:from>
    <cdr:to>
      <cdr:x>0.8995</cdr:x>
      <cdr:y>0.1635</cdr:y>
    </cdr:to>
    <cdr:grpSp>
      <cdr:nvGrpSpPr>
        <cdr:cNvPr id="17" name="Group 17"/>
        <cdr:cNvGrpSpPr>
          <a:grpSpLocks/>
        </cdr:cNvGrpSpPr>
      </cdr:nvGrpSpPr>
      <cdr:grpSpPr>
        <a:xfrm rot="5400000" flipH="1">
          <a:off x="4457700" y="323850"/>
          <a:ext cx="104775" cy="57150"/>
          <a:chOff x="2277201" y="492362"/>
          <a:chExt cx="76760" cy="160212"/>
        </a:xfrm>
        <a:solidFill>
          <a:srgbClr val="FFFFFF"/>
        </a:solidFill>
      </cdr:grpSpPr>
      <cdr:sp>
        <cdr:nvSpPr>
          <cdr:cNvPr id="18" name="AutoShape 18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19" name="Line 19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20" name="Line 20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0.91175</cdr:x>
      <cdr:y>0.30325</cdr:y>
    </cdr:from>
    <cdr:to>
      <cdr:x>0.9315</cdr:x>
      <cdr:y>0.32875</cdr:y>
    </cdr:to>
    <cdr:grpSp>
      <cdr:nvGrpSpPr>
        <cdr:cNvPr id="21" name="Group 21"/>
        <cdr:cNvGrpSpPr>
          <a:grpSpLocks/>
        </cdr:cNvGrpSpPr>
      </cdr:nvGrpSpPr>
      <cdr:grpSpPr>
        <a:xfrm rot="5400000" flipH="1">
          <a:off x="4619625" y="714375"/>
          <a:ext cx="104775" cy="57150"/>
          <a:chOff x="2277201" y="492362"/>
          <a:chExt cx="76760" cy="160212"/>
        </a:xfrm>
        <a:solidFill>
          <a:srgbClr val="FFFFFF"/>
        </a:solidFill>
      </cdr:grpSpPr>
      <cdr:sp>
        <cdr:nvSpPr>
          <cdr:cNvPr id="22" name="AutoShape 22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23" name="Line 23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24" name="Line 24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323850</xdr:colOff>
      <xdr:row>9</xdr:row>
      <xdr:rowOff>95250</xdr:rowOff>
    </xdr:from>
    <xdr:to>
      <xdr:col>15</xdr:col>
      <xdr:colOff>523875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5095875" y="1724025"/>
        <a:ext cx="50768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95250</xdr:colOff>
      <xdr:row>8</xdr:row>
      <xdr:rowOff>123825</xdr:rowOff>
    </xdr:from>
    <xdr:to>
      <xdr:col>15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5467350" y="1295400"/>
        <a:ext cx="51054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571500</xdr:colOff>
      <xdr:row>23</xdr:row>
      <xdr:rowOff>85725</xdr:rowOff>
    </xdr:from>
    <xdr:to>
      <xdr:col>18</xdr:col>
      <xdr:colOff>28575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790700" y="3409950"/>
        <a:ext cx="60102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133350</xdr:colOff>
      <xdr:row>10</xdr:row>
      <xdr:rowOff>95250</xdr:rowOff>
    </xdr:from>
    <xdr:to>
      <xdr:col>19</xdr:col>
      <xdr:colOff>571500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991350" y="1571625"/>
        <a:ext cx="50863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552450</xdr:colOff>
      <xdr:row>13</xdr:row>
      <xdr:rowOff>133350</xdr:rowOff>
    </xdr:from>
    <xdr:to>
      <xdr:col>19</xdr:col>
      <xdr:colOff>390525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7610475" y="2276475"/>
        <a:ext cx="53244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219075</xdr:colOff>
      <xdr:row>23</xdr:row>
      <xdr:rowOff>85725</xdr:rowOff>
    </xdr:from>
    <xdr:to>
      <xdr:col>11</xdr:col>
      <xdr:colOff>257175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1819275" y="3419475"/>
        <a:ext cx="51054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552450</xdr:colOff>
      <xdr:row>14</xdr:row>
      <xdr:rowOff>76200</xdr:rowOff>
    </xdr:from>
    <xdr:to>
      <xdr:col>17</xdr:col>
      <xdr:colOff>371475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7181850" y="2314575"/>
        <a:ext cx="50768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24</xdr:row>
      <xdr:rowOff>133350</xdr:rowOff>
    </xdr:from>
    <xdr:to>
      <xdr:col>9</xdr:col>
      <xdr:colOff>1504950</xdr:colOff>
      <xdr:row>40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990600" y="3581400"/>
          <a:ext cx="8458200" cy="2181225"/>
          <a:chOff x="104" y="380"/>
          <a:chExt cx="888" cy="229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4" y="380"/>
          <a:ext cx="495" cy="22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496" y="380"/>
          <a:ext cx="496" cy="2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</xdr:row>
      <xdr:rowOff>133350</xdr:rowOff>
    </xdr:from>
    <xdr:to>
      <xdr:col>13</xdr:col>
      <xdr:colOff>390525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1628775" y="2295525"/>
        <a:ext cx="46958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600075</xdr:colOff>
      <xdr:row>24</xdr:row>
      <xdr:rowOff>66675</xdr:rowOff>
    </xdr:from>
    <xdr:to>
      <xdr:col>9</xdr:col>
      <xdr:colOff>352425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2200275" y="3581400"/>
        <a:ext cx="54578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200025</xdr:colOff>
      <xdr:row>21</xdr:row>
      <xdr:rowOff>85725</xdr:rowOff>
    </xdr:from>
    <xdr:to>
      <xdr:col>13</xdr:col>
      <xdr:colOff>457200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800225" y="3133725"/>
        <a:ext cx="50768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171450</xdr:colOff>
      <xdr:row>12</xdr:row>
      <xdr:rowOff>123825</xdr:rowOff>
    </xdr:from>
    <xdr:to>
      <xdr:col>13</xdr:col>
      <xdr:colOff>647700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3743325" y="1885950"/>
        <a:ext cx="50768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85725</xdr:colOff>
      <xdr:row>16</xdr:row>
      <xdr:rowOff>85725</xdr:rowOff>
    </xdr:from>
    <xdr:to>
      <xdr:col>13</xdr:col>
      <xdr:colOff>95250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2000250" y="2438400"/>
        <a:ext cx="51149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26</xdr:row>
      <xdr:rowOff>133350</xdr:rowOff>
    </xdr:from>
    <xdr:to>
      <xdr:col>9</xdr:col>
      <xdr:colOff>381000</xdr:colOff>
      <xdr:row>44</xdr:row>
      <xdr:rowOff>19050</xdr:rowOff>
    </xdr:to>
    <xdr:grpSp>
      <xdr:nvGrpSpPr>
        <xdr:cNvPr id="1" name="Chart 1"/>
        <xdr:cNvGrpSpPr>
          <a:grpSpLocks/>
        </xdr:cNvGrpSpPr>
      </xdr:nvGrpSpPr>
      <xdr:grpSpPr>
        <a:xfrm>
          <a:off x="1885950" y="3867150"/>
          <a:ext cx="5286375" cy="2457450"/>
          <a:chOff x="198" y="406"/>
          <a:chExt cx="555" cy="25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98" y="406"/>
          <a:ext cx="350" cy="25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547" y="407"/>
          <a:ext cx="206" cy="2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25</xdr:row>
      <xdr:rowOff>28575</xdr:rowOff>
    </xdr:from>
    <xdr:to>
      <xdr:col>10</xdr:col>
      <xdr:colOff>180975</xdr:colOff>
      <xdr:row>42</xdr:row>
      <xdr:rowOff>57150</xdr:rowOff>
    </xdr:to>
    <xdr:grpSp>
      <xdr:nvGrpSpPr>
        <xdr:cNvPr id="1" name="Chart 1"/>
        <xdr:cNvGrpSpPr>
          <a:grpSpLocks/>
        </xdr:cNvGrpSpPr>
      </xdr:nvGrpSpPr>
      <xdr:grpSpPr>
        <a:xfrm>
          <a:off x="2009775" y="3619500"/>
          <a:ext cx="5334000" cy="2457450"/>
          <a:chOff x="211" y="378"/>
          <a:chExt cx="560" cy="258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211" y="378"/>
          <a:ext cx="351" cy="2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564" y="378"/>
          <a:ext cx="207" cy="25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25</xdr:row>
      <xdr:rowOff>66675</xdr:rowOff>
    </xdr:from>
    <xdr:to>
      <xdr:col>8</xdr:col>
      <xdr:colOff>323850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1971675" y="4076700"/>
        <a:ext cx="50863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28</xdr:row>
      <xdr:rowOff>66675</xdr:rowOff>
    </xdr:from>
    <xdr:to>
      <xdr:col>10</xdr:col>
      <xdr:colOff>76200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962150" y="4638675"/>
        <a:ext cx="51911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219075</xdr:colOff>
      <xdr:row>28</xdr:row>
      <xdr:rowOff>104775</xdr:rowOff>
    </xdr:from>
    <xdr:to>
      <xdr:col>9</xdr:col>
      <xdr:colOff>161925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1514475" y="4048125"/>
        <a:ext cx="5467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25</xdr:row>
      <xdr:rowOff>114300</xdr:rowOff>
    </xdr:from>
    <xdr:to>
      <xdr:col>10</xdr:col>
      <xdr:colOff>1095375</xdr:colOff>
      <xdr:row>41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1200150" y="3705225"/>
          <a:ext cx="8286750" cy="2228850"/>
          <a:chOff x="126" y="393"/>
          <a:chExt cx="870" cy="2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26" y="393"/>
          <a:ext cx="496" cy="22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499" y="397"/>
          <a:ext cx="497" cy="23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152400</xdr:colOff>
      <xdr:row>9</xdr:row>
      <xdr:rowOff>28575</xdr:rowOff>
    </xdr:from>
    <xdr:to>
      <xdr:col>14</xdr:col>
      <xdr:colOff>561975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4848225" y="1314450"/>
        <a:ext cx="52006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123825</xdr:colOff>
      <xdr:row>15</xdr:row>
      <xdr:rowOff>66675</xdr:rowOff>
    </xdr:from>
    <xdr:to>
      <xdr:col>20</xdr:col>
      <xdr:colOff>142875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5695950" y="2152650"/>
        <a:ext cx="52101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13</xdr:row>
      <xdr:rowOff>76200</xdr:rowOff>
    </xdr:from>
    <xdr:to>
      <xdr:col>25</xdr:col>
      <xdr:colOff>19050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8963025" y="2181225"/>
        <a:ext cx="52197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276225</xdr:colOff>
      <xdr:row>10</xdr:row>
      <xdr:rowOff>28575</xdr:rowOff>
    </xdr:from>
    <xdr:to>
      <xdr:col>16</xdr:col>
      <xdr:colOff>304800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5238750" y="1419225"/>
        <a:ext cx="52292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161925</xdr:colOff>
      <xdr:row>9</xdr:row>
      <xdr:rowOff>171450</xdr:rowOff>
    </xdr:from>
    <xdr:to>
      <xdr:col>15</xdr:col>
      <xdr:colOff>533400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6162675" y="1438275"/>
        <a:ext cx="52292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228600</xdr:colOff>
      <xdr:row>12</xdr:row>
      <xdr:rowOff>104775</xdr:rowOff>
    </xdr:from>
    <xdr:to>
      <xdr:col>14</xdr:col>
      <xdr:colOff>676275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4924425" y="1781175"/>
        <a:ext cx="52387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200025</xdr:colOff>
      <xdr:row>15</xdr:row>
      <xdr:rowOff>0</xdr:rowOff>
    </xdr:from>
    <xdr:to>
      <xdr:col>15</xdr:col>
      <xdr:colOff>95250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6200775" y="2143125"/>
        <a:ext cx="52292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209550</xdr:colOff>
      <xdr:row>17</xdr:row>
      <xdr:rowOff>9525</xdr:rowOff>
    </xdr:from>
    <xdr:to>
      <xdr:col>15</xdr:col>
      <xdr:colOff>333375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2038350" y="2457450"/>
        <a:ext cx="51244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19</xdr:row>
      <xdr:rowOff>19050</xdr:rowOff>
    </xdr:from>
    <xdr:to>
      <xdr:col>9</xdr:col>
      <xdr:colOff>257175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866900" y="2752725"/>
        <a:ext cx="48291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542925</xdr:colOff>
      <xdr:row>19</xdr:row>
      <xdr:rowOff>0</xdr:rowOff>
    </xdr:from>
    <xdr:to>
      <xdr:col>6</xdr:col>
      <xdr:colOff>1419225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1762125" y="2733675"/>
        <a:ext cx="44005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25</xdr:row>
      <xdr:rowOff>133350</xdr:rowOff>
    </xdr:from>
    <xdr:to>
      <xdr:col>10</xdr:col>
      <xdr:colOff>1352550</xdr:colOff>
      <xdr:row>41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1152525" y="3724275"/>
          <a:ext cx="8382000" cy="2209800"/>
          <a:chOff x="121" y="393"/>
          <a:chExt cx="880" cy="232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21" y="395"/>
          <a:ext cx="497" cy="23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503" y="393"/>
          <a:ext cx="498" cy="23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342900</xdr:colOff>
      <xdr:row>3</xdr:row>
      <xdr:rowOff>104775</xdr:rowOff>
    </xdr:from>
    <xdr:to>
      <xdr:col>15</xdr:col>
      <xdr:colOff>657225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6705600" y="552450"/>
        <a:ext cx="52006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142875</xdr:colOff>
      <xdr:row>15</xdr:row>
      <xdr:rowOff>28575</xdr:rowOff>
    </xdr:from>
    <xdr:to>
      <xdr:col>15</xdr:col>
      <xdr:colOff>342900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3895725" y="22479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17</xdr:row>
      <xdr:rowOff>38100</xdr:rowOff>
    </xdr:from>
    <xdr:to>
      <xdr:col>13</xdr:col>
      <xdr:colOff>171450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1209675" y="2714625"/>
        <a:ext cx="50768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323850</xdr:colOff>
      <xdr:row>16</xdr:row>
      <xdr:rowOff>76200</xdr:rowOff>
    </xdr:from>
    <xdr:to>
      <xdr:col>14</xdr:col>
      <xdr:colOff>438150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4419600" y="2476500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514350</xdr:colOff>
      <xdr:row>12</xdr:row>
      <xdr:rowOff>95250</xdr:rowOff>
    </xdr:from>
    <xdr:to>
      <xdr:col>15</xdr:col>
      <xdr:colOff>123825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4381500" y="1809750"/>
        <a:ext cx="50958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561975</xdr:colOff>
      <xdr:row>14</xdr:row>
      <xdr:rowOff>95250</xdr:rowOff>
    </xdr:from>
    <xdr:to>
      <xdr:col>16</xdr:col>
      <xdr:colOff>314325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6715125" y="2095500"/>
        <a:ext cx="51054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0.11375</cdr:y>
    </cdr:from>
    <cdr:to>
      <cdr:x>0.03225</cdr:x>
      <cdr:y>0.17225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161925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35</a:t>
          </a:r>
        </a:p>
      </cdr:txBody>
    </cdr:sp>
  </cdr:relSizeAnchor>
  <cdr:relSizeAnchor xmlns:cdr="http://schemas.openxmlformats.org/drawingml/2006/chartDrawing">
    <cdr:from>
      <cdr:x>0</cdr:x>
      <cdr:y>0.01075</cdr:y>
    </cdr:from>
    <cdr:to>
      <cdr:x>0.03225</cdr:x>
      <cdr:y>0.06975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9050"/>
          <a:ext cx="161925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40</a:t>
          </a:r>
        </a:p>
      </cdr:txBody>
    </cdr:sp>
  </cdr:relSizeAnchor>
  <cdr:relSizeAnchor xmlns:cdr="http://schemas.openxmlformats.org/drawingml/2006/chartDrawing">
    <cdr:from>
      <cdr:x>0.07075</cdr:x>
      <cdr:y>0.18025</cdr:y>
    </cdr:from>
    <cdr:to>
      <cdr:x>0.09</cdr:x>
      <cdr:y>0.20475</cdr:y>
    </cdr:to>
    <cdr:grpSp>
      <cdr:nvGrpSpPr>
        <cdr:cNvPr id="3" name="Group 3"/>
        <cdr:cNvGrpSpPr>
          <a:grpSpLocks/>
        </cdr:cNvGrpSpPr>
      </cdr:nvGrpSpPr>
      <cdr:grpSpPr>
        <a:xfrm rot="5400000" flipH="1">
          <a:off x="352425" y="342900"/>
          <a:ext cx="95250" cy="47625"/>
          <a:chOff x="2277201" y="492362"/>
          <a:chExt cx="76760" cy="160212"/>
        </a:xfrm>
        <a:solidFill>
          <a:srgbClr val="FFFFFF"/>
        </a:solidFill>
      </cdr:grpSpPr>
      <cdr:sp>
        <cdr:nvSpPr>
          <cdr:cNvPr id="4" name="AutoShape 4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0.004</cdr:x>
      <cdr:y>0.18025</cdr:y>
    </cdr:from>
    <cdr:to>
      <cdr:x>0.02525</cdr:x>
      <cdr:y>0.20425</cdr:y>
    </cdr:to>
    <cdr:grpSp>
      <cdr:nvGrpSpPr>
        <cdr:cNvPr id="7" name="Group 7"/>
        <cdr:cNvGrpSpPr>
          <a:grpSpLocks/>
        </cdr:cNvGrpSpPr>
      </cdr:nvGrpSpPr>
      <cdr:grpSpPr>
        <a:xfrm rot="5400000" flipH="1">
          <a:off x="19050" y="342900"/>
          <a:ext cx="104775" cy="47625"/>
          <a:chOff x="2277201" y="492362"/>
          <a:chExt cx="76760" cy="160212"/>
        </a:xfrm>
        <a:solidFill>
          <a:srgbClr val="FFFFFF"/>
        </a:solidFill>
      </cdr:grpSpPr>
      <cdr:sp>
        <cdr:nvSpPr>
          <cdr:cNvPr id="8" name="AutoShape 8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9" name="Line 9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10" name="Line 10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15</xdr:row>
      <xdr:rowOff>57150</xdr:rowOff>
    </xdr:from>
    <xdr:to>
      <xdr:col>15</xdr:col>
      <xdr:colOff>409575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267450" y="220027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language=en&amp;pcode=tsien120&amp;plugin=1" TargetMode="External" /><Relationship Id="rId2" Type="http://schemas.openxmlformats.org/officeDocument/2006/relationships/hyperlink" Target="http://epp.eurostat.ec.europa.eu/tgm/table.do?tab=table&amp;init=1&amp;language=en&amp;pcode=tsien130&amp;plugin=1" TargetMode="Externa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tableSelection=1&amp;labeling=labels&amp;footnotes=yes&amp;language=en&amp;pcode=tsien130&amp;plugin=1" TargetMode="External" /><Relationship Id="rId2" Type="http://schemas.openxmlformats.org/officeDocument/2006/relationships/hyperlink" Target="http://epp.eurostat.ec.europa.eu/tgm/table.do?tab=table&amp;tableSelection=1&amp;labeling=labels&amp;footnotes=yes&amp;language=en&amp;pcode=tsien120&amp;plugin=1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tableSelection=1&amp;labeling=labels&amp;footnotes=yes&amp;language=en&amp;pcode=tsieb020&amp;plugin=1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20" TargetMode="Externa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30" TargetMode="Externa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20" TargetMode="Externa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8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9.xml" /><Relationship Id="rId3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tableSelection=2&amp;labeling=labels&amp;footnotes=yes&amp;layout=time,geo,cat&amp;language=en&amp;pcode=tec00001&amp;plugin=1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1.xml" /><Relationship Id="rId3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2.xml" /><Relationship Id="rId3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tableSelection=2&amp;labeling=labels&amp;footnotes=yes&amp;layout=time,geo,cat&amp;language=en&amp;pcode=tec00001&amp;plugin=1" TargetMode="Externa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3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34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tableSelection=2&amp;labeling=labels&amp;footnotes=yes&amp;layout=time,geo,cat&amp;language=en&amp;pcode=tec00001&amp;plugin=1" TargetMode="Externa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35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6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37.xml" /><Relationship Id="rId3" Type="http://schemas.openxmlformats.org/officeDocument/2006/relationships/printerSettings" Target="../printerSettings/printerSettings3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query=BOOKMARK_DS-051918_QID_5EE3783E_UID_-3F171EB0&amp;layout=TIME,C,X,0;GEO,L,Y,0;TAX,L,Z,0;UNIT,L,Z,1;INDICATORS,C,Z,2;&amp;zSelection=DS-051918INDICATORS,OBS_FLAG;DS-051918UNIT,MIO_EUR;DS-051918TAX,ENV;&amp;rankName" TargetMode="Externa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38.xml" /><Relationship Id="rId4" Type="http://schemas.openxmlformats.org/officeDocument/2006/relationships/printerSettings" Target="../printerSettings/printerSettings39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39.xml" /><Relationship Id="rId3" Type="http://schemas.openxmlformats.org/officeDocument/2006/relationships/printerSettings" Target="../printerSettings/printerSettings40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40.xml" /><Relationship Id="rId3" Type="http://schemas.openxmlformats.org/officeDocument/2006/relationships/printerSettings" Target="../printerSettings/printerSettings41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3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K47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10.66015625" style="2" customWidth="1"/>
    <col min="3" max="3" width="2" style="2" customWidth="1"/>
    <col min="4" max="4" width="13.66015625" style="2" customWidth="1"/>
    <col min="5" max="5" width="44.33203125" style="2" customWidth="1"/>
    <col min="6" max="6" width="32.16015625" style="2" customWidth="1"/>
    <col min="7" max="7" width="2" style="2" customWidth="1"/>
    <col min="8" max="16384" width="10.66015625" style="2" customWidth="1"/>
  </cols>
  <sheetData>
    <row r="1" spans="1:11" ht="12.75">
      <c r="A1" s="1"/>
      <c r="D1" s="3"/>
      <c r="E1" s="4"/>
      <c r="F1" s="4"/>
      <c r="G1" s="4"/>
      <c r="H1" s="4"/>
      <c r="I1" s="4"/>
      <c r="J1" s="4"/>
      <c r="K1" s="4"/>
    </row>
    <row r="2" spans="1:11" ht="11.25">
      <c r="A2" s="5"/>
      <c r="D2" s="6" t="s">
        <v>444</v>
      </c>
      <c r="E2" s="4"/>
      <c r="F2" s="4"/>
      <c r="G2" s="4"/>
      <c r="H2" s="4"/>
      <c r="I2" s="4"/>
      <c r="J2" s="4"/>
      <c r="K2" s="4"/>
    </row>
    <row r="3" spans="4:11" ht="11.25">
      <c r="D3" s="6" t="s">
        <v>445</v>
      </c>
      <c r="E3" s="4"/>
      <c r="F3" s="4"/>
      <c r="G3" s="4"/>
      <c r="H3" s="4"/>
      <c r="I3" s="4"/>
      <c r="J3" s="4"/>
      <c r="K3" s="4"/>
    </row>
    <row r="4" spans="4:11" ht="11.25">
      <c r="D4" s="6" t="s">
        <v>446</v>
      </c>
      <c r="E4" s="4"/>
      <c r="F4" s="4"/>
      <c r="G4" s="4"/>
      <c r="H4" s="4"/>
      <c r="I4" s="4"/>
      <c r="J4" s="4"/>
      <c r="K4" s="4"/>
    </row>
    <row r="6" ht="11.25">
      <c r="D6" s="7" t="s">
        <v>394</v>
      </c>
    </row>
    <row r="9" spans="4:11" ht="11.25">
      <c r="D9" s="7"/>
      <c r="K9" s="5"/>
    </row>
    <row r="10" spans="2:11" ht="22.5">
      <c r="B10" s="5"/>
      <c r="C10" s="8"/>
      <c r="D10" s="9"/>
      <c r="E10" s="9" t="s">
        <v>447</v>
      </c>
      <c r="F10" s="9" t="s">
        <v>448</v>
      </c>
      <c r="G10" s="10"/>
      <c r="K10" s="5"/>
    </row>
    <row r="11" spans="2:11" ht="93" customHeight="1">
      <c r="B11" s="5"/>
      <c r="C11" s="11"/>
      <c r="D11" s="12" t="s">
        <v>449</v>
      </c>
      <c r="E11" s="13" t="s">
        <v>450</v>
      </c>
      <c r="F11" s="13" t="s">
        <v>484</v>
      </c>
      <c r="G11" s="14"/>
      <c r="K11" s="5"/>
    </row>
    <row r="12" spans="2:11" ht="11.25">
      <c r="B12" s="5"/>
      <c r="C12" s="15"/>
      <c r="D12" s="15"/>
      <c r="F12" s="5"/>
      <c r="K12" s="5"/>
    </row>
    <row r="13" spans="2:11" ht="11.25">
      <c r="B13" s="5"/>
      <c r="C13" s="15"/>
      <c r="D13" s="15"/>
      <c r="E13" s="15"/>
      <c r="F13" s="5"/>
      <c r="K13" s="5"/>
    </row>
    <row r="14" spans="2:11" ht="11.25">
      <c r="B14" s="5"/>
      <c r="C14" s="15"/>
      <c r="D14" s="16"/>
      <c r="E14" s="15"/>
      <c r="F14" s="5"/>
      <c r="K14" s="5"/>
    </row>
    <row r="15" spans="2:11" ht="11.25">
      <c r="B15" s="5"/>
      <c r="C15" s="15"/>
      <c r="D15" s="15"/>
      <c r="E15" s="15"/>
      <c r="F15" s="5"/>
      <c r="K15" s="5"/>
    </row>
    <row r="16" spans="2:11" ht="11.25">
      <c r="B16" s="5"/>
      <c r="C16" s="15"/>
      <c r="D16" s="15"/>
      <c r="E16" s="15"/>
      <c r="F16" s="5"/>
      <c r="K16" s="5"/>
    </row>
    <row r="17" spans="2:11" ht="11.25">
      <c r="B17" s="5"/>
      <c r="C17" s="15"/>
      <c r="D17" s="16"/>
      <c r="E17" s="15"/>
      <c r="F17" s="5"/>
      <c r="K17" s="5"/>
    </row>
    <row r="18" spans="2:11" ht="11.25">
      <c r="B18" s="5"/>
      <c r="C18" s="15"/>
      <c r="D18" s="15"/>
      <c r="E18" s="15"/>
      <c r="F18" s="5"/>
      <c r="K18" s="5"/>
    </row>
    <row r="19" spans="2:11" ht="11.25">
      <c r="B19" s="5"/>
      <c r="C19" s="15"/>
      <c r="D19" s="15"/>
      <c r="E19" s="15"/>
      <c r="F19" s="5"/>
      <c r="K19" s="5"/>
    </row>
    <row r="20" spans="2:11" ht="11.25">
      <c r="B20" s="5"/>
      <c r="C20" s="15"/>
      <c r="D20" s="16"/>
      <c r="E20" s="15"/>
      <c r="F20" s="5"/>
      <c r="K20" s="5"/>
    </row>
    <row r="21" spans="2:11" ht="11.25">
      <c r="B21" s="5"/>
      <c r="C21" s="15"/>
      <c r="D21" s="16"/>
      <c r="E21" s="15"/>
      <c r="F21" s="5"/>
      <c r="K21" s="5"/>
    </row>
    <row r="22" spans="2:11" ht="11.25">
      <c r="B22" s="5"/>
      <c r="C22" s="15"/>
      <c r="D22" s="15"/>
      <c r="E22" s="15"/>
      <c r="F22" s="5"/>
      <c r="K22" s="5"/>
    </row>
    <row r="23" spans="2:11" ht="11.25">
      <c r="B23" s="5"/>
      <c r="C23" s="15"/>
      <c r="D23" s="15"/>
      <c r="E23" s="15"/>
      <c r="F23" s="5"/>
      <c r="K23" s="5"/>
    </row>
    <row r="24" spans="2:11" ht="11.25">
      <c r="B24" s="5"/>
      <c r="C24" s="15"/>
      <c r="D24" s="15"/>
      <c r="E24" s="15"/>
      <c r="F24" s="5"/>
      <c r="K24" s="5"/>
    </row>
    <row r="25" spans="2:11" ht="11.25">
      <c r="B25" s="5"/>
      <c r="C25" s="15"/>
      <c r="D25" s="15"/>
      <c r="E25" s="15"/>
      <c r="F25" s="5"/>
      <c r="K25" s="5"/>
    </row>
    <row r="26" spans="2:11" ht="11.25">
      <c r="B26" s="5"/>
      <c r="C26" s="15"/>
      <c r="D26" s="15"/>
      <c r="E26" s="15"/>
      <c r="F26" s="5"/>
      <c r="K26" s="5"/>
    </row>
    <row r="27" spans="2:11" ht="11.25">
      <c r="B27" s="5"/>
      <c r="C27" s="15"/>
      <c r="D27" s="15"/>
      <c r="E27" s="15"/>
      <c r="F27" s="5"/>
      <c r="K27" s="5"/>
    </row>
    <row r="28" spans="2:11" ht="11.25">
      <c r="B28" s="5"/>
      <c r="C28" s="15"/>
      <c r="D28" s="15"/>
      <c r="E28" s="15"/>
      <c r="F28" s="5"/>
      <c r="K28" s="5"/>
    </row>
    <row r="29" spans="2:11" ht="11.25">
      <c r="B29" s="5"/>
      <c r="C29" s="15"/>
      <c r="D29" s="15"/>
      <c r="E29" s="15"/>
      <c r="F29" s="5"/>
      <c r="K29" s="5"/>
    </row>
    <row r="30" spans="2:11" ht="11.25">
      <c r="B30" s="5"/>
      <c r="C30" s="15"/>
      <c r="D30" s="15"/>
      <c r="E30" s="15"/>
      <c r="F30" s="5"/>
      <c r="K30" s="5"/>
    </row>
    <row r="31" spans="2:11" ht="11.25">
      <c r="B31" s="5"/>
      <c r="C31" s="15"/>
      <c r="D31" s="15"/>
      <c r="E31" s="15"/>
      <c r="F31" s="5"/>
      <c r="K31" s="5"/>
    </row>
    <row r="32" spans="2:11" ht="11.25">
      <c r="B32" s="5"/>
      <c r="C32" s="15"/>
      <c r="D32" s="15"/>
      <c r="E32" s="15"/>
      <c r="F32" s="5"/>
      <c r="K32" s="5"/>
    </row>
    <row r="33" spans="2:11" ht="11.25">
      <c r="B33" s="5"/>
      <c r="C33" s="15"/>
      <c r="D33" s="15"/>
      <c r="E33" s="15"/>
      <c r="F33" s="5"/>
      <c r="K33" s="5"/>
    </row>
    <row r="34" spans="2:11" ht="11.25">
      <c r="B34" s="5"/>
      <c r="C34" s="15"/>
      <c r="D34" s="15"/>
      <c r="E34" s="15"/>
      <c r="F34" s="5"/>
      <c r="K34" s="5"/>
    </row>
    <row r="35" spans="2:11" ht="11.25">
      <c r="B35" s="5"/>
      <c r="C35" s="15"/>
      <c r="D35" s="15"/>
      <c r="E35" s="15"/>
      <c r="F35" s="5"/>
      <c r="K35" s="5"/>
    </row>
    <row r="36" spans="2:11" ht="11.25">
      <c r="B36" s="5"/>
      <c r="C36" s="15"/>
      <c r="D36" s="15"/>
      <c r="E36" s="15"/>
      <c r="F36" s="5"/>
      <c r="K36" s="5"/>
    </row>
    <row r="37" spans="2:11" ht="11.25">
      <c r="B37" s="5"/>
      <c r="C37" s="15"/>
      <c r="D37" s="15"/>
      <c r="E37" s="15"/>
      <c r="F37" s="5"/>
      <c r="K37" s="5"/>
    </row>
    <row r="38" spans="2:11" ht="11.25">
      <c r="B38" s="5"/>
      <c r="C38" s="15"/>
      <c r="D38" s="15"/>
      <c r="E38" s="15"/>
      <c r="F38" s="5"/>
      <c r="K38" s="5"/>
    </row>
    <row r="39" spans="2:11" ht="11.25">
      <c r="B39" s="5"/>
      <c r="C39" s="15"/>
      <c r="D39" s="16"/>
      <c r="E39" s="15"/>
      <c r="F39" s="5"/>
      <c r="K39" s="5"/>
    </row>
    <row r="40" spans="2:11" ht="11.25">
      <c r="B40" s="5"/>
      <c r="C40" s="15"/>
      <c r="D40" s="15"/>
      <c r="E40" s="15"/>
      <c r="F40" s="5"/>
      <c r="K40" s="5"/>
    </row>
    <row r="41" spans="2:11" ht="11.25">
      <c r="B41" s="5"/>
      <c r="C41" s="15"/>
      <c r="D41" s="15"/>
      <c r="E41" s="15"/>
      <c r="F41" s="5"/>
      <c r="K41" s="5"/>
    </row>
    <row r="42" spans="2:11" ht="11.25">
      <c r="B42" s="5"/>
      <c r="C42" s="15"/>
      <c r="D42" s="16"/>
      <c r="E42" s="15"/>
      <c r="F42" s="5"/>
      <c r="K42" s="5"/>
    </row>
    <row r="43" spans="2:11" ht="11.25">
      <c r="B43" s="5"/>
      <c r="C43" s="15"/>
      <c r="D43" s="15"/>
      <c r="E43" s="15"/>
      <c r="F43" s="5"/>
      <c r="K43" s="5"/>
    </row>
    <row r="44" spans="2:11" ht="11.25">
      <c r="B44" s="5"/>
      <c r="C44" s="15"/>
      <c r="D44" s="15"/>
      <c r="E44" s="15"/>
      <c r="F44" s="5"/>
      <c r="K44" s="5"/>
    </row>
    <row r="45" spans="2:11" ht="11.25">
      <c r="B45" s="5"/>
      <c r="C45" s="15"/>
      <c r="D45" s="15"/>
      <c r="E45" s="15"/>
      <c r="F45" s="5"/>
      <c r="K45" s="5"/>
    </row>
    <row r="46" spans="2:11" ht="11.25">
      <c r="B46" s="5"/>
      <c r="C46" s="5"/>
      <c r="D46" s="5"/>
      <c r="E46" s="5"/>
      <c r="F46" s="5"/>
      <c r="K46" s="5"/>
    </row>
    <row r="47" ht="11.25">
      <c r="K47" s="5"/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2:Z87"/>
  <sheetViews>
    <sheetView showGridLines="0" zoomScalePageLayoutView="0" workbookViewId="0" topLeftCell="A1">
      <selection activeCell="A1" sqref="A1"/>
    </sheetView>
  </sheetViews>
  <sheetFormatPr defaultColWidth="10.66015625" defaultRowHeight="11.25"/>
  <cols>
    <col min="1" max="1" width="14.66015625" style="58" customWidth="1"/>
    <col min="2" max="3" width="10.66015625" style="58" customWidth="1"/>
    <col min="4" max="4" width="24.33203125" style="58" customWidth="1"/>
    <col min="5" max="5" width="10.66015625" style="58" customWidth="1"/>
    <col min="6" max="6" width="9.66015625" style="58" customWidth="1"/>
    <col min="7" max="7" width="14" style="58" customWidth="1"/>
    <col min="8" max="8" width="13" style="58" customWidth="1"/>
    <col min="9" max="11" width="10.66015625" style="58" customWidth="1"/>
    <col min="12" max="12" width="13" style="58" customWidth="1"/>
    <col min="13" max="16" width="12.16015625" style="58" customWidth="1"/>
    <col min="17" max="16384" width="10.66015625" style="58" customWidth="1"/>
  </cols>
  <sheetData>
    <row r="1" ht="11.25"/>
    <row r="2" ht="11.25">
      <c r="D2" s="59" t="s">
        <v>444</v>
      </c>
    </row>
    <row r="3" ht="11.25">
      <c r="D3" s="59" t="s">
        <v>445</v>
      </c>
    </row>
    <row r="4" ht="11.25">
      <c r="D4" s="59" t="s">
        <v>499</v>
      </c>
    </row>
    <row r="5" ht="11.25"/>
    <row r="6" ht="11.25">
      <c r="D6" s="60" t="s">
        <v>403</v>
      </c>
    </row>
    <row r="7" ht="11.25">
      <c r="D7" s="101" t="s">
        <v>467</v>
      </c>
    </row>
    <row r="8" ht="11.25">
      <c r="D8" s="110"/>
    </row>
    <row r="9" ht="11.25"/>
    <row r="10" spans="4:10" ht="11.25">
      <c r="D10" s="107"/>
      <c r="E10" s="111" t="s">
        <v>550</v>
      </c>
      <c r="F10" s="111" t="s">
        <v>551</v>
      </c>
      <c r="G10" s="111" t="s">
        <v>503</v>
      </c>
      <c r="H10" s="111" t="s">
        <v>552</v>
      </c>
      <c r="I10" s="107"/>
      <c r="J10" s="107"/>
    </row>
    <row r="11" spans="4:14" ht="11.25">
      <c r="D11" s="107" t="s">
        <v>505</v>
      </c>
      <c r="E11" s="112">
        <v>1.8731575073907603</v>
      </c>
      <c r="F11" s="112">
        <v>55.198479852642166</v>
      </c>
      <c r="G11" s="112">
        <v>36.19164833702698</v>
      </c>
      <c r="H11" s="112">
        <v>6.736714302940087</v>
      </c>
      <c r="I11" s="107"/>
      <c r="J11" s="107"/>
      <c r="K11" s="107"/>
      <c r="L11" s="107"/>
      <c r="M11" s="28"/>
      <c r="N11" s="28"/>
    </row>
    <row r="12" spans="4:14" ht="11.25">
      <c r="D12" s="107" t="s">
        <v>553</v>
      </c>
      <c r="E12" s="112">
        <v>0.5222285537470084</v>
      </c>
      <c r="F12" s="112">
        <v>42.49923514583498</v>
      </c>
      <c r="G12" s="112">
        <v>47.85830485660065</v>
      </c>
      <c r="H12" s="112">
        <v>9.12022962835531</v>
      </c>
      <c r="I12" s="107"/>
      <c r="J12" s="107"/>
      <c r="K12" s="107"/>
      <c r="L12" s="107"/>
      <c r="N12" s="27"/>
    </row>
    <row r="13" spans="4:14" ht="11.25">
      <c r="D13" s="107" t="s">
        <v>507</v>
      </c>
      <c r="E13" s="112">
        <v>0.26635762105527777</v>
      </c>
      <c r="F13" s="112">
        <v>98.56487903534293</v>
      </c>
      <c r="G13" s="112">
        <v>0.6457812867498325</v>
      </c>
      <c r="H13" s="112">
        <v>0.522982409976997</v>
      </c>
      <c r="I13" s="107"/>
      <c r="J13" s="107"/>
      <c r="K13" s="107"/>
      <c r="L13" s="107"/>
      <c r="N13" s="27"/>
    </row>
    <row r="14" spans="4:14" ht="11.25">
      <c r="D14" s="107" t="s">
        <v>544</v>
      </c>
      <c r="E14" s="112">
        <v>1.1443602965879633</v>
      </c>
      <c r="F14" s="112">
        <v>44.60074864952798</v>
      </c>
      <c r="G14" s="112">
        <v>47.881969575047904</v>
      </c>
      <c r="H14" s="112">
        <v>6.372916983144618</v>
      </c>
      <c r="I14" s="107"/>
      <c r="J14" s="107"/>
      <c r="K14" s="107"/>
      <c r="L14" s="107"/>
      <c r="N14" s="27"/>
    </row>
    <row r="15" spans="4:14" ht="11.25">
      <c r="D15" s="107" t="s">
        <v>509</v>
      </c>
      <c r="E15" s="112">
        <v>0.32221205605165515</v>
      </c>
      <c r="F15" s="112">
        <v>40.09722606991474</v>
      </c>
      <c r="G15" s="112">
        <v>44.888076579690264</v>
      </c>
      <c r="H15" s="112">
        <v>14.692485294343335</v>
      </c>
      <c r="I15" s="107"/>
      <c r="J15" s="107"/>
      <c r="K15" s="107"/>
      <c r="L15" s="107"/>
      <c r="N15" s="27"/>
    </row>
    <row r="16" spans="4:14" ht="11.25">
      <c r="D16" s="107" t="s">
        <v>510</v>
      </c>
      <c r="E16" s="112">
        <v>0.40035309110694567</v>
      </c>
      <c r="F16" s="112">
        <v>38.10678790459189</v>
      </c>
      <c r="G16" s="112">
        <v>58.45059010421642</v>
      </c>
      <c r="H16" s="112">
        <v>3.042268900084746</v>
      </c>
      <c r="I16" s="107"/>
      <c r="J16" s="107"/>
      <c r="K16" s="107"/>
      <c r="L16" s="107"/>
      <c r="N16" s="27"/>
    </row>
    <row r="17" spans="4:14" ht="11.25">
      <c r="D17" s="107" t="s">
        <v>511</v>
      </c>
      <c r="E17" s="112">
        <v>1.2536902779859238</v>
      </c>
      <c r="F17" s="112">
        <v>87.68884557014897</v>
      </c>
      <c r="G17" s="112">
        <v>5.741259492653606</v>
      </c>
      <c r="H17" s="112">
        <v>5.316199435610843</v>
      </c>
      <c r="I17" s="107"/>
      <c r="J17" s="107"/>
      <c r="K17" s="107"/>
      <c r="L17" s="107"/>
      <c r="N17" s="27"/>
    </row>
    <row r="18" spans="4:14" ht="11.25">
      <c r="D18" s="107" t="s">
        <v>554</v>
      </c>
      <c r="E18" s="112">
        <v>0.09015216481282283</v>
      </c>
      <c r="F18" s="112">
        <v>99.58626130513777</v>
      </c>
      <c r="G18" s="112">
        <v>0</v>
      </c>
      <c r="H18" s="112">
        <v>0</v>
      </c>
      <c r="I18" s="107"/>
      <c r="J18" s="107"/>
      <c r="K18" s="107"/>
      <c r="L18" s="107"/>
      <c r="N18" s="27"/>
    </row>
    <row r="19" spans="4:14" ht="11.25">
      <c r="D19" s="107" t="s">
        <v>555</v>
      </c>
      <c r="E19" s="112">
        <v>0</v>
      </c>
      <c r="F19" s="112">
        <v>86.66837111699017</v>
      </c>
      <c r="G19" s="112">
        <v>10.555118570521138</v>
      </c>
      <c r="H19" s="112">
        <v>2.7765103124886914</v>
      </c>
      <c r="I19" s="107"/>
      <c r="J19" s="107"/>
      <c r="K19" s="107"/>
      <c r="L19" s="107"/>
      <c r="N19" s="27"/>
    </row>
    <row r="20" spans="4:14" ht="11.25">
      <c r="D20" s="107" t="s">
        <v>514</v>
      </c>
      <c r="E20" s="112">
        <v>9.097421885206966</v>
      </c>
      <c r="F20" s="112">
        <v>44.30815848471829</v>
      </c>
      <c r="G20" s="112">
        <v>35.99218255223748</v>
      </c>
      <c r="H20" s="112">
        <v>10.602237077837264</v>
      </c>
      <c r="I20" s="107"/>
      <c r="J20" s="107"/>
      <c r="K20" s="107"/>
      <c r="L20" s="107"/>
      <c r="N20" s="27"/>
    </row>
    <row r="21" spans="4:14" ht="11.25">
      <c r="D21" s="107" t="s">
        <v>515</v>
      </c>
      <c r="E21" s="112">
        <v>0.4158772757052933</v>
      </c>
      <c r="F21" s="112">
        <v>11.765026187417224</v>
      </c>
      <c r="G21" s="112">
        <v>80.1350963656978</v>
      </c>
      <c r="H21" s="112">
        <v>7.684000171179672</v>
      </c>
      <c r="I21" s="107"/>
      <c r="J21" s="107"/>
      <c r="K21" s="107"/>
      <c r="L21" s="107"/>
      <c r="N21" s="27"/>
    </row>
    <row r="22" spans="4:14" ht="11.25">
      <c r="D22" s="107" t="s">
        <v>556</v>
      </c>
      <c r="E22" s="112">
        <v>0.2381885346283769</v>
      </c>
      <c r="F22" s="112">
        <v>47.64809291083166</v>
      </c>
      <c r="G22" s="112">
        <v>47.578170708833596</v>
      </c>
      <c r="H22" s="112">
        <v>4.535547163405416</v>
      </c>
      <c r="I22" s="107"/>
      <c r="J22" s="107"/>
      <c r="K22" s="107"/>
      <c r="L22" s="107"/>
      <c r="N22" s="27"/>
    </row>
    <row r="23" spans="4:14" ht="11.25">
      <c r="D23" s="107" t="s">
        <v>517</v>
      </c>
      <c r="E23" s="112">
        <v>8.982830977294505</v>
      </c>
      <c r="F23" s="112">
        <v>46.83723862934359</v>
      </c>
      <c r="G23" s="112">
        <v>30.585429133364023</v>
      </c>
      <c r="H23" s="112">
        <v>13.594430334138815</v>
      </c>
      <c r="I23" s="107"/>
      <c r="J23" s="107"/>
      <c r="K23" s="107"/>
      <c r="L23" s="107"/>
      <c r="N23" s="27"/>
    </row>
    <row r="24" spans="4:14" ht="11.25">
      <c r="D24" s="107" t="s">
        <v>518</v>
      </c>
      <c r="E24" s="112">
        <v>8.398134097931738</v>
      </c>
      <c r="F24" s="112">
        <v>69.4456849046183</v>
      </c>
      <c r="G24" s="112">
        <v>1.3543200447240573</v>
      </c>
      <c r="H24" s="112">
        <v>20.801860952725907</v>
      </c>
      <c r="I24" s="107"/>
      <c r="J24" s="107"/>
      <c r="K24" s="107"/>
      <c r="L24" s="107"/>
      <c r="N24" s="27"/>
    </row>
    <row r="25" spans="4:14" ht="11.25">
      <c r="D25" s="107" t="s">
        <v>557</v>
      </c>
      <c r="E25" s="112">
        <v>23.529221499503493</v>
      </c>
      <c r="F25" s="112">
        <v>56.45083419251867</v>
      </c>
      <c r="G25" s="112">
        <v>7.5297346350798335</v>
      </c>
      <c r="H25" s="112">
        <v>12.490227946956987</v>
      </c>
      <c r="I25" s="107"/>
      <c r="J25" s="107"/>
      <c r="K25" s="107"/>
      <c r="L25" s="107"/>
      <c r="N25" s="28"/>
    </row>
    <row r="26" spans="4:14" ht="11.25">
      <c r="D26" s="107" t="s">
        <v>520</v>
      </c>
      <c r="E26" s="112">
        <v>0.026685639304619042</v>
      </c>
      <c r="F26" s="112">
        <v>9.092997413446643</v>
      </c>
      <c r="G26" s="112">
        <v>88.90262768745642</v>
      </c>
      <c r="H26" s="112">
        <v>1.9776892597923201</v>
      </c>
      <c r="I26" s="107"/>
      <c r="J26" s="107"/>
      <c r="K26" s="107"/>
      <c r="L26" s="107"/>
      <c r="M26" s="28"/>
      <c r="N26" s="27"/>
    </row>
    <row r="27" spans="4:14" ht="11.25">
      <c r="D27" s="107" t="s">
        <v>558</v>
      </c>
      <c r="E27" s="112">
        <v>2.764062226271807</v>
      </c>
      <c r="F27" s="112">
        <v>57.26649721770991</v>
      </c>
      <c r="G27" s="112">
        <v>30.97118437822785</v>
      </c>
      <c r="H27" s="112">
        <v>8.998267998711047</v>
      </c>
      <c r="I27" s="107"/>
      <c r="J27" s="107"/>
      <c r="K27" s="107"/>
      <c r="L27" s="107"/>
      <c r="N27" s="27"/>
    </row>
    <row r="28" spans="4:14" ht="11.25">
      <c r="D28" s="107" t="s">
        <v>522</v>
      </c>
      <c r="E28" s="112">
        <v>0.49991768272743053</v>
      </c>
      <c r="F28" s="112">
        <v>1.1014727650108742</v>
      </c>
      <c r="G28" s="112">
        <v>82.60000796861269</v>
      </c>
      <c r="H28" s="112">
        <v>15.79852640805762</v>
      </c>
      <c r="I28" s="107"/>
      <c r="J28" s="107"/>
      <c r="K28" s="107"/>
      <c r="L28" s="107"/>
      <c r="M28" s="28"/>
      <c r="N28" s="27"/>
    </row>
    <row r="29" spans="4:14" ht="11.25">
      <c r="D29" s="107" t="s">
        <v>523</v>
      </c>
      <c r="E29" s="112">
        <v>3.8444778507211455</v>
      </c>
      <c r="F29" s="112">
        <v>23.667142458262994</v>
      </c>
      <c r="G29" s="112">
        <v>66.00507626944469</v>
      </c>
      <c r="H29" s="112">
        <v>6.483303421571182</v>
      </c>
      <c r="I29" s="107"/>
      <c r="J29" s="107"/>
      <c r="K29" s="107"/>
      <c r="L29" s="107"/>
      <c r="N29" s="27"/>
    </row>
    <row r="30" spans="4:14" ht="11.25">
      <c r="D30" s="107" t="s">
        <v>524</v>
      </c>
      <c r="E30" s="112">
        <v>0.8746436667607173</v>
      </c>
      <c r="F30" s="112">
        <v>32.09802952934007</v>
      </c>
      <c r="G30" s="112">
        <v>59.802072757803515</v>
      </c>
      <c r="H30" s="112">
        <v>7.225252140952408</v>
      </c>
      <c r="I30" s="107"/>
      <c r="J30" s="107"/>
      <c r="K30" s="107"/>
      <c r="L30" s="107"/>
      <c r="N30" s="27"/>
    </row>
    <row r="31" spans="4:14" ht="11.25">
      <c r="D31" s="107" t="s">
        <v>525</v>
      </c>
      <c r="E31" s="112">
        <v>1.011655771312204</v>
      </c>
      <c r="F31" s="112">
        <v>87.91877334000974</v>
      </c>
      <c r="G31" s="112">
        <v>5.192160655701321</v>
      </c>
      <c r="H31" s="112">
        <v>5.877410982259246</v>
      </c>
      <c r="I31" s="107"/>
      <c r="J31" s="107"/>
      <c r="K31" s="107"/>
      <c r="L31" s="107"/>
      <c r="N31" s="27"/>
    </row>
    <row r="32" spans="4:14" ht="11.25">
      <c r="D32" s="107" t="s">
        <v>559</v>
      </c>
      <c r="E32" s="112">
        <v>0.5092594735712125</v>
      </c>
      <c r="F32" s="112">
        <v>39.588559005150316</v>
      </c>
      <c r="G32" s="112">
        <v>25.810507026313456</v>
      </c>
      <c r="H32" s="112">
        <v>34.09167449496501</v>
      </c>
      <c r="I32" s="107"/>
      <c r="J32" s="107"/>
      <c r="K32" s="107"/>
      <c r="L32" s="107"/>
      <c r="M32" s="28"/>
      <c r="N32" s="27"/>
    </row>
    <row r="33" spans="4:14" ht="11.25">
      <c r="D33" s="107" t="s">
        <v>527</v>
      </c>
      <c r="E33" s="112">
        <v>9.418707990515522</v>
      </c>
      <c r="F33" s="112">
        <v>87.8937670594967</v>
      </c>
      <c r="G33" s="112">
        <v>0.18270389590733088</v>
      </c>
      <c r="H33" s="112">
        <v>2.504821054080452</v>
      </c>
      <c r="I33" s="107"/>
      <c r="J33" s="107"/>
      <c r="K33" s="107"/>
      <c r="L33" s="107"/>
      <c r="N33" s="27"/>
    </row>
    <row r="34" spans="4:14" ht="11.25">
      <c r="D34" s="107" t="s">
        <v>528</v>
      </c>
      <c r="E34" s="112">
        <v>3.0562392986876756</v>
      </c>
      <c r="F34" s="112">
        <v>52.46304780775147</v>
      </c>
      <c r="G34" s="112">
        <v>31.825853168050955</v>
      </c>
      <c r="H34" s="112">
        <v>12.654836600037555</v>
      </c>
      <c r="I34" s="107"/>
      <c r="J34" s="107"/>
      <c r="K34" s="107"/>
      <c r="L34" s="107"/>
      <c r="N34" s="27"/>
    </row>
    <row r="35" spans="4:14" ht="11.25">
      <c r="D35" s="107" t="s">
        <v>529</v>
      </c>
      <c r="E35" s="112">
        <v>8.132185490055138</v>
      </c>
      <c r="F35" s="112">
        <v>67.66596746127823</v>
      </c>
      <c r="G35" s="112">
        <v>13.420784524528994</v>
      </c>
      <c r="H35" s="112">
        <v>10.781062524137639</v>
      </c>
      <c r="I35" s="107"/>
      <c r="J35" s="107"/>
      <c r="K35" s="107"/>
      <c r="L35" s="107"/>
      <c r="N35" s="27"/>
    </row>
    <row r="36" spans="4:14" ht="11.25">
      <c r="D36" s="107" t="s">
        <v>530</v>
      </c>
      <c r="E36" s="112">
        <v>3.418654333994013</v>
      </c>
      <c r="F36" s="112">
        <v>64.02578237468236</v>
      </c>
      <c r="G36" s="112">
        <v>30.52384285897479</v>
      </c>
      <c r="H36" s="112">
        <v>2.031720432348832</v>
      </c>
      <c r="I36" s="107"/>
      <c r="J36" s="107"/>
      <c r="K36" s="107"/>
      <c r="L36" s="107"/>
      <c r="N36" s="27"/>
    </row>
    <row r="37" spans="4:14" ht="11.25">
      <c r="D37" s="107" t="s">
        <v>531</v>
      </c>
      <c r="E37" s="112">
        <v>0.38436165081442153</v>
      </c>
      <c r="F37" s="112">
        <v>92.92494112057011</v>
      </c>
      <c r="G37" s="112">
        <v>4.048061384774146</v>
      </c>
      <c r="H37" s="112">
        <v>2.64263706670015</v>
      </c>
      <c r="I37" s="107"/>
      <c r="J37" s="107"/>
      <c r="K37" s="107"/>
      <c r="L37" s="107"/>
      <c r="M37" s="28"/>
      <c r="N37" s="27"/>
    </row>
    <row r="38" spans="4:14" ht="11.25">
      <c r="D38" s="107" t="s">
        <v>543</v>
      </c>
      <c r="E38" s="112">
        <v>0.22516244989874903</v>
      </c>
      <c r="F38" s="112">
        <v>48.580826902862704</v>
      </c>
      <c r="G38" s="112">
        <v>33.37857916087377</v>
      </c>
      <c r="H38" s="112">
        <v>17.81543181684742</v>
      </c>
      <c r="I38" s="107"/>
      <c r="J38" s="107"/>
      <c r="K38" s="107"/>
      <c r="L38" s="107"/>
      <c r="N38" s="27"/>
    </row>
    <row r="39" spans="4:14" ht="11.25">
      <c r="D39" s="107" t="s">
        <v>535</v>
      </c>
      <c r="E39" s="112">
        <v>2.286395850421992</v>
      </c>
      <c r="F39" s="112">
        <v>56.058895667777755</v>
      </c>
      <c r="G39" s="112">
        <v>18.58538218416717</v>
      </c>
      <c r="H39" s="112">
        <v>23.06932629763309</v>
      </c>
      <c r="I39" s="107"/>
      <c r="J39" s="107"/>
      <c r="K39" s="107"/>
      <c r="L39" s="107"/>
      <c r="N39" s="27"/>
    </row>
    <row r="40" spans="4:14" ht="11.25">
      <c r="D40" s="107" t="s">
        <v>536</v>
      </c>
      <c r="E40" s="112">
        <v>0.44770660321100497</v>
      </c>
      <c r="F40" s="112">
        <v>94.37810511218191</v>
      </c>
      <c r="G40" s="112">
        <v>3.097274500066153</v>
      </c>
      <c r="H40" s="112">
        <v>2.0769137845409276</v>
      </c>
      <c r="I40" s="107"/>
      <c r="J40" s="107"/>
      <c r="K40" s="107"/>
      <c r="L40" s="107"/>
      <c r="N40" s="27"/>
    </row>
    <row r="41" spans="4:10" ht="11.25">
      <c r="D41" s="107"/>
      <c r="E41" s="107"/>
      <c r="F41" s="107"/>
      <c r="G41" s="107"/>
      <c r="H41" s="107"/>
      <c r="I41" s="107"/>
      <c r="J41" s="107"/>
    </row>
    <row r="42" ht="11.25">
      <c r="D42" s="58" t="s">
        <v>560</v>
      </c>
    </row>
    <row r="43" ht="11.25">
      <c r="D43" s="58" t="s">
        <v>540</v>
      </c>
    </row>
    <row r="47" ht="11.25">
      <c r="A47" s="101" t="s">
        <v>461</v>
      </c>
    </row>
    <row r="48" ht="11.25">
      <c r="A48" s="102" t="s">
        <v>561</v>
      </c>
    </row>
    <row r="57" spans="1:26" ht="11.25">
      <c r="A57" s="113"/>
      <c r="B57" s="113"/>
      <c r="C57" s="113"/>
      <c r="U57" s="106"/>
      <c r="W57" s="114"/>
      <c r="X57" s="114"/>
      <c r="Y57" s="114"/>
      <c r="Z57" s="114"/>
    </row>
    <row r="58" spans="1:26" ht="11.25">
      <c r="A58" s="113"/>
      <c r="B58" s="113"/>
      <c r="C58" s="113"/>
      <c r="U58" s="106"/>
      <c r="W58" s="114"/>
      <c r="X58" s="114"/>
      <c r="Y58" s="114"/>
      <c r="Z58" s="114"/>
    </row>
    <row r="59" spans="1:26" ht="11.25">
      <c r="A59" s="113"/>
      <c r="B59" s="113"/>
      <c r="C59" s="113"/>
      <c r="U59" s="106"/>
      <c r="W59" s="114"/>
      <c r="X59" s="114"/>
      <c r="Y59" s="114"/>
      <c r="Z59" s="114"/>
    </row>
    <row r="60" spans="1:26" ht="11.25">
      <c r="A60" s="113"/>
      <c r="B60" s="113"/>
      <c r="C60" s="113"/>
      <c r="U60" s="106"/>
      <c r="W60" s="114"/>
      <c r="X60" s="114"/>
      <c r="Y60" s="114"/>
      <c r="Z60" s="114"/>
    </row>
    <row r="61" spans="1:26" ht="11.25">
      <c r="A61" s="113"/>
      <c r="B61" s="113"/>
      <c r="C61" s="113"/>
      <c r="U61" s="106"/>
      <c r="W61" s="114"/>
      <c r="X61" s="114"/>
      <c r="Y61" s="114"/>
      <c r="Z61" s="114"/>
    </row>
    <row r="62" spans="1:26" ht="11.25">
      <c r="A62" s="113"/>
      <c r="B62" s="113"/>
      <c r="C62" s="113"/>
      <c r="U62" s="106"/>
      <c r="W62" s="114"/>
      <c r="X62" s="114"/>
      <c r="Y62" s="114"/>
      <c r="Z62" s="114"/>
    </row>
    <row r="63" spans="1:26" ht="11.25">
      <c r="A63" s="113"/>
      <c r="B63" s="113"/>
      <c r="C63" s="113"/>
      <c r="U63" s="106"/>
      <c r="W63" s="114"/>
      <c r="X63" s="114"/>
      <c r="Y63" s="114"/>
      <c r="Z63" s="114"/>
    </row>
    <row r="64" spans="1:26" ht="11.25">
      <c r="A64" s="113"/>
      <c r="B64" s="113"/>
      <c r="C64" s="113"/>
      <c r="U64" s="106"/>
      <c r="W64" s="114"/>
      <c r="X64" s="114"/>
      <c r="Y64" s="114"/>
      <c r="Z64" s="114"/>
    </row>
    <row r="65" spans="1:26" ht="11.25">
      <c r="A65" s="113"/>
      <c r="B65" s="113"/>
      <c r="C65" s="113"/>
      <c r="U65" s="106"/>
      <c r="W65" s="114"/>
      <c r="X65" s="114"/>
      <c r="Y65" s="114"/>
      <c r="Z65" s="114"/>
    </row>
    <row r="66" spans="1:26" ht="11.25">
      <c r="A66" s="113"/>
      <c r="B66" s="113"/>
      <c r="C66" s="113"/>
      <c r="U66" s="106"/>
      <c r="W66" s="114"/>
      <c r="X66" s="114"/>
      <c r="Y66" s="114"/>
      <c r="Z66" s="114"/>
    </row>
    <row r="67" spans="1:26" ht="11.25">
      <c r="A67" s="113"/>
      <c r="B67" s="113"/>
      <c r="C67" s="113"/>
      <c r="U67" s="106"/>
      <c r="W67" s="114"/>
      <c r="X67" s="114"/>
      <c r="Y67" s="114"/>
      <c r="Z67" s="114"/>
    </row>
    <row r="68" spans="1:26" ht="11.25">
      <c r="A68" s="113"/>
      <c r="B68" s="113"/>
      <c r="C68" s="113"/>
      <c r="U68" s="106"/>
      <c r="W68" s="114"/>
      <c r="X68" s="114"/>
      <c r="Y68" s="114"/>
      <c r="Z68" s="114"/>
    </row>
    <row r="69" spans="1:26" ht="11.25">
      <c r="A69" s="113"/>
      <c r="B69" s="113"/>
      <c r="C69" s="113"/>
      <c r="U69" s="106"/>
      <c r="W69" s="114"/>
      <c r="X69" s="114"/>
      <c r="Y69" s="114"/>
      <c r="Z69" s="114"/>
    </row>
    <row r="70" spans="1:26" ht="11.25">
      <c r="A70" s="113"/>
      <c r="B70" s="113"/>
      <c r="C70" s="113"/>
      <c r="U70" s="106"/>
      <c r="W70" s="114"/>
      <c r="X70" s="114"/>
      <c r="Y70" s="114"/>
      <c r="Z70" s="114"/>
    </row>
    <row r="71" spans="1:26" ht="11.25">
      <c r="A71" s="113"/>
      <c r="B71" s="113"/>
      <c r="C71" s="113"/>
      <c r="U71" s="106"/>
      <c r="W71" s="114"/>
      <c r="X71" s="114"/>
      <c r="Y71" s="114"/>
      <c r="Z71" s="114"/>
    </row>
    <row r="72" spans="1:26" ht="11.25">
      <c r="A72" s="113"/>
      <c r="B72" s="113"/>
      <c r="C72" s="113"/>
      <c r="U72" s="106"/>
      <c r="W72" s="114"/>
      <c r="X72" s="114"/>
      <c r="Y72" s="114"/>
      <c r="Z72" s="114"/>
    </row>
    <row r="73" spans="1:26" ht="11.25">
      <c r="A73" s="113"/>
      <c r="B73" s="113"/>
      <c r="C73" s="113"/>
      <c r="U73" s="106"/>
      <c r="W73" s="114"/>
      <c r="X73" s="114"/>
      <c r="Y73" s="114"/>
      <c r="Z73" s="114"/>
    </row>
    <row r="74" spans="1:26" ht="11.25">
      <c r="A74" s="113"/>
      <c r="B74" s="113"/>
      <c r="C74" s="113"/>
      <c r="U74" s="106"/>
      <c r="W74" s="114"/>
      <c r="X74" s="114"/>
      <c r="Y74" s="114"/>
      <c r="Z74" s="114"/>
    </row>
    <row r="75" spans="1:26" ht="11.25">
      <c r="A75" s="113"/>
      <c r="B75" s="113"/>
      <c r="C75" s="113"/>
      <c r="U75" s="106"/>
      <c r="W75" s="114"/>
      <c r="X75" s="114"/>
      <c r="Y75" s="114"/>
      <c r="Z75" s="114"/>
    </row>
    <row r="76" spans="1:26" ht="11.25">
      <c r="A76" s="113"/>
      <c r="B76" s="113"/>
      <c r="C76" s="113"/>
      <c r="U76" s="106"/>
      <c r="W76" s="114"/>
      <c r="X76" s="114"/>
      <c r="Y76" s="114"/>
      <c r="Z76" s="114"/>
    </row>
    <row r="77" spans="1:26" ht="11.25">
      <c r="A77" s="113"/>
      <c r="B77" s="113"/>
      <c r="C77" s="113"/>
      <c r="U77" s="106"/>
      <c r="W77" s="114"/>
      <c r="X77" s="114"/>
      <c r="Y77" s="114"/>
      <c r="Z77" s="114"/>
    </row>
    <row r="78" spans="1:26" ht="11.25">
      <c r="A78" s="113"/>
      <c r="B78" s="113"/>
      <c r="C78" s="113"/>
      <c r="U78" s="106"/>
      <c r="W78" s="114"/>
      <c r="X78" s="114"/>
      <c r="Y78" s="114"/>
      <c r="Z78" s="114"/>
    </row>
    <row r="79" spans="1:26" ht="11.25">
      <c r="A79" s="113"/>
      <c r="B79" s="113"/>
      <c r="C79" s="113"/>
      <c r="U79" s="106"/>
      <c r="W79" s="114"/>
      <c r="X79" s="114"/>
      <c r="Y79" s="114"/>
      <c r="Z79" s="114"/>
    </row>
    <row r="80" spans="1:26" ht="11.25">
      <c r="A80" s="113"/>
      <c r="B80" s="113"/>
      <c r="C80" s="113"/>
      <c r="U80" s="106"/>
      <c r="W80" s="114"/>
      <c r="X80" s="114"/>
      <c r="Y80" s="114"/>
      <c r="Z80" s="114"/>
    </row>
    <row r="81" spans="1:26" ht="11.25">
      <c r="A81" s="113"/>
      <c r="B81" s="113"/>
      <c r="C81" s="113"/>
      <c r="U81" s="106"/>
      <c r="W81" s="114"/>
      <c r="X81" s="114"/>
      <c r="Y81" s="114"/>
      <c r="Z81" s="114"/>
    </row>
    <row r="82" spans="1:26" ht="11.25">
      <c r="A82" s="113"/>
      <c r="B82" s="113"/>
      <c r="C82" s="113"/>
      <c r="U82" s="106"/>
      <c r="W82" s="114"/>
      <c r="X82" s="114"/>
      <c r="Y82" s="114"/>
      <c r="Z82" s="114"/>
    </row>
    <row r="83" spans="1:26" ht="11.25">
      <c r="A83" s="113"/>
      <c r="B83" s="113"/>
      <c r="C83" s="113"/>
      <c r="U83" s="106"/>
      <c r="W83" s="114"/>
      <c r="X83" s="114"/>
      <c r="Y83" s="114"/>
      <c r="Z83" s="114"/>
    </row>
    <row r="84" spans="1:26" ht="11.25">
      <c r="A84" s="113"/>
      <c r="B84" s="113"/>
      <c r="C84" s="113"/>
      <c r="U84" s="106"/>
      <c r="W84" s="114"/>
      <c r="X84" s="114"/>
      <c r="Y84" s="114"/>
      <c r="Z84" s="114"/>
    </row>
    <row r="85" spans="1:26" ht="11.25">
      <c r="A85" s="113"/>
      <c r="B85" s="113"/>
      <c r="C85" s="113"/>
      <c r="U85" s="106"/>
      <c r="W85" s="114"/>
      <c r="X85" s="114"/>
      <c r="Y85" s="114"/>
      <c r="Z85" s="114"/>
    </row>
    <row r="86" spans="1:26" ht="11.25">
      <c r="A86" s="113"/>
      <c r="B86" s="113"/>
      <c r="C86" s="113"/>
      <c r="U86" s="106"/>
      <c r="W86" s="114"/>
      <c r="X86" s="114"/>
      <c r="Y86" s="114"/>
      <c r="Z86" s="114"/>
    </row>
    <row r="87" spans="1:26" ht="11.25">
      <c r="A87" s="113"/>
      <c r="B87" s="113"/>
      <c r="C87" s="113"/>
      <c r="U87" s="106"/>
      <c r="W87" s="114"/>
      <c r="X87" s="114"/>
      <c r="Y87" s="114"/>
      <c r="Z87" s="114"/>
    </row>
  </sheetData>
  <sheetProtection/>
  <printOptions/>
  <pageMargins left="0.7" right="0.7" top="0.75" bottom="0.75" header="0.3" footer="0.3"/>
  <pageSetup horizontalDpi="600" verticalDpi="600" orientation="landscape" paperSize="9" scale="85" r:id="rId2"/>
  <rowBreaks count="1" manualBreakCount="1">
    <brk id="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2:I48"/>
  <sheetViews>
    <sheetView showGridLines="0" zoomScalePageLayoutView="0" workbookViewId="0" topLeftCell="A1">
      <selection activeCell="A1" sqref="A1"/>
    </sheetView>
  </sheetViews>
  <sheetFormatPr defaultColWidth="10.66015625" defaultRowHeight="11.25"/>
  <cols>
    <col min="1" max="3" width="10.66015625" style="107" customWidth="1"/>
    <col min="4" max="4" width="34.5" style="107" customWidth="1"/>
    <col min="5" max="5" width="10.66015625" style="107" customWidth="1"/>
    <col min="6" max="6" width="15.16015625" style="107" customWidth="1"/>
    <col min="7" max="7" width="14.16015625" style="107" customWidth="1"/>
    <col min="8" max="16384" width="10.66015625" style="107" customWidth="1"/>
  </cols>
  <sheetData>
    <row r="1" s="58" customFormat="1" ht="11.25"/>
    <row r="2" s="58" customFormat="1" ht="11.25">
      <c r="D2" s="59" t="s">
        <v>444</v>
      </c>
    </row>
    <row r="3" s="58" customFormat="1" ht="11.25">
      <c r="D3" s="59" t="s">
        <v>445</v>
      </c>
    </row>
    <row r="4" s="58" customFormat="1" ht="11.25">
      <c r="D4" s="59" t="s">
        <v>499</v>
      </c>
    </row>
    <row r="5" ht="11.25"/>
    <row r="6" spans="4:5" ht="11.25">
      <c r="D6" s="59" t="s">
        <v>404</v>
      </c>
      <c r="E6" s="59"/>
    </row>
    <row r="7" ht="11.25">
      <c r="D7" s="59" t="s">
        <v>562</v>
      </c>
    </row>
    <row r="8" ht="11.25">
      <c r="D8" s="59"/>
    </row>
    <row r="9" ht="11.25">
      <c r="D9" s="59"/>
    </row>
    <row r="10" ht="11.25">
      <c r="E10" s="107">
        <v>2008</v>
      </c>
    </row>
    <row r="11" spans="4:9" ht="11.25">
      <c r="D11" s="107" t="s">
        <v>505</v>
      </c>
      <c r="E11" s="115">
        <v>3.7190885034933086</v>
      </c>
      <c r="F11" s="116">
        <v>3.7190885034933086</v>
      </c>
      <c r="I11" s="112"/>
    </row>
    <row r="12" spans="4:6" ht="11.25">
      <c r="D12" s="107" t="s">
        <v>511</v>
      </c>
      <c r="E12" s="115">
        <v>38.49240611718173</v>
      </c>
      <c r="F12" s="116">
        <f>E12-15</f>
        <v>23.49240611718173</v>
      </c>
    </row>
    <row r="13" spans="4:6" ht="11.25">
      <c r="D13" s="107" t="s">
        <v>506</v>
      </c>
      <c r="E13" s="115">
        <v>9.940655398044091</v>
      </c>
      <c r="F13" s="116">
        <v>9.940655398044091</v>
      </c>
    </row>
    <row r="14" spans="4:6" ht="11.25">
      <c r="D14" s="107" t="s">
        <v>526</v>
      </c>
      <c r="E14" s="115">
        <v>9.232191090724207</v>
      </c>
      <c r="F14" s="116">
        <v>9.232191090724207</v>
      </c>
    </row>
    <row r="15" spans="4:6" ht="11.25">
      <c r="D15" s="107" t="s">
        <v>510</v>
      </c>
      <c r="E15" s="115">
        <v>5.9880282680769685</v>
      </c>
      <c r="F15" s="116">
        <v>5.9880282680769685</v>
      </c>
    </row>
    <row r="16" spans="4:6" ht="11.25">
      <c r="D16" s="107" t="s">
        <v>544</v>
      </c>
      <c r="E16" s="115">
        <v>5.942227080222638</v>
      </c>
      <c r="F16" s="116">
        <v>5.942227080222638</v>
      </c>
    </row>
    <row r="17" spans="4:6" ht="11.25">
      <c r="D17" s="107" t="s">
        <v>523</v>
      </c>
      <c r="E17" s="115">
        <v>4.743266707549807</v>
      </c>
      <c r="F17" s="116">
        <v>4.743266707549807</v>
      </c>
    </row>
    <row r="18" spans="4:6" ht="11.25">
      <c r="D18" s="107" t="s">
        <v>529</v>
      </c>
      <c r="E18" s="115">
        <v>4.595577339206876</v>
      </c>
      <c r="F18" s="116">
        <v>4.595577339206876</v>
      </c>
    </row>
    <row r="19" spans="4:6" ht="11.25">
      <c r="D19" s="107" t="s">
        <v>507</v>
      </c>
      <c r="E19" s="115">
        <v>4.558896204273984</v>
      </c>
      <c r="F19" s="116">
        <v>4.558896204273984</v>
      </c>
    </row>
    <row r="20" spans="4:6" ht="11.25">
      <c r="D20" s="107" t="s">
        <v>518</v>
      </c>
      <c r="E20" s="115">
        <v>4.512254829828959</v>
      </c>
      <c r="F20" s="116">
        <v>4.512254829828959</v>
      </c>
    </row>
    <row r="21" spans="4:6" ht="11.25">
      <c r="D21" s="107" t="s">
        <v>516</v>
      </c>
      <c r="E21" s="115">
        <v>3.7172480442187052</v>
      </c>
      <c r="F21" s="116">
        <v>3.7172480442187052</v>
      </c>
    </row>
    <row r="22" spans="4:6" ht="11.25">
      <c r="D22" s="107" t="s">
        <v>522</v>
      </c>
      <c r="E22" s="115">
        <v>3.6703752618028043</v>
      </c>
      <c r="F22" s="116">
        <v>3.6703752618028043</v>
      </c>
    </row>
    <row r="23" spans="4:6" ht="11.25">
      <c r="D23" s="107" t="s">
        <v>521</v>
      </c>
      <c r="E23" s="115">
        <v>3.289700919199968</v>
      </c>
      <c r="F23" s="116">
        <v>3.289700919199968</v>
      </c>
    </row>
    <row r="24" spans="4:6" ht="11.25">
      <c r="D24" s="107" t="s">
        <v>515</v>
      </c>
      <c r="E24" s="115">
        <v>3.1573420935477485</v>
      </c>
      <c r="F24" s="116">
        <v>3.1573420935477485</v>
      </c>
    </row>
    <row r="25" spans="4:6" ht="11.25">
      <c r="D25" s="107" t="s">
        <v>512</v>
      </c>
      <c r="E25" s="115">
        <v>3.145143327107928</v>
      </c>
      <c r="F25" s="116">
        <v>3.145143327107928</v>
      </c>
    </row>
    <row r="26" spans="4:6" ht="11.25">
      <c r="D26" s="107" t="s">
        <v>528</v>
      </c>
      <c r="E26" s="115">
        <v>3.0315967307882006</v>
      </c>
      <c r="F26" s="116">
        <v>3.0315967307882006</v>
      </c>
    </row>
    <row r="27" spans="4:6" ht="11.25">
      <c r="D27" s="107" t="s">
        <v>509</v>
      </c>
      <c r="E27" s="115">
        <v>2.768988719917272</v>
      </c>
      <c r="F27" s="116">
        <v>2.768988719917272</v>
      </c>
    </row>
    <row r="28" spans="4:6" ht="11.25">
      <c r="D28" s="107" t="s">
        <v>530</v>
      </c>
      <c r="E28" s="115">
        <v>2.644812956398367</v>
      </c>
      <c r="F28" s="116">
        <v>2.644812956398367</v>
      </c>
    </row>
    <row r="29" spans="4:6" ht="11.25">
      <c r="D29" s="107" t="s">
        <v>514</v>
      </c>
      <c r="E29" s="115">
        <v>2.444556368369693</v>
      </c>
      <c r="F29" s="116">
        <v>2.444556368369693</v>
      </c>
    </row>
    <row r="30" spans="4:6" ht="11.25">
      <c r="D30" s="107" t="s">
        <v>531</v>
      </c>
      <c r="E30" s="115">
        <v>2.394595292785921</v>
      </c>
      <c r="F30" s="116">
        <v>2.394595292785921</v>
      </c>
    </row>
    <row r="31" spans="4:6" ht="11.25">
      <c r="D31" s="107" t="s">
        <v>524</v>
      </c>
      <c r="E31" s="115">
        <v>2.3619484042679963</v>
      </c>
      <c r="F31" s="116">
        <v>2.3619484042679963</v>
      </c>
    </row>
    <row r="32" spans="4:6" ht="11.25">
      <c r="D32" s="107" t="s">
        <v>543</v>
      </c>
      <c r="E32" s="115">
        <v>2.1803673435735647</v>
      </c>
      <c r="F32" s="116">
        <v>2.1803673435735647</v>
      </c>
    </row>
    <row r="33" spans="4:6" ht="11.25">
      <c r="D33" s="107" t="s">
        <v>520</v>
      </c>
      <c r="E33" s="115">
        <v>2.075813290542761</v>
      </c>
      <c r="F33" s="116">
        <v>2.075813290542761</v>
      </c>
    </row>
    <row r="34" spans="4:6" ht="11.25">
      <c r="D34" s="107" t="s">
        <v>519</v>
      </c>
      <c r="E34" s="115">
        <v>1.6930710191784528</v>
      </c>
      <c r="F34" s="116">
        <v>1.6930710191784528</v>
      </c>
    </row>
    <row r="35" spans="4:6" ht="11.25">
      <c r="D35" s="107" t="s">
        <v>517</v>
      </c>
      <c r="E35" s="115">
        <v>1.2907665099651018</v>
      </c>
      <c r="F35" s="116">
        <v>1.2907665099651018</v>
      </c>
    </row>
    <row r="36" spans="4:6" ht="11.25">
      <c r="D36" s="107" t="s">
        <v>525</v>
      </c>
      <c r="E36" s="115">
        <v>1.0465846008612365</v>
      </c>
      <c r="F36" s="116">
        <v>1.0465846008612365</v>
      </c>
    </row>
    <row r="37" spans="4:6" ht="11.25">
      <c r="D37" s="107" t="s">
        <v>513</v>
      </c>
      <c r="E37" s="115">
        <v>0.36850290826011894</v>
      </c>
      <c r="F37" s="116">
        <v>0.36850290826011894</v>
      </c>
    </row>
    <row r="38" spans="4:6" ht="11.25">
      <c r="D38" s="107" t="s">
        <v>527</v>
      </c>
      <c r="E38" s="115">
        <v>0.2768777736114095</v>
      </c>
      <c r="F38" s="116">
        <v>0.2768777736114095</v>
      </c>
    </row>
    <row r="39" spans="4:6" ht="11.25">
      <c r="D39" s="107" t="s">
        <v>535</v>
      </c>
      <c r="E39" s="115">
        <v>12.817528463075444</v>
      </c>
      <c r="F39" s="116">
        <v>12.817528463075444</v>
      </c>
    </row>
    <row r="40" spans="4:6" ht="11.25">
      <c r="D40" s="107" t="s">
        <v>536</v>
      </c>
      <c r="E40" s="115">
        <v>5.454691008381286</v>
      </c>
      <c r="F40" s="116">
        <v>5.454691008381286</v>
      </c>
    </row>
    <row r="41" spans="4:6" ht="11.25">
      <c r="D41" s="107" t="s">
        <v>533</v>
      </c>
      <c r="E41" s="115">
        <v>2.0114942528735633</v>
      </c>
      <c r="F41" s="116">
        <v>2.0114942528735633</v>
      </c>
    </row>
    <row r="42" spans="4:6" ht="11.25">
      <c r="D42" s="107" t="s">
        <v>538</v>
      </c>
      <c r="E42" s="115">
        <v>1.580979580694048</v>
      </c>
      <c r="F42" s="116">
        <v>1.580979580694048</v>
      </c>
    </row>
    <row r="43" spans="4:6" ht="11.25">
      <c r="D43" s="107" t="s">
        <v>545</v>
      </c>
      <c r="E43" s="115">
        <v>0.4727457419120918</v>
      </c>
      <c r="F43" s="116">
        <v>0.4727457419120918</v>
      </c>
    </row>
    <row r="45" ht="11.25">
      <c r="D45" s="107" t="s">
        <v>540</v>
      </c>
    </row>
    <row r="47" ht="11.25">
      <c r="A47" s="101" t="s">
        <v>461</v>
      </c>
    </row>
    <row r="48" ht="11.25">
      <c r="A48" s="117" t="s">
        <v>563</v>
      </c>
    </row>
  </sheetData>
  <sheetProtection/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2:P79"/>
  <sheetViews>
    <sheetView showGridLines="0" zoomScalePageLayoutView="0" workbookViewId="0" topLeftCell="A1">
      <selection activeCell="A1" sqref="A1"/>
    </sheetView>
  </sheetViews>
  <sheetFormatPr defaultColWidth="10.66015625" defaultRowHeight="11.25"/>
  <cols>
    <col min="1" max="3" width="10.66015625" style="58" customWidth="1"/>
    <col min="4" max="4" width="21.16015625" style="58" customWidth="1"/>
    <col min="5" max="7" width="14.66015625" style="58" customWidth="1"/>
    <col min="8" max="8" width="12.33203125" style="58" customWidth="1"/>
    <col min="9" max="9" width="15.66015625" style="58" customWidth="1"/>
    <col min="10" max="10" width="19.66015625" style="58" customWidth="1"/>
    <col min="11" max="11" width="15.66015625" style="58" customWidth="1"/>
    <col min="12" max="12" width="11.66015625" style="58" customWidth="1"/>
    <col min="13" max="16" width="10.66015625" style="58" customWidth="1"/>
    <col min="17" max="17" width="20.16015625" style="58" customWidth="1"/>
    <col min="18" max="16384" width="10.66015625" style="58" customWidth="1"/>
  </cols>
  <sheetData>
    <row r="1" ht="11.25"/>
    <row r="2" ht="11.25">
      <c r="D2" s="59" t="s">
        <v>444</v>
      </c>
    </row>
    <row r="3" ht="11.25">
      <c r="D3" s="59" t="s">
        <v>445</v>
      </c>
    </row>
    <row r="4" ht="11.25">
      <c r="D4" s="59" t="s">
        <v>499</v>
      </c>
    </row>
    <row r="5" ht="11.25"/>
    <row r="6" spans="4:8" ht="11.25">
      <c r="D6" s="60" t="s">
        <v>405</v>
      </c>
      <c r="E6" s="60"/>
      <c r="F6" s="60"/>
      <c r="G6" s="60"/>
      <c r="H6" s="60"/>
    </row>
    <row r="7" ht="11.25">
      <c r="D7" s="101" t="s">
        <v>564</v>
      </c>
    </row>
    <row r="8" ht="11.25"/>
    <row r="9" ht="11.25"/>
    <row r="10" spans="5:7" ht="45">
      <c r="E10" s="118" t="s">
        <v>565</v>
      </c>
      <c r="F10" s="118" t="s">
        <v>566</v>
      </c>
      <c r="G10" s="118" t="s">
        <v>567</v>
      </c>
    </row>
    <row r="11" spans="2:8" ht="11.25">
      <c r="B11" s="107"/>
      <c r="D11" s="107" t="s">
        <v>505</v>
      </c>
      <c r="E11" s="112">
        <v>45.699034933968065</v>
      </c>
      <c r="F11" s="112">
        <v>5.402194510794767</v>
      </c>
      <c r="G11" s="112">
        <v>48.8991888760139</v>
      </c>
      <c r="H11" s="112"/>
    </row>
    <row r="12" spans="2:8" ht="11.25">
      <c r="B12" s="107"/>
      <c r="D12" s="107" t="s">
        <v>509</v>
      </c>
      <c r="E12" s="112">
        <v>70.25665784256438</v>
      </c>
      <c r="F12" s="112">
        <v>22.68095376829981</v>
      </c>
      <c r="G12" s="112">
        <v>7.062388389135804</v>
      </c>
      <c r="H12" s="112"/>
    </row>
    <row r="13" spans="2:8" ht="11.25">
      <c r="B13" s="107"/>
      <c r="D13" s="107" t="s">
        <v>506</v>
      </c>
      <c r="E13" s="112">
        <v>60.371532480464055</v>
      </c>
      <c r="F13" s="112">
        <v>29.012606896390412</v>
      </c>
      <c r="G13" s="112">
        <v>10.615860623145533</v>
      </c>
      <c r="H13" s="112"/>
    </row>
    <row r="14" spans="2:8" ht="11.25">
      <c r="B14" s="107"/>
      <c r="D14" s="107" t="s">
        <v>510</v>
      </c>
      <c r="E14" s="112">
        <v>69.52554934680944</v>
      </c>
      <c r="F14" s="112">
        <v>10.132120620929747</v>
      </c>
      <c r="G14" s="112">
        <v>20.342330032260822</v>
      </c>
      <c r="H14" s="112"/>
    </row>
    <row r="15" spans="2:8" ht="11.25">
      <c r="B15" s="107"/>
      <c r="D15" s="107" t="s">
        <v>525</v>
      </c>
      <c r="E15" s="112">
        <v>76.30741856484703</v>
      </c>
      <c r="F15" s="112">
        <v>2.6998471653380047</v>
      </c>
      <c r="G15" s="112">
        <v>20.99273426981497</v>
      </c>
      <c r="H15" s="112"/>
    </row>
    <row r="16" spans="2:8" ht="11.25">
      <c r="B16" s="107"/>
      <c r="D16" s="107" t="s">
        <v>523</v>
      </c>
      <c r="E16" s="112">
        <v>68.9644636202697</v>
      </c>
      <c r="F16" s="112">
        <v>9.000111984389907</v>
      </c>
      <c r="G16" s="112">
        <v>22.03542439534039</v>
      </c>
      <c r="H16" s="112"/>
    </row>
    <row r="17" spans="4:8" ht="11.25">
      <c r="D17" s="107" t="s">
        <v>524</v>
      </c>
      <c r="E17" s="112">
        <v>66.48872257997375</v>
      </c>
      <c r="F17" s="112">
        <v>11.370573782508862</v>
      </c>
      <c r="G17" s="112">
        <v>22.14070363751738</v>
      </c>
      <c r="H17" s="112"/>
    </row>
    <row r="18" spans="2:8" ht="11.25">
      <c r="B18" s="107"/>
      <c r="D18" s="107" t="s">
        <v>516</v>
      </c>
      <c r="E18" s="112">
        <v>68.67098229632192</v>
      </c>
      <c r="F18" s="112">
        <v>5.9551990868691345</v>
      </c>
      <c r="G18" s="112">
        <v>25.373818616808936</v>
      </c>
      <c r="H18" s="112"/>
    </row>
    <row r="19" spans="2:8" ht="11.25">
      <c r="B19" s="107"/>
      <c r="D19" s="107" t="s">
        <v>544</v>
      </c>
      <c r="E19" s="112">
        <v>71.25656822978206</v>
      </c>
      <c r="F19" s="112">
        <v>3.310722307943538</v>
      </c>
      <c r="G19" s="112">
        <v>25.432714763348645</v>
      </c>
      <c r="H19" s="112"/>
    </row>
    <row r="20" spans="2:8" ht="11.25">
      <c r="B20" s="107"/>
      <c r="D20" s="107" t="s">
        <v>515</v>
      </c>
      <c r="E20" s="112">
        <v>60.301092789107194</v>
      </c>
      <c r="F20" s="112">
        <v>6.406199964830226</v>
      </c>
      <c r="G20" s="112">
        <v>33.29641118723639</v>
      </c>
      <c r="H20" s="112"/>
    </row>
    <row r="21" spans="2:8" ht="11.25">
      <c r="B21" s="107"/>
      <c r="D21" s="107" t="s">
        <v>512</v>
      </c>
      <c r="E21" s="112">
        <v>64.1083230640665</v>
      </c>
      <c r="F21" s="112">
        <v>0.7668758763704401</v>
      </c>
      <c r="G21" s="112">
        <v>35.12480105956306</v>
      </c>
      <c r="H21" s="112"/>
    </row>
    <row r="22" spans="2:8" ht="11.25">
      <c r="B22" s="107"/>
      <c r="D22" s="107" t="s">
        <v>528</v>
      </c>
      <c r="E22" s="112">
        <v>57.9837966217179</v>
      </c>
      <c r="F22" s="112">
        <v>6.285432848951271</v>
      </c>
      <c r="G22" s="112">
        <v>35.73077052933083</v>
      </c>
      <c r="H22" s="112"/>
    </row>
    <row r="23" spans="2:8" ht="11.25">
      <c r="B23" s="107"/>
      <c r="D23" s="107" t="s">
        <v>514</v>
      </c>
      <c r="E23" s="112">
        <v>51.09726356736515</v>
      </c>
      <c r="F23" s="112">
        <v>2.20946531265825</v>
      </c>
      <c r="G23" s="112">
        <v>46.6932711199766</v>
      </c>
      <c r="H23" s="112"/>
    </row>
    <row r="24" spans="2:8" ht="11.25">
      <c r="B24" s="107"/>
      <c r="D24" s="107" t="s">
        <v>529</v>
      </c>
      <c r="E24" s="112">
        <v>41.92302823553087</v>
      </c>
      <c r="F24" s="112">
        <v>7.0583092870953115</v>
      </c>
      <c r="G24" s="112">
        <v>51.01866247737381</v>
      </c>
      <c r="H24" s="112"/>
    </row>
    <row r="25" spans="2:8" ht="11.25">
      <c r="B25" s="107"/>
      <c r="D25" s="107" t="s">
        <v>526</v>
      </c>
      <c r="E25" s="112">
        <v>39.97367343776255</v>
      </c>
      <c r="F25" s="112">
        <v>8.311407384611142</v>
      </c>
      <c r="G25" s="112">
        <v>51.71491464122313</v>
      </c>
      <c r="H25" s="112"/>
    </row>
    <row r="26" spans="2:8" ht="11.25">
      <c r="B26" s="107"/>
      <c r="D26" s="107" t="s">
        <v>518</v>
      </c>
      <c r="E26" s="112">
        <v>46.61717647669859</v>
      </c>
      <c r="F26" s="112">
        <v>1.340000634797889</v>
      </c>
      <c r="G26" s="112">
        <v>52.042750752379774</v>
      </c>
      <c r="H26" s="112"/>
    </row>
    <row r="27" spans="2:8" ht="11.25">
      <c r="B27" s="107"/>
      <c r="D27" s="107" t="s">
        <v>520</v>
      </c>
      <c r="E27" s="112">
        <v>45.661136704931884</v>
      </c>
      <c r="F27" s="112">
        <v>1.4898452117356142</v>
      </c>
      <c r="G27" s="112">
        <v>52.8490180833325</v>
      </c>
      <c r="H27" s="112"/>
    </row>
    <row r="28" spans="2:8" ht="11.25">
      <c r="B28" s="107"/>
      <c r="D28" s="107" t="s">
        <v>543</v>
      </c>
      <c r="E28" s="112">
        <v>45.114040267974836</v>
      </c>
      <c r="F28" s="112">
        <v>1.8316736264084281</v>
      </c>
      <c r="G28" s="112">
        <v>53.05428610561673</v>
      </c>
      <c r="H28" s="112"/>
    </row>
    <row r="29" spans="4:8" ht="11.25">
      <c r="D29" s="107" t="s">
        <v>530</v>
      </c>
      <c r="E29" s="112">
        <v>30.534432089211517</v>
      </c>
      <c r="F29" s="112">
        <v>13.09333401913727</v>
      </c>
      <c r="G29" s="112">
        <v>56.37223389165121</v>
      </c>
      <c r="H29" s="112"/>
    </row>
    <row r="30" spans="2:8" ht="11.25">
      <c r="B30" s="107"/>
      <c r="D30" s="107" t="s">
        <v>517</v>
      </c>
      <c r="E30" s="112">
        <v>40.425476494493914</v>
      </c>
      <c r="F30" s="112">
        <v>1.2018248505926639</v>
      </c>
      <c r="G30" s="112">
        <v>58.372752920721446</v>
      </c>
      <c r="H30" s="112"/>
    </row>
    <row r="31" spans="2:8" ht="11.25">
      <c r="B31" s="107"/>
      <c r="D31" s="107" t="s">
        <v>521</v>
      </c>
      <c r="E31" s="112">
        <v>33.54149659511406</v>
      </c>
      <c r="F31" s="112">
        <v>5.255091687118439</v>
      </c>
      <c r="G31" s="112">
        <v>61.20340539785225</v>
      </c>
      <c r="H31" s="112"/>
    </row>
    <row r="32" spans="2:8" ht="11.25">
      <c r="B32" s="107"/>
      <c r="D32" s="107" t="s">
        <v>511</v>
      </c>
      <c r="E32" s="112">
        <v>31.376974351439085</v>
      </c>
      <c r="F32" s="112">
        <v>1.4793506325084589</v>
      </c>
      <c r="G32" s="112">
        <v>67.14367501605246</v>
      </c>
      <c r="H32" s="112"/>
    </row>
    <row r="33" spans="2:8" ht="11.25">
      <c r="B33" s="107"/>
      <c r="D33" s="107" t="s">
        <v>519</v>
      </c>
      <c r="E33" s="112">
        <v>25.128975879461546</v>
      </c>
      <c r="F33" s="112">
        <v>4.53471956099099</v>
      </c>
      <c r="G33" s="112">
        <v>70.33630455954747</v>
      </c>
      <c r="H33" s="112"/>
    </row>
    <row r="34" spans="2:8" ht="11.25">
      <c r="B34" s="107"/>
      <c r="D34" s="107" t="s">
        <v>531</v>
      </c>
      <c r="E34" s="112">
        <v>12.068107052277345</v>
      </c>
      <c r="F34" s="112">
        <v>10.446478434042714</v>
      </c>
      <c r="G34" s="112">
        <v>77.48541451367994</v>
      </c>
      <c r="H34" s="112"/>
    </row>
    <row r="35" spans="2:8" ht="11.25">
      <c r="B35" s="107"/>
      <c r="D35" s="107" t="s">
        <v>513</v>
      </c>
      <c r="E35" s="112">
        <v>7.776508127463479</v>
      </c>
      <c r="F35" s="112">
        <v>0.24322085420930498</v>
      </c>
      <c r="G35" s="112">
        <v>91.98027101832722</v>
      </c>
      <c r="H35" s="112"/>
    </row>
    <row r="36" spans="2:16" ht="11.25">
      <c r="B36" s="107"/>
      <c r="D36" s="107" t="s">
        <v>527</v>
      </c>
      <c r="E36" s="112">
        <v>4.8814738408534915</v>
      </c>
      <c r="F36" s="112">
        <v>0.8196618193481452</v>
      </c>
      <c r="G36" s="112">
        <v>94.29893398466393</v>
      </c>
      <c r="H36" s="112"/>
      <c r="L36" s="42"/>
      <c r="M36" s="42"/>
      <c r="N36" s="107"/>
      <c r="O36" s="107"/>
      <c r="P36" s="107"/>
    </row>
    <row r="37" spans="2:16" ht="11.25">
      <c r="B37" s="107"/>
      <c r="D37" s="107" t="s">
        <v>522</v>
      </c>
      <c r="E37" s="112">
        <v>3.0124115924216843</v>
      </c>
      <c r="F37" s="112">
        <v>0.40049443409283747</v>
      </c>
      <c r="G37" s="112">
        <v>96.58702350112333</v>
      </c>
      <c r="H37" s="112"/>
      <c r="L37" s="42"/>
      <c r="M37" s="42"/>
      <c r="N37" s="107"/>
      <c r="O37" s="107"/>
      <c r="P37" s="107"/>
    </row>
    <row r="38" spans="2:16" ht="11.25">
      <c r="B38" s="107"/>
      <c r="D38" s="107" t="s">
        <v>507</v>
      </c>
      <c r="E38" s="112">
        <v>0.9656603364818025</v>
      </c>
      <c r="F38" s="112">
        <v>0.05555642343839885</v>
      </c>
      <c r="G38" s="112">
        <v>98.9787832400798</v>
      </c>
      <c r="H38" s="112"/>
      <c r="L38" s="42"/>
      <c r="M38" s="42"/>
      <c r="N38" s="107"/>
      <c r="O38" s="107"/>
      <c r="P38" s="107"/>
    </row>
    <row r="39" spans="12:16" ht="11.25">
      <c r="L39" s="42"/>
      <c r="M39" s="42"/>
      <c r="O39" s="107"/>
      <c r="P39" s="107"/>
    </row>
    <row r="40" spans="4:16" ht="11.25">
      <c r="D40" s="107" t="s">
        <v>568</v>
      </c>
      <c r="E40" s="107"/>
      <c r="F40" s="107"/>
      <c r="G40" s="107"/>
      <c r="H40" s="107"/>
      <c r="M40" s="42"/>
      <c r="O40" s="107"/>
      <c r="P40" s="107"/>
    </row>
    <row r="41" spans="13:16" ht="11.25">
      <c r="M41" s="42"/>
      <c r="N41" s="107"/>
      <c r="O41" s="107"/>
      <c r="P41" s="107"/>
    </row>
    <row r="42" spans="12:13" ht="11.25">
      <c r="L42" s="42"/>
      <c r="M42" s="42"/>
    </row>
    <row r="43" spans="12:13" ht="11.25">
      <c r="L43" s="42"/>
      <c r="M43" s="42"/>
    </row>
    <row r="44" spans="5:13" ht="11.25">
      <c r="E44" s="119"/>
      <c r="F44" s="119"/>
      <c r="G44" s="119"/>
      <c r="L44" s="42"/>
      <c r="M44" s="42"/>
    </row>
    <row r="45" spans="1:16" ht="11.25">
      <c r="A45" s="101" t="s">
        <v>461</v>
      </c>
      <c r="L45" s="42"/>
      <c r="M45" s="42"/>
      <c r="N45" s="107"/>
      <c r="O45" s="107"/>
      <c r="P45" s="107"/>
    </row>
    <row r="46" spans="1:16" ht="11.25">
      <c r="A46" s="102" t="s">
        <v>569</v>
      </c>
      <c r="L46" s="42"/>
      <c r="M46" s="42"/>
      <c r="O46" s="107"/>
      <c r="P46" s="107"/>
    </row>
    <row r="47" spans="12:13" ht="11.25">
      <c r="L47" s="42"/>
      <c r="M47" s="42"/>
    </row>
    <row r="48" spans="12:13" ht="11.25">
      <c r="L48" s="42"/>
      <c r="M48" s="42"/>
    </row>
    <row r="49" spans="12:13" ht="11.25">
      <c r="L49" s="42"/>
      <c r="M49" s="42"/>
    </row>
    <row r="50" spans="4:13" ht="11.25">
      <c r="D50" s="107"/>
      <c r="E50" s="120"/>
      <c r="F50" s="121"/>
      <c r="G50" s="120"/>
      <c r="L50" s="42"/>
      <c r="M50" s="42"/>
    </row>
    <row r="51" spans="4:13" ht="11.25">
      <c r="D51" s="107"/>
      <c r="E51" s="122"/>
      <c r="F51" s="121"/>
      <c r="G51" s="122"/>
      <c r="L51" s="42"/>
      <c r="M51" s="42"/>
    </row>
    <row r="52" spans="4:7" ht="11.25">
      <c r="D52" s="107"/>
      <c r="E52" s="122"/>
      <c r="F52" s="121"/>
      <c r="G52" s="122"/>
    </row>
    <row r="53" spans="4:7" ht="11.25">
      <c r="D53" s="107"/>
      <c r="E53" s="122"/>
      <c r="F53" s="121"/>
      <c r="G53" s="122"/>
    </row>
    <row r="54" spans="4:7" ht="11.25">
      <c r="D54" s="107"/>
      <c r="E54" s="122"/>
      <c r="F54" s="121"/>
      <c r="G54" s="122"/>
    </row>
    <row r="55" spans="4:7" ht="11.25">
      <c r="D55" s="107"/>
      <c r="E55" s="120"/>
      <c r="F55" s="121"/>
      <c r="G55" s="120"/>
    </row>
    <row r="56" spans="4:7" ht="11.25">
      <c r="D56" s="107"/>
      <c r="E56" s="122"/>
      <c r="F56" s="121"/>
      <c r="G56" s="122"/>
    </row>
    <row r="57" spans="4:7" ht="11.25">
      <c r="D57" s="107"/>
      <c r="E57" s="122"/>
      <c r="F57" s="121"/>
      <c r="G57" s="122"/>
    </row>
    <row r="58" spans="4:7" ht="11.25">
      <c r="D58" s="107"/>
      <c r="E58" s="122"/>
      <c r="F58" s="121"/>
      <c r="G58" s="122"/>
    </row>
    <row r="59" spans="4:7" ht="11.25">
      <c r="D59" s="107"/>
      <c r="E59" s="122"/>
      <c r="F59" s="121"/>
      <c r="G59" s="122"/>
    </row>
    <row r="60" spans="4:7" ht="11.25">
      <c r="D60" s="107"/>
      <c r="E60" s="120"/>
      <c r="F60" s="121"/>
      <c r="G60" s="120"/>
    </row>
    <row r="61" ht="11.25">
      <c r="D61" s="107"/>
    </row>
    <row r="62" ht="11.25">
      <c r="D62" s="107"/>
    </row>
    <row r="63" ht="11.25">
      <c r="D63" s="107"/>
    </row>
    <row r="64" ht="11.25">
      <c r="D64" s="107"/>
    </row>
    <row r="65" ht="11.25">
      <c r="D65" s="107"/>
    </row>
    <row r="66" ht="11.25">
      <c r="D66" s="107"/>
    </row>
    <row r="67" ht="11.25">
      <c r="D67" s="107"/>
    </row>
    <row r="68" ht="11.25">
      <c r="D68" s="107"/>
    </row>
    <row r="69" ht="11.25">
      <c r="D69" s="107"/>
    </row>
    <row r="70" ht="11.25">
      <c r="D70" s="107"/>
    </row>
    <row r="71" ht="11.25">
      <c r="D71" s="107"/>
    </row>
    <row r="72" ht="11.25">
      <c r="D72" s="107"/>
    </row>
    <row r="73" ht="11.25">
      <c r="D73" s="107"/>
    </row>
    <row r="74" ht="11.25">
      <c r="D74" s="107"/>
    </row>
    <row r="75" ht="11.25">
      <c r="D75" s="107"/>
    </row>
    <row r="76" ht="11.25">
      <c r="D76" s="107"/>
    </row>
    <row r="77" ht="11.25">
      <c r="C77" s="107"/>
    </row>
    <row r="78" ht="11.25">
      <c r="C78" s="107"/>
    </row>
    <row r="79" ht="11.25">
      <c r="C79" s="107"/>
    </row>
  </sheetData>
  <sheetProtection/>
  <printOptions/>
  <pageMargins left="0.7" right="0.7" top="0.75" bottom="0.75" header="0.3" footer="0.3"/>
  <pageSetup horizontalDpi="600" verticalDpi="600" orientation="landscape" paperSize="9" r:id="rId2"/>
  <rowBreaks count="1" manualBreakCount="1">
    <brk id="34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M36"/>
  <sheetViews>
    <sheetView showGridLines="0" zoomScalePageLayoutView="0" workbookViewId="0" topLeftCell="A1">
      <selection activeCell="A1" sqref="A1"/>
    </sheetView>
  </sheetViews>
  <sheetFormatPr defaultColWidth="10.66015625" defaultRowHeight="11.25"/>
  <cols>
    <col min="1" max="2" width="10.66015625" style="58" customWidth="1"/>
    <col min="3" max="3" width="2" style="58" customWidth="1"/>
    <col min="4" max="4" width="37.83203125" style="58" customWidth="1"/>
    <col min="5" max="5" width="23.16015625" style="58" customWidth="1"/>
    <col min="6" max="6" width="22.33203125" style="58" customWidth="1"/>
    <col min="7" max="7" width="2" style="58" customWidth="1"/>
    <col min="8" max="16384" width="10.66015625" style="58" customWidth="1"/>
  </cols>
  <sheetData>
    <row r="1" spans="2:7" ht="11.25">
      <c r="B1" s="57"/>
      <c r="C1" s="57"/>
      <c r="D1" s="57"/>
      <c r="E1" s="57"/>
      <c r="F1" s="57"/>
      <c r="G1" s="57"/>
    </row>
    <row r="2" ht="11.25">
      <c r="D2" s="59" t="s">
        <v>444</v>
      </c>
    </row>
    <row r="3" ht="11.25">
      <c r="D3" s="59" t="s">
        <v>445</v>
      </c>
    </row>
    <row r="4" ht="11.25">
      <c r="D4" s="59" t="s">
        <v>499</v>
      </c>
    </row>
    <row r="6" ht="11.25">
      <c r="D6" s="60" t="s">
        <v>406</v>
      </c>
    </row>
    <row r="7" ht="11.25">
      <c r="C7" s="60"/>
    </row>
    <row r="8" ht="12.75" customHeight="1"/>
    <row r="9" spans="3:7" ht="22.5">
      <c r="C9" s="65"/>
      <c r="D9" s="65"/>
      <c r="E9" s="123" t="s">
        <v>570</v>
      </c>
      <c r="F9" s="123" t="s">
        <v>571</v>
      </c>
      <c r="G9" s="65"/>
    </row>
    <row r="10" spans="3:7" s="71" customFormat="1" ht="11.25" customHeight="1">
      <c r="C10" s="72"/>
      <c r="D10" s="124" t="s">
        <v>565</v>
      </c>
      <c r="E10" s="125">
        <v>1092.44</v>
      </c>
      <c r="F10" s="126" t="s">
        <v>572</v>
      </c>
      <c r="G10" s="72"/>
    </row>
    <row r="11" spans="3:7" s="71" customFormat="1" ht="9.75" customHeight="1">
      <c r="C11" s="79"/>
      <c r="D11" s="127" t="s">
        <v>573</v>
      </c>
      <c r="E11" s="128">
        <f>+F11/100*E$10</f>
        <v>764.708</v>
      </c>
      <c r="F11" s="129">
        <v>70</v>
      </c>
      <c r="G11" s="79"/>
    </row>
    <row r="12" spans="3:7" s="71" customFormat="1" ht="9.75" customHeight="1">
      <c r="C12" s="85"/>
      <c r="D12" s="130" t="s">
        <v>574</v>
      </c>
      <c r="E12" s="131">
        <f>+F12/100*E$10</f>
        <v>76.47080000000001</v>
      </c>
      <c r="F12" s="132">
        <v>7</v>
      </c>
      <c r="G12" s="85"/>
    </row>
    <row r="13" spans="3:7" s="71" customFormat="1" ht="9.75" customHeight="1">
      <c r="C13" s="85"/>
      <c r="D13" s="130" t="s">
        <v>575</v>
      </c>
      <c r="E13" s="131">
        <f>+F13/100*E$10</f>
        <v>65.5464</v>
      </c>
      <c r="F13" s="132">
        <v>6</v>
      </c>
      <c r="G13" s="85"/>
    </row>
    <row r="14" spans="3:7" s="71" customFormat="1" ht="9.75" customHeight="1">
      <c r="C14" s="93"/>
      <c r="D14" s="133" t="s">
        <v>576</v>
      </c>
      <c r="E14" s="134">
        <f>+F14/100*E$10</f>
        <v>43.6976</v>
      </c>
      <c r="F14" s="135">
        <v>4</v>
      </c>
      <c r="G14" s="93"/>
    </row>
    <row r="15" spans="3:7" s="71" customFormat="1" ht="11.25" customHeight="1">
      <c r="C15" s="136"/>
      <c r="D15" s="137" t="s">
        <v>566</v>
      </c>
      <c r="E15" s="138">
        <v>129.14</v>
      </c>
      <c r="F15" s="139" t="s">
        <v>572</v>
      </c>
      <c r="G15" s="136"/>
    </row>
    <row r="16" spans="3:7" s="71" customFormat="1" ht="9.75" customHeight="1">
      <c r="C16" s="79"/>
      <c r="D16" s="127" t="s">
        <v>577</v>
      </c>
      <c r="E16" s="128">
        <f>+F16/100*E$15</f>
        <v>50.364599999999996</v>
      </c>
      <c r="F16" s="129">
        <v>39</v>
      </c>
      <c r="G16" s="79"/>
    </row>
    <row r="17" spans="3:7" s="71" customFormat="1" ht="9.75" customHeight="1">
      <c r="C17" s="85"/>
      <c r="D17" s="130" t="s">
        <v>578</v>
      </c>
      <c r="E17" s="131">
        <f>+F17/100*E$15</f>
        <v>12.914</v>
      </c>
      <c r="F17" s="132">
        <v>10</v>
      </c>
      <c r="G17" s="85"/>
    </row>
    <row r="18" spans="3:7" s="71" customFormat="1" ht="9.75" customHeight="1">
      <c r="C18" s="85"/>
      <c r="D18" s="130" t="s">
        <v>579</v>
      </c>
      <c r="E18" s="131">
        <f>+F18/100*E$15</f>
        <v>9.756891891891891</v>
      </c>
      <c r="F18" s="132">
        <v>7.555282555282555</v>
      </c>
      <c r="G18" s="85"/>
    </row>
    <row r="19" spans="3:7" s="71" customFormat="1" ht="9.75" customHeight="1">
      <c r="C19" s="93"/>
      <c r="D19" s="133" t="s">
        <v>580</v>
      </c>
      <c r="E19" s="134">
        <f>+F19/100*E$15</f>
        <v>3.31179054054054</v>
      </c>
      <c r="F19" s="135">
        <v>2.5644963144963144</v>
      </c>
      <c r="G19" s="93"/>
    </row>
    <row r="20" spans="3:7" s="71" customFormat="1" ht="11.25" customHeight="1">
      <c r="C20" s="136"/>
      <c r="D20" s="137" t="s">
        <v>567</v>
      </c>
      <c r="E20" s="138">
        <v>1168.94</v>
      </c>
      <c r="F20" s="139" t="s">
        <v>572</v>
      </c>
      <c r="G20" s="136"/>
    </row>
    <row r="21" spans="3:7" s="71" customFormat="1" ht="9.75" customHeight="1">
      <c r="C21" s="79"/>
      <c r="D21" s="127" t="s">
        <v>573</v>
      </c>
      <c r="E21" s="128">
        <f>+F21/100*E$20</f>
        <v>970.2202</v>
      </c>
      <c r="F21" s="129">
        <v>83</v>
      </c>
      <c r="G21" s="79"/>
    </row>
    <row r="22" spans="3:7" s="71" customFormat="1" ht="9.75" customHeight="1">
      <c r="C22" s="85"/>
      <c r="D22" s="130" t="s">
        <v>577</v>
      </c>
      <c r="E22" s="140">
        <f>+F22/100*E$20</f>
        <v>97.7397377054887</v>
      </c>
      <c r="F22" s="132">
        <v>8.361399020094161</v>
      </c>
      <c r="G22" s="85"/>
    </row>
    <row r="23" spans="3:7" s="71" customFormat="1" ht="9.75" customHeight="1">
      <c r="C23" s="85"/>
      <c r="D23" s="130" t="s">
        <v>581</v>
      </c>
      <c r="E23" s="140">
        <f>+F23/100*E$20</f>
        <v>39.643188784168345</v>
      </c>
      <c r="F23" s="132">
        <v>3.3913792653316976</v>
      </c>
      <c r="G23" s="85"/>
    </row>
    <row r="24" spans="3:7" s="71" customFormat="1" ht="9.75" customHeight="1">
      <c r="C24" s="93"/>
      <c r="D24" s="133" t="s">
        <v>578</v>
      </c>
      <c r="E24" s="141">
        <f>+F24/100*E$20</f>
        <v>27.385030589422932</v>
      </c>
      <c r="F24" s="135">
        <v>2.342723372407731</v>
      </c>
      <c r="G24" s="93"/>
    </row>
    <row r="26" ht="11.25">
      <c r="D26" s="58" t="s">
        <v>568</v>
      </c>
    </row>
    <row r="28" ht="11.25">
      <c r="A28" s="101" t="s">
        <v>461</v>
      </c>
    </row>
    <row r="29" ht="11.25">
      <c r="A29" s="102" t="s">
        <v>582</v>
      </c>
    </row>
    <row r="31" spans="4:13" ht="11.25">
      <c r="D31" s="118"/>
      <c r="E31" s="118"/>
      <c r="F31" s="118"/>
      <c r="M31" s="107"/>
    </row>
    <row r="32" ht="11.25">
      <c r="M32" s="107"/>
    </row>
    <row r="33" ht="11.25">
      <c r="M33" s="107"/>
    </row>
    <row r="34" ht="11.25">
      <c r="M34" s="107"/>
    </row>
    <row r="35" ht="11.25">
      <c r="M35" s="107"/>
    </row>
    <row r="36" ht="11.25">
      <c r="M36" s="1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52"/>
  <sheetViews>
    <sheetView showGridLines="0" zoomScalePageLayoutView="0" workbookViewId="0" topLeftCell="A1">
      <selection activeCell="A1" sqref="A1"/>
    </sheetView>
  </sheetViews>
  <sheetFormatPr defaultColWidth="10.66015625" defaultRowHeight="11.25"/>
  <cols>
    <col min="1" max="2" width="10.66015625" style="58" customWidth="1"/>
    <col min="3" max="3" width="2" style="58" customWidth="1"/>
    <col min="4" max="4" width="15.66015625" style="58" customWidth="1"/>
    <col min="5" max="11" width="9.66015625" style="142" customWidth="1"/>
    <col min="12" max="12" width="2" style="142" customWidth="1"/>
    <col min="13" max="13" width="13.66015625" style="142" customWidth="1"/>
    <col min="14" max="14" width="4.16015625" style="142" customWidth="1"/>
    <col min="15" max="16384" width="10.66015625" style="58" customWidth="1"/>
  </cols>
  <sheetData>
    <row r="1" spans="2:12" ht="11.2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4:14" ht="11.25">
      <c r="D2" s="59" t="s">
        <v>444</v>
      </c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4:14" ht="11.25">
      <c r="D3" s="59" t="s">
        <v>445</v>
      </c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4:14" ht="11.25">
      <c r="D4" s="59" t="s">
        <v>499</v>
      </c>
      <c r="E4" s="58"/>
      <c r="F4" s="58"/>
      <c r="G4" s="58"/>
      <c r="H4" s="58"/>
      <c r="I4" s="58"/>
      <c r="J4" s="58"/>
      <c r="K4" s="58"/>
      <c r="L4" s="58"/>
      <c r="M4" s="58"/>
      <c r="N4" s="58"/>
    </row>
    <row r="6" ht="11.25">
      <c r="D6" s="60" t="s">
        <v>407</v>
      </c>
    </row>
    <row r="7" spans="3:4" ht="11.25">
      <c r="C7" s="60"/>
      <c r="D7" s="101" t="s">
        <v>500</v>
      </c>
    </row>
    <row r="8" spans="3:4" ht="11.25">
      <c r="C8" s="60"/>
      <c r="D8" s="101"/>
    </row>
    <row r="9" spans="3:14" ht="11.25">
      <c r="C9" s="60"/>
      <c r="D9" s="107"/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3:14" ht="33.75" customHeight="1">
      <c r="C10" s="65"/>
      <c r="D10" s="65"/>
      <c r="E10" s="144" t="s">
        <v>583</v>
      </c>
      <c r="F10" s="144" t="s">
        <v>584</v>
      </c>
      <c r="G10" s="144" t="s">
        <v>585</v>
      </c>
      <c r="H10" s="144" t="s">
        <v>586</v>
      </c>
      <c r="I10" s="144" t="s">
        <v>587</v>
      </c>
      <c r="J10" s="144" t="s">
        <v>588</v>
      </c>
      <c r="K10" s="144" t="s">
        <v>589</v>
      </c>
      <c r="L10" s="65"/>
      <c r="M10" s="107"/>
      <c r="N10" s="107"/>
    </row>
    <row r="11" spans="3:12" s="71" customFormat="1" ht="9.75" customHeight="1">
      <c r="C11" s="72"/>
      <c r="D11" s="145" t="s">
        <v>505</v>
      </c>
      <c r="E11" s="146">
        <v>73980</v>
      </c>
      <c r="F11" s="146">
        <v>12680</v>
      </c>
      <c r="G11" s="146">
        <v>38260</v>
      </c>
      <c r="H11" s="146">
        <v>1480</v>
      </c>
      <c r="I11" s="146">
        <v>7150</v>
      </c>
      <c r="J11" s="146">
        <v>24970</v>
      </c>
      <c r="K11" s="146">
        <v>1210</v>
      </c>
      <c r="L11" s="72"/>
    </row>
    <row r="12" spans="3:12" s="71" customFormat="1" ht="9.75" customHeight="1">
      <c r="C12" s="79"/>
      <c r="D12" s="147" t="s">
        <v>506</v>
      </c>
      <c r="E12" s="148">
        <v>2673.083</v>
      </c>
      <c r="F12" s="148">
        <v>377.396</v>
      </c>
      <c r="G12" s="148">
        <v>573.666</v>
      </c>
      <c r="H12" s="148">
        <v>13.284</v>
      </c>
      <c r="I12" s="148">
        <v>99.001</v>
      </c>
      <c r="J12" s="148">
        <v>564.543</v>
      </c>
      <c r="K12" s="148">
        <v>11.048</v>
      </c>
      <c r="L12" s="79"/>
    </row>
    <row r="13" spans="3:12" s="71" customFormat="1" ht="9.75" customHeight="1">
      <c r="C13" s="85"/>
      <c r="D13" s="149" t="s">
        <v>507</v>
      </c>
      <c r="E13" s="150">
        <v>1084.886</v>
      </c>
      <c r="F13" s="150">
        <v>65.758</v>
      </c>
      <c r="G13" s="150">
        <v>196.234</v>
      </c>
      <c r="H13" s="150">
        <v>50.122</v>
      </c>
      <c r="I13" s="150">
        <v>22.377</v>
      </c>
      <c r="J13" s="150">
        <v>19.159</v>
      </c>
      <c r="K13" s="150">
        <v>0.883</v>
      </c>
      <c r="L13" s="85"/>
    </row>
    <row r="14" spans="3:12" s="71" customFormat="1" ht="9.75" customHeight="1">
      <c r="C14" s="85"/>
      <c r="D14" s="149" t="s">
        <v>508</v>
      </c>
      <c r="E14" s="150">
        <v>1406.018</v>
      </c>
      <c r="F14" s="150">
        <v>38.331</v>
      </c>
      <c r="G14" s="150">
        <v>246.496</v>
      </c>
      <c r="H14" s="150">
        <v>35.986</v>
      </c>
      <c r="I14" s="150">
        <v>108.196</v>
      </c>
      <c r="J14" s="150">
        <v>113.104</v>
      </c>
      <c r="K14" s="150">
        <v>14.587</v>
      </c>
      <c r="L14" s="85"/>
    </row>
    <row r="15" spans="3:12" s="71" customFormat="1" ht="9.75" customHeight="1">
      <c r="C15" s="85"/>
      <c r="D15" s="149" t="s">
        <v>509</v>
      </c>
      <c r="E15" s="150">
        <v>780.785</v>
      </c>
      <c r="F15" s="150">
        <v>107.15</v>
      </c>
      <c r="G15" s="150">
        <v>782.386</v>
      </c>
      <c r="H15" s="150">
        <v>51.266</v>
      </c>
      <c r="I15" s="150">
        <v>72.692</v>
      </c>
      <c r="J15" s="150">
        <v>891.401</v>
      </c>
      <c r="K15" s="150">
        <v>0</v>
      </c>
      <c r="L15" s="85"/>
    </row>
    <row r="16" spans="3:12" s="71" customFormat="1" ht="9.75" customHeight="1">
      <c r="C16" s="85"/>
      <c r="D16" s="149" t="s">
        <v>510</v>
      </c>
      <c r="E16" s="150">
        <v>9612.087</v>
      </c>
      <c r="F16" s="150">
        <v>2854.552</v>
      </c>
      <c r="G16" s="150">
        <v>5908.394</v>
      </c>
      <c r="H16" s="150">
        <v>234.189</v>
      </c>
      <c r="I16" s="150">
        <v>1387.33</v>
      </c>
      <c r="J16" s="150">
        <v>2641.725</v>
      </c>
      <c r="K16" s="150">
        <v>98.864</v>
      </c>
      <c r="L16" s="85"/>
    </row>
    <row r="17" spans="3:12" s="71" customFormat="1" ht="9.75" customHeight="1">
      <c r="C17" s="85"/>
      <c r="D17" s="149" t="s">
        <v>511</v>
      </c>
      <c r="E17" s="150">
        <v>271.816</v>
      </c>
      <c r="F17" s="150">
        <v>10.558</v>
      </c>
      <c r="G17" s="150">
        <v>35.078</v>
      </c>
      <c r="H17" s="150">
        <v>1.209</v>
      </c>
      <c r="I17" s="150">
        <v>7.459</v>
      </c>
      <c r="J17" s="150">
        <v>318.817</v>
      </c>
      <c r="K17" s="150">
        <v>0.071</v>
      </c>
      <c r="L17" s="85"/>
    </row>
    <row r="18" spans="3:12" s="71" customFormat="1" ht="9.75" customHeight="1">
      <c r="C18" s="85"/>
      <c r="D18" s="149" t="s">
        <v>512</v>
      </c>
      <c r="E18" s="151">
        <v>10.075</v>
      </c>
      <c r="F18" s="151">
        <v>21.314</v>
      </c>
      <c r="G18" s="151">
        <v>5.58</v>
      </c>
      <c r="H18" s="151">
        <v>19.002</v>
      </c>
      <c r="I18" s="151">
        <v>28.535</v>
      </c>
      <c r="J18" s="151">
        <v>158.545</v>
      </c>
      <c r="K18" s="151">
        <v>2.514</v>
      </c>
      <c r="L18" s="85"/>
    </row>
    <row r="19" spans="3:12" s="71" customFormat="1" ht="9.75" customHeight="1">
      <c r="C19" s="85"/>
      <c r="D19" s="149" t="s">
        <v>513</v>
      </c>
      <c r="E19" s="151">
        <v>2385.832</v>
      </c>
      <c r="F19" s="151">
        <v>23.938</v>
      </c>
      <c r="G19" s="151">
        <v>440.371</v>
      </c>
      <c r="H19" s="151">
        <v>34.844</v>
      </c>
      <c r="I19" s="151">
        <v>30.255</v>
      </c>
      <c r="J19" s="151">
        <v>87.827</v>
      </c>
      <c r="K19" s="151">
        <v>2.42</v>
      </c>
      <c r="L19" s="85"/>
    </row>
    <row r="20" spans="3:12" s="71" customFormat="1" ht="9.75" customHeight="1">
      <c r="C20" s="85"/>
      <c r="D20" s="149" t="s">
        <v>514</v>
      </c>
      <c r="E20" s="150">
        <v>4082.011</v>
      </c>
      <c r="F20" s="150">
        <v>1183.915</v>
      </c>
      <c r="G20" s="150">
        <v>5059.723</v>
      </c>
      <c r="H20" s="150">
        <v>286.153</v>
      </c>
      <c r="I20" s="150">
        <v>1709.243</v>
      </c>
      <c r="J20" s="150">
        <v>1736.776</v>
      </c>
      <c r="K20" s="150">
        <v>51.928</v>
      </c>
      <c r="L20" s="85"/>
    </row>
    <row r="21" spans="3:12" s="71" customFormat="1" ht="9.75" customHeight="1">
      <c r="C21" s="85"/>
      <c r="D21" s="149" t="s">
        <v>515</v>
      </c>
      <c r="E21" s="150">
        <v>9142.518</v>
      </c>
      <c r="F21" s="150">
        <v>1901.638</v>
      </c>
      <c r="G21" s="150">
        <v>5659.246</v>
      </c>
      <c r="H21" s="150">
        <v>178.985</v>
      </c>
      <c r="I21" s="150">
        <v>183.048</v>
      </c>
      <c r="J21" s="150">
        <v>4583.175</v>
      </c>
      <c r="K21" s="150">
        <v>370.079</v>
      </c>
      <c r="L21" s="85"/>
    </row>
    <row r="22" spans="3:12" s="71" customFormat="1" ht="9.75" customHeight="1">
      <c r="C22" s="85"/>
      <c r="D22" s="149" t="s">
        <v>516</v>
      </c>
      <c r="E22" s="151">
        <v>11158.53</v>
      </c>
      <c r="F22" s="151">
        <v>2008.554</v>
      </c>
      <c r="G22" s="151">
        <v>4449.739</v>
      </c>
      <c r="H22" s="151">
        <v>133.579</v>
      </c>
      <c r="I22" s="151">
        <v>1357.41</v>
      </c>
      <c r="J22" s="151">
        <v>1789.866</v>
      </c>
      <c r="K22" s="151">
        <v>232.905</v>
      </c>
      <c r="L22" s="85"/>
    </row>
    <row r="23" spans="3:12" s="71" customFormat="1" ht="9.75" customHeight="1">
      <c r="C23" s="85"/>
      <c r="D23" s="149" t="s">
        <v>517</v>
      </c>
      <c r="E23" s="150">
        <v>17.438</v>
      </c>
      <c r="F23" s="150">
        <v>4.609</v>
      </c>
      <c r="G23" s="150">
        <v>23.376</v>
      </c>
      <c r="H23" s="150">
        <v>0.209</v>
      </c>
      <c r="I23" s="150">
        <v>7.161</v>
      </c>
      <c r="J23" s="150">
        <v>2.303</v>
      </c>
      <c r="K23" s="150">
        <v>0.076</v>
      </c>
      <c r="L23" s="85"/>
    </row>
    <row r="24" spans="3:12" s="71" customFormat="1" ht="9.75" customHeight="1">
      <c r="C24" s="85"/>
      <c r="D24" s="149" t="s">
        <v>518</v>
      </c>
      <c r="E24" s="150">
        <v>14.542</v>
      </c>
      <c r="F24" s="150">
        <v>0</v>
      </c>
      <c r="G24" s="150">
        <v>19.473</v>
      </c>
      <c r="H24" s="150">
        <v>0.04</v>
      </c>
      <c r="I24" s="150">
        <v>12.761</v>
      </c>
      <c r="J24" s="150">
        <v>0.45</v>
      </c>
      <c r="K24" s="150">
        <v>0</v>
      </c>
      <c r="L24" s="85"/>
    </row>
    <row r="25" spans="3:12" s="71" customFormat="1" ht="9.75" customHeight="1">
      <c r="C25" s="85"/>
      <c r="D25" s="149" t="s">
        <v>519</v>
      </c>
      <c r="E25" s="150">
        <v>31.648</v>
      </c>
      <c r="F25" s="150">
        <v>35.536</v>
      </c>
      <c r="G25" s="150">
        <v>146.065</v>
      </c>
      <c r="H25" s="150">
        <v>12.293</v>
      </c>
      <c r="I25" s="150">
        <v>35.89</v>
      </c>
      <c r="J25" s="150">
        <v>59.996</v>
      </c>
      <c r="K25" s="150">
        <v>1.093</v>
      </c>
      <c r="L25" s="85"/>
    </row>
    <row r="26" spans="3:12" s="71" customFormat="1" ht="9.75" customHeight="1">
      <c r="C26" s="85"/>
      <c r="D26" s="149" t="s">
        <v>520</v>
      </c>
      <c r="E26" s="150">
        <v>3085.98</v>
      </c>
      <c r="F26" s="150">
        <v>31.239</v>
      </c>
      <c r="G26" s="150">
        <v>17.867</v>
      </c>
      <c r="H26" s="150">
        <v>0</v>
      </c>
      <c r="I26" s="150">
        <v>34.664</v>
      </c>
      <c r="J26" s="150">
        <v>68.637</v>
      </c>
      <c r="K26" s="150">
        <v>0</v>
      </c>
      <c r="L26" s="85"/>
    </row>
    <row r="27" spans="3:12" s="71" customFormat="1" ht="9.75" customHeight="1">
      <c r="C27" s="85"/>
      <c r="D27" s="149" t="s">
        <v>521</v>
      </c>
      <c r="E27" s="150">
        <v>939.522</v>
      </c>
      <c r="F27" s="150">
        <v>42.201</v>
      </c>
      <c r="G27" s="150">
        <v>353.612</v>
      </c>
      <c r="H27" s="150">
        <v>18.182</v>
      </c>
      <c r="I27" s="150">
        <v>57.505</v>
      </c>
      <c r="J27" s="150">
        <v>134.855</v>
      </c>
      <c r="K27" s="150">
        <v>0.674</v>
      </c>
      <c r="L27" s="85"/>
    </row>
    <row r="28" spans="3:12" s="71" customFormat="1" ht="9.75" customHeight="1">
      <c r="C28" s="85"/>
      <c r="D28" s="149" t="s">
        <v>522</v>
      </c>
      <c r="E28" s="150">
        <v>1.135</v>
      </c>
      <c r="F28" s="150">
        <v>0</v>
      </c>
      <c r="G28" s="150">
        <v>2.834</v>
      </c>
      <c r="H28" s="150">
        <v>2.052</v>
      </c>
      <c r="I28" s="150">
        <v>1.015</v>
      </c>
      <c r="J28" s="150">
        <v>0</v>
      </c>
      <c r="K28" s="150">
        <v>0</v>
      </c>
      <c r="L28" s="85"/>
    </row>
    <row r="29" spans="3:12" s="71" customFormat="1" ht="9.75" customHeight="1">
      <c r="C29" s="85"/>
      <c r="D29" s="149" t="s">
        <v>523</v>
      </c>
      <c r="E29" s="150">
        <v>2575.588</v>
      </c>
      <c r="F29" s="150">
        <v>671.62</v>
      </c>
      <c r="G29" s="150">
        <v>2267.551</v>
      </c>
      <c r="H29" s="150">
        <v>117.654</v>
      </c>
      <c r="I29" s="150">
        <v>320.785</v>
      </c>
      <c r="J29" s="150">
        <v>1421.531</v>
      </c>
      <c r="K29" s="150">
        <v>85.697</v>
      </c>
      <c r="L29" s="85"/>
    </row>
    <row r="30" spans="3:12" s="71" customFormat="1" ht="9.75" customHeight="1">
      <c r="C30" s="85"/>
      <c r="D30" s="149" t="s">
        <v>524</v>
      </c>
      <c r="E30" s="150">
        <v>943.196</v>
      </c>
      <c r="F30" s="150">
        <v>272.998</v>
      </c>
      <c r="G30" s="150">
        <v>1400.971</v>
      </c>
      <c r="H30" s="150">
        <v>30</v>
      </c>
      <c r="I30" s="150">
        <v>66.777</v>
      </c>
      <c r="J30" s="150">
        <v>3564.508</v>
      </c>
      <c r="K30" s="150">
        <v>35.46</v>
      </c>
      <c r="L30" s="85"/>
    </row>
    <row r="31" spans="3:12" s="71" customFormat="1" ht="9.75" customHeight="1">
      <c r="C31" s="85"/>
      <c r="D31" s="149" t="s">
        <v>525</v>
      </c>
      <c r="E31" s="150">
        <v>6751.203</v>
      </c>
      <c r="F31" s="150">
        <v>608.541</v>
      </c>
      <c r="G31" s="150">
        <v>1326.397</v>
      </c>
      <c r="H31" s="150">
        <v>107.57</v>
      </c>
      <c r="I31" s="150">
        <v>1090.557</v>
      </c>
      <c r="J31" s="150">
        <v>2194.249</v>
      </c>
      <c r="K31" s="150">
        <v>33.941</v>
      </c>
      <c r="L31" s="85"/>
    </row>
    <row r="32" spans="3:12" s="71" customFormat="1" ht="9.75" customHeight="1">
      <c r="C32" s="85"/>
      <c r="D32" s="149" t="s">
        <v>526</v>
      </c>
      <c r="E32" s="150">
        <v>1648.713</v>
      </c>
      <c r="F32" s="150">
        <v>810.615</v>
      </c>
      <c r="G32" s="150">
        <v>302.791</v>
      </c>
      <c r="H32" s="150">
        <v>78.552</v>
      </c>
      <c r="I32" s="150">
        <v>106.568</v>
      </c>
      <c r="J32" s="150">
        <v>981.368</v>
      </c>
      <c r="K32" s="150">
        <v>81.309</v>
      </c>
      <c r="L32" s="85"/>
    </row>
    <row r="33" spans="3:12" s="71" customFormat="1" ht="9.75" customHeight="1">
      <c r="C33" s="85"/>
      <c r="D33" s="149" t="s">
        <v>527</v>
      </c>
      <c r="E33" s="150">
        <v>1131.181</v>
      </c>
      <c r="F33" s="150">
        <v>96.882</v>
      </c>
      <c r="G33" s="150">
        <v>325.465</v>
      </c>
      <c r="H33" s="150">
        <v>0.818</v>
      </c>
      <c r="I33" s="150">
        <v>30.009</v>
      </c>
      <c r="J33" s="150">
        <v>761.296</v>
      </c>
      <c r="K33" s="150">
        <v>4.429</v>
      </c>
      <c r="L33" s="85"/>
    </row>
    <row r="34" spans="3:12" s="71" customFormat="1" ht="9.75" customHeight="1">
      <c r="C34" s="85"/>
      <c r="D34" s="149" t="s">
        <v>528</v>
      </c>
      <c r="E34" s="150">
        <v>718.604</v>
      </c>
      <c r="F34" s="150">
        <v>15.166</v>
      </c>
      <c r="G34" s="150">
        <v>380.125</v>
      </c>
      <c r="H34" s="150">
        <v>11.773</v>
      </c>
      <c r="I34" s="150">
        <v>26.09</v>
      </c>
      <c r="J34" s="150">
        <v>165.393</v>
      </c>
      <c r="K34" s="150">
        <v>0.798</v>
      </c>
      <c r="L34" s="85"/>
    </row>
    <row r="35" spans="3:12" s="71" customFormat="1" ht="9.75" customHeight="1">
      <c r="C35" s="85"/>
      <c r="D35" s="149" t="s">
        <v>529</v>
      </c>
      <c r="E35" s="150">
        <v>597.038</v>
      </c>
      <c r="F35" s="150">
        <v>29.87</v>
      </c>
      <c r="G35" s="150">
        <v>102.03</v>
      </c>
      <c r="H35" s="150">
        <v>6.701</v>
      </c>
      <c r="I35" s="150">
        <v>40.876</v>
      </c>
      <c r="J35" s="150">
        <v>150.58</v>
      </c>
      <c r="K35" s="150">
        <v>2.289</v>
      </c>
      <c r="L35" s="85"/>
    </row>
    <row r="36" spans="3:12" s="71" customFormat="1" ht="9.75" customHeight="1">
      <c r="C36" s="85"/>
      <c r="D36" s="149" t="s">
        <v>530</v>
      </c>
      <c r="E36" s="150">
        <v>56.519</v>
      </c>
      <c r="F36" s="150">
        <v>51.593</v>
      </c>
      <c r="G36" s="150">
        <v>468.336</v>
      </c>
      <c r="H36" s="150">
        <v>22.152</v>
      </c>
      <c r="I36" s="150">
        <v>6.286</v>
      </c>
      <c r="J36" s="150">
        <v>114.647</v>
      </c>
      <c r="K36" s="150">
        <v>38.974</v>
      </c>
      <c r="L36" s="85"/>
    </row>
    <row r="37" spans="3:12" s="71" customFormat="1" ht="9.75" customHeight="1">
      <c r="C37" s="85"/>
      <c r="D37" s="149" t="s">
        <v>531</v>
      </c>
      <c r="E37" s="150">
        <v>1613.324</v>
      </c>
      <c r="F37" s="150">
        <v>98.011</v>
      </c>
      <c r="G37" s="150">
        <v>2339.399</v>
      </c>
      <c r="H37" s="150">
        <v>3.838</v>
      </c>
      <c r="I37" s="150">
        <v>51.09</v>
      </c>
      <c r="J37" s="150">
        <v>177.745</v>
      </c>
      <c r="K37" s="150">
        <v>0</v>
      </c>
      <c r="L37" s="85"/>
    </row>
    <row r="38" spans="3:12" s="71" customFormat="1" ht="9.75" customHeight="1">
      <c r="C38" s="93"/>
      <c r="D38" s="152" t="s">
        <v>532</v>
      </c>
      <c r="E38" s="153">
        <v>11250.699</v>
      </c>
      <c r="F38" s="153">
        <v>1320.277</v>
      </c>
      <c r="G38" s="153">
        <v>5429.961</v>
      </c>
      <c r="H38" s="153">
        <v>32.449</v>
      </c>
      <c r="I38" s="153">
        <v>256.722</v>
      </c>
      <c r="J38" s="153">
        <v>2271.85</v>
      </c>
      <c r="K38" s="153">
        <v>142.088</v>
      </c>
      <c r="L38" s="93"/>
    </row>
    <row r="39" spans="3:12" s="71" customFormat="1" ht="9.75" customHeight="1">
      <c r="C39" s="154"/>
      <c r="D39" s="155" t="s">
        <v>535</v>
      </c>
      <c r="E39" s="156">
        <v>878.736</v>
      </c>
      <c r="F39" s="156">
        <v>118.428</v>
      </c>
      <c r="G39" s="156">
        <v>683.305</v>
      </c>
      <c r="H39" s="156">
        <v>48.78</v>
      </c>
      <c r="I39" s="156">
        <v>39.748</v>
      </c>
      <c r="J39" s="156">
        <v>417.744</v>
      </c>
      <c r="K39" s="156">
        <v>14.662</v>
      </c>
      <c r="L39" s="154"/>
    </row>
    <row r="40" spans="3:12" s="71" customFormat="1" ht="9.75" customHeight="1">
      <c r="C40" s="79"/>
      <c r="D40" s="147" t="s">
        <v>536</v>
      </c>
      <c r="E40" s="148">
        <v>124.191</v>
      </c>
      <c r="F40" s="148">
        <v>5.099</v>
      </c>
      <c r="G40" s="148">
        <v>6.576</v>
      </c>
      <c r="H40" s="148">
        <v>0.203</v>
      </c>
      <c r="I40" s="148">
        <v>8.264</v>
      </c>
      <c r="J40" s="148">
        <v>19.419</v>
      </c>
      <c r="K40" s="148">
        <v>0.002</v>
      </c>
      <c r="L40" s="79"/>
    </row>
    <row r="41" spans="3:12" s="71" customFormat="1" ht="9.75" customHeight="1">
      <c r="C41" s="85"/>
      <c r="D41" s="157" t="s">
        <v>537</v>
      </c>
      <c r="E41" s="150">
        <v>301.718</v>
      </c>
      <c r="F41" s="150">
        <v>0</v>
      </c>
      <c r="G41" s="150">
        <v>16.018</v>
      </c>
      <c r="H41" s="150">
        <v>0</v>
      </c>
      <c r="I41" s="150">
        <v>0.349</v>
      </c>
      <c r="J41" s="150">
        <v>0</v>
      </c>
      <c r="K41" s="150">
        <v>0</v>
      </c>
      <c r="L41" s="85"/>
    </row>
    <row r="42" spans="3:12" s="71" customFormat="1" ht="9.75" customHeight="1">
      <c r="C42" s="93"/>
      <c r="D42" s="152" t="s">
        <v>538</v>
      </c>
      <c r="E42" s="153">
        <v>1521.639</v>
      </c>
      <c r="F42" s="153">
        <v>273.219</v>
      </c>
      <c r="G42" s="153">
        <v>1039.757</v>
      </c>
      <c r="H42" s="153">
        <v>168.55</v>
      </c>
      <c r="I42" s="153">
        <v>401.143</v>
      </c>
      <c r="J42" s="153">
        <v>117.149</v>
      </c>
      <c r="K42" s="153">
        <v>96.308</v>
      </c>
      <c r="L42" s="93"/>
    </row>
    <row r="43" ht="11.25">
      <c r="N43" s="58"/>
    </row>
    <row r="44" ht="11.25">
      <c r="D44" s="58" t="s">
        <v>568</v>
      </c>
    </row>
    <row r="51" ht="11.25">
      <c r="A51" s="101" t="s">
        <v>461</v>
      </c>
    </row>
    <row r="52" ht="11.25">
      <c r="A52" s="102" t="s">
        <v>590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B54"/>
  <sheetViews>
    <sheetView showGridLines="0" zoomScalePageLayoutView="0" workbookViewId="0" topLeftCell="A1">
      <selection activeCell="A1" sqref="A1"/>
    </sheetView>
  </sheetViews>
  <sheetFormatPr defaultColWidth="10.66015625" defaultRowHeight="11.25"/>
  <cols>
    <col min="1" max="2" width="10.66015625" style="58" customWidth="1"/>
    <col min="3" max="3" width="2" style="58" customWidth="1"/>
    <col min="4" max="4" width="15.83203125" style="58" customWidth="1"/>
    <col min="5" max="13" width="7.5" style="58" customWidth="1"/>
    <col min="14" max="14" width="2" style="58" customWidth="1"/>
    <col min="15" max="15" width="10.5" style="58" customWidth="1"/>
    <col min="16" max="16" width="5.83203125" style="58" customWidth="1"/>
    <col min="17" max="17" width="6.5" style="106" customWidth="1"/>
    <col min="18" max="18" width="5.83203125" style="106" customWidth="1"/>
    <col min="19" max="19" width="6.5" style="106" customWidth="1"/>
    <col min="20" max="20" width="5.83203125" style="106" customWidth="1"/>
    <col min="21" max="16384" width="10.66015625" style="58" customWidth="1"/>
  </cols>
  <sheetData>
    <row r="1" spans="2:22" ht="11.2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  <c r="U1" s="106"/>
      <c r="V1" s="106"/>
    </row>
    <row r="2" spans="4:22" ht="11.25">
      <c r="D2" s="59" t="s">
        <v>444</v>
      </c>
      <c r="Q2" s="58"/>
      <c r="R2" s="58"/>
      <c r="S2" s="58"/>
      <c r="T2" s="58"/>
      <c r="U2" s="106"/>
      <c r="V2" s="106"/>
    </row>
    <row r="3" spans="4:22" ht="11.25">
      <c r="D3" s="59" t="s">
        <v>445</v>
      </c>
      <c r="Q3" s="58"/>
      <c r="R3" s="58"/>
      <c r="S3" s="58"/>
      <c r="T3" s="58"/>
      <c r="U3" s="106"/>
      <c r="V3" s="106"/>
    </row>
    <row r="4" spans="4:22" ht="11.25">
      <c r="D4" s="59" t="s">
        <v>499</v>
      </c>
      <c r="Q4" s="58"/>
      <c r="R4" s="58"/>
      <c r="S4" s="58"/>
      <c r="T4" s="58"/>
      <c r="U4" s="106"/>
      <c r="V4" s="106"/>
    </row>
    <row r="5" spans="17:22" ht="11.25">
      <c r="Q5" s="58"/>
      <c r="R5" s="58"/>
      <c r="S5" s="58"/>
      <c r="T5" s="58"/>
      <c r="U5" s="106"/>
      <c r="V5" s="106"/>
    </row>
    <row r="6" spans="4:22" ht="11.25">
      <c r="D6" s="60" t="s">
        <v>408</v>
      </c>
      <c r="Q6" s="58"/>
      <c r="R6" s="58"/>
      <c r="S6" s="58"/>
      <c r="T6" s="58"/>
      <c r="U6" s="106"/>
      <c r="V6" s="106"/>
    </row>
    <row r="7" spans="4:22" ht="11.25">
      <c r="D7" s="101" t="s">
        <v>542</v>
      </c>
      <c r="Q7" s="58"/>
      <c r="R7" s="58"/>
      <c r="S7" s="58"/>
      <c r="T7" s="58"/>
      <c r="U7" s="106"/>
      <c r="V7" s="106"/>
    </row>
    <row r="8" spans="4:22" ht="11.25">
      <c r="D8" s="101"/>
      <c r="Q8" s="58"/>
      <c r="R8" s="58"/>
      <c r="S8" s="58"/>
      <c r="T8" s="58"/>
      <c r="U8" s="106"/>
      <c r="V8" s="106"/>
    </row>
    <row r="9" spans="4:23" ht="11.25"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U9" s="106"/>
      <c r="V9" s="106"/>
      <c r="W9" s="106"/>
    </row>
    <row r="10" spans="3:23" ht="21.75" customHeight="1">
      <c r="C10" s="61"/>
      <c r="D10" s="62"/>
      <c r="E10" s="463" t="s">
        <v>591</v>
      </c>
      <c r="F10" s="463"/>
      <c r="G10" s="464"/>
      <c r="H10" s="335" t="s">
        <v>592</v>
      </c>
      <c r="I10" s="463"/>
      <c r="J10" s="464"/>
      <c r="K10" s="336" t="s">
        <v>593</v>
      </c>
      <c r="L10" s="273"/>
      <c r="M10" s="273"/>
      <c r="N10" s="65"/>
      <c r="O10" s="107"/>
      <c r="P10" s="107"/>
      <c r="Q10" s="107"/>
      <c r="R10" s="107"/>
      <c r="S10" s="107"/>
      <c r="U10" s="106"/>
      <c r="V10" s="106"/>
      <c r="W10" s="106"/>
    </row>
    <row r="11" spans="3:23" ht="11.25" customHeight="1">
      <c r="C11" s="66"/>
      <c r="D11" s="67"/>
      <c r="E11" s="158">
        <v>1999</v>
      </c>
      <c r="F11" s="158">
        <v>2004</v>
      </c>
      <c r="G11" s="158">
        <v>2009</v>
      </c>
      <c r="H11" s="159">
        <v>1999</v>
      </c>
      <c r="I11" s="158">
        <v>2004</v>
      </c>
      <c r="J11" s="158">
        <v>2009</v>
      </c>
      <c r="K11" s="160">
        <v>1999</v>
      </c>
      <c r="L11" s="161">
        <v>2004</v>
      </c>
      <c r="M11" s="161">
        <v>2009</v>
      </c>
      <c r="N11" s="66"/>
      <c r="O11" s="107"/>
      <c r="P11" s="107"/>
      <c r="Q11" s="107"/>
      <c r="R11" s="107"/>
      <c r="S11" s="107"/>
      <c r="U11" s="106"/>
      <c r="V11" s="106"/>
      <c r="W11" s="106"/>
    </row>
    <row r="12" spans="3:28" s="71" customFormat="1" ht="9.75" customHeight="1">
      <c r="C12" s="72"/>
      <c r="D12" s="73" t="s">
        <v>505</v>
      </c>
      <c r="E12" s="162">
        <v>511</v>
      </c>
      <c r="F12" s="162">
        <v>514</v>
      </c>
      <c r="G12" s="162">
        <v>514</v>
      </c>
      <c r="H12" s="163">
        <v>287</v>
      </c>
      <c r="I12" s="162">
        <v>240</v>
      </c>
      <c r="J12" s="162">
        <v>192</v>
      </c>
      <c r="K12" s="163">
        <v>76</v>
      </c>
      <c r="L12" s="162">
        <v>89</v>
      </c>
      <c r="M12" s="162">
        <v>102</v>
      </c>
      <c r="N12" s="72"/>
      <c r="O12" s="121"/>
      <c r="P12" s="121"/>
      <c r="Q12" s="121"/>
      <c r="R12" s="121"/>
      <c r="S12" s="121"/>
      <c r="T12" s="78"/>
      <c r="U12" s="78"/>
      <c r="V12" s="78"/>
      <c r="W12" s="78"/>
      <c r="X12" s="164"/>
      <c r="Y12" s="165"/>
      <c r="Z12" s="164"/>
      <c r="AA12" s="164"/>
      <c r="AB12" s="164"/>
    </row>
    <row r="13" spans="3:25" s="71" customFormat="1" ht="9.75" customHeight="1">
      <c r="C13" s="79"/>
      <c r="D13" s="80" t="s">
        <v>506</v>
      </c>
      <c r="E13" s="166">
        <v>463</v>
      </c>
      <c r="F13" s="166">
        <v>487</v>
      </c>
      <c r="G13" s="166">
        <v>491</v>
      </c>
      <c r="H13" s="167">
        <v>91</v>
      </c>
      <c r="I13" s="166">
        <v>35</v>
      </c>
      <c r="J13" s="166">
        <v>25</v>
      </c>
      <c r="K13" s="167">
        <v>147</v>
      </c>
      <c r="L13" s="166">
        <v>163</v>
      </c>
      <c r="M13" s="166">
        <v>168</v>
      </c>
      <c r="N13" s="79"/>
      <c r="O13" s="121"/>
      <c r="P13" s="121"/>
      <c r="Q13" s="121"/>
      <c r="R13" s="121"/>
      <c r="S13" s="121"/>
      <c r="T13" s="78"/>
      <c r="U13" s="78"/>
      <c r="V13" s="78"/>
      <c r="W13" s="78"/>
      <c r="Y13" s="164"/>
    </row>
    <row r="14" spans="3:23" s="71" customFormat="1" ht="9.75" customHeight="1">
      <c r="C14" s="85"/>
      <c r="D14" s="86" t="s">
        <v>507</v>
      </c>
      <c r="E14" s="168">
        <v>503</v>
      </c>
      <c r="F14" s="168">
        <v>490</v>
      </c>
      <c r="G14" s="168">
        <v>468</v>
      </c>
      <c r="H14" s="169">
        <v>388</v>
      </c>
      <c r="I14" s="168">
        <v>396</v>
      </c>
      <c r="J14" s="168">
        <v>450</v>
      </c>
      <c r="K14" s="169">
        <v>0</v>
      </c>
      <c r="L14" s="168">
        <v>0</v>
      </c>
      <c r="M14" s="168">
        <v>0</v>
      </c>
      <c r="N14" s="85"/>
      <c r="O14" s="121"/>
      <c r="P14" s="121"/>
      <c r="Q14" s="121"/>
      <c r="R14" s="121"/>
      <c r="S14" s="121"/>
      <c r="T14" s="78"/>
      <c r="U14" s="78"/>
      <c r="V14" s="78"/>
      <c r="W14" s="78"/>
    </row>
    <row r="15" spans="3:23" s="71" customFormat="1" ht="9.75" customHeight="1">
      <c r="C15" s="85"/>
      <c r="D15" s="86" t="s">
        <v>508</v>
      </c>
      <c r="E15" s="168">
        <v>327</v>
      </c>
      <c r="F15" s="168">
        <v>278</v>
      </c>
      <c r="G15" s="168">
        <v>316</v>
      </c>
      <c r="H15" s="170">
        <v>277</v>
      </c>
      <c r="I15" s="168">
        <v>222</v>
      </c>
      <c r="J15" s="168">
        <v>228</v>
      </c>
      <c r="K15" s="170">
        <v>30</v>
      </c>
      <c r="L15" s="168">
        <v>39</v>
      </c>
      <c r="M15" s="168">
        <v>33</v>
      </c>
      <c r="N15" s="85"/>
      <c r="O15" s="121"/>
      <c r="P15" s="121"/>
      <c r="Q15" s="121"/>
      <c r="R15" s="121"/>
      <c r="S15" s="121"/>
      <c r="T15" s="78"/>
      <c r="U15" s="78"/>
      <c r="V15" s="78"/>
      <c r="W15" s="78"/>
    </row>
    <row r="16" spans="3:23" s="71" customFormat="1" ht="9.75" customHeight="1">
      <c r="C16" s="85"/>
      <c r="D16" s="86" t="s">
        <v>509</v>
      </c>
      <c r="E16" s="168">
        <v>627</v>
      </c>
      <c r="F16" s="168">
        <v>696</v>
      </c>
      <c r="G16" s="168">
        <v>822</v>
      </c>
      <c r="H16" s="169">
        <v>68</v>
      </c>
      <c r="I16" s="168">
        <v>31</v>
      </c>
      <c r="J16" s="168">
        <v>29</v>
      </c>
      <c r="K16" s="169">
        <v>315</v>
      </c>
      <c r="L16" s="168">
        <v>379</v>
      </c>
      <c r="M16" s="168">
        <v>420</v>
      </c>
      <c r="N16" s="85"/>
      <c r="O16" s="121"/>
      <c r="P16" s="121"/>
      <c r="Q16" s="121"/>
      <c r="R16" s="121"/>
      <c r="S16" s="121"/>
      <c r="T16" s="78"/>
      <c r="U16" s="78"/>
      <c r="V16" s="78"/>
      <c r="W16" s="78"/>
    </row>
    <row r="17" spans="3:23" s="71" customFormat="1" ht="9.75" customHeight="1">
      <c r="C17" s="85"/>
      <c r="D17" s="86" t="s">
        <v>510</v>
      </c>
      <c r="E17" s="171">
        <v>638</v>
      </c>
      <c r="F17" s="171">
        <v>587</v>
      </c>
      <c r="G17" s="171">
        <v>587</v>
      </c>
      <c r="H17" s="169">
        <v>180</v>
      </c>
      <c r="I17" s="168">
        <v>104</v>
      </c>
      <c r="J17" s="171">
        <v>2</v>
      </c>
      <c r="K17" s="169">
        <v>125</v>
      </c>
      <c r="L17" s="168">
        <v>144</v>
      </c>
      <c r="M17" s="171">
        <v>189</v>
      </c>
      <c r="N17" s="85"/>
      <c r="O17" s="121"/>
      <c r="P17" s="121"/>
      <c r="Q17" s="121"/>
      <c r="R17" s="121"/>
      <c r="S17" s="121"/>
      <c r="T17" s="78"/>
      <c r="U17" s="78"/>
      <c r="V17" s="78"/>
      <c r="W17" s="78"/>
    </row>
    <row r="18" spans="3:23" s="71" customFormat="1" ht="9.75" customHeight="1">
      <c r="C18" s="85"/>
      <c r="D18" s="86" t="s">
        <v>511</v>
      </c>
      <c r="E18" s="168">
        <v>413</v>
      </c>
      <c r="F18" s="171">
        <v>449</v>
      </c>
      <c r="G18" s="171">
        <v>346</v>
      </c>
      <c r="H18" s="169">
        <v>412</v>
      </c>
      <c r="I18" s="168">
        <v>283</v>
      </c>
      <c r="J18" s="168">
        <v>214</v>
      </c>
      <c r="K18" s="169">
        <v>0</v>
      </c>
      <c r="L18" s="168">
        <v>0.154862117407608</v>
      </c>
      <c r="M18" s="168">
        <v>0</v>
      </c>
      <c r="N18" s="85"/>
      <c r="O18" s="121"/>
      <c r="P18" s="121"/>
      <c r="Q18" s="121"/>
      <c r="R18" s="121"/>
      <c r="S18" s="121"/>
      <c r="T18" s="78"/>
      <c r="U18" s="78"/>
      <c r="V18" s="78"/>
      <c r="W18" s="78"/>
    </row>
    <row r="19" spans="3:23" s="71" customFormat="1" ht="9.75" customHeight="1">
      <c r="C19" s="85"/>
      <c r="D19" s="86" t="s">
        <v>512</v>
      </c>
      <c r="E19" s="168">
        <v>581</v>
      </c>
      <c r="F19" s="168">
        <v>745</v>
      </c>
      <c r="G19" s="168">
        <v>742</v>
      </c>
      <c r="H19" s="169">
        <v>517</v>
      </c>
      <c r="I19" s="168">
        <v>452</v>
      </c>
      <c r="J19" s="168">
        <v>449</v>
      </c>
      <c r="K19" s="169">
        <v>0</v>
      </c>
      <c r="L19" s="168">
        <v>0</v>
      </c>
      <c r="M19" s="168">
        <v>19</v>
      </c>
      <c r="N19" s="85"/>
      <c r="O19" s="121"/>
      <c r="P19" s="121"/>
      <c r="Q19" s="121"/>
      <c r="R19" s="121"/>
      <c r="S19" s="121"/>
      <c r="T19" s="78"/>
      <c r="U19" s="78"/>
      <c r="V19" s="78"/>
      <c r="W19" s="78"/>
    </row>
    <row r="20" spans="3:23" s="71" customFormat="1" ht="9.75" customHeight="1">
      <c r="C20" s="85"/>
      <c r="D20" s="86" t="s">
        <v>513</v>
      </c>
      <c r="E20" s="168">
        <v>393</v>
      </c>
      <c r="F20" s="168">
        <v>433</v>
      </c>
      <c r="G20" s="168">
        <v>478</v>
      </c>
      <c r="H20" s="169">
        <v>358</v>
      </c>
      <c r="I20" s="168">
        <v>389</v>
      </c>
      <c r="J20" s="168">
        <v>389</v>
      </c>
      <c r="K20" s="169">
        <v>0</v>
      </c>
      <c r="L20" s="168">
        <v>0</v>
      </c>
      <c r="M20" s="168">
        <v>0</v>
      </c>
      <c r="N20" s="85"/>
      <c r="O20" s="121"/>
      <c r="P20" s="121"/>
      <c r="Q20" s="121"/>
      <c r="R20" s="121"/>
      <c r="S20" s="121"/>
      <c r="T20" s="78"/>
      <c r="U20" s="78"/>
      <c r="V20" s="78"/>
      <c r="W20" s="78"/>
    </row>
    <row r="21" spans="3:23" s="71" customFormat="1" ht="9.75" customHeight="1">
      <c r="C21" s="85"/>
      <c r="D21" s="86" t="s">
        <v>514</v>
      </c>
      <c r="E21" s="168">
        <v>615</v>
      </c>
      <c r="F21" s="168">
        <v>608</v>
      </c>
      <c r="G21" s="171">
        <v>547</v>
      </c>
      <c r="H21" s="170">
        <v>331</v>
      </c>
      <c r="I21" s="168">
        <v>309</v>
      </c>
      <c r="J21" s="171">
        <v>285</v>
      </c>
      <c r="K21" s="170">
        <v>36</v>
      </c>
      <c r="L21" s="168">
        <v>32</v>
      </c>
      <c r="M21" s="171">
        <v>48</v>
      </c>
      <c r="N21" s="85"/>
      <c r="O21" s="121"/>
      <c r="P21" s="121"/>
      <c r="Q21" s="121"/>
      <c r="R21" s="121"/>
      <c r="S21" s="121"/>
      <c r="T21" s="78"/>
      <c r="U21" s="78"/>
      <c r="V21" s="78"/>
      <c r="W21" s="78"/>
    </row>
    <row r="22" spans="3:23" s="71" customFormat="1" ht="9.75" customHeight="1">
      <c r="C22" s="85"/>
      <c r="D22" s="86" t="s">
        <v>515</v>
      </c>
      <c r="E22" s="168">
        <v>509</v>
      </c>
      <c r="F22" s="168">
        <v>521</v>
      </c>
      <c r="G22" s="171">
        <v>536</v>
      </c>
      <c r="H22" s="169">
        <v>224</v>
      </c>
      <c r="I22" s="168">
        <v>189</v>
      </c>
      <c r="J22" s="171">
        <v>173</v>
      </c>
      <c r="K22" s="169">
        <v>169</v>
      </c>
      <c r="L22" s="168">
        <v>181</v>
      </c>
      <c r="M22" s="171">
        <v>182</v>
      </c>
      <c r="N22" s="85"/>
      <c r="O22" s="121"/>
      <c r="P22" s="121"/>
      <c r="Q22" s="121"/>
      <c r="R22" s="121"/>
      <c r="S22" s="121"/>
      <c r="T22" s="78"/>
      <c r="U22" s="78"/>
      <c r="V22" s="78"/>
      <c r="W22" s="78"/>
    </row>
    <row r="23" spans="3:23" s="71" customFormat="1" ht="9.75" customHeight="1">
      <c r="C23" s="85"/>
      <c r="D23" s="86" t="s">
        <v>516</v>
      </c>
      <c r="E23" s="168">
        <v>498</v>
      </c>
      <c r="F23" s="168">
        <v>538</v>
      </c>
      <c r="G23" s="168">
        <v>541</v>
      </c>
      <c r="H23" s="169">
        <v>382</v>
      </c>
      <c r="I23" s="168">
        <v>306</v>
      </c>
      <c r="J23" s="168">
        <v>267</v>
      </c>
      <c r="K23" s="169">
        <v>37</v>
      </c>
      <c r="L23" s="168">
        <v>61</v>
      </c>
      <c r="M23" s="168">
        <v>69</v>
      </c>
      <c r="N23" s="85"/>
      <c r="O23" s="121"/>
      <c r="P23" s="121"/>
      <c r="Q23" s="121"/>
      <c r="R23" s="121"/>
      <c r="S23" s="121"/>
      <c r="T23" s="78"/>
      <c r="U23" s="78"/>
      <c r="V23" s="78"/>
      <c r="W23" s="78"/>
    </row>
    <row r="24" spans="3:23" s="71" customFormat="1" ht="9.75" customHeight="1">
      <c r="C24" s="85"/>
      <c r="D24" s="86" t="s">
        <v>517</v>
      </c>
      <c r="E24" s="168">
        <v>670</v>
      </c>
      <c r="F24" s="168">
        <v>739</v>
      </c>
      <c r="G24" s="171">
        <v>778</v>
      </c>
      <c r="H24" s="169">
        <v>605</v>
      </c>
      <c r="I24" s="168">
        <v>659</v>
      </c>
      <c r="J24" s="171">
        <v>671</v>
      </c>
      <c r="K24" s="169">
        <v>0</v>
      </c>
      <c r="L24" s="168">
        <v>0</v>
      </c>
      <c r="M24" s="168">
        <v>0</v>
      </c>
      <c r="N24" s="85"/>
      <c r="O24" s="121"/>
      <c r="P24" s="121"/>
      <c r="Q24" s="121"/>
      <c r="R24" s="121"/>
      <c r="S24" s="121"/>
      <c r="T24" s="78"/>
      <c r="U24" s="78"/>
      <c r="V24" s="78"/>
      <c r="W24" s="78"/>
    </row>
    <row r="25" spans="3:23" s="71" customFormat="1" ht="9.75" customHeight="1">
      <c r="C25" s="85"/>
      <c r="D25" s="86" t="s">
        <v>518</v>
      </c>
      <c r="E25" s="171">
        <v>256</v>
      </c>
      <c r="F25" s="168">
        <v>311</v>
      </c>
      <c r="G25" s="168">
        <v>333</v>
      </c>
      <c r="H25" s="169">
        <v>236</v>
      </c>
      <c r="I25" s="168">
        <v>259</v>
      </c>
      <c r="J25" s="168">
        <v>307</v>
      </c>
      <c r="K25" s="169">
        <v>0</v>
      </c>
      <c r="L25" s="168">
        <v>6</v>
      </c>
      <c r="M25" s="168">
        <v>0</v>
      </c>
      <c r="N25" s="85"/>
      <c r="O25" s="121"/>
      <c r="P25" s="121"/>
      <c r="Q25" s="121"/>
      <c r="R25" s="121"/>
      <c r="S25" s="121"/>
      <c r="T25" s="78"/>
      <c r="U25" s="78"/>
      <c r="V25" s="78"/>
      <c r="W25" s="78"/>
    </row>
    <row r="26" spans="3:23" s="71" customFormat="1" ht="9.75" customHeight="1">
      <c r="C26" s="85"/>
      <c r="D26" s="86" t="s">
        <v>519</v>
      </c>
      <c r="E26" s="168">
        <v>650</v>
      </c>
      <c r="F26" s="168">
        <v>366</v>
      </c>
      <c r="G26" s="168">
        <v>360</v>
      </c>
      <c r="H26" s="169">
        <v>350</v>
      </c>
      <c r="I26" s="168">
        <v>334</v>
      </c>
      <c r="J26" s="168">
        <v>326</v>
      </c>
      <c r="K26" s="169">
        <v>0</v>
      </c>
      <c r="L26" s="168">
        <v>0</v>
      </c>
      <c r="M26" s="168">
        <v>0</v>
      </c>
      <c r="N26" s="85"/>
      <c r="O26" s="121"/>
      <c r="P26" s="121"/>
      <c r="Q26" s="121"/>
      <c r="R26" s="121"/>
      <c r="S26" s="121"/>
      <c r="T26" s="78"/>
      <c r="U26" s="78"/>
      <c r="V26" s="78"/>
      <c r="W26" s="78"/>
    </row>
    <row r="27" spans="3:23" s="71" customFormat="1" ht="9.75" customHeight="1">
      <c r="C27" s="85"/>
      <c r="D27" s="86" t="s">
        <v>520</v>
      </c>
      <c r="E27" s="168">
        <v>650</v>
      </c>
      <c r="F27" s="168">
        <v>683</v>
      </c>
      <c r="G27" s="171">
        <v>707</v>
      </c>
      <c r="H27" s="169">
        <v>140</v>
      </c>
      <c r="I27" s="168">
        <v>132</v>
      </c>
      <c r="J27" s="171">
        <v>122</v>
      </c>
      <c r="K27" s="169">
        <v>311</v>
      </c>
      <c r="L27" s="168">
        <v>269</v>
      </c>
      <c r="M27" s="171">
        <v>254</v>
      </c>
      <c r="N27" s="85"/>
      <c r="O27" s="121"/>
      <c r="P27" s="121"/>
      <c r="Q27" s="121"/>
      <c r="R27" s="121"/>
      <c r="S27" s="121"/>
      <c r="T27" s="78"/>
      <c r="U27" s="78"/>
      <c r="V27" s="78"/>
      <c r="W27" s="78"/>
    </row>
    <row r="28" spans="3:23" s="71" customFormat="1" ht="9.75" customHeight="1">
      <c r="C28" s="85"/>
      <c r="D28" s="86" t="s">
        <v>521</v>
      </c>
      <c r="E28" s="168">
        <v>482</v>
      </c>
      <c r="F28" s="171">
        <v>454</v>
      </c>
      <c r="G28" s="168">
        <v>430</v>
      </c>
      <c r="H28" s="169">
        <v>404</v>
      </c>
      <c r="I28" s="168">
        <v>381</v>
      </c>
      <c r="J28" s="168">
        <v>320</v>
      </c>
      <c r="K28" s="169">
        <v>34</v>
      </c>
      <c r="L28" s="168">
        <v>15</v>
      </c>
      <c r="M28" s="168">
        <v>41</v>
      </c>
      <c r="N28" s="85"/>
      <c r="O28" s="121"/>
      <c r="P28" s="121"/>
      <c r="Q28" s="121"/>
      <c r="R28" s="121"/>
      <c r="S28" s="121"/>
      <c r="T28" s="78"/>
      <c r="U28" s="78"/>
      <c r="V28" s="78"/>
      <c r="W28" s="78"/>
    </row>
    <row r="29" spans="3:23" s="71" customFormat="1" ht="9.75" customHeight="1">
      <c r="C29" s="85"/>
      <c r="D29" s="86" t="s">
        <v>522</v>
      </c>
      <c r="E29" s="171">
        <v>477</v>
      </c>
      <c r="F29" s="168">
        <v>625</v>
      </c>
      <c r="G29" s="168">
        <v>647</v>
      </c>
      <c r="H29" s="170">
        <v>410</v>
      </c>
      <c r="I29" s="168">
        <v>540</v>
      </c>
      <c r="J29" s="168">
        <v>617</v>
      </c>
      <c r="K29" s="169">
        <v>0</v>
      </c>
      <c r="L29" s="168">
        <v>0</v>
      </c>
      <c r="M29" s="168">
        <v>0</v>
      </c>
      <c r="N29" s="85"/>
      <c r="O29" s="121"/>
      <c r="P29" s="121"/>
      <c r="Q29" s="121"/>
      <c r="R29" s="121"/>
      <c r="S29" s="121"/>
      <c r="T29" s="78"/>
      <c r="U29" s="78"/>
      <c r="V29" s="78"/>
      <c r="W29" s="78"/>
    </row>
    <row r="30" spans="3:23" s="71" customFormat="1" ht="9.75" customHeight="1">
      <c r="C30" s="85"/>
      <c r="D30" s="86" t="s">
        <v>523</v>
      </c>
      <c r="E30" s="168">
        <v>599</v>
      </c>
      <c r="F30" s="168">
        <v>625</v>
      </c>
      <c r="G30" s="168">
        <v>616</v>
      </c>
      <c r="H30" s="169">
        <v>40</v>
      </c>
      <c r="I30" s="168">
        <v>11</v>
      </c>
      <c r="J30" s="168">
        <v>4</v>
      </c>
      <c r="K30" s="169">
        <v>203</v>
      </c>
      <c r="L30" s="168">
        <v>202</v>
      </c>
      <c r="M30" s="168">
        <v>204</v>
      </c>
      <c r="N30" s="85"/>
      <c r="O30" s="121"/>
      <c r="P30" s="121"/>
      <c r="Q30" s="121"/>
      <c r="R30" s="121"/>
      <c r="S30" s="121"/>
      <c r="T30" s="78"/>
      <c r="U30" s="78"/>
      <c r="V30" s="78"/>
      <c r="W30" s="78"/>
    </row>
    <row r="31" spans="3:23" s="71" customFormat="1" ht="9.75" customHeight="1">
      <c r="C31" s="85"/>
      <c r="D31" s="86" t="s">
        <v>524</v>
      </c>
      <c r="E31" s="168">
        <v>563</v>
      </c>
      <c r="F31" s="168">
        <v>620</v>
      </c>
      <c r="G31" s="168">
        <v>591</v>
      </c>
      <c r="H31" s="169">
        <v>195</v>
      </c>
      <c r="I31" s="168">
        <v>46</v>
      </c>
      <c r="J31" s="168">
        <v>4</v>
      </c>
      <c r="K31" s="169">
        <v>57</v>
      </c>
      <c r="L31" s="168">
        <v>154</v>
      </c>
      <c r="M31" s="168">
        <v>174</v>
      </c>
      <c r="N31" s="85"/>
      <c r="O31" s="121"/>
      <c r="P31" s="121"/>
      <c r="Q31" s="121"/>
      <c r="R31" s="121"/>
      <c r="S31" s="121"/>
      <c r="T31" s="78"/>
      <c r="U31" s="78"/>
      <c r="V31" s="78"/>
      <c r="W31" s="78"/>
    </row>
    <row r="32" spans="3:23" s="71" customFormat="1" ht="9.75" customHeight="1">
      <c r="C32" s="85"/>
      <c r="D32" s="86" t="s">
        <v>525</v>
      </c>
      <c r="E32" s="168">
        <v>319</v>
      </c>
      <c r="F32" s="168">
        <v>256</v>
      </c>
      <c r="G32" s="171">
        <v>316</v>
      </c>
      <c r="H32" s="169">
        <v>312</v>
      </c>
      <c r="I32" s="168">
        <v>241</v>
      </c>
      <c r="J32" s="168">
        <v>206</v>
      </c>
      <c r="K32" s="169">
        <v>0</v>
      </c>
      <c r="L32" s="168">
        <v>1</v>
      </c>
      <c r="M32" s="168">
        <v>3</v>
      </c>
      <c r="N32" s="85"/>
      <c r="O32" s="121"/>
      <c r="P32" s="121"/>
      <c r="Q32" s="121"/>
      <c r="R32" s="121"/>
      <c r="S32" s="121"/>
      <c r="T32" s="78"/>
      <c r="U32" s="78"/>
      <c r="V32" s="78"/>
      <c r="W32" s="78"/>
    </row>
    <row r="33" spans="3:23" s="71" customFormat="1" ht="9.75" customHeight="1">
      <c r="C33" s="85"/>
      <c r="D33" s="86" t="s">
        <v>526</v>
      </c>
      <c r="E33" s="168">
        <v>442</v>
      </c>
      <c r="F33" s="168">
        <v>436</v>
      </c>
      <c r="G33" s="168">
        <v>488</v>
      </c>
      <c r="H33" s="169">
        <v>303</v>
      </c>
      <c r="I33" s="168">
        <v>291</v>
      </c>
      <c r="J33" s="168">
        <v>301</v>
      </c>
      <c r="K33" s="169">
        <v>62</v>
      </c>
      <c r="L33" s="168">
        <v>95</v>
      </c>
      <c r="M33" s="168">
        <v>90</v>
      </c>
      <c r="N33" s="85"/>
      <c r="O33" s="121"/>
      <c r="P33" s="121"/>
      <c r="Q33" s="121"/>
      <c r="R33" s="121"/>
      <c r="S33" s="121"/>
      <c r="T33" s="78"/>
      <c r="U33" s="78"/>
      <c r="V33" s="78"/>
      <c r="W33" s="78"/>
    </row>
    <row r="34" spans="3:23" s="71" customFormat="1" ht="9.75" customHeight="1">
      <c r="C34" s="85"/>
      <c r="D34" s="86" t="s">
        <v>527</v>
      </c>
      <c r="E34" s="168">
        <v>314</v>
      </c>
      <c r="F34" s="171">
        <v>345</v>
      </c>
      <c r="G34" s="171">
        <v>396</v>
      </c>
      <c r="H34" s="169">
        <v>255</v>
      </c>
      <c r="I34" s="168">
        <v>273</v>
      </c>
      <c r="J34" s="171">
        <v>304</v>
      </c>
      <c r="K34" s="169">
        <v>0</v>
      </c>
      <c r="L34" s="168">
        <v>0</v>
      </c>
      <c r="M34" s="171">
        <v>0</v>
      </c>
      <c r="N34" s="85"/>
      <c r="O34" s="121"/>
      <c r="P34" s="121"/>
      <c r="Q34" s="121"/>
      <c r="R34" s="121"/>
      <c r="S34" s="121"/>
      <c r="T34" s="78"/>
      <c r="U34" s="78"/>
      <c r="V34" s="78"/>
      <c r="W34" s="78"/>
    </row>
    <row r="35" spans="3:23" s="71" customFormat="1" ht="9.75" customHeight="1">
      <c r="C35" s="85"/>
      <c r="D35" s="86" t="s">
        <v>528</v>
      </c>
      <c r="E35" s="168">
        <v>551</v>
      </c>
      <c r="F35" s="168">
        <v>417</v>
      </c>
      <c r="G35" s="168">
        <v>449</v>
      </c>
      <c r="H35" s="169">
        <v>455</v>
      </c>
      <c r="I35" s="168">
        <v>313</v>
      </c>
      <c r="J35" s="168">
        <v>309</v>
      </c>
      <c r="K35" s="169">
        <v>0</v>
      </c>
      <c r="L35" s="168">
        <v>8</v>
      </c>
      <c r="M35" s="168">
        <v>7</v>
      </c>
      <c r="N35" s="85"/>
      <c r="O35" s="121"/>
      <c r="P35" s="121"/>
      <c r="Q35" s="121"/>
      <c r="R35" s="121"/>
      <c r="S35" s="121"/>
      <c r="T35" s="78"/>
      <c r="U35" s="78"/>
      <c r="V35" s="78"/>
      <c r="W35" s="78"/>
    </row>
    <row r="36" spans="3:23" s="71" customFormat="1" ht="9.75" customHeight="1">
      <c r="C36" s="85"/>
      <c r="D36" s="86" t="s">
        <v>529</v>
      </c>
      <c r="E36" s="168">
        <v>261</v>
      </c>
      <c r="F36" s="168">
        <v>274</v>
      </c>
      <c r="G36" s="168">
        <v>339</v>
      </c>
      <c r="H36" s="169">
        <v>185</v>
      </c>
      <c r="I36" s="168">
        <v>222</v>
      </c>
      <c r="J36" s="168">
        <v>256</v>
      </c>
      <c r="K36" s="169">
        <v>32</v>
      </c>
      <c r="L36" s="168">
        <v>34</v>
      </c>
      <c r="M36" s="168">
        <v>30</v>
      </c>
      <c r="N36" s="85"/>
      <c r="O36" s="121"/>
      <c r="P36" s="121"/>
      <c r="Q36" s="121"/>
      <c r="R36" s="121"/>
      <c r="S36" s="121"/>
      <c r="T36" s="78"/>
      <c r="U36" s="78"/>
      <c r="V36" s="78"/>
      <c r="W36" s="78"/>
    </row>
    <row r="37" spans="3:23" s="71" customFormat="1" ht="9.75" customHeight="1">
      <c r="C37" s="85"/>
      <c r="D37" s="86" t="s">
        <v>530</v>
      </c>
      <c r="E37" s="168">
        <v>485</v>
      </c>
      <c r="F37" s="168">
        <v>470</v>
      </c>
      <c r="G37" s="168">
        <v>481</v>
      </c>
      <c r="H37" s="169">
        <v>208</v>
      </c>
      <c r="I37" s="168">
        <v>273</v>
      </c>
      <c r="J37" s="168">
        <v>222</v>
      </c>
      <c r="K37" s="169">
        <v>38</v>
      </c>
      <c r="L37" s="168">
        <v>55</v>
      </c>
      <c r="M37" s="168">
        <v>87</v>
      </c>
      <c r="N37" s="85"/>
      <c r="O37" s="121"/>
      <c r="P37" s="121"/>
      <c r="Q37" s="121"/>
      <c r="R37" s="121"/>
      <c r="S37" s="121"/>
      <c r="T37" s="78"/>
      <c r="U37" s="78"/>
      <c r="V37" s="78"/>
      <c r="W37" s="78"/>
    </row>
    <row r="38" spans="3:23" s="71" customFormat="1" ht="9.75" customHeight="1">
      <c r="C38" s="85"/>
      <c r="D38" s="86" t="s">
        <v>531</v>
      </c>
      <c r="E38" s="168">
        <v>428</v>
      </c>
      <c r="F38" s="168">
        <v>464</v>
      </c>
      <c r="G38" s="168">
        <v>485</v>
      </c>
      <c r="H38" s="169">
        <v>108</v>
      </c>
      <c r="I38" s="168">
        <v>42</v>
      </c>
      <c r="J38" s="168">
        <v>7</v>
      </c>
      <c r="K38" s="169">
        <v>163</v>
      </c>
      <c r="L38" s="168">
        <v>217</v>
      </c>
      <c r="M38" s="168">
        <v>235</v>
      </c>
      <c r="N38" s="85"/>
      <c r="O38" s="121"/>
      <c r="P38" s="121"/>
      <c r="Q38" s="121"/>
      <c r="R38" s="121"/>
      <c r="S38" s="121"/>
      <c r="T38" s="78"/>
      <c r="U38" s="78"/>
      <c r="V38" s="78"/>
      <c r="W38" s="78"/>
    </row>
    <row r="39" spans="3:23" s="71" customFormat="1" ht="9.75" customHeight="1">
      <c r="C39" s="93"/>
      <c r="D39" s="94" t="s">
        <v>532</v>
      </c>
      <c r="E39" s="172">
        <v>570</v>
      </c>
      <c r="F39" s="172">
        <v>605</v>
      </c>
      <c r="G39" s="172">
        <v>529</v>
      </c>
      <c r="H39" s="173">
        <v>469</v>
      </c>
      <c r="I39" s="172">
        <v>419</v>
      </c>
      <c r="J39" s="172">
        <v>260</v>
      </c>
      <c r="K39" s="173">
        <v>40</v>
      </c>
      <c r="L39" s="172">
        <v>49</v>
      </c>
      <c r="M39" s="172">
        <v>59</v>
      </c>
      <c r="N39" s="93"/>
      <c r="O39" s="121"/>
      <c r="P39" s="121"/>
      <c r="Q39" s="121"/>
      <c r="R39" s="121"/>
      <c r="S39" s="121"/>
      <c r="T39" s="78"/>
      <c r="U39" s="78"/>
      <c r="V39" s="78"/>
      <c r="W39" s="78"/>
    </row>
    <row r="40" spans="3:23" s="71" customFormat="1" ht="9.75" customHeight="1">
      <c r="C40" s="79"/>
      <c r="D40" s="80" t="s">
        <v>594</v>
      </c>
      <c r="E40" s="166">
        <v>457</v>
      </c>
      <c r="F40" s="166">
        <v>506</v>
      </c>
      <c r="G40" s="174">
        <v>554</v>
      </c>
      <c r="H40" s="167">
        <v>345</v>
      </c>
      <c r="I40" s="166">
        <v>365</v>
      </c>
      <c r="J40" s="174">
        <v>379</v>
      </c>
      <c r="K40" s="167">
        <v>62</v>
      </c>
      <c r="L40" s="166">
        <v>45</v>
      </c>
      <c r="M40" s="174">
        <v>56</v>
      </c>
      <c r="N40" s="79"/>
      <c r="O40" s="121"/>
      <c r="P40" s="121"/>
      <c r="Q40" s="121"/>
      <c r="R40" s="121"/>
      <c r="S40" s="121"/>
      <c r="T40" s="78"/>
      <c r="U40" s="78"/>
      <c r="V40" s="78"/>
      <c r="W40" s="78"/>
    </row>
    <row r="41" spans="3:23" s="71" customFormat="1" ht="9.75" customHeight="1">
      <c r="C41" s="85"/>
      <c r="D41" s="86" t="s">
        <v>535</v>
      </c>
      <c r="E41" s="168">
        <v>596</v>
      </c>
      <c r="F41" s="168">
        <v>416</v>
      </c>
      <c r="G41" s="168">
        <v>473</v>
      </c>
      <c r="H41" s="169">
        <v>328</v>
      </c>
      <c r="I41" s="168">
        <v>82</v>
      </c>
      <c r="J41" s="168">
        <v>67</v>
      </c>
      <c r="K41" s="169">
        <v>92</v>
      </c>
      <c r="L41" s="168">
        <v>128</v>
      </c>
      <c r="M41" s="168">
        <v>196</v>
      </c>
      <c r="N41" s="85"/>
      <c r="O41" s="121"/>
      <c r="P41" s="121"/>
      <c r="Q41" s="121"/>
      <c r="R41" s="121"/>
      <c r="S41" s="121"/>
      <c r="T41" s="78"/>
      <c r="U41" s="78"/>
      <c r="V41" s="78"/>
      <c r="W41" s="78"/>
    </row>
    <row r="42" spans="3:23" s="71" customFormat="1" ht="9.75" customHeight="1">
      <c r="C42" s="93"/>
      <c r="D42" s="94" t="s">
        <v>595</v>
      </c>
      <c r="E42" s="172">
        <v>637</v>
      </c>
      <c r="F42" s="172">
        <v>662</v>
      </c>
      <c r="G42" s="172">
        <v>706</v>
      </c>
      <c r="H42" s="173">
        <v>66</v>
      </c>
      <c r="I42" s="172">
        <v>3</v>
      </c>
      <c r="J42" s="172">
        <v>0</v>
      </c>
      <c r="K42" s="173">
        <v>298</v>
      </c>
      <c r="L42" s="172">
        <v>337</v>
      </c>
      <c r="M42" s="172">
        <v>344</v>
      </c>
      <c r="N42" s="93"/>
      <c r="O42" s="121"/>
      <c r="P42" s="121"/>
      <c r="Q42" s="121"/>
      <c r="R42" s="121"/>
      <c r="S42" s="121"/>
      <c r="T42" s="78"/>
      <c r="U42" s="78"/>
      <c r="V42" s="78"/>
      <c r="W42" s="78"/>
    </row>
    <row r="43" spans="3:23" s="71" customFormat="1" ht="9.75" customHeight="1">
      <c r="C43" s="93"/>
      <c r="D43" s="94" t="s">
        <v>538</v>
      </c>
      <c r="E43" s="172">
        <v>463</v>
      </c>
      <c r="F43" s="172">
        <v>421</v>
      </c>
      <c r="G43" s="172">
        <v>392</v>
      </c>
      <c r="H43" s="173">
        <v>354</v>
      </c>
      <c r="I43" s="172">
        <v>345</v>
      </c>
      <c r="J43" s="172">
        <v>332</v>
      </c>
      <c r="K43" s="173"/>
      <c r="L43" s="172"/>
      <c r="M43" s="172"/>
      <c r="N43" s="93"/>
      <c r="O43" s="121"/>
      <c r="P43" s="121"/>
      <c r="Q43" s="121"/>
      <c r="R43" s="121"/>
      <c r="S43" s="121"/>
      <c r="T43" s="78"/>
      <c r="U43" s="78"/>
      <c r="V43" s="78"/>
      <c r="W43" s="78"/>
    </row>
    <row r="44" spans="3:23" ht="11.25">
      <c r="C44" s="107"/>
      <c r="D44" s="107"/>
      <c r="E44" s="175"/>
      <c r="F44" s="175"/>
      <c r="G44" s="175"/>
      <c r="H44" s="175"/>
      <c r="I44" s="175"/>
      <c r="J44" s="175"/>
      <c r="K44" s="175"/>
      <c r="L44" s="175"/>
      <c r="M44" s="175"/>
      <c r="N44" s="107"/>
      <c r="O44" s="107"/>
      <c r="P44" s="107"/>
      <c r="Q44" s="107"/>
      <c r="R44" s="107"/>
      <c r="S44" s="107"/>
      <c r="U44" s="106"/>
      <c r="V44" s="106"/>
      <c r="W44" s="106"/>
    </row>
    <row r="45" spans="3:23" ht="11.25">
      <c r="C45" s="107"/>
      <c r="D45" s="176" t="s">
        <v>596</v>
      </c>
      <c r="E45" s="176"/>
      <c r="F45" s="176"/>
      <c r="G45" s="176"/>
      <c r="H45" s="176"/>
      <c r="I45" s="176"/>
      <c r="J45" s="176"/>
      <c r="K45" s="176"/>
      <c r="L45" s="176"/>
      <c r="M45" s="176"/>
      <c r="N45" s="107"/>
      <c r="O45" s="107"/>
      <c r="P45" s="107"/>
      <c r="Q45" s="107"/>
      <c r="R45" s="107"/>
      <c r="S45" s="107"/>
      <c r="U45" s="106"/>
      <c r="V45" s="106"/>
      <c r="W45" s="106"/>
    </row>
    <row r="46" spans="4:22" ht="11.25">
      <c r="D46" s="177" t="s">
        <v>597</v>
      </c>
      <c r="E46" s="177"/>
      <c r="F46" s="177"/>
      <c r="G46" s="177"/>
      <c r="H46" s="177"/>
      <c r="I46" s="177"/>
      <c r="J46" s="177"/>
      <c r="K46" s="177"/>
      <c r="L46" s="177"/>
      <c r="M46" s="177"/>
      <c r="Q46" s="58"/>
      <c r="R46" s="58"/>
      <c r="S46" s="58"/>
      <c r="T46" s="58"/>
      <c r="U46" s="106"/>
      <c r="V46" s="106"/>
    </row>
    <row r="47" spans="4:22" ht="11.25">
      <c r="D47" s="177" t="s">
        <v>598</v>
      </c>
      <c r="E47" s="177"/>
      <c r="F47" s="177"/>
      <c r="G47" s="177"/>
      <c r="H47" s="177"/>
      <c r="I47" s="177"/>
      <c r="J47" s="177"/>
      <c r="K47" s="177"/>
      <c r="L47" s="177"/>
      <c r="M47" s="177"/>
      <c r="Q47" s="58"/>
      <c r="R47" s="58"/>
      <c r="S47" s="58"/>
      <c r="T47" s="58"/>
      <c r="U47" s="106"/>
      <c r="V47" s="106"/>
    </row>
    <row r="48" spans="4:22" ht="11.25">
      <c r="D48" s="110" t="s">
        <v>599</v>
      </c>
      <c r="Q48" s="58"/>
      <c r="R48" s="58"/>
      <c r="S48" s="58"/>
      <c r="T48" s="58"/>
      <c r="U48" s="106"/>
      <c r="V48" s="106"/>
    </row>
    <row r="49" ht="11.25">
      <c r="D49" s="110"/>
    </row>
    <row r="50" ht="11.25">
      <c r="D50" s="110"/>
    </row>
    <row r="52" spans="1:2" ht="11.25">
      <c r="A52" s="101" t="s">
        <v>461</v>
      </c>
      <c r="B52" s="101"/>
    </row>
    <row r="53" spans="1:2" ht="11.25">
      <c r="A53" s="178" t="s">
        <v>600</v>
      </c>
      <c r="B53" s="178"/>
    </row>
    <row r="54" spans="1:2" ht="11.25">
      <c r="A54" s="178" t="s">
        <v>601</v>
      </c>
      <c r="B54" s="178"/>
    </row>
  </sheetData>
  <sheetProtection/>
  <mergeCells count="3">
    <mergeCell ref="E10:G10"/>
    <mergeCell ref="H10:J10"/>
    <mergeCell ref="K10:M10"/>
  </mergeCells>
  <hyperlinks>
    <hyperlink ref="A53" r:id="rId1" display="http://epp.eurostat.ec.europa.eu/tgm/table.do?tab=table&amp;init=1&amp;language=en&amp;pcode=tsien120&amp;plugin=1"/>
    <hyperlink ref="A54" r:id="rId2" display="http://epp.eurostat.ec.europa.eu/tgm/table.do?tab=table&amp;init=1&amp;language=en&amp;pcode=tsien130&amp;plugin=1"/>
  </hyperlinks>
  <printOptions/>
  <pageMargins left="0.7" right="0.7" top="0.75" bottom="0.75" header="0.3" footer="0.3"/>
  <pageSetup fitToHeight="1" fitToWidth="1" horizontalDpi="600" verticalDpi="600" orientation="landscape" paperSize="9" scale="74"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2:P22"/>
  <sheetViews>
    <sheetView showGridLines="0" zoomScalePageLayoutView="0" workbookViewId="0" topLeftCell="A1">
      <selection activeCell="A1" sqref="A1"/>
    </sheetView>
  </sheetViews>
  <sheetFormatPr defaultColWidth="10.66015625" defaultRowHeight="11.25"/>
  <cols>
    <col min="1" max="1" width="14.5" style="58" customWidth="1"/>
    <col min="2" max="3" width="10.66015625" style="58" customWidth="1"/>
    <col min="4" max="4" width="40.5" style="58" customWidth="1"/>
    <col min="5" max="15" width="6.5" style="58" customWidth="1"/>
    <col min="16" max="16" width="4.16015625" style="58" customWidth="1"/>
    <col min="17" max="16384" width="10.66015625" style="58" customWidth="1"/>
  </cols>
  <sheetData>
    <row r="1" ht="11.25"/>
    <row r="2" ht="11.25">
      <c r="D2" s="59" t="s">
        <v>444</v>
      </c>
    </row>
    <row r="3" ht="11.25">
      <c r="D3" s="59" t="s">
        <v>445</v>
      </c>
    </row>
    <row r="4" ht="11.25">
      <c r="D4" s="59" t="s">
        <v>499</v>
      </c>
    </row>
    <row r="5" ht="11.25"/>
    <row r="6" spans="4:15" ht="11.25">
      <c r="D6" s="60" t="s">
        <v>409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4:15" ht="11.25">
      <c r="D7" s="101" t="s">
        <v>542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5:15" ht="11.25"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5:15" ht="11.25">
      <c r="E9" s="179" t="s">
        <v>602</v>
      </c>
      <c r="F9" s="179" t="s">
        <v>603</v>
      </c>
      <c r="G9" s="179" t="s">
        <v>604</v>
      </c>
      <c r="H9" s="179" t="s">
        <v>605</v>
      </c>
      <c r="I9" s="179" t="s">
        <v>606</v>
      </c>
      <c r="J9" s="179" t="s">
        <v>607</v>
      </c>
      <c r="K9" s="179" t="s">
        <v>608</v>
      </c>
      <c r="L9" s="179" t="s">
        <v>609</v>
      </c>
      <c r="M9" s="179" t="s">
        <v>610</v>
      </c>
      <c r="N9" s="179" t="s">
        <v>611</v>
      </c>
      <c r="O9" s="179">
        <v>2009</v>
      </c>
    </row>
    <row r="10" spans="4:15" ht="11.25">
      <c r="D10" s="58" t="s">
        <v>459</v>
      </c>
      <c r="E10" s="106">
        <v>510.94174085162973</v>
      </c>
      <c r="F10" s="106">
        <v>523.0241206605983</v>
      </c>
      <c r="G10" s="106">
        <v>521.5548372534598</v>
      </c>
      <c r="H10" s="106">
        <v>527.4653551538056</v>
      </c>
      <c r="I10" s="106">
        <v>515.458984847895</v>
      </c>
      <c r="J10" s="106">
        <v>513.9969451407142</v>
      </c>
      <c r="K10" s="106">
        <v>516.8339750330754</v>
      </c>
      <c r="L10" s="106">
        <v>522.7968292469735</v>
      </c>
      <c r="M10" s="106">
        <v>524.8782995542392</v>
      </c>
      <c r="N10" s="106">
        <v>520.3102254720994</v>
      </c>
      <c r="O10" s="106">
        <v>514</v>
      </c>
    </row>
    <row r="11" spans="4:15" ht="11.25">
      <c r="D11" s="58" t="s">
        <v>612</v>
      </c>
      <c r="E11" s="106">
        <v>75.62920375157076</v>
      </c>
      <c r="F11" s="106">
        <v>78.85401495104597</v>
      </c>
      <c r="G11" s="106">
        <v>81.56491300865643</v>
      </c>
      <c r="H11" s="106">
        <v>84.71516708987814</v>
      </c>
      <c r="I11" s="106">
        <v>84.52890648967056</v>
      </c>
      <c r="J11" s="106">
        <v>88.72678682894424</v>
      </c>
      <c r="K11" s="106">
        <v>95.54385592627301</v>
      </c>
      <c r="L11" s="106">
        <v>99.11666908637773</v>
      </c>
      <c r="M11" s="106">
        <v>99.7151958525334</v>
      </c>
      <c r="N11" s="106">
        <v>101.04913939832812</v>
      </c>
      <c r="O11" s="106">
        <v>102</v>
      </c>
    </row>
    <row r="12" spans="4:16" ht="11.25">
      <c r="D12" s="58" t="s">
        <v>613</v>
      </c>
      <c r="E12" s="106">
        <v>287.144382236399</v>
      </c>
      <c r="F12" s="106">
        <v>288.100127366637</v>
      </c>
      <c r="G12" s="106">
        <v>278.150755116578</v>
      </c>
      <c r="H12" s="106">
        <v>269.784950830399</v>
      </c>
      <c r="I12" s="106">
        <v>254.978395393279</v>
      </c>
      <c r="J12" s="106">
        <v>239.87600525885</v>
      </c>
      <c r="K12" s="106">
        <v>220.965806251861</v>
      </c>
      <c r="L12" s="106">
        <v>219.761039123164</v>
      </c>
      <c r="M12" s="106">
        <v>211.900628410176</v>
      </c>
      <c r="N12" s="106">
        <v>203.913744108424</v>
      </c>
      <c r="O12" s="106">
        <v>192</v>
      </c>
      <c r="P12" s="58" t="s">
        <v>614</v>
      </c>
    </row>
    <row r="13" spans="4:16" ht="11.25">
      <c r="D13" s="58" t="s">
        <v>615</v>
      </c>
      <c r="E13" s="106">
        <v>77.26539873115682</v>
      </c>
      <c r="F13" s="106">
        <v>78.18250259753889</v>
      </c>
      <c r="G13" s="106">
        <v>82.93420348037523</v>
      </c>
      <c r="H13" s="106">
        <v>95.44632611172315</v>
      </c>
      <c r="I13" s="106">
        <v>97.54820188944306</v>
      </c>
      <c r="J13" s="106">
        <v>99.16606548575966</v>
      </c>
      <c r="K13" s="106">
        <v>104.83200759184871</v>
      </c>
      <c r="L13" s="106">
        <v>109.45140755439112</v>
      </c>
      <c r="M13" s="106">
        <v>117.15669523513898</v>
      </c>
      <c r="N13" s="106">
        <v>117.25300459058748</v>
      </c>
      <c r="O13" s="106">
        <v>102</v>
      </c>
      <c r="P13" s="58" t="s">
        <v>614</v>
      </c>
    </row>
    <row r="14" spans="4:16" ht="11.25">
      <c r="D14" s="58" t="s">
        <v>616</v>
      </c>
      <c r="E14" s="106">
        <v>44.320063613230786</v>
      </c>
      <c r="F14" s="106">
        <v>55.15883668239029</v>
      </c>
      <c r="G14" s="106">
        <v>58.552592078536286</v>
      </c>
      <c r="H14" s="106">
        <v>65.31787853487022</v>
      </c>
      <c r="I14" s="106">
        <v>69.34136827324257</v>
      </c>
      <c r="J14" s="106">
        <v>74.03005640284668</v>
      </c>
      <c r="K14" s="106">
        <v>78.33555513714904</v>
      </c>
      <c r="L14" s="106">
        <v>81.99496356819846</v>
      </c>
      <c r="M14" s="106">
        <v>86.19228706447596</v>
      </c>
      <c r="N14" s="106">
        <v>85.60268063230447</v>
      </c>
      <c r="O14" s="106">
        <v>90</v>
      </c>
      <c r="P14" s="58" t="s">
        <v>614</v>
      </c>
    </row>
    <row r="15" spans="4:16" ht="11.25">
      <c r="D15" s="58" t="s">
        <v>617</v>
      </c>
      <c r="E15" s="106">
        <v>26.582692519271703</v>
      </c>
      <c r="F15" s="106">
        <v>22.728639063059944</v>
      </c>
      <c r="G15" s="106">
        <v>20.35237356931328</v>
      </c>
      <c r="H15" s="106">
        <v>12.201032586934062</v>
      </c>
      <c r="I15" s="106">
        <v>9.062112802258952</v>
      </c>
      <c r="J15" s="106">
        <v>12.198031164313136</v>
      </c>
      <c r="K15" s="106">
        <v>17.15675012594258</v>
      </c>
      <c r="L15" s="106">
        <v>12.575526700119624</v>
      </c>
      <c r="M15" s="106">
        <v>9.919265538258784</v>
      </c>
      <c r="N15" s="106">
        <v>12.481362825320858</v>
      </c>
      <c r="O15" s="106">
        <v>9</v>
      </c>
      <c r="P15" s="58" t="s">
        <v>614</v>
      </c>
    </row>
    <row r="16" spans="5:15" ht="11.25"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</row>
    <row r="17" ht="11.25">
      <c r="D17" s="110" t="s">
        <v>599</v>
      </c>
    </row>
    <row r="18" ht="11.25"/>
    <row r="19" ht="11.25"/>
    <row r="20" ht="11.25">
      <c r="A20" s="101" t="s">
        <v>461</v>
      </c>
    </row>
    <row r="21" ht="11.25">
      <c r="A21" s="58" t="s">
        <v>618</v>
      </c>
    </row>
    <row r="22" ht="11.25">
      <c r="A22" s="58" t="s">
        <v>619</v>
      </c>
    </row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</sheetData>
  <sheetProtection/>
  <hyperlinks>
    <hyperlink ref="A22" r:id="rId1" display="http://epp.eurostat.ec.europa.eu/tgm/table.do?tab=table&amp;tableSelection=1&amp;labeling=labels&amp;footnotes=yes&amp;language=en&amp;pcode=tsien130&amp;plugin=1"/>
    <hyperlink ref="A21" r:id="rId2" display="http://epp.eurostat.ec.europa.eu/tgm/table.do?tab=table&amp;tableSelection=1&amp;labeling=labels&amp;footnotes=yes&amp;language=en&amp;pcode=tsien120&amp;plugin=1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8"/>
  <dimension ref="A1:L5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182" customWidth="1"/>
    <col min="3" max="3" width="2" style="182" customWidth="1"/>
    <col min="4" max="4" width="15.33203125" style="182" customWidth="1"/>
    <col min="5" max="10" width="11.33203125" style="182" customWidth="1"/>
    <col min="11" max="11" width="2" style="182" customWidth="1"/>
    <col min="12" max="12" width="7.83203125" style="182" customWidth="1"/>
    <col min="13" max="16384" width="10.66015625" style="182" customWidth="1"/>
  </cols>
  <sheetData>
    <row r="1" ht="12.75">
      <c r="A1" s="181"/>
    </row>
    <row r="2" spans="1:4" s="184" customFormat="1" ht="11.25">
      <c r="A2" s="183"/>
      <c r="D2" s="184" t="s">
        <v>444</v>
      </c>
    </row>
    <row r="3" spans="2:4" s="184" customFormat="1" ht="11.25">
      <c r="B3" s="183"/>
      <c r="D3" s="184" t="s">
        <v>445</v>
      </c>
    </row>
    <row r="4" s="184" customFormat="1" ht="11.25">
      <c r="D4" s="184" t="s">
        <v>620</v>
      </c>
    </row>
    <row r="5" s="184" customFormat="1" ht="11.25"/>
    <row r="6" s="184" customFormat="1" ht="11.25">
      <c r="D6" s="184" t="s">
        <v>410</v>
      </c>
    </row>
    <row r="7" s="184" customFormat="1" ht="11.25">
      <c r="D7" s="184" t="s">
        <v>621</v>
      </c>
    </row>
    <row r="9" spans="3:12" s="185" customFormat="1" ht="22.5" customHeight="1">
      <c r="C9" s="186"/>
      <c r="D9" s="186"/>
      <c r="E9" s="187" t="s">
        <v>622</v>
      </c>
      <c r="F9" s="187" t="s">
        <v>623</v>
      </c>
      <c r="G9" s="187" t="s">
        <v>624</v>
      </c>
      <c r="H9" s="187" t="s">
        <v>625</v>
      </c>
      <c r="I9" s="187" t="s">
        <v>626</v>
      </c>
      <c r="J9" s="187" t="s">
        <v>627</v>
      </c>
      <c r="K9" s="186"/>
      <c r="L9" s="188"/>
    </row>
    <row r="10" spans="3:11" s="189" customFormat="1" ht="9.75" customHeight="1">
      <c r="C10" s="190"/>
      <c r="D10" s="191" t="s">
        <v>506</v>
      </c>
      <c r="E10" s="192">
        <v>28.887</v>
      </c>
      <c r="F10" s="192">
        <v>16.561</v>
      </c>
      <c r="G10" s="192">
        <v>12.327</v>
      </c>
      <c r="H10" s="193">
        <v>7.606</v>
      </c>
      <c r="I10" s="192">
        <v>15.341</v>
      </c>
      <c r="J10" s="192">
        <v>19.933</v>
      </c>
      <c r="K10" s="190"/>
    </row>
    <row r="11" spans="3:11" s="189" customFormat="1" ht="9.75" customHeight="1">
      <c r="C11" s="194"/>
      <c r="D11" s="195" t="s">
        <v>507</v>
      </c>
      <c r="E11" s="131">
        <v>68.598</v>
      </c>
      <c r="F11" s="131">
        <v>50.513</v>
      </c>
      <c r="G11" s="131">
        <v>18.085</v>
      </c>
      <c r="H11" s="196">
        <v>89.141</v>
      </c>
      <c r="I11" s="131">
        <v>108.544</v>
      </c>
      <c r="J11" s="131">
        <v>107.226</v>
      </c>
      <c r="K11" s="194"/>
    </row>
    <row r="12" spans="3:11" s="189" customFormat="1" ht="9.75" customHeight="1">
      <c r="C12" s="194"/>
      <c r="D12" s="195" t="s">
        <v>508</v>
      </c>
      <c r="E12" s="131">
        <v>54.653</v>
      </c>
      <c r="F12" s="131">
        <v>39.416</v>
      </c>
      <c r="G12" s="131">
        <v>15.237</v>
      </c>
      <c r="H12" s="196">
        <v>0.74</v>
      </c>
      <c r="I12" s="131">
        <v>15.977</v>
      </c>
      <c r="J12" s="131">
        <v>15.977</v>
      </c>
      <c r="K12" s="194"/>
    </row>
    <row r="13" spans="3:11" s="189" customFormat="1" ht="9.75" customHeight="1">
      <c r="C13" s="194"/>
      <c r="D13" s="195" t="s">
        <v>509</v>
      </c>
      <c r="E13" s="131">
        <v>38.485</v>
      </c>
      <c r="F13" s="131">
        <v>22.145</v>
      </c>
      <c r="G13" s="131">
        <v>16.34</v>
      </c>
      <c r="H13" s="196">
        <v>0</v>
      </c>
      <c r="I13" s="131">
        <v>1.935</v>
      </c>
      <c r="J13" s="131">
        <v>16.34</v>
      </c>
      <c r="K13" s="194"/>
    </row>
    <row r="14" spans="3:11" s="189" customFormat="1" ht="9.75" customHeight="1">
      <c r="C14" s="194"/>
      <c r="D14" s="195" t="s">
        <v>510</v>
      </c>
      <c r="E14" s="196">
        <v>307</v>
      </c>
      <c r="F14" s="196">
        <v>190</v>
      </c>
      <c r="G14" s="196">
        <v>117</v>
      </c>
      <c r="H14" s="196">
        <v>75</v>
      </c>
      <c r="I14" s="196">
        <v>182</v>
      </c>
      <c r="J14" s="196">
        <v>188</v>
      </c>
      <c r="K14" s="194"/>
    </row>
    <row r="15" spans="3:11" s="189" customFormat="1" ht="9.75" customHeight="1">
      <c r="C15" s="194"/>
      <c r="D15" s="195" t="s">
        <v>511</v>
      </c>
      <c r="E15" s="196">
        <v>29.018</v>
      </c>
      <c r="F15" s="196" t="s">
        <v>534</v>
      </c>
      <c r="G15" s="196" t="s">
        <v>534</v>
      </c>
      <c r="H15" s="196" t="s">
        <v>534</v>
      </c>
      <c r="I15" s="196">
        <v>12.347</v>
      </c>
      <c r="J15" s="196">
        <v>12.347</v>
      </c>
      <c r="K15" s="194"/>
    </row>
    <row r="16" spans="3:11" s="189" customFormat="1" ht="9.75" customHeight="1">
      <c r="C16" s="194"/>
      <c r="D16" s="195" t="s">
        <v>512</v>
      </c>
      <c r="E16" s="196">
        <v>80</v>
      </c>
      <c r="F16" s="196">
        <v>32.5</v>
      </c>
      <c r="G16" s="196">
        <v>47.5</v>
      </c>
      <c r="H16" s="196" t="s">
        <v>534</v>
      </c>
      <c r="I16" s="196" t="s">
        <v>534</v>
      </c>
      <c r="J16" s="196">
        <v>47.5</v>
      </c>
      <c r="K16" s="194"/>
    </row>
    <row r="17" spans="3:11" s="189" customFormat="1" ht="9.75" customHeight="1">
      <c r="C17" s="194"/>
      <c r="D17" s="195" t="s">
        <v>513</v>
      </c>
      <c r="E17" s="131">
        <v>115</v>
      </c>
      <c r="F17" s="131">
        <v>55</v>
      </c>
      <c r="G17" s="131">
        <v>60</v>
      </c>
      <c r="H17" s="196">
        <v>12</v>
      </c>
      <c r="I17" s="131" t="s">
        <v>534</v>
      </c>
      <c r="J17" s="131">
        <v>72</v>
      </c>
      <c r="K17" s="194"/>
    </row>
    <row r="18" spans="3:11" s="189" customFormat="1" ht="9.75" customHeight="1">
      <c r="C18" s="194"/>
      <c r="D18" s="195" t="s">
        <v>514</v>
      </c>
      <c r="E18" s="196">
        <v>346.527</v>
      </c>
      <c r="F18" s="196">
        <v>235.394</v>
      </c>
      <c r="G18" s="196">
        <v>111.133</v>
      </c>
      <c r="H18" s="196">
        <v>0</v>
      </c>
      <c r="I18" s="196">
        <v>111.133</v>
      </c>
      <c r="J18" s="196">
        <v>111.133</v>
      </c>
      <c r="K18" s="194"/>
    </row>
    <row r="19" spans="3:11" s="189" customFormat="1" ht="9.75" customHeight="1">
      <c r="C19" s="194"/>
      <c r="D19" s="195" t="s">
        <v>515</v>
      </c>
      <c r="E19" s="196">
        <v>485.686</v>
      </c>
      <c r="F19" s="196">
        <v>310.393</v>
      </c>
      <c r="G19" s="196">
        <v>175.293</v>
      </c>
      <c r="H19" s="196">
        <v>11</v>
      </c>
      <c r="I19" s="196">
        <v>168</v>
      </c>
      <c r="J19" s="196">
        <v>186.293</v>
      </c>
      <c r="K19" s="194"/>
    </row>
    <row r="20" spans="3:11" s="189" customFormat="1" ht="9.75" customHeight="1">
      <c r="C20" s="194"/>
      <c r="D20" s="195" t="s">
        <v>516</v>
      </c>
      <c r="E20" s="196">
        <v>296</v>
      </c>
      <c r="F20" s="196">
        <v>129</v>
      </c>
      <c r="G20" s="196">
        <v>167</v>
      </c>
      <c r="H20" s="196">
        <v>8</v>
      </c>
      <c r="I20" s="196">
        <v>155</v>
      </c>
      <c r="J20" s="196">
        <v>175</v>
      </c>
      <c r="K20" s="194"/>
    </row>
    <row r="21" spans="3:11" s="189" customFormat="1" ht="9.75" customHeight="1">
      <c r="C21" s="194"/>
      <c r="D21" s="195" t="s">
        <v>517</v>
      </c>
      <c r="E21" s="196">
        <v>3.072</v>
      </c>
      <c r="F21" s="196">
        <v>2.745</v>
      </c>
      <c r="G21" s="196">
        <v>0.327</v>
      </c>
      <c r="H21" s="196">
        <v>0</v>
      </c>
      <c r="I21" s="196">
        <v>0.083</v>
      </c>
      <c r="J21" s="196">
        <v>0.327</v>
      </c>
      <c r="K21" s="194"/>
    </row>
    <row r="22" spans="3:11" s="189" customFormat="1" ht="9.75" customHeight="1">
      <c r="C22" s="194"/>
      <c r="D22" s="195" t="s">
        <v>518</v>
      </c>
      <c r="E22" s="131">
        <v>42.701</v>
      </c>
      <c r="F22" s="131">
        <v>25.8</v>
      </c>
      <c r="G22" s="131">
        <v>16.901</v>
      </c>
      <c r="H22" s="196">
        <v>16.83</v>
      </c>
      <c r="I22" s="131">
        <v>32.903</v>
      </c>
      <c r="J22" s="131">
        <v>33.731</v>
      </c>
      <c r="K22" s="194"/>
    </row>
    <row r="23" spans="3:11" s="189" customFormat="1" ht="9.75" customHeight="1">
      <c r="C23" s="194"/>
      <c r="D23" s="195" t="s">
        <v>519</v>
      </c>
      <c r="E23" s="196">
        <v>44.01</v>
      </c>
      <c r="F23" s="196">
        <v>28.5</v>
      </c>
      <c r="G23" s="196">
        <v>15.51</v>
      </c>
      <c r="H23" s="196">
        <v>8.99</v>
      </c>
      <c r="I23" s="196">
        <v>25.897</v>
      </c>
      <c r="J23" s="196">
        <v>24.5</v>
      </c>
      <c r="K23" s="194"/>
    </row>
    <row r="24" spans="3:11" s="189" customFormat="1" ht="9.75" customHeight="1">
      <c r="C24" s="194"/>
      <c r="D24" s="195" t="s">
        <v>520</v>
      </c>
      <c r="E24" s="131">
        <v>2.03</v>
      </c>
      <c r="F24" s="131">
        <v>1.125</v>
      </c>
      <c r="G24" s="131">
        <v>0.905</v>
      </c>
      <c r="H24" s="196">
        <v>0.739</v>
      </c>
      <c r="I24" s="131">
        <v>1.6</v>
      </c>
      <c r="J24" s="131">
        <v>1.644</v>
      </c>
      <c r="K24" s="194"/>
    </row>
    <row r="25" spans="3:11" s="189" customFormat="1" ht="9.75" customHeight="1">
      <c r="C25" s="194"/>
      <c r="D25" s="195" t="s">
        <v>521</v>
      </c>
      <c r="E25" s="131">
        <v>55.707</v>
      </c>
      <c r="F25" s="131">
        <v>48.174</v>
      </c>
      <c r="G25" s="131">
        <v>7.533</v>
      </c>
      <c r="H25" s="196">
        <v>108.897</v>
      </c>
      <c r="I25" s="131">
        <v>115.657</v>
      </c>
      <c r="J25" s="131">
        <v>116.43</v>
      </c>
      <c r="K25" s="194"/>
    </row>
    <row r="26" spans="3:11" s="189" customFormat="1" ht="9.75" customHeight="1">
      <c r="C26" s="194"/>
      <c r="D26" s="195" t="s">
        <v>522</v>
      </c>
      <c r="E26" s="196" t="s">
        <v>534</v>
      </c>
      <c r="F26" s="196" t="s">
        <v>534</v>
      </c>
      <c r="G26" s="196" t="s">
        <v>534</v>
      </c>
      <c r="H26" s="196" t="s">
        <v>534</v>
      </c>
      <c r="I26" s="196" t="s">
        <v>534</v>
      </c>
      <c r="J26" s="196" t="s">
        <v>534</v>
      </c>
      <c r="K26" s="194"/>
    </row>
    <row r="27" spans="3:11" s="189" customFormat="1" ht="9.75" customHeight="1">
      <c r="C27" s="194"/>
      <c r="D27" s="195" t="s">
        <v>523</v>
      </c>
      <c r="E27" s="131">
        <v>29.77</v>
      </c>
      <c r="F27" s="131">
        <v>21.29</v>
      </c>
      <c r="G27" s="131">
        <v>8.48</v>
      </c>
      <c r="H27" s="196">
        <v>81.2</v>
      </c>
      <c r="I27" s="131">
        <v>86.3</v>
      </c>
      <c r="J27" s="131">
        <v>89.68</v>
      </c>
      <c r="K27" s="194"/>
    </row>
    <row r="28" spans="3:11" s="189" customFormat="1" ht="9.75" customHeight="1">
      <c r="C28" s="194"/>
      <c r="D28" s="195" t="s">
        <v>524</v>
      </c>
      <c r="E28" s="131">
        <v>98</v>
      </c>
      <c r="F28" s="131">
        <v>43</v>
      </c>
      <c r="G28" s="131">
        <v>55</v>
      </c>
      <c r="H28" s="196">
        <v>29</v>
      </c>
      <c r="I28" s="131">
        <v>84</v>
      </c>
      <c r="J28" s="131">
        <v>84</v>
      </c>
      <c r="K28" s="194"/>
    </row>
    <row r="29" spans="3:11" s="189" customFormat="1" ht="9.75" customHeight="1">
      <c r="C29" s="194"/>
      <c r="D29" s="195" t="s">
        <v>525</v>
      </c>
      <c r="E29" s="196">
        <v>193.1</v>
      </c>
      <c r="F29" s="196">
        <v>138.3</v>
      </c>
      <c r="G29" s="196">
        <v>54.8</v>
      </c>
      <c r="H29" s="196">
        <v>8.3</v>
      </c>
      <c r="I29" s="196">
        <v>63.1</v>
      </c>
      <c r="J29" s="196">
        <v>63.1</v>
      </c>
      <c r="K29" s="194"/>
    </row>
    <row r="30" spans="3:11" s="189" customFormat="1" ht="9.75" customHeight="1">
      <c r="C30" s="194"/>
      <c r="D30" s="195" t="s">
        <v>526</v>
      </c>
      <c r="E30" s="131">
        <v>82.164</v>
      </c>
      <c r="F30" s="131">
        <v>43.571</v>
      </c>
      <c r="G30" s="131">
        <v>38.593</v>
      </c>
      <c r="H30" s="196">
        <v>35</v>
      </c>
      <c r="I30" s="131">
        <v>34</v>
      </c>
      <c r="J30" s="131">
        <v>73.593</v>
      </c>
      <c r="K30" s="194"/>
    </row>
    <row r="31" spans="3:11" s="189" customFormat="1" ht="9.75" customHeight="1">
      <c r="C31" s="194"/>
      <c r="D31" s="195" t="s">
        <v>527</v>
      </c>
      <c r="E31" s="131">
        <v>154</v>
      </c>
      <c r="F31" s="131">
        <v>114.585</v>
      </c>
      <c r="G31" s="131">
        <v>39.415</v>
      </c>
      <c r="H31" s="196">
        <v>186.32</v>
      </c>
      <c r="I31" s="131">
        <v>245.622</v>
      </c>
      <c r="J31" s="131">
        <v>225.735</v>
      </c>
      <c r="K31" s="194"/>
    </row>
    <row r="32" spans="3:11" s="189" customFormat="1" ht="9.75" customHeight="1">
      <c r="C32" s="194"/>
      <c r="D32" s="195" t="s">
        <v>528</v>
      </c>
      <c r="E32" s="196">
        <v>31.746</v>
      </c>
      <c r="F32" s="196">
        <v>13.15</v>
      </c>
      <c r="G32" s="196">
        <v>18.596</v>
      </c>
      <c r="H32" s="196">
        <v>13.496</v>
      </c>
      <c r="I32" s="196">
        <v>32.274</v>
      </c>
      <c r="J32" s="196">
        <v>32.092</v>
      </c>
      <c r="K32" s="194"/>
    </row>
    <row r="33" spans="3:11" s="189" customFormat="1" ht="9.75" customHeight="1">
      <c r="C33" s="194"/>
      <c r="D33" s="195" t="s">
        <v>529</v>
      </c>
      <c r="E33" s="131">
        <v>37.352</v>
      </c>
      <c r="F33" s="131">
        <v>24.278</v>
      </c>
      <c r="G33" s="131">
        <v>13.074</v>
      </c>
      <c r="H33" s="196">
        <v>67.252</v>
      </c>
      <c r="I33" s="131">
        <v>81.68</v>
      </c>
      <c r="J33" s="131">
        <v>80.326</v>
      </c>
      <c r="K33" s="194"/>
    </row>
    <row r="34" spans="3:11" s="189" customFormat="1" ht="9.75" customHeight="1">
      <c r="C34" s="194"/>
      <c r="D34" s="195" t="s">
        <v>530</v>
      </c>
      <c r="E34" s="131">
        <v>222</v>
      </c>
      <c r="F34" s="131">
        <v>115</v>
      </c>
      <c r="G34" s="131">
        <v>107</v>
      </c>
      <c r="H34" s="196">
        <v>3.2</v>
      </c>
      <c r="I34" s="131">
        <v>110</v>
      </c>
      <c r="J34" s="131">
        <v>110</v>
      </c>
      <c r="K34" s="194"/>
    </row>
    <row r="35" spans="3:12" s="189" customFormat="1" ht="9.75" customHeight="1">
      <c r="C35" s="194"/>
      <c r="D35" s="195" t="s">
        <v>531</v>
      </c>
      <c r="E35" s="131">
        <v>313.86</v>
      </c>
      <c r="F35" s="131">
        <v>141.15</v>
      </c>
      <c r="G35" s="131">
        <v>172.71</v>
      </c>
      <c r="H35" s="196">
        <v>11.83</v>
      </c>
      <c r="I35" s="131">
        <v>194.63</v>
      </c>
      <c r="J35" s="131">
        <v>183.36</v>
      </c>
      <c r="K35" s="194"/>
      <c r="L35" s="197"/>
    </row>
    <row r="36" spans="3:12" s="189" customFormat="1" ht="9.75" customHeight="1">
      <c r="C36" s="198"/>
      <c r="D36" s="199" t="s">
        <v>532</v>
      </c>
      <c r="E36" s="200">
        <v>283.699</v>
      </c>
      <c r="F36" s="200">
        <v>111.198</v>
      </c>
      <c r="G36" s="200">
        <v>172.502</v>
      </c>
      <c r="H36" s="200">
        <v>2.841</v>
      </c>
      <c r="I36" s="200">
        <v>175.342</v>
      </c>
      <c r="J36" s="200">
        <v>175.342</v>
      </c>
      <c r="K36" s="198"/>
      <c r="L36" s="197"/>
    </row>
    <row r="37" spans="3:12" s="189" customFormat="1" ht="9.75" customHeight="1">
      <c r="C37" s="190"/>
      <c r="D37" s="191" t="s">
        <v>594</v>
      </c>
      <c r="E37" s="192">
        <v>200</v>
      </c>
      <c r="F37" s="192">
        <v>30</v>
      </c>
      <c r="G37" s="192">
        <v>170</v>
      </c>
      <c r="H37" s="192" t="s">
        <v>572</v>
      </c>
      <c r="I37" s="192">
        <v>170</v>
      </c>
      <c r="J37" s="192">
        <v>170</v>
      </c>
      <c r="K37" s="190"/>
      <c r="L37" s="201"/>
    </row>
    <row r="38" spans="3:12" s="189" customFormat="1" ht="9.75" customHeight="1">
      <c r="C38" s="198"/>
      <c r="D38" s="199" t="s">
        <v>535</v>
      </c>
      <c r="E38" s="200">
        <v>470.671</v>
      </c>
      <c r="F38" s="200">
        <v>112</v>
      </c>
      <c r="G38" s="200">
        <v>377.29</v>
      </c>
      <c r="H38" s="200">
        <v>12.152</v>
      </c>
      <c r="I38" s="200">
        <v>389.442</v>
      </c>
      <c r="J38" s="200">
        <v>389.442</v>
      </c>
      <c r="K38" s="198"/>
      <c r="L38" s="201"/>
    </row>
    <row r="39" spans="3:12" s="189" customFormat="1" ht="9.75" customHeight="1">
      <c r="C39" s="202"/>
      <c r="D39" s="203" t="s">
        <v>595</v>
      </c>
      <c r="E39" s="204">
        <v>61.594</v>
      </c>
      <c r="F39" s="204">
        <v>21.603</v>
      </c>
      <c r="G39" s="204">
        <v>40.714</v>
      </c>
      <c r="H39" s="204">
        <v>12.798</v>
      </c>
      <c r="I39" s="204">
        <v>53.5</v>
      </c>
      <c r="J39" s="204">
        <v>53.512</v>
      </c>
      <c r="K39" s="202"/>
      <c r="L39" s="201"/>
    </row>
    <row r="40" spans="3:12" s="189" customFormat="1" ht="9.75" customHeight="1">
      <c r="C40" s="190"/>
      <c r="D40" s="191" t="s">
        <v>536</v>
      </c>
      <c r="E40" s="192">
        <v>63.139</v>
      </c>
      <c r="F40" s="192">
        <v>40.132</v>
      </c>
      <c r="G40" s="192">
        <v>23.007</v>
      </c>
      <c r="H40" s="192" t="s">
        <v>534</v>
      </c>
      <c r="I40" s="192" t="s">
        <v>534</v>
      </c>
      <c r="J40" s="192" t="s">
        <v>534</v>
      </c>
      <c r="K40" s="190"/>
      <c r="L40" s="201"/>
    </row>
    <row r="41" spans="3:12" s="189" customFormat="1" ht="9.75" customHeight="1">
      <c r="C41" s="205"/>
      <c r="D41" s="206" t="s">
        <v>537</v>
      </c>
      <c r="E41" s="193">
        <v>19.533</v>
      </c>
      <c r="F41" s="193" t="s">
        <v>534</v>
      </c>
      <c r="G41" s="193" t="s">
        <v>534</v>
      </c>
      <c r="H41" s="193">
        <v>1.014</v>
      </c>
      <c r="I41" s="193">
        <v>6.322</v>
      </c>
      <c r="J41" s="193" t="s">
        <v>534</v>
      </c>
      <c r="K41" s="205"/>
      <c r="L41" s="201"/>
    </row>
    <row r="42" spans="3:12" s="189" customFormat="1" ht="9.75" customHeight="1">
      <c r="C42" s="202"/>
      <c r="D42" s="203" t="s">
        <v>538</v>
      </c>
      <c r="E42" s="204">
        <v>501</v>
      </c>
      <c r="F42" s="204">
        <v>273.6</v>
      </c>
      <c r="G42" s="204">
        <v>227.4</v>
      </c>
      <c r="H42" s="204">
        <v>6.9</v>
      </c>
      <c r="I42" s="204">
        <v>178</v>
      </c>
      <c r="J42" s="204">
        <v>234.3</v>
      </c>
      <c r="K42" s="202"/>
      <c r="L42" s="201"/>
    </row>
    <row r="43" ht="9.75" customHeight="1">
      <c r="D43" s="207"/>
    </row>
    <row r="44" spans="4:6" ht="9.75" customHeight="1">
      <c r="D44" s="182" t="s">
        <v>628</v>
      </c>
      <c r="E44" s="208"/>
      <c r="F44" s="208"/>
    </row>
    <row r="45" ht="9.75" customHeight="1">
      <c r="D45" s="182" t="s">
        <v>629</v>
      </c>
    </row>
    <row r="46" ht="9.75" customHeight="1"/>
    <row r="47" ht="9.75" customHeight="1"/>
    <row r="49" ht="11.25">
      <c r="A49" s="207" t="s">
        <v>461</v>
      </c>
    </row>
    <row r="50" ht="11.25">
      <c r="A50" s="209" t="s">
        <v>630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U9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182" customWidth="1"/>
    <col min="3" max="3" width="2" style="182" customWidth="1"/>
    <col min="4" max="4" width="19.16015625" style="182" customWidth="1"/>
    <col min="5" max="6" width="16.5" style="182" customWidth="1"/>
    <col min="7" max="7" width="10.66015625" style="208" customWidth="1"/>
    <col min="8" max="16384" width="10.66015625" style="182" customWidth="1"/>
  </cols>
  <sheetData>
    <row r="1" spans="1:21" s="183" customFormat="1" ht="12.75">
      <c r="A1" s="181"/>
      <c r="G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s="184" customFormat="1" ht="11.25">
      <c r="A2" s="183"/>
      <c r="D2" s="184" t="s">
        <v>444</v>
      </c>
      <c r="G2" s="211"/>
      <c r="I2" s="212"/>
      <c r="J2" s="212"/>
      <c r="K2" s="212"/>
      <c r="L2" s="211"/>
      <c r="M2" s="211"/>
      <c r="N2" s="212"/>
      <c r="O2" s="211"/>
      <c r="P2" s="211"/>
      <c r="Q2" s="211"/>
      <c r="R2" s="211"/>
      <c r="S2" s="211"/>
      <c r="T2" s="211"/>
      <c r="U2" s="211"/>
    </row>
    <row r="3" spans="4:21" s="184" customFormat="1" ht="11.25">
      <c r="D3" s="184" t="s">
        <v>445</v>
      </c>
      <c r="G3" s="211"/>
      <c r="I3" s="212"/>
      <c r="J3" s="212"/>
      <c r="K3" s="212"/>
      <c r="L3" s="211"/>
      <c r="M3" s="213"/>
      <c r="N3" s="212"/>
      <c r="O3" s="213"/>
      <c r="P3" s="213"/>
      <c r="Q3" s="211"/>
      <c r="R3" s="211"/>
      <c r="S3" s="211"/>
      <c r="T3" s="211"/>
      <c r="U3" s="211"/>
    </row>
    <row r="4" spans="4:21" s="184" customFormat="1" ht="11.25">
      <c r="D4" s="184" t="s">
        <v>620</v>
      </c>
      <c r="G4" s="211"/>
      <c r="I4" s="212"/>
      <c r="J4" s="212"/>
      <c r="K4" s="212"/>
      <c r="L4" s="211"/>
      <c r="M4" s="213"/>
      <c r="N4" s="212"/>
      <c r="O4" s="213"/>
      <c r="P4" s="213"/>
      <c r="Q4" s="211"/>
      <c r="R4" s="211"/>
      <c r="S4" s="211"/>
      <c r="T4" s="211"/>
      <c r="U4" s="211"/>
    </row>
    <row r="5" spans="7:21" s="184" customFormat="1" ht="11.25">
      <c r="G5" s="211"/>
      <c r="I5" s="214"/>
      <c r="J5" s="212"/>
      <c r="K5" s="212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4:21" s="184" customFormat="1" ht="11.25">
      <c r="D6" s="184" t="s">
        <v>411</v>
      </c>
      <c r="G6" s="211"/>
      <c r="I6" s="214"/>
      <c r="J6" s="212"/>
      <c r="K6" s="212"/>
      <c r="L6" s="211"/>
      <c r="M6" s="211"/>
      <c r="N6" s="211"/>
      <c r="O6" s="211"/>
      <c r="P6" s="211"/>
      <c r="Q6" s="211"/>
      <c r="R6" s="211"/>
      <c r="S6" s="211"/>
      <c r="T6" s="211"/>
      <c r="U6" s="211"/>
    </row>
    <row r="7" spans="4:21" s="184" customFormat="1" ht="11.25">
      <c r="D7" s="184" t="s">
        <v>631</v>
      </c>
      <c r="G7" s="211"/>
      <c r="I7" s="214"/>
      <c r="J7" s="212"/>
      <c r="K7" s="212"/>
      <c r="L7" s="211"/>
      <c r="M7" s="211"/>
      <c r="N7" s="211"/>
      <c r="O7" s="211"/>
      <c r="P7" s="211"/>
      <c r="Q7" s="211"/>
      <c r="R7" s="211"/>
      <c r="S7" s="211"/>
      <c r="T7" s="211"/>
      <c r="U7" s="211"/>
    </row>
    <row r="8" spans="9:21" ht="12">
      <c r="I8" s="215"/>
      <c r="J8" s="216"/>
      <c r="K8" s="216"/>
      <c r="L8" s="208"/>
      <c r="M8" s="208"/>
      <c r="N8" s="208"/>
      <c r="O8" s="208"/>
      <c r="P8" s="208"/>
      <c r="Q8" s="208"/>
      <c r="R8" s="208"/>
      <c r="S8" s="208"/>
      <c r="T8" s="208"/>
      <c r="U8" s="208"/>
    </row>
    <row r="9" spans="5:21" ht="36">
      <c r="E9" s="217" t="s">
        <v>632</v>
      </c>
      <c r="F9" s="218" t="s">
        <v>632</v>
      </c>
      <c r="G9" s="218"/>
      <c r="I9" s="215"/>
      <c r="J9" s="216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</row>
    <row r="10" spans="3:18" ht="12">
      <c r="C10" s="189"/>
      <c r="D10" s="189" t="s">
        <v>530</v>
      </c>
      <c r="E10" s="219">
        <v>20.652</v>
      </c>
      <c r="F10" s="220">
        <v>20.652</v>
      </c>
      <c r="I10" s="215"/>
      <c r="J10" s="216"/>
      <c r="K10" s="208"/>
      <c r="L10" s="208"/>
      <c r="M10" s="208"/>
      <c r="N10" s="208"/>
      <c r="O10" s="208"/>
      <c r="P10" s="208"/>
      <c r="Q10" s="208"/>
      <c r="R10" s="208"/>
    </row>
    <row r="11" spans="3:18" ht="12">
      <c r="C11" s="189"/>
      <c r="D11" s="189" t="s">
        <v>531</v>
      </c>
      <c r="E11" s="219">
        <v>19.809</v>
      </c>
      <c r="F11" s="220">
        <v>19.809</v>
      </c>
      <c r="I11" s="215"/>
      <c r="J11" s="216"/>
      <c r="K11" s="208"/>
      <c r="L11" s="208"/>
      <c r="M11" s="208"/>
      <c r="N11" s="208"/>
      <c r="O11" s="208"/>
      <c r="P11" s="208"/>
      <c r="Q11" s="208"/>
      <c r="R11" s="208"/>
    </row>
    <row r="12" spans="3:18" ht="12">
      <c r="C12" s="189"/>
      <c r="D12" s="189" t="s">
        <v>528</v>
      </c>
      <c r="E12" s="219">
        <v>15.791</v>
      </c>
      <c r="F12" s="220">
        <v>15.791</v>
      </c>
      <c r="I12" s="215"/>
      <c r="J12" s="216"/>
      <c r="K12" s="208"/>
      <c r="L12" s="208"/>
      <c r="M12" s="208"/>
      <c r="N12" s="208"/>
      <c r="O12" s="208"/>
      <c r="P12" s="208"/>
      <c r="Q12" s="208"/>
      <c r="R12" s="208"/>
    </row>
    <row r="13" spans="3:18" ht="12">
      <c r="C13" s="189"/>
      <c r="D13" s="189" t="s">
        <v>518</v>
      </c>
      <c r="E13" s="219">
        <v>14.917</v>
      </c>
      <c r="F13" s="220">
        <v>14.917</v>
      </c>
      <c r="I13" s="215"/>
      <c r="J13" s="216"/>
      <c r="K13" s="208"/>
      <c r="L13" s="208"/>
      <c r="M13" s="208"/>
      <c r="N13" s="208"/>
      <c r="O13" s="208"/>
      <c r="P13" s="208"/>
      <c r="Q13" s="208"/>
      <c r="R13" s="208"/>
    </row>
    <row r="14" spans="3:18" ht="12">
      <c r="C14" s="189"/>
      <c r="D14" s="189" t="s">
        <v>529</v>
      </c>
      <c r="E14" s="219">
        <v>14.842</v>
      </c>
      <c r="F14" s="220">
        <v>14.842</v>
      </c>
      <c r="I14" s="215"/>
      <c r="J14" s="216"/>
      <c r="K14" s="208"/>
      <c r="L14" s="208"/>
      <c r="M14" s="208"/>
      <c r="N14" s="208"/>
      <c r="O14" s="208"/>
      <c r="P14" s="208"/>
      <c r="Q14" s="208"/>
      <c r="R14" s="208"/>
    </row>
    <row r="15" spans="3:18" ht="12">
      <c r="C15" s="189"/>
      <c r="D15" s="189" t="s">
        <v>507</v>
      </c>
      <c r="E15" s="219">
        <v>14.097</v>
      </c>
      <c r="F15" s="220">
        <v>14.097</v>
      </c>
      <c r="I15" s="215"/>
      <c r="J15" s="216"/>
      <c r="K15" s="208"/>
      <c r="L15" s="208"/>
      <c r="M15" s="208"/>
      <c r="N15" s="208"/>
      <c r="O15" s="208"/>
      <c r="P15" s="208"/>
      <c r="Q15" s="208"/>
      <c r="R15" s="208"/>
    </row>
    <row r="16" spans="3:18" ht="12">
      <c r="C16" s="189"/>
      <c r="D16" s="189" t="s">
        <v>521</v>
      </c>
      <c r="E16" s="219">
        <v>11.607</v>
      </c>
      <c r="F16" s="220">
        <v>11.607</v>
      </c>
      <c r="I16" s="215"/>
      <c r="J16" s="216"/>
      <c r="K16" s="208"/>
      <c r="L16" s="208"/>
      <c r="M16" s="208"/>
      <c r="N16" s="208"/>
      <c r="O16" s="208"/>
      <c r="P16" s="208"/>
      <c r="Q16" s="208"/>
      <c r="R16" s="208"/>
    </row>
    <row r="17" spans="3:18" ht="12">
      <c r="C17" s="189"/>
      <c r="D17" s="189" t="s">
        <v>512</v>
      </c>
      <c r="E17" s="219">
        <v>10.674</v>
      </c>
      <c r="F17" s="220">
        <v>10.674</v>
      </c>
      <c r="I17" s="215"/>
      <c r="J17" s="216"/>
      <c r="K17" s="208"/>
      <c r="L17" s="208"/>
      <c r="M17" s="208"/>
      <c r="N17" s="208"/>
      <c r="O17" s="208"/>
      <c r="P17" s="208"/>
      <c r="Q17" s="208"/>
      <c r="R17" s="208"/>
    </row>
    <row r="18" spans="3:18" ht="12">
      <c r="C18" s="189"/>
      <c r="D18" s="189" t="s">
        <v>527</v>
      </c>
      <c r="E18" s="219">
        <v>10.5</v>
      </c>
      <c r="F18" s="220">
        <v>10.5</v>
      </c>
      <c r="I18" s="215"/>
      <c r="J18" s="216"/>
      <c r="K18" s="208"/>
      <c r="L18" s="208"/>
      <c r="M18" s="208"/>
      <c r="N18" s="208"/>
      <c r="O18" s="208"/>
      <c r="P18" s="208"/>
      <c r="Q18" s="208"/>
      <c r="R18" s="208"/>
    </row>
    <row r="19" spans="3:18" ht="12">
      <c r="C19" s="189"/>
      <c r="D19" s="189" t="s">
        <v>524</v>
      </c>
      <c r="E19" s="219">
        <v>10.054</v>
      </c>
      <c r="F19" s="220">
        <v>10.054</v>
      </c>
      <c r="I19" s="215"/>
      <c r="J19" s="216"/>
      <c r="K19" s="208"/>
      <c r="L19" s="208"/>
      <c r="M19" s="208"/>
      <c r="N19" s="208"/>
      <c r="O19" s="208"/>
      <c r="P19" s="208"/>
      <c r="Q19" s="208"/>
      <c r="R19" s="208"/>
    </row>
    <row r="20" spans="3:18" ht="12">
      <c r="C20" s="189"/>
      <c r="D20" s="189" t="s">
        <v>511</v>
      </c>
      <c r="E20" s="219">
        <v>9.211</v>
      </c>
      <c r="F20" s="220">
        <v>9.211</v>
      </c>
      <c r="I20" s="215"/>
      <c r="J20" s="216"/>
      <c r="K20" s="208"/>
      <c r="L20" s="208"/>
      <c r="M20" s="208"/>
      <c r="N20" s="208"/>
      <c r="O20" s="208"/>
      <c r="P20" s="208"/>
      <c r="Q20" s="208"/>
      <c r="R20" s="208"/>
    </row>
    <row r="21" spans="3:18" ht="12">
      <c r="C21" s="189"/>
      <c r="D21" s="189" t="s">
        <v>519</v>
      </c>
      <c r="E21" s="219">
        <v>7.314</v>
      </c>
      <c r="F21" s="220">
        <v>7.314</v>
      </c>
      <c r="I21" s="215"/>
      <c r="J21" s="216"/>
      <c r="K21" s="208"/>
      <c r="L21" s="208"/>
      <c r="M21" s="208"/>
      <c r="N21" s="208"/>
      <c r="O21" s="208"/>
      <c r="P21" s="208"/>
      <c r="Q21" s="208"/>
      <c r="R21" s="208"/>
    </row>
    <row r="22" spans="3:18" ht="12">
      <c r="C22" s="189"/>
      <c r="D22" s="189" t="s">
        <v>526</v>
      </c>
      <c r="E22" s="219">
        <v>6.925</v>
      </c>
      <c r="F22" s="220">
        <v>6.925</v>
      </c>
      <c r="I22" s="215"/>
      <c r="J22" s="216"/>
      <c r="K22" s="208"/>
      <c r="L22" s="208"/>
      <c r="M22" s="208"/>
      <c r="N22" s="208"/>
      <c r="O22" s="208"/>
      <c r="P22" s="208"/>
      <c r="Q22" s="208"/>
      <c r="R22" s="208"/>
    </row>
    <row r="23" spans="3:18" ht="12">
      <c r="C23" s="189"/>
      <c r="D23" s="189" t="s">
        <v>513</v>
      </c>
      <c r="E23" s="219">
        <v>6.394</v>
      </c>
      <c r="F23" s="220">
        <v>6.394</v>
      </c>
      <c r="I23" s="215"/>
      <c r="J23" s="216"/>
      <c r="K23" s="208"/>
      <c r="L23" s="208"/>
      <c r="M23" s="208"/>
      <c r="N23" s="208"/>
      <c r="O23" s="208"/>
      <c r="P23" s="208"/>
      <c r="Q23" s="208"/>
      <c r="R23" s="208"/>
    </row>
    <row r="24" spans="3:18" ht="12">
      <c r="C24" s="189"/>
      <c r="D24" s="189" t="s">
        <v>523</v>
      </c>
      <c r="E24" s="219">
        <v>5.44</v>
      </c>
      <c r="F24" s="220">
        <v>5.44</v>
      </c>
      <c r="I24" s="215"/>
      <c r="J24" s="216"/>
      <c r="K24" s="208"/>
      <c r="L24" s="208"/>
      <c r="M24" s="208"/>
      <c r="N24" s="208"/>
      <c r="O24" s="208"/>
      <c r="P24" s="208"/>
      <c r="Q24" s="208"/>
      <c r="R24" s="208"/>
    </row>
    <row r="25" spans="3:18" ht="12">
      <c r="C25" s="189"/>
      <c r="D25" s="189" t="s">
        <v>520</v>
      </c>
      <c r="E25" s="219">
        <v>3.332</v>
      </c>
      <c r="F25" s="220">
        <v>3.332</v>
      </c>
      <c r="I25" s="215"/>
      <c r="J25" s="216"/>
      <c r="K25" s="208"/>
      <c r="L25" s="208"/>
      <c r="M25" s="208"/>
      <c r="N25" s="208"/>
      <c r="O25" s="208"/>
      <c r="P25" s="208"/>
      <c r="Q25" s="208"/>
      <c r="R25" s="208"/>
    </row>
    <row r="26" spans="3:18" ht="12">
      <c r="C26" s="189"/>
      <c r="D26" s="189" t="s">
        <v>509</v>
      </c>
      <c r="E26" s="219">
        <v>2.965</v>
      </c>
      <c r="F26" s="220">
        <v>2.965</v>
      </c>
      <c r="I26" s="215"/>
      <c r="J26" s="216"/>
      <c r="K26" s="208"/>
      <c r="L26" s="208"/>
      <c r="M26" s="208"/>
      <c r="N26" s="208"/>
      <c r="O26" s="208"/>
      <c r="P26" s="208"/>
      <c r="Q26" s="208"/>
      <c r="R26" s="208"/>
    </row>
    <row r="27" spans="3:18" ht="11.25">
      <c r="C27" s="189"/>
      <c r="D27" s="189" t="s">
        <v>515</v>
      </c>
      <c r="E27" s="219">
        <v>2.894</v>
      </c>
      <c r="F27" s="220">
        <v>2.894</v>
      </c>
      <c r="I27" s="215"/>
      <c r="J27" s="216"/>
      <c r="K27" s="208"/>
      <c r="L27" s="208"/>
      <c r="M27" s="208"/>
      <c r="N27" s="208"/>
      <c r="O27" s="208"/>
      <c r="P27" s="208"/>
      <c r="Q27" s="208"/>
      <c r="R27" s="208"/>
    </row>
    <row r="28" spans="3:18" ht="11.25">
      <c r="C28" s="189"/>
      <c r="D28" s="189" t="s">
        <v>516</v>
      </c>
      <c r="E28" s="219">
        <v>2.914</v>
      </c>
      <c r="F28" s="220">
        <v>2.914</v>
      </c>
      <c r="I28" s="215"/>
      <c r="J28" s="216"/>
      <c r="K28" s="208"/>
      <c r="L28" s="208"/>
      <c r="M28" s="208"/>
      <c r="N28" s="208"/>
      <c r="O28" s="208"/>
      <c r="P28" s="208"/>
      <c r="Q28" s="208"/>
      <c r="R28" s="208"/>
    </row>
    <row r="29" spans="3:18" ht="11.25">
      <c r="C29" s="189"/>
      <c r="D29" s="189" t="s">
        <v>543</v>
      </c>
      <c r="E29" s="219">
        <v>2.866</v>
      </c>
      <c r="F29" s="220">
        <v>2.866</v>
      </c>
      <c r="I29" s="215"/>
      <c r="J29" s="216"/>
      <c r="K29" s="208"/>
      <c r="L29" s="208"/>
      <c r="M29" s="208"/>
      <c r="N29" s="208"/>
      <c r="O29" s="208"/>
      <c r="P29" s="208"/>
      <c r="Q29" s="208"/>
      <c r="R29" s="208"/>
    </row>
    <row r="30" spans="3:18" ht="11.25">
      <c r="C30" s="189"/>
      <c r="D30" s="189" t="s">
        <v>514</v>
      </c>
      <c r="E30" s="219">
        <v>2.425</v>
      </c>
      <c r="F30" s="220">
        <v>2.425</v>
      </c>
      <c r="I30" s="215"/>
      <c r="J30" s="216"/>
      <c r="K30" s="208"/>
      <c r="L30" s="208"/>
      <c r="M30" s="208"/>
      <c r="N30" s="208"/>
      <c r="O30" s="208"/>
      <c r="P30" s="208"/>
      <c r="Q30" s="208"/>
      <c r="R30" s="208"/>
    </row>
    <row r="31" spans="3:18" ht="11.25">
      <c r="C31" s="189"/>
      <c r="D31" s="189" t="s">
        <v>510</v>
      </c>
      <c r="E31" s="219">
        <v>2.293</v>
      </c>
      <c r="F31" s="220">
        <v>2.293</v>
      </c>
      <c r="I31" s="215"/>
      <c r="J31" s="216"/>
      <c r="K31" s="208"/>
      <c r="L31" s="208"/>
      <c r="M31" s="208"/>
      <c r="N31" s="208"/>
      <c r="O31" s="208"/>
      <c r="P31" s="208"/>
      <c r="Q31" s="208"/>
      <c r="R31" s="208"/>
    </row>
    <row r="32" spans="3:18" ht="11.25">
      <c r="C32" s="189"/>
      <c r="D32" s="189" t="s">
        <v>506</v>
      </c>
      <c r="E32" s="219">
        <v>1.869</v>
      </c>
      <c r="F32" s="220">
        <v>1.869</v>
      </c>
      <c r="I32" s="215"/>
      <c r="J32" s="216"/>
      <c r="K32" s="208"/>
      <c r="L32" s="208"/>
      <c r="M32" s="208"/>
      <c r="N32" s="208"/>
      <c r="O32" s="208"/>
      <c r="P32" s="208"/>
      <c r="Q32" s="208"/>
      <c r="R32" s="208"/>
    </row>
    <row r="33" spans="3:18" ht="11.25">
      <c r="C33" s="189"/>
      <c r="D33" s="189" t="s">
        <v>525</v>
      </c>
      <c r="E33" s="219">
        <v>1.655</v>
      </c>
      <c r="F33" s="220">
        <v>1.655</v>
      </c>
      <c r="I33" s="215"/>
      <c r="J33" s="216"/>
      <c r="K33" s="208"/>
      <c r="L33" s="208"/>
      <c r="M33" s="208"/>
      <c r="N33" s="208"/>
      <c r="O33" s="208"/>
      <c r="P33" s="208"/>
      <c r="Q33" s="208"/>
      <c r="R33" s="208"/>
    </row>
    <row r="34" spans="3:18" ht="11.25">
      <c r="C34" s="189"/>
      <c r="D34" s="189" t="s">
        <v>544</v>
      </c>
      <c r="E34" s="219">
        <v>1.526</v>
      </c>
      <c r="F34" s="220">
        <v>1.526</v>
      </c>
      <c r="I34" s="215"/>
      <c r="J34" s="216"/>
      <c r="K34" s="208"/>
      <c r="L34" s="208"/>
      <c r="M34" s="208"/>
      <c r="N34" s="208"/>
      <c r="O34" s="208"/>
      <c r="P34" s="208"/>
      <c r="Q34" s="208"/>
      <c r="R34" s="208"/>
    </row>
    <row r="35" spans="3:18" ht="11.25">
      <c r="C35" s="189"/>
      <c r="D35" s="189" t="s">
        <v>517</v>
      </c>
      <c r="E35" s="219">
        <v>0.41</v>
      </c>
      <c r="F35" s="220">
        <v>0.41</v>
      </c>
      <c r="I35" s="215"/>
      <c r="J35" s="216"/>
      <c r="K35" s="208"/>
      <c r="L35" s="208"/>
      <c r="M35" s="208"/>
      <c r="N35" s="208"/>
      <c r="O35" s="208"/>
      <c r="P35" s="208"/>
      <c r="Q35" s="208"/>
      <c r="R35" s="208"/>
    </row>
    <row r="36" spans="3:18" ht="11.25">
      <c r="C36" s="189"/>
      <c r="D36" s="189" t="s">
        <v>594</v>
      </c>
      <c r="E36" s="219">
        <v>532.3</v>
      </c>
      <c r="F36" s="220">
        <v>37.3</v>
      </c>
      <c r="I36" s="215"/>
      <c r="J36" s="216"/>
      <c r="K36" s="208"/>
      <c r="L36" s="208"/>
      <c r="M36" s="208"/>
      <c r="N36" s="208"/>
      <c r="O36" s="208"/>
      <c r="P36" s="208"/>
      <c r="Q36" s="208"/>
      <c r="R36" s="208"/>
    </row>
    <row r="37" spans="3:18" ht="11.25">
      <c r="C37" s="189"/>
      <c r="D37" s="189" t="s">
        <v>535</v>
      </c>
      <c r="E37" s="219">
        <v>81.1</v>
      </c>
      <c r="F37" s="220">
        <v>26.1</v>
      </c>
      <c r="I37" s="215"/>
      <c r="J37" s="216"/>
      <c r="K37" s="208"/>
      <c r="L37" s="208"/>
      <c r="M37" s="208"/>
      <c r="N37" s="208"/>
      <c r="O37" s="208"/>
      <c r="P37" s="208"/>
      <c r="Q37" s="208"/>
      <c r="R37" s="208"/>
    </row>
    <row r="38" spans="3:18" ht="11.25">
      <c r="C38" s="189"/>
      <c r="D38" s="189" t="s">
        <v>595</v>
      </c>
      <c r="E38" s="219">
        <v>6.948</v>
      </c>
      <c r="F38" s="220">
        <v>6.948</v>
      </c>
      <c r="I38" s="215"/>
      <c r="J38" s="216"/>
      <c r="K38" s="208"/>
      <c r="L38" s="208"/>
      <c r="M38" s="208"/>
      <c r="N38" s="208"/>
      <c r="O38" s="208"/>
      <c r="P38" s="208"/>
      <c r="Q38" s="208"/>
      <c r="R38" s="208"/>
    </row>
    <row r="39" spans="3:18" ht="11.25">
      <c r="C39" s="189"/>
      <c r="D39" s="189" t="s">
        <v>538</v>
      </c>
      <c r="E39" s="219">
        <v>3.276</v>
      </c>
      <c r="F39" s="220">
        <v>3.276</v>
      </c>
      <c r="I39" s="215"/>
      <c r="J39" s="216"/>
      <c r="K39" s="208"/>
      <c r="L39" s="208"/>
      <c r="M39" s="208"/>
      <c r="N39" s="208"/>
      <c r="O39" s="208"/>
      <c r="P39" s="208"/>
      <c r="Q39" s="208"/>
      <c r="R39" s="208"/>
    </row>
    <row r="40" ht="11.25">
      <c r="D40" s="221"/>
    </row>
    <row r="41" spans="4:12" ht="24.75" customHeight="1">
      <c r="D41" s="465" t="s">
        <v>633</v>
      </c>
      <c r="E41" s="465"/>
      <c r="F41" s="465"/>
      <c r="G41" s="465"/>
      <c r="H41" s="465"/>
      <c r="I41" s="222"/>
      <c r="J41" s="222"/>
      <c r="K41" s="222"/>
      <c r="L41" s="222"/>
    </row>
    <row r="42" spans="4:6" ht="11.25">
      <c r="D42" s="182" t="s">
        <v>629</v>
      </c>
      <c r="E42" s="223"/>
      <c r="F42" s="223"/>
    </row>
    <row r="43" spans="4:6" ht="11.25">
      <c r="D43" s="208"/>
      <c r="E43" s="223"/>
      <c r="F43" s="223"/>
    </row>
    <row r="44" spans="4:6" ht="11.25">
      <c r="D44" s="208"/>
      <c r="E44" s="223"/>
      <c r="F44" s="223"/>
    </row>
    <row r="45" spans="4:6" ht="11.25">
      <c r="D45" s="208"/>
      <c r="E45" s="223"/>
      <c r="F45" s="223"/>
    </row>
    <row r="46" spans="4:6" ht="11.25">
      <c r="D46" s="208"/>
      <c r="E46" s="223"/>
      <c r="F46" s="223"/>
    </row>
    <row r="47" spans="1:6" ht="11.25">
      <c r="A47" s="207" t="s">
        <v>461</v>
      </c>
      <c r="D47" s="208"/>
      <c r="E47" s="223"/>
      <c r="F47" s="223"/>
    </row>
    <row r="48" spans="1:6" ht="11.25">
      <c r="A48" s="209" t="s">
        <v>0</v>
      </c>
      <c r="D48" s="208"/>
      <c r="E48" s="223"/>
      <c r="F48" s="223"/>
    </row>
    <row r="49" spans="4:6" ht="11.25">
      <c r="D49" s="208"/>
      <c r="E49" s="223"/>
      <c r="F49" s="223"/>
    </row>
    <row r="50" spans="4:6" ht="11.25">
      <c r="D50" s="208"/>
      <c r="E50" s="223"/>
      <c r="F50" s="223"/>
    </row>
    <row r="51" spans="4:6" ht="11.25">
      <c r="D51" s="208"/>
      <c r="E51" s="223"/>
      <c r="F51" s="223"/>
    </row>
    <row r="52" spans="4:6" ht="11.25">
      <c r="D52" s="208"/>
      <c r="E52" s="223"/>
      <c r="F52" s="223"/>
    </row>
    <row r="53" spans="4:6" ht="11.25">
      <c r="D53" s="208"/>
      <c r="E53" s="223"/>
      <c r="F53" s="223"/>
    </row>
    <row r="54" spans="4:6" ht="11.25">
      <c r="D54" s="208"/>
      <c r="E54" s="223"/>
      <c r="F54" s="223"/>
    </row>
    <row r="55" spans="4:6" ht="11.25">
      <c r="D55" s="208"/>
      <c r="E55" s="223"/>
      <c r="F55" s="223"/>
    </row>
    <row r="56" spans="4:6" ht="11.25">
      <c r="D56" s="208"/>
      <c r="E56" s="223"/>
      <c r="F56" s="223"/>
    </row>
    <row r="57" spans="4:6" ht="11.25">
      <c r="D57" s="208"/>
      <c r="E57" s="223"/>
      <c r="F57" s="223"/>
    </row>
    <row r="58" spans="4:6" ht="11.25">
      <c r="D58" s="208"/>
      <c r="E58" s="223"/>
      <c r="F58" s="223"/>
    </row>
    <row r="59" spans="4:6" ht="11.25">
      <c r="D59" s="208"/>
      <c r="E59" s="223"/>
      <c r="F59" s="223"/>
    </row>
    <row r="60" spans="4:6" ht="11.25">
      <c r="D60" s="208"/>
      <c r="E60" s="223"/>
      <c r="F60" s="223"/>
    </row>
    <row r="61" spans="4:6" ht="11.25">
      <c r="D61" s="208"/>
      <c r="E61" s="223"/>
      <c r="F61" s="223"/>
    </row>
    <row r="62" spans="4:6" ht="11.25">
      <c r="D62" s="208"/>
      <c r="E62" s="223"/>
      <c r="F62" s="223"/>
    </row>
    <row r="63" spans="4:6" ht="11.25">
      <c r="D63" s="208"/>
      <c r="E63" s="223"/>
      <c r="F63" s="223"/>
    </row>
    <row r="64" spans="4:6" ht="11.25">
      <c r="D64" s="208"/>
      <c r="E64" s="223"/>
      <c r="F64" s="223"/>
    </row>
    <row r="65" spans="4:6" ht="11.25">
      <c r="D65" s="208"/>
      <c r="E65" s="223"/>
      <c r="F65" s="223"/>
    </row>
    <row r="66" spans="4:6" ht="11.25">
      <c r="D66" s="208"/>
      <c r="E66" s="223"/>
      <c r="F66" s="223"/>
    </row>
    <row r="67" spans="4:6" ht="11.25">
      <c r="D67" s="208"/>
      <c r="E67" s="223"/>
      <c r="F67" s="223"/>
    </row>
    <row r="68" spans="4:6" ht="11.25">
      <c r="D68" s="208"/>
      <c r="E68" s="223"/>
      <c r="F68" s="223"/>
    </row>
    <row r="69" spans="4:6" ht="11.25">
      <c r="D69" s="208"/>
      <c r="E69" s="223"/>
      <c r="F69" s="223"/>
    </row>
    <row r="70" spans="4:6" ht="11.25">
      <c r="D70" s="208"/>
      <c r="E70" s="223"/>
      <c r="F70" s="223"/>
    </row>
    <row r="71" spans="4:6" ht="11.25">
      <c r="D71" s="208"/>
      <c r="E71" s="208"/>
      <c r="F71" s="208"/>
    </row>
    <row r="72" spans="4:6" ht="11.25">
      <c r="D72" s="208"/>
      <c r="E72" s="208"/>
      <c r="F72" s="208"/>
    </row>
    <row r="73" spans="4:6" ht="11.25">
      <c r="D73" s="208"/>
      <c r="E73" s="208"/>
      <c r="F73" s="208"/>
    </row>
    <row r="74" spans="4:6" ht="11.25">
      <c r="D74" s="208"/>
      <c r="E74" s="208"/>
      <c r="F74" s="208"/>
    </row>
    <row r="75" spans="4:6" ht="11.25">
      <c r="D75" s="208"/>
      <c r="E75" s="208"/>
      <c r="F75" s="208"/>
    </row>
    <row r="76" spans="4:6" ht="11.25">
      <c r="D76" s="208"/>
      <c r="E76" s="208"/>
      <c r="F76" s="208"/>
    </row>
    <row r="77" spans="4:6" ht="11.25">
      <c r="D77" s="208"/>
      <c r="E77" s="208"/>
      <c r="F77" s="208"/>
    </row>
    <row r="78" spans="4:6" ht="11.25">
      <c r="D78" s="208"/>
      <c r="E78" s="208"/>
      <c r="F78" s="208"/>
    </row>
    <row r="79" spans="4:6" ht="11.25">
      <c r="D79" s="208"/>
      <c r="E79" s="208"/>
      <c r="F79" s="208"/>
    </row>
    <row r="80" spans="4:6" ht="11.25">
      <c r="D80" s="208"/>
      <c r="E80" s="208"/>
      <c r="F80" s="208"/>
    </row>
    <row r="81" spans="4:6" ht="11.25">
      <c r="D81" s="208"/>
      <c r="E81" s="208"/>
      <c r="F81" s="208"/>
    </row>
    <row r="82" spans="4:6" ht="11.25">
      <c r="D82" s="208"/>
      <c r="E82" s="208"/>
      <c r="F82" s="208"/>
    </row>
    <row r="83" spans="4:6" ht="11.25">
      <c r="D83" s="208"/>
      <c r="E83" s="208"/>
      <c r="F83" s="208"/>
    </row>
    <row r="84" spans="4:6" ht="11.25">
      <c r="D84" s="208"/>
      <c r="E84" s="208"/>
      <c r="F84" s="208"/>
    </row>
    <row r="85" spans="4:6" ht="11.25">
      <c r="D85" s="208"/>
      <c r="E85" s="208"/>
      <c r="F85" s="208"/>
    </row>
    <row r="86" spans="4:6" ht="11.25">
      <c r="D86" s="208"/>
      <c r="E86" s="208"/>
      <c r="F86" s="208"/>
    </row>
    <row r="87" spans="4:6" ht="11.25">
      <c r="D87" s="208"/>
      <c r="E87" s="208"/>
      <c r="F87" s="208"/>
    </row>
    <row r="88" spans="4:6" ht="11.25">
      <c r="D88" s="208"/>
      <c r="E88" s="208"/>
      <c r="F88" s="208"/>
    </row>
    <row r="89" spans="4:6" ht="11.25">
      <c r="D89" s="208"/>
      <c r="E89" s="208"/>
      <c r="F89" s="208"/>
    </row>
    <row r="90" spans="4:6" ht="11.25">
      <c r="D90" s="208"/>
      <c r="E90" s="208"/>
      <c r="F90" s="208"/>
    </row>
    <row r="91" spans="4:6" ht="11.25">
      <c r="D91" s="208"/>
      <c r="E91" s="208"/>
      <c r="F91" s="208"/>
    </row>
    <row r="92" spans="4:6" ht="11.25">
      <c r="D92" s="208"/>
      <c r="E92" s="208"/>
      <c r="F92" s="208"/>
    </row>
    <row r="93" spans="4:6" ht="11.25">
      <c r="D93" s="208"/>
      <c r="E93" s="208"/>
      <c r="F93" s="208"/>
    </row>
  </sheetData>
  <mergeCells count="1">
    <mergeCell ref="D41:H4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5"/>
  <dimension ref="A1:M5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182" customWidth="1"/>
    <col min="3" max="3" width="2" style="182" customWidth="1"/>
    <col min="4" max="4" width="16.16015625" style="182" customWidth="1"/>
    <col min="5" max="5" width="7.33203125" style="182" customWidth="1"/>
    <col min="6" max="6" width="11.83203125" style="182" customWidth="1"/>
    <col min="7" max="7" width="12.33203125" style="182" customWidth="1"/>
    <col min="8" max="8" width="3.33203125" style="182" customWidth="1"/>
    <col min="9" max="9" width="7.33203125" style="182" customWidth="1"/>
    <col min="10" max="10" width="11.83203125" style="182" customWidth="1"/>
    <col min="11" max="11" width="12" style="182" customWidth="1"/>
    <col min="12" max="12" width="3.16015625" style="182" customWidth="1"/>
    <col min="13" max="13" width="7.83203125" style="182" customWidth="1"/>
    <col min="14" max="16384" width="10.66015625" style="182" customWidth="1"/>
  </cols>
  <sheetData>
    <row r="1" ht="12.75">
      <c r="A1" s="224"/>
    </row>
    <row r="2" spans="1:4" s="184" customFormat="1" ht="11.25">
      <c r="A2" s="183"/>
      <c r="D2" s="184" t="s">
        <v>444</v>
      </c>
    </row>
    <row r="3" s="184" customFormat="1" ht="11.25">
      <c r="D3" s="184" t="s">
        <v>445</v>
      </c>
    </row>
    <row r="4" s="184" customFormat="1" ht="11.25">
      <c r="D4" s="184" t="s">
        <v>620</v>
      </c>
    </row>
    <row r="5" s="184" customFormat="1" ht="11.25"/>
    <row r="6" s="184" customFormat="1" ht="11.25">
      <c r="D6" s="184" t="s">
        <v>412</v>
      </c>
    </row>
    <row r="7" s="184" customFormat="1" ht="11.25">
      <c r="D7" s="184" t="s">
        <v>1</v>
      </c>
    </row>
    <row r="9" spans="3:13" ht="11.25" customHeight="1">
      <c r="C9" s="225"/>
      <c r="D9" s="226"/>
      <c r="E9" s="466" t="s">
        <v>2</v>
      </c>
      <c r="F9" s="466"/>
      <c r="G9" s="466"/>
      <c r="H9" s="467"/>
      <c r="I9" s="468" t="s">
        <v>3</v>
      </c>
      <c r="J9" s="466"/>
      <c r="K9" s="466"/>
      <c r="L9" s="466"/>
      <c r="M9" s="183"/>
    </row>
    <row r="10" spans="3:12" s="189" customFormat="1" ht="11.25" customHeight="1">
      <c r="C10" s="227"/>
      <c r="D10" s="228"/>
      <c r="E10" s="229">
        <v>1997</v>
      </c>
      <c r="F10" s="229">
        <v>2002</v>
      </c>
      <c r="G10" s="229">
        <v>2007</v>
      </c>
      <c r="H10" s="228"/>
      <c r="I10" s="230">
        <v>1997</v>
      </c>
      <c r="J10" s="229">
        <v>2002</v>
      </c>
      <c r="K10" s="229">
        <v>2007</v>
      </c>
      <c r="L10" s="227"/>
    </row>
    <row r="11" spans="3:13" s="189" customFormat="1" ht="9.75" customHeight="1">
      <c r="C11" s="190"/>
      <c r="D11" s="231" t="s">
        <v>506</v>
      </c>
      <c r="E11" s="232">
        <v>645.8</v>
      </c>
      <c r="F11" s="232">
        <v>661.7</v>
      </c>
      <c r="G11" s="232" t="s">
        <v>534</v>
      </c>
      <c r="H11" s="233"/>
      <c r="I11" s="234">
        <v>6928.8</v>
      </c>
      <c r="J11" s="232">
        <v>6075.7</v>
      </c>
      <c r="K11" s="232" t="s">
        <v>534</v>
      </c>
      <c r="L11" s="235"/>
      <c r="M11" s="201"/>
    </row>
    <row r="12" spans="2:13" s="189" customFormat="1" ht="9.75" customHeight="1">
      <c r="B12" s="201"/>
      <c r="C12" s="194"/>
      <c r="D12" s="236" t="s">
        <v>507</v>
      </c>
      <c r="E12" s="237">
        <v>798.3</v>
      </c>
      <c r="F12" s="237">
        <v>492.7</v>
      </c>
      <c r="G12" s="237">
        <v>473.2</v>
      </c>
      <c r="H12" s="238"/>
      <c r="I12" s="239">
        <v>6735.2</v>
      </c>
      <c r="J12" s="237">
        <v>6095.9</v>
      </c>
      <c r="K12" s="237">
        <v>5708.3</v>
      </c>
      <c r="L12" s="240"/>
      <c r="M12" s="241"/>
    </row>
    <row r="13" spans="2:13" s="189" customFormat="1" ht="9.75" customHeight="1">
      <c r="B13" s="201"/>
      <c r="C13" s="194"/>
      <c r="D13" s="236" t="s">
        <v>508</v>
      </c>
      <c r="E13" s="237">
        <v>586.5</v>
      </c>
      <c r="F13" s="237">
        <v>540.1</v>
      </c>
      <c r="G13" s="237">
        <v>380.6</v>
      </c>
      <c r="H13" s="238"/>
      <c r="I13" s="239">
        <v>1906</v>
      </c>
      <c r="J13" s="237">
        <v>1368.1</v>
      </c>
      <c r="K13" s="237">
        <v>1588.7</v>
      </c>
      <c r="L13" s="240"/>
      <c r="M13" s="241"/>
    </row>
    <row r="14" spans="3:13" s="189" customFormat="1" ht="9.75" customHeight="1">
      <c r="C14" s="194"/>
      <c r="D14" s="236" t="s">
        <v>509</v>
      </c>
      <c r="E14" s="237">
        <v>916.5</v>
      </c>
      <c r="F14" s="237">
        <v>649.5</v>
      </c>
      <c r="G14" s="237" t="s">
        <v>534</v>
      </c>
      <c r="H14" s="238"/>
      <c r="I14" s="239">
        <v>16</v>
      </c>
      <c r="J14" s="237">
        <v>18.4</v>
      </c>
      <c r="K14" s="237" t="s">
        <v>534</v>
      </c>
      <c r="L14" s="240"/>
      <c r="M14" s="241"/>
    </row>
    <row r="15" spans="3:13" s="189" customFormat="1" ht="9.75" customHeight="1">
      <c r="C15" s="194"/>
      <c r="D15" s="236" t="s">
        <v>4</v>
      </c>
      <c r="E15" s="242">
        <v>6710</v>
      </c>
      <c r="F15" s="242">
        <v>6203.8</v>
      </c>
      <c r="G15" s="242">
        <v>5825</v>
      </c>
      <c r="H15" s="238"/>
      <c r="I15" s="243">
        <v>33880</v>
      </c>
      <c r="J15" s="242">
        <v>31802.4</v>
      </c>
      <c r="K15" s="242">
        <v>26476</v>
      </c>
      <c r="L15" s="240"/>
      <c r="M15" s="241"/>
    </row>
    <row r="16" spans="3:13" s="189" customFormat="1" ht="9.75" customHeight="1">
      <c r="C16" s="194"/>
      <c r="D16" s="236" t="s">
        <v>511</v>
      </c>
      <c r="E16" s="242">
        <v>322</v>
      </c>
      <c r="F16" s="242">
        <v>236.4</v>
      </c>
      <c r="G16" s="242" t="s">
        <v>534</v>
      </c>
      <c r="H16" s="238"/>
      <c r="I16" s="243">
        <v>1306</v>
      </c>
      <c r="J16" s="242">
        <v>1176.8</v>
      </c>
      <c r="K16" s="242" t="s">
        <v>534</v>
      </c>
      <c r="L16" s="240"/>
      <c r="M16" s="241"/>
    </row>
    <row r="17" spans="3:13" s="189" customFormat="1" ht="9.75" customHeight="1">
      <c r="C17" s="194"/>
      <c r="D17" s="236" t="s">
        <v>512</v>
      </c>
      <c r="E17" s="242" t="s">
        <v>534</v>
      </c>
      <c r="F17" s="242" t="s">
        <v>534</v>
      </c>
      <c r="G17" s="242">
        <v>213</v>
      </c>
      <c r="H17" s="238"/>
      <c r="I17" s="243" t="s">
        <v>534</v>
      </c>
      <c r="J17" s="242" t="s">
        <v>534</v>
      </c>
      <c r="K17" s="242">
        <v>517</v>
      </c>
      <c r="L17" s="240"/>
      <c r="M17" s="241"/>
    </row>
    <row r="18" spans="2:13" s="189" customFormat="1" ht="9.75" customHeight="1">
      <c r="B18" s="201"/>
      <c r="C18" s="194"/>
      <c r="D18" s="236" t="s">
        <v>5</v>
      </c>
      <c r="E18" s="237">
        <v>3118.8</v>
      </c>
      <c r="F18" s="237">
        <v>3187.8</v>
      </c>
      <c r="G18" s="237">
        <v>3651.1</v>
      </c>
      <c r="H18" s="238"/>
      <c r="I18" s="239">
        <v>4602.5</v>
      </c>
      <c r="J18" s="237">
        <v>6071.7</v>
      </c>
      <c r="K18" s="237">
        <v>5820.5</v>
      </c>
      <c r="L18" s="240"/>
      <c r="M18" s="241"/>
    </row>
    <row r="19" spans="2:13" s="189" customFormat="1" ht="9.75" customHeight="1">
      <c r="B19" s="201"/>
      <c r="C19" s="194"/>
      <c r="D19" s="236" t="s">
        <v>6</v>
      </c>
      <c r="E19" s="242">
        <v>4249.8</v>
      </c>
      <c r="F19" s="242">
        <v>5310.4</v>
      </c>
      <c r="G19" s="242">
        <v>6022</v>
      </c>
      <c r="H19" s="238"/>
      <c r="I19" s="243">
        <v>30352.7</v>
      </c>
      <c r="J19" s="242">
        <v>32210.3</v>
      </c>
      <c r="K19" s="242">
        <v>27738</v>
      </c>
      <c r="L19" s="240"/>
      <c r="M19" s="241"/>
    </row>
    <row r="20" spans="3:13" s="189" customFormat="1" ht="9.75" customHeight="1">
      <c r="C20" s="194"/>
      <c r="D20" s="236" t="s">
        <v>7</v>
      </c>
      <c r="E20" s="242" t="s">
        <v>534</v>
      </c>
      <c r="F20" s="242">
        <v>6240</v>
      </c>
      <c r="G20" s="242">
        <v>6184.4</v>
      </c>
      <c r="H20" s="238"/>
      <c r="I20" s="243" t="s">
        <v>534</v>
      </c>
      <c r="J20" s="242">
        <v>26922.5</v>
      </c>
      <c r="K20" s="242">
        <v>26367.8</v>
      </c>
      <c r="L20" s="240"/>
      <c r="M20" s="241"/>
    </row>
    <row r="21" spans="3:13" s="189" customFormat="1" ht="9.75" customHeight="1">
      <c r="C21" s="194"/>
      <c r="D21" s="236" t="s">
        <v>516</v>
      </c>
      <c r="E21" s="242" t="s">
        <v>534</v>
      </c>
      <c r="F21" s="242" t="s">
        <v>534</v>
      </c>
      <c r="G21" s="242" t="s">
        <v>534</v>
      </c>
      <c r="H21" s="238"/>
      <c r="I21" s="243" t="s">
        <v>534</v>
      </c>
      <c r="J21" s="242" t="s">
        <v>534</v>
      </c>
      <c r="K21" s="242" t="s">
        <v>534</v>
      </c>
      <c r="L21" s="240"/>
      <c r="M21" s="241"/>
    </row>
    <row r="22" spans="2:13" s="189" customFormat="1" ht="9.75" customHeight="1">
      <c r="B22" s="201"/>
      <c r="C22" s="194"/>
      <c r="D22" s="236" t="s">
        <v>8</v>
      </c>
      <c r="E22" s="242">
        <v>142.9</v>
      </c>
      <c r="F22" s="242">
        <v>145</v>
      </c>
      <c r="G22" s="242">
        <v>145</v>
      </c>
      <c r="H22" s="238"/>
      <c r="I22" s="243">
        <v>33.7</v>
      </c>
      <c r="J22" s="242">
        <v>61.7</v>
      </c>
      <c r="K22" s="242">
        <v>63.6</v>
      </c>
      <c r="L22" s="240"/>
      <c r="M22" s="241"/>
    </row>
    <row r="23" spans="2:13" s="189" customFormat="1" ht="9.75" customHeight="1">
      <c r="B23" s="201"/>
      <c r="C23" s="194"/>
      <c r="D23" s="236" t="s">
        <v>518</v>
      </c>
      <c r="E23" s="237">
        <v>167</v>
      </c>
      <c r="F23" s="237">
        <v>114.6</v>
      </c>
      <c r="G23" s="237">
        <v>107.6</v>
      </c>
      <c r="H23" s="238"/>
      <c r="I23" s="239">
        <v>195.9</v>
      </c>
      <c r="J23" s="237">
        <v>141.6</v>
      </c>
      <c r="K23" s="237">
        <v>103.8</v>
      </c>
      <c r="L23" s="240"/>
      <c r="M23" s="241"/>
    </row>
    <row r="24" spans="2:13" s="189" customFormat="1" ht="9.75" customHeight="1">
      <c r="B24" s="201"/>
      <c r="C24" s="194"/>
      <c r="D24" s="236" t="s">
        <v>519</v>
      </c>
      <c r="E24" s="242">
        <v>234</v>
      </c>
      <c r="F24" s="242">
        <v>157.5</v>
      </c>
      <c r="G24" s="242">
        <v>175.4</v>
      </c>
      <c r="H24" s="238"/>
      <c r="I24" s="243">
        <v>4552</v>
      </c>
      <c r="J24" s="242">
        <v>2966.2</v>
      </c>
      <c r="K24" s="242">
        <v>2093.6</v>
      </c>
      <c r="L24" s="240"/>
      <c r="M24" s="241"/>
    </row>
    <row r="25" spans="3:13" s="189" customFormat="1" ht="9.75" customHeight="1">
      <c r="C25" s="194"/>
      <c r="D25" s="236" t="s">
        <v>520</v>
      </c>
      <c r="E25" s="237" t="s">
        <v>534</v>
      </c>
      <c r="F25" s="237" t="s">
        <v>534</v>
      </c>
      <c r="G25" s="237" t="s">
        <v>534</v>
      </c>
      <c r="H25" s="238"/>
      <c r="I25" s="239" t="s">
        <v>534</v>
      </c>
      <c r="J25" s="237" t="s">
        <v>534</v>
      </c>
      <c r="K25" s="237" t="s">
        <v>534</v>
      </c>
      <c r="L25" s="240"/>
      <c r="M25" s="241"/>
    </row>
    <row r="26" spans="2:13" s="189" customFormat="1" ht="9.75" customHeight="1">
      <c r="B26" s="201"/>
      <c r="C26" s="194"/>
      <c r="D26" s="236" t="s">
        <v>9</v>
      </c>
      <c r="E26" s="237">
        <v>850.6</v>
      </c>
      <c r="F26" s="237">
        <v>730</v>
      </c>
      <c r="G26" s="237">
        <v>540.5</v>
      </c>
      <c r="H26" s="238"/>
      <c r="I26" s="239" t="s">
        <v>534</v>
      </c>
      <c r="J26" s="237" t="s">
        <v>534</v>
      </c>
      <c r="K26" s="237" t="s">
        <v>534</v>
      </c>
      <c r="L26" s="240"/>
      <c r="M26" s="241"/>
    </row>
    <row r="27" spans="2:13" s="189" customFormat="1" ht="9.75" customHeight="1">
      <c r="B27" s="201"/>
      <c r="C27" s="194"/>
      <c r="D27" s="236" t="s">
        <v>522</v>
      </c>
      <c r="E27" s="242">
        <v>20.4</v>
      </c>
      <c r="F27" s="242">
        <v>16.3</v>
      </c>
      <c r="G27" s="242">
        <v>14</v>
      </c>
      <c r="H27" s="238"/>
      <c r="I27" s="243">
        <v>0</v>
      </c>
      <c r="J27" s="242">
        <v>0</v>
      </c>
      <c r="K27" s="242">
        <v>0</v>
      </c>
      <c r="L27" s="240"/>
      <c r="M27" s="241"/>
    </row>
    <row r="28" spans="2:13" s="189" customFormat="1" ht="9.75" customHeight="1">
      <c r="B28" s="201"/>
      <c r="C28" s="194"/>
      <c r="D28" s="236" t="s">
        <v>10</v>
      </c>
      <c r="E28" s="237">
        <v>1152.9</v>
      </c>
      <c r="F28" s="237">
        <v>976.5</v>
      </c>
      <c r="G28" s="237">
        <v>1059</v>
      </c>
      <c r="H28" s="238"/>
      <c r="I28" s="239">
        <v>5353.6</v>
      </c>
      <c r="J28" s="237">
        <v>7938.2</v>
      </c>
      <c r="K28" s="237">
        <v>8720</v>
      </c>
      <c r="L28" s="240"/>
      <c r="M28" s="241"/>
    </row>
    <row r="29" spans="3:13" s="189" customFormat="1" ht="9.75" customHeight="1">
      <c r="C29" s="194"/>
      <c r="D29" s="236" t="s">
        <v>524</v>
      </c>
      <c r="E29" s="237">
        <v>1147.7</v>
      </c>
      <c r="F29" s="237" t="s">
        <v>534</v>
      </c>
      <c r="G29" s="237" t="s">
        <v>534</v>
      </c>
      <c r="H29" s="238"/>
      <c r="I29" s="239">
        <v>2496.3</v>
      </c>
      <c r="J29" s="237" t="s">
        <v>534</v>
      </c>
      <c r="K29" s="237" t="s">
        <v>534</v>
      </c>
      <c r="L29" s="240"/>
      <c r="M29" s="241"/>
    </row>
    <row r="30" spans="3:13" s="189" customFormat="1" ht="9.75" customHeight="1">
      <c r="C30" s="194"/>
      <c r="D30" s="236" t="s">
        <v>525</v>
      </c>
      <c r="E30" s="242">
        <v>2870.6</v>
      </c>
      <c r="F30" s="242" t="s">
        <v>534</v>
      </c>
      <c r="G30" s="242" t="s">
        <v>534</v>
      </c>
      <c r="H30" s="238"/>
      <c r="I30" s="243">
        <v>9928.3</v>
      </c>
      <c r="J30" s="242" t="s">
        <v>534</v>
      </c>
      <c r="K30" s="242" t="s">
        <v>534</v>
      </c>
      <c r="L30" s="240"/>
      <c r="M30" s="241"/>
    </row>
    <row r="31" spans="3:13" s="189" customFormat="1" ht="9.75" customHeight="1">
      <c r="C31" s="194"/>
      <c r="D31" s="236" t="s">
        <v>526</v>
      </c>
      <c r="E31" s="237" t="s">
        <v>534</v>
      </c>
      <c r="F31" s="237" t="s">
        <v>534</v>
      </c>
      <c r="G31" s="237" t="s">
        <v>534</v>
      </c>
      <c r="H31" s="238"/>
      <c r="I31" s="239" t="s">
        <v>534</v>
      </c>
      <c r="J31" s="237" t="s">
        <v>534</v>
      </c>
      <c r="K31" s="237" t="s">
        <v>534</v>
      </c>
      <c r="L31" s="240"/>
      <c r="M31" s="241"/>
    </row>
    <row r="32" spans="2:13" s="189" customFormat="1" ht="9.75" customHeight="1">
      <c r="B32" s="201"/>
      <c r="C32" s="194"/>
      <c r="D32" s="236" t="s">
        <v>527</v>
      </c>
      <c r="E32" s="237">
        <v>1260</v>
      </c>
      <c r="F32" s="237">
        <v>860</v>
      </c>
      <c r="G32" s="237">
        <v>508</v>
      </c>
      <c r="H32" s="238"/>
      <c r="I32" s="239">
        <v>8000</v>
      </c>
      <c r="J32" s="237">
        <v>6379</v>
      </c>
      <c r="K32" s="237">
        <v>5425.7</v>
      </c>
      <c r="L32" s="240"/>
      <c r="M32" s="241"/>
    </row>
    <row r="33" spans="2:13" s="189" customFormat="1" ht="9.75" customHeight="1">
      <c r="B33" s="201"/>
      <c r="C33" s="194"/>
      <c r="D33" s="236" t="s">
        <v>528</v>
      </c>
      <c r="E33" s="242">
        <v>159.1</v>
      </c>
      <c r="F33" s="242">
        <v>207.9</v>
      </c>
      <c r="G33" s="242">
        <v>190.5</v>
      </c>
      <c r="H33" s="238"/>
      <c r="I33" s="243" t="s">
        <v>534</v>
      </c>
      <c r="J33" s="242">
        <v>691.3</v>
      </c>
      <c r="K33" s="242">
        <v>744.9</v>
      </c>
      <c r="L33" s="240"/>
      <c r="M33" s="241"/>
    </row>
    <row r="34" spans="2:13" s="189" customFormat="1" ht="9.75" customHeight="1">
      <c r="B34" s="201"/>
      <c r="C34" s="194"/>
      <c r="D34" s="236" t="s">
        <v>529</v>
      </c>
      <c r="E34" s="237">
        <v>498</v>
      </c>
      <c r="F34" s="237">
        <v>410.4</v>
      </c>
      <c r="G34" s="237">
        <v>358.4</v>
      </c>
      <c r="H34" s="238"/>
      <c r="I34" s="239">
        <v>812</v>
      </c>
      <c r="J34" s="237">
        <v>684</v>
      </c>
      <c r="K34" s="237">
        <v>329.5</v>
      </c>
      <c r="L34" s="240"/>
      <c r="M34" s="241"/>
    </row>
    <row r="35" spans="3:13" s="189" customFormat="1" ht="9.75" customHeight="1">
      <c r="C35" s="194"/>
      <c r="D35" s="236" t="s">
        <v>530</v>
      </c>
      <c r="E35" s="237" t="s">
        <v>534</v>
      </c>
      <c r="F35" s="244">
        <v>284.7</v>
      </c>
      <c r="G35" s="237" t="s">
        <v>534</v>
      </c>
      <c r="H35" s="238"/>
      <c r="I35" s="239" t="s">
        <v>534</v>
      </c>
      <c r="J35" s="237" t="s">
        <v>534</v>
      </c>
      <c r="K35" s="237" t="s">
        <v>534</v>
      </c>
      <c r="L35" s="240"/>
      <c r="M35" s="241"/>
    </row>
    <row r="36" spans="2:13" s="189" customFormat="1" ht="9.75" customHeight="1">
      <c r="B36" s="201"/>
      <c r="C36" s="194"/>
      <c r="D36" s="236" t="s">
        <v>531</v>
      </c>
      <c r="E36" s="237">
        <v>654</v>
      </c>
      <c r="F36" s="237">
        <v>628</v>
      </c>
      <c r="G36" s="237">
        <v>346</v>
      </c>
      <c r="H36" s="238"/>
      <c r="I36" s="239">
        <v>2057</v>
      </c>
      <c r="J36" s="237">
        <v>2048</v>
      </c>
      <c r="K36" s="237">
        <v>2285</v>
      </c>
      <c r="L36" s="240"/>
      <c r="M36" s="241"/>
    </row>
    <row r="37" spans="3:13" s="189" customFormat="1" ht="9.75" customHeight="1">
      <c r="C37" s="198"/>
      <c r="D37" s="245" t="s">
        <v>11</v>
      </c>
      <c r="E37" s="246">
        <v>10524</v>
      </c>
      <c r="F37" s="246">
        <v>7503</v>
      </c>
      <c r="G37" s="246">
        <v>7005</v>
      </c>
      <c r="H37" s="247"/>
      <c r="I37" s="248">
        <v>2383</v>
      </c>
      <c r="J37" s="246">
        <v>2379</v>
      </c>
      <c r="K37" s="246">
        <v>2266</v>
      </c>
      <c r="L37" s="249"/>
      <c r="M37" s="201"/>
    </row>
    <row r="38" spans="3:13" s="189" customFormat="1" ht="9.75" customHeight="1">
      <c r="C38" s="190"/>
      <c r="D38" s="231" t="s">
        <v>594</v>
      </c>
      <c r="E38" s="232">
        <v>154</v>
      </c>
      <c r="F38" s="232">
        <v>160</v>
      </c>
      <c r="G38" s="232" t="s">
        <v>534</v>
      </c>
      <c r="H38" s="233"/>
      <c r="I38" s="234">
        <v>6</v>
      </c>
      <c r="J38" s="232">
        <v>5</v>
      </c>
      <c r="K38" s="232" t="s">
        <v>534</v>
      </c>
      <c r="L38" s="235"/>
      <c r="M38" s="201"/>
    </row>
    <row r="39" spans="3:13" s="189" customFormat="1" ht="9.75" customHeight="1">
      <c r="C39" s="198"/>
      <c r="D39" s="245" t="s">
        <v>535</v>
      </c>
      <c r="E39" s="246" t="s">
        <v>534</v>
      </c>
      <c r="F39" s="246" t="s">
        <v>534</v>
      </c>
      <c r="G39" s="246" t="s">
        <v>534</v>
      </c>
      <c r="H39" s="247"/>
      <c r="I39" s="248" t="s">
        <v>534</v>
      </c>
      <c r="J39" s="246" t="s">
        <v>534</v>
      </c>
      <c r="K39" s="246" t="s">
        <v>534</v>
      </c>
      <c r="L39" s="249"/>
      <c r="M39" s="201"/>
    </row>
    <row r="40" spans="3:13" s="189" customFormat="1" ht="9.75" customHeight="1">
      <c r="C40" s="202"/>
      <c r="D40" s="250" t="s">
        <v>12</v>
      </c>
      <c r="E40" s="251">
        <v>880.1</v>
      </c>
      <c r="F40" s="251">
        <v>854</v>
      </c>
      <c r="G40" s="251">
        <v>788</v>
      </c>
      <c r="H40" s="252"/>
      <c r="I40" s="253">
        <v>1678.4</v>
      </c>
      <c r="J40" s="251">
        <v>1674</v>
      </c>
      <c r="K40" s="251" t="s">
        <v>534</v>
      </c>
      <c r="L40" s="254"/>
      <c r="M40" s="201"/>
    </row>
    <row r="41" spans="3:13" s="189" customFormat="1" ht="9.75" customHeight="1">
      <c r="C41" s="190"/>
      <c r="D41" s="231" t="s">
        <v>536</v>
      </c>
      <c r="E41" s="232" t="s">
        <v>534</v>
      </c>
      <c r="F41" s="232" t="s">
        <v>534</v>
      </c>
      <c r="G41" s="232">
        <v>1162.2</v>
      </c>
      <c r="H41" s="233"/>
      <c r="I41" s="234" t="s">
        <v>534</v>
      </c>
      <c r="J41" s="232" t="s">
        <v>534</v>
      </c>
      <c r="K41" s="232" t="s">
        <v>534</v>
      </c>
      <c r="L41" s="235"/>
      <c r="M41" s="201"/>
    </row>
    <row r="42" spans="4:13" s="189" customFormat="1" ht="9.75" customHeight="1">
      <c r="D42" s="255" t="s">
        <v>537</v>
      </c>
      <c r="E42" s="256" t="s">
        <v>534</v>
      </c>
      <c r="F42" s="256">
        <v>48</v>
      </c>
      <c r="G42" s="256">
        <v>116</v>
      </c>
      <c r="H42" s="257"/>
      <c r="I42" s="258" t="s">
        <v>534</v>
      </c>
      <c r="J42" s="256">
        <v>585</v>
      </c>
      <c r="K42" s="256">
        <v>435</v>
      </c>
      <c r="L42" s="201"/>
      <c r="M42" s="201"/>
    </row>
    <row r="43" spans="3:13" s="189" customFormat="1" ht="9.75" customHeight="1">
      <c r="C43" s="202"/>
      <c r="D43" s="250" t="s">
        <v>13</v>
      </c>
      <c r="E43" s="251">
        <v>9330</v>
      </c>
      <c r="F43" s="251">
        <v>10990</v>
      </c>
      <c r="G43" s="251">
        <v>12096</v>
      </c>
      <c r="H43" s="252"/>
      <c r="I43" s="259">
        <v>26222</v>
      </c>
      <c r="J43" s="260">
        <v>33780</v>
      </c>
      <c r="K43" s="251" t="s">
        <v>534</v>
      </c>
      <c r="L43" s="254"/>
      <c r="M43" s="201"/>
    </row>
    <row r="44" ht="9.75" customHeight="1">
      <c r="D44" s="207"/>
    </row>
    <row r="45" ht="9.75" customHeight="1">
      <c r="D45" s="182" t="s">
        <v>14</v>
      </c>
    </row>
    <row r="46" ht="9.75" customHeight="1">
      <c r="D46" s="182" t="s">
        <v>15</v>
      </c>
    </row>
    <row r="47" ht="9.75" customHeight="1">
      <c r="D47" s="182" t="s">
        <v>16</v>
      </c>
    </row>
    <row r="48" ht="9.75" customHeight="1">
      <c r="D48" s="182" t="s">
        <v>17</v>
      </c>
    </row>
    <row r="49" ht="9.75" customHeight="1">
      <c r="D49" s="182" t="s">
        <v>18</v>
      </c>
    </row>
    <row r="50" ht="9.75" customHeight="1">
      <c r="D50" s="182" t="s">
        <v>19</v>
      </c>
    </row>
    <row r="51" ht="9.75" customHeight="1">
      <c r="D51" s="182" t="s">
        <v>20</v>
      </c>
    </row>
    <row r="52" ht="9.75" customHeight="1">
      <c r="D52" s="182" t="s">
        <v>21</v>
      </c>
    </row>
    <row r="53" ht="9.75" customHeight="1"/>
    <row r="54" ht="9.75" customHeight="1"/>
    <row r="57" ht="11.25">
      <c r="A57" s="207" t="s">
        <v>461</v>
      </c>
    </row>
    <row r="58" ht="11.25">
      <c r="A58" s="209" t="s">
        <v>22</v>
      </c>
    </row>
  </sheetData>
  <mergeCells count="2">
    <mergeCell ref="E9:H9"/>
    <mergeCell ref="I9:L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96"/>
  <sheetViews>
    <sheetView showGridLines="0" workbookViewId="0" topLeftCell="A1">
      <selection activeCell="A1" sqref="A1"/>
    </sheetView>
  </sheetViews>
  <sheetFormatPr defaultColWidth="12.83203125" defaultRowHeight="11.25"/>
  <cols>
    <col min="1" max="3" width="7.66015625" style="3" customWidth="1"/>
    <col min="4" max="4" width="68.5" style="3" customWidth="1"/>
    <col min="5" max="5" width="18.16015625" style="3" customWidth="1"/>
    <col min="6" max="7" width="17.5" style="3" bestFit="1" customWidth="1"/>
    <col min="8" max="9" width="12.83203125" style="3" customWidth="1"/>
    <col min="10" max="10" width="98.83203125" style="3" customWidth="1"/>
    <col min="11" max="16384" width="12.83203125" style="3" customWidth="1"/>
  </cols>
  <sheetData>
    <row r="1" ht="12.75">
      <c r="A1" s="1"/>
    </row>
    <row r="2" spans="1:4" ht="11.25">
      <c r="A2" s="5"/>
      <c r="D2" s="6" t="s">
        <v>444</v>
      </c>
    </row>
    <row r="3" ht="11.25">
      <c r="D3" s="6" t="s">
        <v>445</v>
      </c>
    </row>
    <row r="4" spans="3:7" ht="11.25">
      <c r="C4" s="17"/>
      <c r="D4" s="6" t="s">
        <v>446</v>
      </c>
      <c r="E4" s="17"/>
      <c r="F4" s="17"/>
      <c r="G4" s="17"/>
    </row>
    <row r="5" spans="3:7" ht="11.25">
      <c r="C5" s="17"/>
      <c r="D5" s="17"/>
      <c r="E5" s="17"/>
      <c r="F5" s="17"/>
      <c r="G5" s="17"/>
    </row>
    <row r="6" spans="1:7" ht="11.25">
      <c r="A6" s="17"/>
      <c r="D6" s="18" t="s">
        <v>395</v>
      </c>
      <c r="E6" s="17"/>
      <c r="F6" s="17"/>
      <c r="G6" s="17"/>
    </row>
    <row r="7" spans="3:7" ht="11.25">
      <c r="C7" s="17"/>
      <c r="D7" s="18" t="s">
        <v>451</v>
      </c>
      <c r="E7" s="17"/>
      <c r="F7" s="17"/>
      <c r="G7" s="17"/>
    </row>
    <row r="8" spans="3:7" ht="11.25">
      <c r="C8" s="17"/>
      <c r="D8" s="17"/>
      <c r="E8" s="17"/>
      <c r="F8" s="17"/>
      <c r="G8" s="17"/>
    </row>
    <row r="9" spans="3:7" ht="11.25">
      <c r="C9" s="17"/>
      <c r="D9" s="17"/>
      <c r="E9" s="450" t="s">
        <v>452</v>
      </c>
      <c r="F9" s="450"/>
      <c r="G9" s="17"/>
    </row>
    <row r="10" spans="3:7" ht="11.25">
      <c r="C10" s="17"/>
      <c r="D10" s="17"/>
      <c r="E10" s="19">
        <v>1996</v>
      </c>
      <c r="F10" s="20">
        <v>2006</v>
      </c>
      <c r="G10" s="20"/>
    </row>
    <row r="11" spans="2:7" ht="11.25">
      <c r="B11" s="21"/>
      <c r="C11" s="21"/>
      <c r="D11" s="17" t="s">
        <v>453</v>
      </c>
      <c r="E11" s="22">
        <v>341736.6588008279</v>
      </c>
      <c r="F11" s="22">
        <v>348164.91905527306</v>
      </c>
      <c r="G11" s="22"/>
    </row>
    <row r="12" spans="2:7" ht="11.25">
      <c r="B12" s="21"/>
      <c r="C12" s="21"/>
      <c r="D12" s="17" t="s">
        <v>454</v>
      </c>
      <c r="E12" s="22">
        <v>108936.27274699211</v>
      </c>
      <c r="F12" s="22">
        <v>106554.03823201939</v>
      </c>
      <c r="G12" s="22"/>
    </row>
    <row r="13" spans="2:7" ht="11.25">
      <c r="B13" s="21"/>
      <c r="C13" s="21"/>
      <c r="D13" s="17" t="s">
        <v>455</v>
      </c>
      <c r="E13" s="22">
        <v>4463238.839645844</v>
      </c>
      <c r="F13" s="22">
        <v>7019450.968952768</v>
      </c>
      <c r="G13" s="22"/>
    </row>
    <row r="14" spans="2:7" ht="11.25">
      <c r="B14" s="21"/>
      <c r="C14" s="21"/>
      <c r="D14" s="17" t="s">
        <v>456</v>
      </c>
      <c r="E14" s="22">
        <v>438180.42062213254</v>
      </c>
      <c r="F14" s="22">
        <v>684677.9906284818</v>
      </c>
      <c r="G14" s="22"/>
    </row>
    <row r="15" spans="2:7" ht="11.25">
      <c r="B15" s="21"/>
      <c r="C15" s="21"/>
      <c r="D15" s="17" t="s">
        <v>457</v>
      </c>
      <c r="E15" s="22">
        <v>1061784.9152602481</v>
      </c>
      <c r="F15" s="22">
        <v>1870501.480204557</v>
      </c>
      <c r="G15" s="22"/>
    </row>
    <row r="16" spans="2:7" ht="11.25">
      <c r="B16" s="23"/>
      <c r="C16" s="23"/>
      <c r="D16" s="17" t="s">
        <v>458</v>
      </c>
      <c r="E16" s="22">
        <v>8662264.790431704</v>
      </c>
      <c r="F16" s="22">
        <v>13188941.382249262</v>
      </c>
      <c r="G16" s="22"/>
    </row>
    <row r="17" spans="3:7" ht="11.25">
      <c r="C17" s="17"/>
      <c r="D17" s="17" t="s">
        <v>459</v>
      </c>
      <c r="E17" s="22">
        <v>15076141.897507748</v>
      </c>
      <c r="F17" s="22">
        <v>23218290.77932236</v>
      </c>
      <c r="G17" s="22"/>
    </row>
    <row r="18" spans="3:7" ht="11.25">
      <c r="C18" s="17"/>
      <c r="D18" s="17"/>
      <c r="E18" s="17"/>
      <c r="F18" s="17"/>
      <c r="G18" s="17"/>
    </row>
    <row r="19" spans="3:7" s="25" customFormat="1" ht="11.25">
      <c r="C19" s="24"/>
      <c r="D19" s="24" t="s">
        <v>460</v>
      </c>
      <c r="E19" s="24"/>
      <c r="F19" s="24"/>
      <c r="G19" s="24"/>
    </row>
    <row r="20" spans="3:7" ht="11.25">
      <c r="C20" s="17"/>
      <c r="D20" s="17"/>
      <c r="E20" s="17"/>
      <c r="F20" s="17"/>
      <c r="G20" s="17"/>
    </row>
    <row r="21" spans="3:7" ht="11.25">
      <c r="C21" s="17"/>
      <c r="D21" s="26" t="s">
        <v>461</v>
      </c>
      <c r="E21" s="17"/>
      <c r="F21" s="17"/>
      <c r="G21" s="17"/>
    </row>
    <row r="22" spans="3:7" ht="11.25">
      <c r="C22" s="17"/>
      <c r="D22" s="17" t="s">
        <v>462</v>
      </c>
      <c r="E22" s="17"/>
      <c r="F22" s="17"/>
      <c r="G22" s="17"/>
    </row>
    <row r="23" spans="3:7" ht="11.25">
      <c r="C23" s="17"/>
      <c r="D23" s="17"/>
      <c r="E23" s="17"/>
      <c r="F23" s="17"/>
      <c r="G23" s="17"/>
    </row>
    <row r="24" spans="3:7" ht="11.25">
      <c r="C24" s="17"/>
      <c r="D24" s="17"/>
      <c r="E24" s="17"/>
      <c r="F24" s="17"/>
      <c r="G24" s="17"/>
    </row>
    <row r="25" spans="3:7" ht="11.25">
      <c r="C25" s="17"/>
      <c r="D25" s="17"/>
      <c r="E25" s="17"/>
      <c r="F25" s="17"/>
      <c r="G25" s="17"/>
    </row>
    <row r="26" spans="3:7" ht="11.25">
      <c r="C26" s="17"/>
      <c r="D26" s="17"/>
      <c r="E26" s="17"/>
      <c r="F26" s="17"/>
      <c r="G26" s="17"/>
    </row>
    <row r="27" spans="3:7" ht="11.25">
      <c r="C27" s="17"/>
      <c r="E27" s="17"/>
      <c r="F27" s="17"/>
      <c r="G27" s="17"/>
    </row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>
      <c r="H41" s="27"/>
    </row>
    <row r="42" ht="11.25">
      <c r="H42" s="28"/>
    </row>
    <row r="43" ht="11.25">
      <c r="H43" s="28"/>
    </row>
    <row r="44" ht="11.25">
      <c r="H44" s="28"/>
    </row>
    <row r="45" ht="11.25">
      <c r="H45" s="28"/>
    </row>
    <row r="46" ht="11.25">
      <c r="H46" s="28"/>
    </row>
    <row r="47" ht="11.25">
      <c r="H47" s="28"/>
    </row>
    <row r="48" ht="11.25">
      <c r="H48" s="29"/>
    </row>
    <row r="51" spans="3:7" s="30" customFormat="1" ht="11.25">
      <c r="C51" s="3"/>
      <c r="D51" s="3"/>
      <c r="E51" s="3"/>
      <c r="F51" s="3"/>
      <c r="G51" s="3"/>
    </row>
    <row r="52" spans="3:7" s="30" customFormat="1" ht="11.25">
      <c r="C52" s="3"/>
      <c r="D52" s="3"/>
      <c r="E52" s="3"/>
      <c r="F52" s="3"/>
      <c r="G52" s="3"/>
    </row>
    <row r="53" spans="3:7" s="30" customFormat="1" ht="11.25">
      <c r="C53" s="3"/>
      <c r="D53" s="3"/>
      <c r="E53" s="3"/>
      <c r="F53" s="3"/>
      <c r="G53" s="3"/>
    </row>
    <row r="54" spans="3:7" s="30" customFormat="1" ht="11.25">
      <c r="C54" s="3"/>
      <c r="D54" s="3"/>
      <c r="E54" s="3"/>
      <c r="F54" s="3"/>
      <c r="G54" s="3"/>
    </row>
    <row r="55" spans="3:7" s="30" customFormat="1" ht="11.25">
      <c r="C55" s="3"/>
      <c r="D55" s="3"/>
      <c r="E55" s="3"/>
      <c r="F55" s="3"/>
      <c r="G55" s="3"/>
    </row>
    <row r="56" spans="3:7" s="30" customFormat="1" ht="11.25">
      <c r="C56" s="3"/>
      <c r="D56" s="3"/>
      <c r="E56" s="3"/>
      <c r="F56" s="3"/>
      <c r="G56" s="3"/>
    </row>
    <row r="57" spans="3:13" s="30" customFormat="1" ht="11.25">
      <c r="C57" s="3"/>
      <c r="D57" s="3"/>
      <c r="E57" s="3"/>
      <c r="F57" s="3"/>
      <c r="G57" s="3"/>
      <c r="I57" s="31"/>
      <c r="J57" s="31"/>
      <c r="K57" s="31"/>
      <c r="L57" s="31"/>
      <c r="M57" s="31"/>
    </row>
    <row r="58" spans="3:13" s="30" customFormat="1" ht="11.25">
      <c r="C58" s="3"/>
      <c r="D58" s="3"/>
      <c r="E58" s="3"/>
      <c r="F58" s="3"/>
      <c r="G58" s="3"/>
      <c r="I58" s="31"/>
      <c r="J58" s="31"/>
      <c r="K58" s="31"/>
      <c r="L58" s="31"/>
      <c r="M58" s="31"/>
    </row>
    <row r="59" spans="3:13" s="30" customFormat="1" ht="11.25">
      <c r="C59" s="3"/>
      <c r="D59" s="3"/>
      <c r="E59" s="3"/>
      <c r="F59" s="3"/>
      <c r="G59" s="3"/>
      <c r="I59" s="31"/>
      <c r="J59" s="31"/>
      <c r="K59" s="31"/>
      <c r="L59" s="31"/>
      <c r="M59" s="31"/>
    </row>
    <row r="60" spans="3:13" s="30" customFormat="1" ht="11.25">
      <c r="C60" s="3"/>
      <c r="D60" s="3"/>
      <c r="E60" s="3"/>
      <c r="F60" s="3"/>
      <c r="G60" s="3"/>
      <c r="I60" s="31"/>
      <c r="J60" s="31"/>
      <c r="K60" s="31"/>
      <c r="L60" s="31"/>
      <c r="M60" s="31"/>
    </row>
    <row r="61" spans="3:13" s="30" customFormat="1" ht="11.25">
      <c r="C61" s="3"/>
      <c r="D61" s="3"/>
      <c r="E61" s="3"/>
      <c r="F61" s="3"/>
      <c r="G61" s="3"/>
      <c r="I61" s="31"/>
      <c r="J61" s="31"/>
      <c r="K61" s="31"/>
      <c r="L61" s="31"/>
      <c r="M61" s="31"/>
    </row>
    <row r="62" spans="3:13" s="30" customFormat="1" ht="11.25">
      <c r="C62" s="3"/>
      <c r="D62" s="3"/>
      <c r="I62" s="31"/>
      <c r="J62" s="31"/>
      <c r="K62" s="31"/>
      <c r="L62" s="31"/>
      <c r="M62" s="31"/>
    </row>
    <row r="63" spans="3:13" s="30" customFormat="1" ht="11.25">
      <c r="C63" s="3"/>
      <c r="D63" s="3"/>
      <c r="I63" s="31"/>
      <c r="J63" s="31"/>
      <c r="K63" s="31"/>
      <c r="L63" s="31"/>
      <c r="M63" s="31"/>
    </row>
    <row r="64" spans="9:13" s="30" customFormat="1" ht="11.25">
      <c r="I64" s="31"/>
      <c r="J64" s="31"/>
      <c r="K64" s="31"/>
      <c r="L64" s="31"/>
      <c r="M64" s="31"/>
    </row>
    <row r="65" spans="9:13" s="30" customFormat="1" ht="11.25">
      <c r="I65" s="31"/>
      <c r="J65" s="31"/>
      <c r="K65" s="31"/>
      <c r="L65" s="31"/>
      <c r="M65" s="31"/>
    </row>
    <row r="66" spans="9:13" s="30" customFormat="1" ht="11.25">
      <c r="I66" s="31"/>
      <c r="J66" s="31"/>
      <c r="K66" s="31"/>
      <c r="L66" s="31"/>
      <c r="M66" s="31"/>
    </row>
    <row r="67" spans="9:13" s="30" customFormat="1" ht="11.25">
      <c r="I67" s="31"/>
      <c r="J67" s="31"/>
      <c r="K67" s="31"/>
      <c r="L67" s="31"/>
      <c r="M67" s="31"/>
    </row>
    <row r="68" spans="9:13" s="30" customFormat="1" ht="11.25">
      <c r="I68" s="31"/>
      <c r="J68" s="31"/>
      <c r="K68" s="31"/>
      <c r="L68" s="31"/>
      <c r="M68" s="31"/>
    </row>
    <row r="69" spans="9:13" s="30" customFormat="1" ht="11.25">
      <c r="I69" s="31"/>
      <c r="J69" s="31"/>
      <c r="K69" s="31"/>
      <c r="L69" s="31"/>
      <c r="M69" s="31"/>
    </row>
    <row r="70" spans="9:13" s="30" customFormat="1" ht="11.25">
      <c r="I70" s="31"/>
      <c r="J70" s="31"/>
      <c r="K70" s="31"/>
      <c r="L70" s="31"/>
      <c r="M70" s="31"/>
    </row>
    <row r="71" spans="9:13" s="30" customFormat="1" ht="11.25">
      <c r="I71" s="31"/>
      <c r="J71" s="31"/>
      <c r="K71" s="31"/>
      <c r="L71" s="31"/>
      <c r="M71" s="31"/>
    </row>
    <row r="72" spans="9:13" s="30" customFormat="1" ht="11.25">
      <c r="I72" s="31"/>
      <c r="J72" s="31"/>
      <c r="K72" s="31"/>
      <c r="L72" s="31"/>
      <c r="M72" s="31"/>
    </row>
    <row r="73" spans="9:13" s="30" customFormat="1" ht="11.25">
      <c r="I73" s="31"/>
      <c r="J73" s="31"/>
      <c r="K73" s="31"/>
      <c r="L73" s="31"/>
      <c r="M73" s="31"/>
    </row>
    <row r="74" spans="9:13" s="30" customFormat="1" ht="11.25">
      <c r="I74" s="31"/>
      <c r="J74" s="31"/>
      <c r="K74" s="31"/>
      <c r="L74" s="31"/>
      <c r="M74" s="31"/>
    </row>
    <row r="75" spans="9:13" s="30" customFormat="1" ht="11.25">
      <c r="I75" s="31"/>
      <c r="J75" s="31"/>
      <c r="K75" s="31"/>
      <c r="L75" s="31"/>
      <c r="M75" s="31"/>
    </row>
    <row r="76" spans="9:13" s="30" customFormat="1" ht="11.25">
      <c r="I76" s="31"/>
      <c r="J76" s="31"/>
      <c r="K76" s="31"/>
      <c r="L76" s="31"/>
      <c r="M76" s="31"/>
    </row>
    <row r="77" spans="9:13" s="30" customFormat="1" ht="11.25">
      <c r="I77" s="31"/>
      <c r="J77" s="31"/>
      <c r="K77" s="31"/>
      <c r="L77" s="31"/>
      <c r="M77" s="31"/>
    </row>
    <row r="78" spans="9:13" s="30" customFormat="1" ht="11.25">
      <c r="I78" s="31"/>
      <c r="J78" s="31"/>
      <c r="K78" s="31"/>
      <c r="L78" s="31"/>
      <c r="M78" s="31"/>
    </row>
    <row r="79" spans="9:13" s="30" customFormat="1" ht="11.25">
      <c r="I79" s="31"/>
      <c r="J79" s="31"/>
      <c r="K79" s="31"/>
      <c r="L79" s="31"/>
      <c r="M79" s="31"/>
    </row>
    <row r="80" spans="9:13" s="30" customFormat="1" ht="11.25">
      <c r="I80" s="31"/>
      <c r="J80" s="31"/>
      <c r="K80" s="31"/>
      <c r="L80" s="31"/>
      <c r="M80" s="31"/>
    </row>
    <row r="81" spans="9:13" s="30" customFormat="1" ht="11.25">
      <c r="I81" s="31"/>
      <c r="J81" s="31"/>
      <c r="K81" s="31"/>
      <c r="L81" s="31"/>
      <c r="M81" s="31"/>
    </row>
    <row r="82" spans="9:13" s="30" customFormat="1" ht="11.25">
      <c r="I82" s="31"/>
      <c r="J82" s="31"/>
      <c r="K82" s="31"/>
      <c r="L82" s="31"/>
      <c r="M82" s="31"/>
    </row>
    <row r="83" spans="9:13" s="30" customFormat="1" ht="11.25">
      <c r="I83" s="31"/>
      <c r="J83" s="31"/>
      <c r="K83" s="31"/>
      <c r="L83" s="31"/>
      <c r="M83" s="31"/>
    </row>
    <row r="84" spans="9:13" s="30" customFormat="1" ht="11.25">
      <c r="I84" s="31"/>
      <c r="J84" s="31"/>
      <c r="K84" s="31"/>
      <c r="L84" s="31"/>
      <c r="M84" s="31"/>
    </row>
    <row r="85" spans="9:13" s="30" customFormat="1" ht="11.25">
      <c r="I85" s="31"/>
      <c r="J85" s="31"/>
      <c r="K85" s="31"/>
      <c r="L85" s="31"/>
      <c r="M85" s="31"/>
    </row>
    <row r="86" spans="9:13" s="30" customFormat="1" ht="11.25">
      <c r="I86" s="31"/>
      <c r="J86" s="31"/>
      <c r="K86" s="31"/>
      <c r="L86" s="31"/>
      <c r="M86" s="31"/>
    </row>
    <row r="87" spans="9:13" s="30" customFormat="1" ht="11.25">
      <c r="I87" s="31"/>
      <c r="J87" s="31"/>
      <c r="K87" s="31"/>
      <c r="L87" s="31"/>
      <c r="M87" s="31"/>
    </row>
    <row r="88" spans="9:13" s="30" customFormat="1" ht="11.25">
      <c r="I88" s="31"/>
      <c r="J88" s="31"/>
      <c r="K88" s="31"/>
      <c r="L88" s="31"/>
      <c r="M88" s="31"/>
    </row>
    <row r="89" spans="9:13" s="30" customFormat="1" ht="11.25">
      <c r="I89" s="31"/>
      <c r="J89" s="31"/>
      <c r="K89" s="31"/>
      <c r="L89" s="31"/>
      <c r="M89" s="31"/>
    </row>
    <row r="90" spans="9:13" s="30" customFormat="1" ht="11.25">
      <c r="I90" s="31"/>
      <c r="J90" s="31"/>
      <c r="K90" s="31"/>
      <c r="L90" s="31"/>
      <c r="M90" s="31"/>
    </row>
    <row r="91" spans="9:13" s="30" customFormat="1" ht="11.25">
      <c r="I91" s="31"/>
      <c r="J91" s="31"/>
      <c r="K91" s="31"/>
      <c r="L91" s="31"/>
      <c r="M91" s="31"/>
    </row>
    <row r="92" spans="9:13" s="30" customFormat="1" ht="11.25">
      <c r="I92" s="31"/>
      <c r="J92" s="31"/>
      <c r="K92" s="31"/>
      <c r="L92" s="31"/>
      <c r="M92" s="31"/>
    </row>
    <row r="93" spans="9:13" s="30" customFormat="1" ht="11.25">
      <c r="I93" s="31"/>
      <c r="J93" s="31"/>
      <c r="K93" s="31"/>
      <c r="L93" s="31"/>
      <c r="M93" s="31"/>
    </row>
    <row r="94" spans="9:13" s="30" customFormat="1" ht="11.25">
      <c r="I94" s="31"/>
      <c r="J94" s="31"/>
      <c r="K94" s="31"/>
      <c r="L94" s="31"/>
      <c r="M94" s="31"/>
    </row>
    <row r="95" spans="9:13" s="30" customFormat="1" ht="11.25">
      <c r="I95" s="31"/>
      <c r="J95" s="31"/>
      <c r="K95" s="31"/>
      <c r="L95" s="31"/>
      <c r="M95" s="31"/>
    </row>
    <row r="96" spans="9:13" s="30" customFormat="1" ht="11.25">
      <c r="I96" s="31"/>
      <c r="J96" s="31"/>
      <c r="K96" s="31"/>
      <c r="L96" s="31"/>
      <c r="M96" s="31"/>
    </row>
    <row r="97" s="30" customFormat="1" ht="11.25"/>
    <row r="98" s="30" customFormat="1" ht="11.25"/>
    <row r="99" s="30" customFormat="1" ht="11.25"/>
    <row r="100" s="30" customFormat="1" ht="11.25"/>
    <row r="101" s="30" customFormat="1" ht="11.25"/>
    <row r="102" s="30" customFormat="1" ht="11.25"/>
    <row r="103" s="30" customFormat="1" ht="11.25"/>
    <row r="104" s="30" customFormat="1" ht="11.25"/>
    <row r="105" s="30" customFormat="1" ht="11.25"/>
    <row r="106" s="30" customFormat="1" ht="11.25"/>
    <row r="107" s="30" customFormat="1" ht="11.25"/>
    <row r="108" s="30" customFormat="1" ht="11.25"/>
  </sheetData>
  <sheetProtection/>
  <mergeCells count="1">
    <mergeCell ref="E9:F9"/>
  </mergeCells>
  <printOptions/>
  <pageMargins left="0.75" right="0.75" top="1" bottom="1" header="0.5" footer="0.5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H46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0.66015625" style="261" customWidth="1"/>
    <col min="4" max="4" width="30.5" style="261" customWidth="1"/>
    <col min="5" max="5" width="10.16015625" style="261" customWidth="1"/>
    <col min="6" max="16384" width="10.66015625" style="261" customWidth="1"/>
  </cols>
  <sheetData>
    <row r="1" s="182" customFormat="1" ht="12.75">
      <c r="A1" s="181"/>
    </row>
    <row r="2" spans="1:4" s="184" customFormat="1" ht="12">
      <c r="A2" s="183"/>
      <c r="B2" s="182"/>
      <c r="D2" s="184" t="s">
        <v>444</v>
      </c>
    </row>
    <row r="3" s="184" customFormat="1" ht="11.25">
      <c r="D3" s="184" t="s">
        <v>445</v>
      </c>
    </row>
    <row r="4" s="184" customFormat="1" ht="11.25">
      <c r="D4" s="184" t="s">
        <v>620</v>
      </c>
    </row>
    <row r="5" ht="11.25"/>
    <row r="6" ht="11.25">
      <c r="D6" s="262" t="s">
        <v>413</v>
      </c>
    </row>
    <row r="7" ht="11.25">
      <c r="D7" s="262" t="s">
        <v>23</v>
      </c>
    </row>
    <row r="8" ht="11.25"/>
    <row r="9" spans="4:5" ht="11.25">
      <c r="D9" s="261" t="s">
        <v>512</v>
      </c>
      <c r="E9" s="261">
        <v>141</v>
      </c>
    </row>
    <row r="10" spans="4:5" ht="11.25">
      <c r="D10" s="261" t="s">
        <v>507</v>
      </c>
      <c r="E10" s="261">
        <v>134</v>
      </c>
    </row>
    <row r="11" spans="4:5" ht="11.25">
      <c r="D11" s="261" t="s">
        <v>514</v>
      </c>
      <c r="E11" s="261">
        <v>130</v>
      </c>
    </row>
    <row r="12" spans="4:5" ht="11.25">
      <c r="D12" s="261" t="s">
        <v>543</v>
      </c>
      <c r="E12" s="261">
        <v>124</v>
      </c>
    </row>
    <row r="13" spans="4:5" ht="11.25">
      <c r="D13" s="261" t="s">
        <v>531</v>
      </c>
      <c r="E13" s="261">
        <v>98</v>
      </c>
    </row>
    <row r="14" spans="4:5" ht="11.25">
      <c r="D14" s="261" t="s">
        <v>515</v>
      </c>
      <c r="E14" s="261">
        <v>93</v>
      </c>
    </row>
    <row r="15" spans="4:5" ht="11.25">
      <c r="D15" s="261" t="s">
        <v>526</v>
      </c>
      <c r="E15" s="261">
        <v>92</v>
      </c>
    </row>
    <row r="16" spans="4:5" ht="11.25">
      <c r="D16" s="261" t="s">
        <v>528</v>
      </c>
      <c r="E16" s="261">
        <v>83</v>
      </c>
    </row>
    <row r="17" spans="4:5" ht="11.25">
      <c r="D17" s="261" t="s">
        <v>509</v>
      </c>
      <c r="E17" s="261">
        <v>78</v>
      </c>
    </row>
    <row r="18" spans="4:5" ht="11.25">
      <c r="D18" s="261" t="s">
        <v>523</v>
      </c>
      <c r="E18" s="261">
        <v>78</v>
      </c>
    </row>
    <row r="19" spans="4:5" ht="11.25">
      <c r="D19" s="261" t="s">
        <v>24</v>
      </c>
      <c r="E19" s="263">
        <v>77</v>
      </c>
    </row>
    <row r="20" spans="4:5" ht="11.25">
      <c r="D20" s="261" t="s">
        <v>513</v>
      </c>
      <c r="E20" s="261">
        <v>76</v>
      </c>
    </row>
    <row r="21" spans="4:5" ht="11.25">
      <c r="D21" s="261" t="s">
        <v>517</v>
      </c>
      <c r="E21" s="261">
        <v>76</v>
      </c>
    </row>
    <row r="22" spans="4:5" ht="11.25">
      <c r="D22" s="261" t="s">
        <v>527</v>
      </c>
      <c r="E22" s="261">
        <v>74</v>
      </c>
    </row>
    <row r="23" spans="4:5" ht="11.25">
      <c r="D23" s="261" t="s">
        <v>506</v>
      </c>
      <c r="E23" s="261">
        <v>69</v>
      </c>
    </row>
    <row r="24" spans="4:5" ht="11.25">
      <c r="D24" s="261" t="s">
        <v>544</v>
      </c>
      <c r="E24" s="261">
        <v>68</v>
      </c>
    </row>
    <row r="25" spans="4:5" ht="11.25">
      <c r="D25" s="261" t="s">
        <v>521</v>
      </c>
      <c r="E25" s="261">
        <v>66</v>
      </c>
    </row>
    <row r="26" spans="4:5" ht="11.25">
      <c r="D26" s="261" t="s">
        <v>510</v>
      </c>
      <c r="E26" s="261">
        <v>62</v>
      </c>
    </row>
    <row r="27" spans="4:5" ht="11.25">
      <c r="D27" s="261" t="s">
        <v>529</v>
      </c>
      <c r="E27" s="261">
        <v>59</v>
      </c>
    </row>
    <row r="28" spans="4:5" ht="11.25">
      <c r="D28" s="261" t="s">
        <v>525</v>
      </c>
      <c r="E28" s="261">
        <v>55</v>
      </c>
    </row>
    <row r="29" spans="4:5" ht="11.25">
      <c r="D29" s="261" t="s">
        <v>511</v>
      </c>
      <c r="E29" s="261">
        <v>49</v>
      </c>
    </row>
    <row r="30" spans="4:5" ht="11.25">
      <c r="D30" s="261" t="s">
        <v>519</v>
      </c>
      <c r="E30" s="261">
        <v>39</v>
      </c>
    </row>
    <row r="31" spans="4:5" ht="11.25">
      <c r="D31" s="261" t="s">
        <v>522</v>
      </c>
      <c r="E31" s="261">
        <v>34</v>
      </c>
    </row>
    <row r="32" spans="4:5" ht="11.25">
      <c r="D32" s="261" t="s">
        <v>594</v>
      </c>
      <c r="E32" s="261">
        <v>269</v>
      </c>
    </row>
    <row r="33" spans="4:5" ht="11.25">
      <c r="D33" s="261" t="s">
        <v>535</v>
      </c>
      <c r="E33" s="261">
        <v>178</v>
      </c>
    </row>
    <row r="34" spans="4:5" ht="11.25">
      <c r="D34" s="261" t="s">
        <v>595</v>
      </c>
      <c r="E34" s="261">
        <v>132</v>
      </c>
    </row>
    <row r="35" spans="4:5" ht="11.25">
      <c r="D35" s="261" t="s">
        <v>536</v>
      </c>
      <c r="E35" s="261">
        <v>111</v>
      </c>
    </row>
    <row r="36" spans="4:5" ht="11.25">
      <c r="D36" s="264" t="s">
        <v>545</v>
      </c>
      <c r="E36" s="261">
        <v>111</v>
      </c>
    </row>
    <row r="37" spans="4:5" ht="11.25">
      <c r="D37" s="261" t="s">
        <v>538</v>
      </c>
      <c r="E37" s="261">
        <v>71</v>
      </c>
    </row>
    <row r="39" spans="1:8" ht="33" customHeight="1">
      <c r="A39" s="182"/>
      <c r="D39" s="469" t="s">
        <v>25</v>
      </c>
      <c r="E39" s="469"/>
      <c r="F39" s="469"/>
      <c r="G39" s="469"/>
      <c r="H39" s="469"/>
    </row>
    <row r="40" ht="11.25">
      <c r="D40" s="261" t="s">
        <v>26</v>
      </c>
    </row>
    <row r="41" ht="11.25">
      <c r="D41" s="261" t="s">
        <v>21</v>
      </c>
    </row>
    <row r="45" ht="11.25">
      <c r="A45" s="184" t="s">
        <v>461</v>
      </c>
    </row>
    <row r="46" ht="11.25">
      <c r="A46" s="261" t="s">
        <v>27</v>
      </c>
    </row>
  </sheetData>
  <mergeCells count="1">
    <mergeCell ref="D39:H39"/>
  </mergeCells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V19"/>
  <sheetViews>
    <sheetView showGridLines="0" workbookViewId="0" topLeftCell="A1">
      <selection activeCell="A1" sqref="A1"/>
    </sheetView>
  </sheetViews>
  <sheetFormatPr defaultColWidth="9.33203125" defaultRowHeight="11.25"/>
  <cols>
    <col min="1" max="4" width="10.66015625" style="261" customWidth="1"/>
    <col min="5" max="22" width="6.66015625" style="261" customWidth="1"/>
    <col min="23" max="16384" width="10.66015625" style="261" customWidth="1"/>
  </cols>
  <sheetData>
    <row r="1" s="182" customFormat="1" ht="12.75">
      <c r="A1" s="181"/>
    </row>
    <row r="2" spans="1:4" s="184" customFormat="1" ht="12">
      <c r="A2" s="183"/>
      <c r="B2" s="182"/>
      <c r="D2" s="184" t="s">
        <v>444</v>
      </c>
    </row>
    <row r="3" s="184" customFormat="1" ht="11.25">
      <c r="D3" s="184" t="s">
        <v>445</v>
      </c>
    </row>
    <row r="4" s="184" customFormat="1" ht="11.25">
      <c r="D4" s="184" t="s">
        <v>620</v>
      </c>
    </row>
    <row r="5" ht="11.25"/>
    <row r="6" ht="11.25">
      <c r="D6" s="262" t="s">
        <v>414</v>
      </c>
    </row>
    <row r="7" ht="11.25">
      <c r="D7" s="262" t="s">
        <v>1</v>
      </c>
    </row>
    <row r="8" ht="11.25"/>
    <row r="9" spans="5:22" ht="11.25">
      <c r="E9" s="265">
        <v>1990</v>
      </c>
      <c r="F9" s="265">
        <v>1991</v>
      </c>
      <c r="G9" s="265">
        <v>1992</v>
      </c>
      <c r="H9" s="265">
        <v>1993</v>
      </c>
      <c r="I9" s="265">
        <v>1994</v>
      </c>
      <c r="J9" s="265">
        <v>1995</v>
      </c>
      <c r="K9" s="265">
        <v>1996</v>
      </c>
      <c r="L9" s="265">
        <v>1997</v>
      </c>
      <c r="M9" s="265">
        <v>1998</v>
      </c>
      <c r="N9" s="265">
        <v>1999</v>
      </c>
      <c r="O9" s="265">
        <v>2000</v>
      </c>
      <c r="P9" s="265">
        <v>2001</v>
      </c>
      <c r="Q9" s="265">
        <v>2002</v>
      </c>
      <c r="R9" s="265">
        <v>2003</v>
      </c>
      <c r="S9" s="265">
        <v>2004</v>
      </c>
      <c r="T9" s="265">
        <v>2005</v>
      </c>
      <c r="U9" s="265">
        <v>2006</v>
      </c>
      <c r="V9" s="265">
        <v>2007</v>
      </c>
    </row>
    <row r="10" spans="4:22" ht="11.25">
      <c r="D10" s="261" t="s">
        <v>506</v>
      </c>
      <c r="E10" s="266">
        <v>685</v>
      </c>
      <c r="F10" s="267"/>
      <c r="G10" s="267"/>
      <c r="H10" s="266">
        <v>723</v>
      </c>
      <c r="I10" s="266">
        <v>718</v>
      </c>
      <c r="J10" s="266">
        <v>718</v>
      </c>
      <c r="K10" s="266">
        <v>719</v>
      </c>
      <c r="L10" s="266">
        <v>759</v>
      </c>
      <c r="M10" s="266">
        <v>743</v>
      </c>
      <c r="N10" s="266">
        <v>745</v>
      </c>
      <c r="O10" s="266">
        <v>745</v>
      </c>
      <c r="P10" s="266">
        <v>748</v>
      </c>
      <c r="Q10" s="266">
        <v>733</v>
      </c>
      <c r="R10" s="266">
        <v>755</v>
      </c>
      <c r="S10" s="266">
        <v>741</v>
      </c>
      <c r="T10" s="266">
        <v>737</v>
      </c>
      <c r="U10" s="266">
        <v>741</v>
      </c>
      <c r="V10" s="266">
        <v>728</v>
      </c>
    </row>
    <row r="11" spans="4:22" ht="11.25">
      <c r="D11" s="261" t="s">
        <v>507</v>
      </c>
      <c r="E11" s="266">
        <v>1662</v>
      </c>
      <c r="F11" s="266">
        <v>1490</v>
      </c>
      <c r="G11" s="266">
        <v>1507</v>
      </c>
      <c r="H11" s="266">
        <v>1379</v>
      </c>
      <c r="I11" s="266">
        <v>1310</v>
      </c>
      <c r="J11" s="266">
        <v>1201</v>
      </c>
      <c r="K11" s="266">
        <v>1243</v>
      </c>
      <c r="L11" s="266">
        <v>1165</v>
      </c>
      <c r="M11" s="266">
        <v>1186</v>
      </c>
      <c r="N11" s="266">
        <v>1204</v>
      </c>
      <c r="O11" s="266">
        <v>1178</v>
      </c>
      <c r="P11" s="266">
        <v>1075</v>
      </c>
      <c r="Q11" s="266">
        <v>1057</v>
      </c>
      <c r="R11" s="266">
        <v>1048</v>
      </c>
      <c r="S11" s="266">
        <v>997</v>
      </c>
      <c r="T11" s="266">
        <v>981</v>
      </c>
      <c r="U11" s="266">
        <v>1026</v>
      </c>
      <c r="V11" s="266">
        <v>1026</v>
      </c>
    </row>
    <row r="12" spans="4:22" ht="11.25">
      <c r="D12" s="261" t="s">
        <v>526</v>
      </c>
      <c r="E12" s="266">
        <v>578</v>
      </c>
      <c r="F12" s="266">
        <v>400</v>
      </c>
      <c r="G12" s="267"/>
      <c r="H12" s="267"/>
      <c r="I12" s="266">
        <v>750</v>
      </c>
      <c r="J12" s="267"/>
      <c r="K12" s="267"/>
      <c r="L12" s="267"/>
      <c r="M12" s="266">
        <v>872</v>
      </c>
      <c r="N12" s="267"/>
      <c r="O12" s="267"/>
      <c r="P12" s="267"/>
      <c r="Q12" s="267"/>
      <c r="R12" s="267"/>
      <c r="S12" s="267"/>
      <c r="T12" s="266">
        <v>1086</v>
      </c>
      <c r="U12" s="266">
        <v>911</v>
      </c>
      <c r="V12" s="266">
        <v>977</v>
      </c>
    </row>
    <row r="13" spans="4:22" ht="11.25">
      <c r="D13" s="261" t="s">
        <v>531</v>
      </c>
      <c r="E13" s="266">
        <v>977</v>
      </c>
      <c r="F13" s="266">
        <v>966</v>
      </c>
      <c r="G13" s="266">
        <v>967</v>
      </c>
      <c r="H13" s="266">
        <v>950</v>
      </c>
      <c r="I13" s="266">
        <v>953</v>
      </c>
      <c r="J13" s="266">
        <v>937</v>
      </c>
      <c r="K13" s="266">
        <v>937</v>
      </c>
      <c r="L13" s="266">
        <v>923</v>
      </c>
      <c r="M13" s="266">
        <v>923</v>
      </c>
      <c r="N13" s="266">
        <v>923</v>
      </c>
      <c r="O13" s="266">
        <v>923</v>
      </c>
      <c r="P13" s="266">
        <v>923</v>
      </c>
      <c r="Q13" s="266">
        <v>923</v>
      </c>
      <c r="R13" s="266">
        <v>923</v>
      </c>
      <c r="S13" s="266">
        <v>923</v>
      </c>
      <c r="T13" s="266">
        <v>891</v>
      </c>
      <c r="U13" s="266">
        <v>891</v>
      </c>
      <c r="V13" s="266">
        <v>891</v>
      </c>
    </row>
    <row r="14" ht="11.25"/>
    <row r="15" spans="1:4" ht="12">
      <c r="A15" s="182"/>
      <c r="D15" s="261" t="s">
        <v>21</v>
      </c>
    </row>
    <row r="16" ht="11.25"/>
    <row r="17" ht="11.25"/>
    <row r="18" ht="11.25">
      <c r="A18" s="184" t="s">
        <v>461</v>
      </c>
    </row>
    <row r="19" ht="11.25">
      <c r="A19" s="261" t="s">
        <v>28</v>
      </c>
    </row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</sheetData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9"/>
  <dimension ref="A1:W14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182" customWidth="1"/>
    <col min="3" max="3" width="2" style="182" customWidth="1"/>
    <col min="4" max="4" width="15.5" style="182" customWidth="1"/>
    <col min="5" max="15" width="6.16015625" style="182" customWidth="1"/>
    <col min="16" max="16" width="2" style="182" customWidth="1"/>
    <col min="17" max="16384" width="10.66015625" style="182" customWidth="1"/>
  </cols>
  <sheetData>
    <row r="1" ht="12.75">
      <c r="A1" s="181"/>
    </row>
    <row r="2" spans="1:4" s="184" customFormat="1" ht="11.25">
      <c r="A2" s="183"/>
      <c r="D2" s="184" t="s">
        <v>444</v>
      </c>
    </row>
    <row r="3" s="184" customFormat="1" ht="11.25">
      <c r="D3" s="184" t="s">
        <v>445</v>
      </c>
    </row>
    <row r="4" s="184" customFormat="1" ht="11.25">
      <c r="D4" s="184" t="s">
        <v>620</v>
      </c>
    </row>
    <row r="5" s="184" customFormat="1" ht="11.25"/>
    <row r="6" s="184" customFormat="1" ht="11.25">
      <c r="D6" s="184" t="s">
        <v>415</v>
      </c>
    </row>
    <row r="7" s="184" customFormat="1" ht="11.25">
      <c r="D7" s="184" t="s">
        <v>467</v>
      </c>
    </row>
    <row r="9" spans="3:16" ht="11.25" customHeight="1">
      <c r="C9" s="268"/>
      <c r="D9" s="269"/>
      <c r="E9" s="270">
        <v>1997</v>
      </c>
      <c r="F9" s="270">
        <v>1998</v>
      </c>
      <c r="G9" s="270">
        <v>1999</v>
      </c>
      <c r="H9" s="270">
        <v>2000</v>
      </c>
      <c r="I9" s="270">
        <v>2001</v>
      </c>
      <c r="J9" s="270">
        <v>2002</v>
      </c>
      <c r="K9" s="270">
        <v>2003</v>
      </c>
      <c r="L9" s="270">
        <v>2004</v>
      </c>
      <c r="M9" s="270">
        <v>2005</v>
      </c>
      <c r="N9" s="270">
        <v>2006</v>
      </c>
      <c r="O9" s="270">
        <v>2007</v>
      </c>
      <c r="P9" s="268"/>
    </row>
    <row r="10" spans="3:17" s="189" customFormat="1" ht="9.75" customHeight="1">
      <c r="C10" s="190"/>
      <c r="D10" s="191" t="s">
        <v>29</v>
      </c>
      <c r="E10" s="271">
        <v>35</v>
      </c>
      <c r="F10" s="271">
        <v>38</v>
      </c>
      <c r="G10" s="271">
        <v>39</v>
      </c>
      <c r="H10" s="271">
        <v>41</v>
      </c>
      <c r="I10" s="271">
        <v>46</v>
      </c>
      <c r="J10" s="271">
        <v>48</v>
      </c>
      <c r="K10" s="271">
        <v>52</v>
      </c>
      <c r="L10" s="271">
        <v>53</v>
      </c>
      <c r="M10" s="271">
        <v>55</v>
      </c>
      <c r="N10" s="271">
        <v>56</v>
      </c>
      <c r="O10" s="271">
        <v>60</v>
      </c>
      <c r="P10" s="190"/>
      <c r="Q10" s="272"/>
    </row>
    <row r="11" spans="3:17" s="189" customFormat="1" ht="9.75" customHeight="1">
      <c r="C11" s="194"/>
      <c r="D11" s="195" t="s">
        <v>507</v>
      </c>
      <c r="E11" s="274">
        <v>36</v>
      </c>
      <c r="F11" s="274">
        <v>36</v>
      </c>
      <c r="G11" s="274">
        <v>36</v>
      </c>
      <c r="H11" s="275">
        <v>37</v>
      </c>
      <c r="I11" s="274">
        <v>38</v>
      </c>
      <c r="J11" s="274">
        <v>39</v>
      </c>
      <c r="K11" s="274">
        <v>40</v>
      </c>
      <c r="L11" s="275">
        <v>40</v>
      </c>
      <c r="M11" s="275">
        <v>41</v>
      </c>
      <c r="N11" s="275">
        <v>41</v>
      </c>
      <c r="O11" s="275">
        <v>42</v>
      </c>
      <c r="P11" s="194"/>
      <c r="Q11" s="272"/>
    </row>
    <row r="12" spans="3:17" s="189" customFormat="1" ht="9.75" customHeight="1">
      <c r="C12" s="194"/>
      <c r="D12" s="195" t="s">
        <v>508</v>
      </c>
      <c r="E12" s="274">
        <v>59</v>
      </c>
      <c r="F12" s="274">
        <v>62</v>
      </c>
      <c r="G12" s="274">
        <v>62</v>
      </c>
      <c r="H12" s="275">
        <v>64</v>
      </c>
      <c r="I12" s="274">
        <v>65</v>
      </c>
      <c r="J12" s="274">
        <v>70</v>
      </c>
      <c r="K12" s="274">
        <v>71</v>
      </c>
      <c r="L12" s="275">
        <v>71</v>
      </c>
      <c r="M12" s="275">
        <v>73</v>
      </c>
      <c r="N12" s="275">
        <v>74</v>
      </c>
      <c r="O12" s="275">
        <v>75</v>
      </c>
      <c r="P12" s="194"/>
      <c r="Q12" s="272"/>
    </row>
    <row r="13" spans="3:17" s="189" customFormat="1" ht="9.75" customHeight="1">
      <c r="C13" s="194"/>
      <c r="D13" s="195" t="s">
        <v>509</v>
      </c>
      <c r="E13" s="274">
        <v>88</v>
      </c>
      <c r="F13" s="274">
        <v>89</v>
      </c>
      <c r="G13" s="274" t="s">
        <v>534</v>
      </c>
      <c r="H13" s="275" t="s">
        <v>534</v>
      </c>
      <c r="I13" s="274" t="s">
        <v>534</v>
      </c>
      <c r="J13" s="274" t="s">
        <v>534</v>
      </c>
      <c r="K13" s="274" t="s">
        <v>534</v>
      </c>
      <c r="L13" s="275" t="s">
        <v>534</v>
      </c>
      <c r="M13" s="275" t="s">
        <v>534</v>
      </c>
      <c r="N13" s="275" t="s">
        <v>534</v>
      </c>
      <c r="O13" s="275" t="s">
        <v>534</v>
      </c>
      <c r="P13" s="194"/>
      <c r="Q13" s="272"/>
    </row>
    <row r="14" spans="3:17" s="189" customFormat="1" ht="9.75" customHeight="1">
      <c r="C14" s="194"/>
      <c r="D14" s="195" t="s">
        <v>510</v>
      </c>
      <c r="E14" s="275" t="s">
        <v>534</v>
      </c>
      <c r="F14" s="275">
        <v>91</v>
      </c>
      <c r="G14" s="275" t="s">
        <v>534</v>
      </c>
      <c r="H14" s="275" t="s">
        <v>534</v>
      </c>
      <c r="I14" s="275">
        <v>93</v>
      </c>
      <c r="J14" s="275" t="s">
        <v>534</v>
      </c>
      <c r="K14" s="275" t="s">
        <v>534</v>
      </c>
      <c r="L14" s="275">
        <v>94</v>
      </c>
      <c r="M14" s="275" t="s">
        <v>534</v>
      </c>
      <c r="N14" s="275" t="s">
        <v>534</v>
      </c>
      <c r="O14" s="275">
        <v>95</v>
      </c>
      <c r="P14" s="194"/>
      <c r="Q14" s="272"/>
    </row>
    <row r="15" spans="3:17" s="189" customFormat="1" ht="9.75" customHeight="1">
      <c r="C15" s="194"/>
      <c r="D15" s="195" t="s">
        <v>511</v>
      </c>
      <c r="E15" s="275">
        <v>72</v>
      </c>
      <c r="F15" s="275">
        <v>69</v>
      </c>
      <c r="G15" s="275">
        <v>69</v>
      </c>
      <c r="H15" s="275">
        <v>69</v>
      </c>
      <c r="I15" s="275">
        <v>69</v>
      </c>
      <c r="J15" s="275">
        <v>70</v>
      </c>
      <c r="K15" s="275">
        <v>70</v>
      </c>
      <c r="L15" s="275">
        <v>72</v>
      </c>
      <c r="M15" s="275">
        <v>74</v>
      </c>
      <c r="N15" s="275">
        <v>74</v>
      </c>
      <c r="O15" s="275">
        <v>74</v>
      </c>
      <c r="P15" s="194"/>
      <c r="Q15" s="272"/>
    </row>
    <row r="16" spans="3:17" s="189" customFormat="1" ht="9.75" customHeight="1">
      <c r="C16" s="194"/>
      <c r="D16" s="195" t="s">
        <v>512</v>
      </c>
      <c r="E16" s="275" t="s">
        <v>534</v>
      </c>
      <c r="F16" s="275" t="s">
        <v>534</v>
      </c>
      <c r="G16" s="275">
        <v>66</v>
      </c>
      <c r="H16" s="275" t="s">
        <v>534</v>
      </c>
      <c r="I16" s="275">
        <v>70</v>
      </c>
      <c r="J16" s="275" t="s">
        <v>534</v>
      </c>
      <c r="K16" s="275" t="s">
        <v>534</v>
      </c>
      <c r="L16" s="275" t="s">
        <v>534</v>
      </c>
      <c r="M16" s="275">
        <v>84</v>
      </c>
      <c r="N16" s="275" t="s">
        <v>534</v>
      </c>
      <c r="O16" s="275" t="s">
        <v>534</v>
      </c>
      <c r="P16" s="194"/>
      <c r="Q16" s="272"/>
    </row>
    <row r="17" spans="3:17" s="189" customFormat="1" ht="9.75" customHeight="1">
      <c r="C17" s="194"/>
      <c r="D17" s="195" t="s">
        <v>513</v>
      </c>
      <c r="E17" s="274">
        <v>56</v>
      </c>
      <c r="F17" s="274" t="s">
        <v>534</v>
      </c>
      <c r="G17" s="274" t="s">
        <v>534</v>
      </c>
      <c r="H17" s="275" t="s">
        <v>534</v>
      </c>
      <c r="I17" s="274" t="s">
        <v>534</v>
      </c>
      <c r="J17" s="274" t="s">
        <v>534</v>
      </c>
      <c r="K17" s="274" t="s">
        <v>534</v>
      </c>
      <c r="L17" s="275" t="s">
        <v>534</v>
      </c>
      <c r="M17" s="275" t="s">
        <v>534</v>
      </c>
      <c r="N17" s="275" t="s">
        <v>534</v>
      </c>
      <c r="O17" s="275">
        <v>85</v>
      </c>
      <c r="P17" s="194"/>
      <c r="Q17" s="272"/>
    </row>
    <row r="18" spans="3:17" s="189" customFormat="1" ht="9.75" customHeight="1">
      <c r="C18" s="194"/>
      <c r="D18" s="195" t="s">
        <v>514</v>
      </c>
      <c r="E18" s="275" t="s">
        <v>534</v>
      </c>
      <c r="F18" s="275" t="s">
        <v>534</v>
      </c>
      <c r="G18" s="275" t="s">
        <v>534</v>
      </c>
      <c r="H18" s="275" t="s">
        <v>534</v>
      </c>
      <c r="I18" s="275" t="s">
        <v>534</v>
      </c>
      <c r="J18" s="275" t="s">
        <v>534</v>
      </c>
      <c r="K18" s="275" t="s">
        <v>534</v>
      </c>
      <c r="L18" s="275" t="s">
        <v>534</v>
      </c>
      <c r="M18" s="275" t="s">
        <v>534</v>
      </c>
      <c r="N18" s="275" t="s">
        <v>534</v>
      </c>
      <c r="O18" s="275" t="s">
        <v>534</v>
      </c>
      <c r="P18" s="194"/>
      <c r="Q18" s="272"/>
    </row>
    <row r="19" spans="3:17" s="189" customFormat="1" ht="9.75" customHeight="1">
      <c r="C19" s="194"/>
      <c r="D19" s="195" t="s">
        <v>515</v>
      </c>
      <c r="E19" s="275" t="s">
        <v>534</v>
      </c>
      <c r="F19" s="275">
        <v>77</v>
      </c>
      <c r="G19" s="275" t="s">
        <v>534</v>
      </c>
      <c r="H19" s="275" t="s">
        <v>534</v>
      </c>
      <c r="I19" s="275">
        <v>79</v>
      </c>
      <c r="J19" s="275" t="s">
        <v>534</v>
      </c>
      <c r="K19" s="275" t="s">
        <v>534</v>
      </c>
      <c r="L19" s="275">
        <v>80</v>
      </c>
      <c r="M19" s="275" t="s">
        <v>534</v>
      </c>
      <c r="N19" s="275" t="s">
        <v>534</v>
      </c>
      <c r="O19" s="275" t="s">
        <v>534</v>
      </c>
      <c r="P19" s="194"/>
      <c r="Q19" s="272"/>
    </row>
    <row r="20" spans="3:17" s="189" customFormat="1" ht="9.75" customHeight="1">
      <c r="C20" s="194"/>
      <c r="D20" s="195" t="s">
        <v>516</v>
      </c>
      <c r="E20" s="275" t="s">
        <v>534</v>
      </c>
      <c r="F20" s="275" t="s">
        <v>534</v>
      </c>
      <c r="G20" s="275">
        <v>69</v>
      </c>
      <c r="H20" s="275" t="s">
        <v>534</v>
      </c>
      <c r="I20" s="275" t="s">
        <v>534</v>
      </c>
      <c r="J20" s="275" t="s">
        <v>534</v>
      </c>
      <c r="K20" s="275" t="s">
        <v>534</v>
      </c>
      <c r="L20" s="275" t="s">
        <v>534</v>
      </c>
      <c r="M20" s="275">
        <v>94</v>
      </c>
      <c r="N20" s="275" t="s">
        <v>534</v>
      </c>
      <c r="O20" s="275" t="s">
        <v>534</v>
      </c>
      <c r="P20" s="194"/>
      <c r="Q20" s="272"/>
    </row>
    <row r="21" spans="3:17" s="189" customFormat="1" ht="9.75" customHeight="1">
      <c r="C21" s="194"/>
      <c r="D21" s="195" t="s">
        <v>517</v>
      </c>
      <c r="E21" s="275">
        <v>12</v>
      </c>
      <c r="F21" s="275">
        <v>13</v>
      </c>
      <c r="G21" s="275">
        <v>13</v>
      </c>
      <c r="H21" s="275">
        <v>14</v>
      </c>
      <c r="I21" s="275">
        <v>16</v>
      </c>
      <c r="J21" s="275">
        <v>18</v>
      </c>
      <c r="K21" s="275">
        <v>23</v>
      </c>
      <c r="L21" s="275">
        <v>28</v>
      </c>
      <c r="M21" s="275">
        <v>30</v>
      </c>
      <c r="N21" s="275" t="s">
        <v>534</v>
      </c>
      <c r="O21" s="275" t="s">
        <v>534</v>
      </c>
      <c r="P21" s="194"/>
      <c r="Q21" s="272"/>
    </row>
    <row r="22" spans="3:17" s="189" customFormat="1" ht="9.75" customHeight="1">
      <c r="C22" s="194"/>
      <c r="D22" s="195" t="s">
        <v>518</v>
      </c>
      <c r="E22" s="274" t="s">
        <v>534</v>
      </c>
      <c r="F22" s="274" t="s">
        <v>534</v>
      </c>
      <c r="G22" s="274" t="s">
        <v>534</v>
      </c>
      <c r="H22" s="275" t="s">
        <v>534</v>
      </c>
      <c r="I22" s="274" t="s">
        <v>534</v>
      </c>
      <c r="J22" s="274">
        <v>65</v>
      </c>
      <c r="K22" s="274">
        <v>70</v>
      </c>
      <c r="L22" s="275">
        <v>66</v>
      </c>
      <c r="M22" s="275">
        <v>66</v>
      </c>
      <c r="N22" s="275">
        <v>65</v>
      </c>
      <c r="O22" s="275">
        <v>65</v>
      </c>
      <c r="P22" s="194"/>
      <c r="Q22" s="272"/>
    </row>
    <row r="23" spans="3:17" s="189" customFormat="1" ht="9.75" customHeight="1">
      <c r="C23" s="194"/>
      <c r="D23" s="195" t="s">
        <v>519</v>
      </c>
      <c r="E23" s="275" t="s">
        <v>534</v>
      </c>
      <c r="F23" s="275" t="s">
        <v>534</v>
      </c>
      <c r="G23" s="275" t="s">
        <v>534</v>
      </c>
      <c r="H23" s="275" t="s">
        <v>534</v>
      </c>
      <c r="I23" s="275" t="s">
        <v>534</v>
      </c>
      <c r="J23" s="275">
        <v>57</v>
      </c>
      <c r="K23" s="275">
        <v>59</v>
      </c>
      <c r="L23" s="275" t="s">
        <v>534</v>
      </c>
      <c r="M23" s="275">
        <v>69</v>
      </c>
      <c r="N23" s="275">
        <v>69</v>
      </c>
      <c r="O23" s="275">
        <v>69</v>
      </c>
      <c r="P23" s="194"/>
      <c r="Q23" s="272"/>
    </row>
    <row r="24" spans="3:17" s="189" customFormat="1" ht="9.75" customHeight="1">
      <c r="C24" s="194"/>
      <c r="D24" s="195" t="s">
        <v>520</v>
      </c>
      <c r="E24" s="274" t="s">
        <v>534</v>
      </c>
      <c r="F24" s="274" t="s">
        <v>534</v>
      </c>
      <c r="G24" s="274">
        <v>93</v>
      </c>
      <c r="H24" s="275" t="s">
        <v>534</v>
      </c>
      <c r="I24" s="274" t="s">
        <v>534</v>
      </c>
      <c r="J24" s="274" t="s">
        <v>534</v>
      </c>
      <c r="K24" s="274">
        <v>95</v>
      </c>
      <c r="L24" s="275" t="s">
        <v>534</v>
      </c>
      <c r="M24" s="275" t="s">
        <v>534</v>
      </c>
      <c r="N24" s="275" t="s">
        <v>534</v>
      </c>
      <c r="O24" s="275" t="s">
        <v>534</v>
      </c>
      <c r="P24" s="194"/>
      <c r="Q24" s="276"/>
    </row>
    <row r="25" spans="3:17" s="189" customFormat="1" ht="9.75" customHeight="1">
      <c r="C25" s="194"/>
      <c r="D25" s="195" t="s">
        <v>521</v>
      </c>
      <c r="E25" s="274">
        <v>24</v>
      </c>
      <c r="F25" s="274">
        <v>26</v>
      </c>
      <c r="G25" s="274">
        <v>29</v>
      </c>
      <c r="H25" s="275">
        <v>46</v>
      </c>
      <c r="I25" s="274">
        <v>50</v>
      </c>
      <c r="J25" s="274">
        <v>57</v>
      </c>
      <c r="K25" s="274" t="s">
        <v>534</v>
      </c>
      <c r="L25" s="275" t="s">
        <v>534</v>
      </c>
      <c r="M25" s="275">
        <v>54</v>
      </c>
      <c r="N25" s="275">
        <v>57</v>
      </c>
      <c r="O25" s="275" t="s">
        <v>534</v>
      </c>
      <c r="P25" s="194"/>
      <c r="Q25" s="272"/>
    </row>
    <row r="26" spans="3:17" s="189" customFormat="1" ht="9.75" customHeight="1">
      <c r="C26" s="194"/>
      <c r="D26" s="195" t="s">
        <v>522</v>
      </c>
      <c r="E26" s="275">
        <v>13</v>
      </c>
      <c r="F26" s="275">
        <v>13</v>
      </c>
      <c r="G26" s="275">
        <v>13</v>
      </c>
      <c r="H26" s="275">
        <v>36.22</v>
      </c>
      <c r="I26" s="275">
        <v>36.15</v>
      </c>
      <c r="J26" s="275">
        <v>36.05</v>
      </c>
      <c r="K26" s="275">
        <v>35.96</v>
      </c>
      <c r="L26" s="275">
        <v>35.88</v>
      </c>
      <c r="M26" s="275">
        <v>35.82</v>
      </c>
      <c r="N26" s="275">
        <v>35.51</v>
      </c>
      <c r="O26" s="275">
        <v>35.42</v>
      </c>
      <c r="P26" s="194"/>
      <c r="Q26" s="272"/>
    </row>
    <row r="27" spans="3:17" s="189" customFormat="1" ht="9.75" customHeight="1">
      <c r="C27" s="194"/>
      <c r="D27" s="195" t="s">
        <v>523</v>
      </c>
      <c r="E27" s="274">
        <v>98</v>
      </c>
      <c r="F27" s="274">
        <v>98</v>
      </c>
      <c r="G27" s="274">
        <v>98</v>
      </c>
      <c r="H27" s="275">
        <v>98</v>
      </c>
      <c r="I27" s="274">
        <v>98</v>
      </c>
      <c r="J27" s="274">
        <v>99</v>
      </c>
      <c r="K27" s="274">
        <v>99</v>
      </c>
      <c r="L27" s="275">
        <v>99</v>
      </c>
      <c r="M27" s="275">
        <v>99</v>
      </c>
      <c r="N27" s="275">
        <v>99</v>
      </c>
      <c r="O27" s="275" t="s">
        <v>534</v>
      </c>
      <c r="P27" s="194"/>
      <c r="Q27" s="272"/>
    </row>
    <row r="28" spans="3:17" s="189" customFormat="1" ht="9.75" customHeight="1">
      <c r="C28" s="194"/>
      <c r="D28" s="195" t="s">
        <v>524</v>
      </c>
      <c r="E28" s="274" t="s">
        <v>534</v>
      </c>
      <c r="F28" s="274">
        <v>81</v>
      </c>
      <c r="G28" s="274" t="s">
        <v>534</v>
      </c>
      <c r="H28" s="275">
        <v>85</v>
      </c>
      <c r="I28" s="274">
        <v>86</v>
      </c>
      <c r="J28" s="274">
        <v>86</v>
      </c>
      <c r="K28" s="274">
        <v>89</v>
      </c>
      <c r="L28" s="275">
        <v>89</v>
      </c>
      <c r="M28" s="275" t="s">
        <v>534</v>
      </c>
      <c r="N28" s="275">
        <v>92</v>
      </c>
      <c r="O28" s="275" t="s">
        <v>534</v>
      </c>
      <c r="P28" s="194"/>
      <c r="Q28" s="272"/>
    </row>
    <row r="29" spans="3:17" s="189" customFormat="1" ht="9.75" customHeight="1">
      <c r="C29" s="194"/>
      <c r="D29" s="195" t="s">
        <v>525</v>
      </c>
      <c r="E29" s="275">
        <v>47</v>
      </c>
      <c r="F29" s="275">
        <v>50</v>
      </c>
      <c r="G29" s="275">
        <v>52</v>
      </c>
      <c r="H29" s="275">
        <v>54</v>
      </c>
      <c r="I29" s="275">
        <v>55</v>
      </c>
      <c r="J29" s="275">
        <v>57</v>
      </c>
      <c r="K29" s="275">
        <v>58</v>
      </c>
      <c r="L29" s="275">
        <v>59</v>
      </c>
      <c r="M29" s="275">
        <v>60</v>
      </c>
      <c r="N29" s="275">
        <v>61</v>
      </c>
      <c r="O29" s="275">
        <v>62</v>
      </c>
      <c r="P29" s="194"/>
      <c r="Q29" s="272"/>
    </row>
    <row r="30" spans="3:17" s="189" customFormat="1" ht="9.75" customHeight="1">
      <c r="C30" s="194"/>
      <c r="D30" s="195" t="s">
        <v>30</v>
      </c>
      <c r="E30" s="274" t="s">
        <v>534</v>
      </c>
      <c r="F30" s="274">
        <v>42</v>
      </c>
      <c r="G30" s="274" t="s">
        <v>534</v>
      </c>
      <c r="H30" s="275" t="s">
        <v>534</v>
      </c>
      <c r="I30" s="274" t="s">
        <v>534</v>
      </c>
      <c r="J30" s="274">
        <v>57</v>
      </c>
      <c r="K30" s="274">
        <v>60</v>
      </c>
      <c r="L30" s="275" t="s">
        <v>534</v>
      </c>
      <c r="M30" s="275">
        <v>65</v>
      </c>
      <c r="N30" s="275">
        <v>72</v>
      </c>
      <c r="O30" s="275">
        <v>68</v>
      </c>
      <c r="P30" s="194"/>
      <c r="Q30" s="272"/>
    </row>
    <row r="31" spans="3:17" s="189" customFormat="1" ht="9.75" customHeight="1">
      <c r="C31" s="194"/>
      <c r="D31" s="195" t="s">
        <v>527</v>
      </c>
      <c r="E31" s="274" t="s">
        <v>534</v>
      </c>
      <c r="F31" s="274" t="s">
        <v>534</v>
      </c>
      <c r="G31" s="274" t="s">
        <v>534</v>
      </c>
      <c r="H31" s="275" t="s">
        <v>534</v>
      </c>
      <c r="I31" s="274" t="s">
        <v>534</v>
      </c>
      <c r="J31" s="274" t="s">
        <v>534</v>
      </c>
      <c r="K31" s="274" t="s">
        <v>534</v>
      </c>
      <c r="L31" s="275">
        <v>27</v>
      </c>
      <c r="M31" s="275">
        <v>27</v>
      </c>
      <c r="N31" s="275">
        <v>28</v>
      </c>
      <c r="O31" s="275">
        <v>28</v>
      </c>
      <c r="P31" s="194"/>
      <c r="Q31" s="272"/>
    </row>
    <row r="32" spans="3:17" s="189" customFormat="1" ht="9.75" customHeight="1">
      <c r="C32" s="194"/>
      <c r="D32" s="195" t="s">
        <v>528</v>
      </c>
      <c r="E32" s="275" t="s">
        <v>534</v>
      </c>
      <c r="F32" s="275">
        <v>19</v>
      </c>
      <c r="G32" s="275">
        <v>21</v>
      </c>
      <c r="H32" s="275">
        <v>23</v>
      </c>
      <c r="I32" s="275">
        <v>25</v>
      </c>
      <c r="J32" s="275">
        <v>25</v>
      </c>
      <c r="K32" s="275">
        <v>26</v>
      </c>
      <c r="L32" s="275">
        <v>34</v>
      </c>
      <c r="M32" s="275">
        <v>37</v>
      </c>
      <c r="N32" s="275">
        <v>52</v>
      </c>
      <c r="O32" s="275">
        <v>51</v>
      </c>
      <c r="P32" s="194"/>
      <c r="Q32" s="272"/>
    </row>
    <row r="33" spans="3:17" s="189" customFormat="1" ht="9.75" customHeight="1">
      <c r="C33" s="194"/>
      <c r="D33" s="195" t="s">
        <v>31</v>
      </c>
      <c r="E33" s="274">
        <v>49</v>
      </c>
      <c r="F33" s="274">
        <v>49</v>
      </c>
      <c r="G33" s="274">
        <v>50</v>
      </c>
      <c r="H33" s="275">
        <v>51</v>
      </c>
      <c r="I33" s="274">
        <v>51</v>
      </c>
      <c r="J33" s="274">
        <v>52</v>
      </c>
      <c r="K33" s="274">
        <v>53</v>
      </c>
      <c r="L33" s="275">
        <v>54</v>
      </c>
      <c r="M33" s="275">
        <v>55</v>
      </c>
      <c r="N33" s="275">
        <v>55</v>
      </c>
      <c r="O33" s="275">
        <v>57</v>
      </c>
      <c r="P33" s="194"/>
      <c r="Q33" s="272"/>
    </row>
    <row r="34" spans="3:17" s="189" customFormat="1" ht="9.75" customHeight="1">
      <c r="C34" s="194"/>
      <c r="D34" s="195" t="s">
        <v>530</v>
      </c>
      <c r="E34" s="274">
        <v>78</v>
      </c>
      <c r="F34" s="274">
        <v>79</v>
      </c>
      <c r="G34" s="274">
        <v>80</v>
      </c>
      <c r="H34" s="275">
        <v>80</v>
      </c>
      <c r="I34" s="274">
        <v>81</v>
      </c>
      <c r="J34" s="274">
        <v>81</v>
      </c>
      <c r="K34" s="274" t="s">
        <v>534</v>
      </c>
      <c r="L34" s="275" t="s">
        <v>534</v>
      </c>
      <c r="M34" s="275" t="s">
        <v>534</v>
      </c>
      <c r="N34" s="275" t="s">
        <v>534</v>
      </c>
      <c r="O34" s="275" t="s">
        <v>534</v>
      </c>
      <c r="P34" s="194"/>
      <c r="Q34" s="276"/>
    </row>
    <row r="35" spans="3:17" s="189" customFormat="1" ht="9.75" customHeight="1">
      <c r="C35" s="194"/>
      <c r="D35" s="195" t="s">
        <v>531</v>
      </c>
      <c r="E35" s="274" t="s">
        <v>534</v>
      </c>
      <c r="F35" s="274">
        <v>93</v>
      </c>
      <c r="G35" s="274" t="s">
        <v>534</v>
      </c>
      <c r="H35" s="275">
        <v>86</v>
      </c>
      <c r="I35" s="274" t="s">
        <v>534</v>
      </c>
      <c r="J35" s="274">
        <v>85</v>
      </c>
      <c r="K35" s="274" t="s">
        <v>534</v>
      </c>
      <c r="L35" s="275">
        <v>86</v>
      </c>
      <c r="M35" s="275" t="s">
        <v>534</v>
      </c>
      <c r="N35" s="275">
        <v>86</v>
      </c>
      <c r="O35" s="275" t="s">
        <v>534</v>
      </c>
      <c r="P35" s="194"/>
      <c r="Q35" s="272"/>
    </row>
    <row r="36" spans="3:16" s="189" customFormat="1" ht="9.75" customHeight="1">
      <c r="C36" s="202"/>
      <c r="D36" s="203" t="s">
        <v>32</v>
      </c>
      <c r="E36" s="277">
        <v>86</v>
      </c>
      <c r="F36" s="277">
        <v>91</v>
      </c>
      <c r="G36" s="277">
        <v>92</v>
      </c>
      <c r="H36" s="277">
        <v>95</v>
      </c>
      <c r="I36" s="277">
        <v>99</v>
      </c>
      <c r="J36" s="277">
        <v>98</v>
      </c>
      <c r="K36" s="277">
        <v>96</v>
      </c>
      <c r="L36" s="277">
        <v>97</v>
      </c>
      <c r="M36" s="277">
        <v>97</v>
      </c>
      <c r="N36" s="277">
        <v>99</v>
      </c>
      <c r="O36" s="277">
        <v>99</v>
      </c>
      <c r="P36" s="202"/>
    </row>
    <row r="37" spans="3:16" s="189" customFormat="1" ht="9.75" customHeight="1">
      <c r="C37" s="194"/>
      <c r="D37" s="195" t="s">
        <v>594</v>
      </c>
      <c r="E37" s="275">
        <v>4</v>
      </c>
      <c r="F37" s="275">
        <v>8</v>
      </c>
      <c r="G37" s="275">
        <v>16</v>
      </c>
      <c r="H37" s="275">
        <v>33</v>
      </c>
      <c r="I37" s="275">
        <v>33</v>
      </c>
      <c r="J37" s="275">
        <v>50</v>
      </c>
      <c r="K37" s="275">
        <v>50</v>
      </c>
      <c r="L37" s="275">
        <v>50</v>
      </c>
      <c r="M37" s="275">
        <v>57</v>
      </c>
      <c r="N37" s="275" t="s">
        <v>534</v>
      </c>
      <c r="O37" s="275" t="s">
        <v>534</v>
      </c>
      <c r="P37" s="194"/>
    </row>
    <row r="38" spans="3:16" s="189" customFormat="1" ht="9.75" customHeight="1">
      <c r="C38" s="198"/>
      <c r="D38" s="199" t="s">
        <v>535</v>
      </c>
      <c r="E38" s="278">
        <v>70</v>
      </c>
      <c r="F38" s="278">
        <v>73</v>
      </c>
      <c r="G38" s="278">
        <v>73</v>
      </c>
      <c r="H38" s="278">
        <v>73</v>
      </c>
      <c r="I38" s="278">
        <v>74</v>
      </c>
      <c r="J38" s="278">
        <v>74</v>
      </c>
      <c r="K38" s="278">
        <v>75</v>
      </c>
      <c r="L38" s="278">
        <v>76</v>
      </c>
      <c r="M38" s="278">
        <v>77</v>
      </c>
      <c r="N38" s="278">
        <v>78</v>
      </c>
      <c r="O38" s="278">
        <v>78</v>
      </c>
      <c r="P38" s="198"/>
    </row>
    <row r="39" spans="3:16" s="189" customFormat="1" ht="9.75" customHeight="1">
      <c r="C39" s="202"/>
      <c r="D39" s="203" t="s">
        <v>595</v>
      </c>
      <c r="E39" s="277">
        <v>95</v>
      </c>
      <c r="F39" s="277">
        <v>96</v>
      </c>
      <c r="G39" s="277">
        <v>96</v>
      </c>
      <c r="H39" s="277">
        <v>96</v>
      </c>
      <c r="I39" s="277">
        <v>96</v>
      </c>
      <c r="J39" s="277">
        <v>96</v>
      </c>
      <c r="K39" s="277" t="s">
        <v>534</v>
      </c>
      <c r="L39" s="277" t="s">
        <v>534</v>
      </c>
      <c r="M39" s="277">
        <v>97</v>
      </c>
      <c r="N39" s="277" t="s">
        <v>534</v>
      </c>
      <c r="O39" s="277" t="s">
        <v>534</v>
      </c>
      <c r="P39" s="202"/>
    </row>
    <row r="40" spans="3:16" s="189" customFormat="1" ht="9.75" customHeight="1">
      <c r="C40" s="190"/>
      <c r="D40" s="191" t="s">
        <v>536</v>
      </c>
      <c r="E40" s="271" t="s">
        <v>534</v>
      </c>
      <c r="F40" s="271" t="s">
        <v>534</v>
      </c>
      <c r="G40" s="271" t="s">
        <v>534</v>
      </c>
      <c r="H40" s="271">
        <v>9</v>
      </c>
      <c r="I40" s="271" t="s">
        <v>534</v>
      </c>
      <c r="J40" s="271" t="s">
        <v>534</v>
      </c>
      <c r="K40" s="271" t="s">
        <v>534</v>
      </c>
      <c r="L40" s="271">
        <v>15</v>
      </c>
      <c r="M40" s="271">
        <v>28</v>
      </c>
      <c r="N40" s="271">
        <v>28</v>
      </c>
      <c r="O40" s="271">
        <v>29</v>
      </c>
      <c r="P40" s="190"/>
    </row>
    <row r="41" spans="3:16" s="189" customFormat="1" ht="9.75" customHeight="1">
      <c r="C41" s="194"/>
      <c r="D41" s="279" t="s">
        <v>537</v>
      </c>
      <c r="E41" s="280" t="s">
        <v>534</v>
      </c>
      <c r="F41" s="280" t="s">
        <v>534</v>
      </c>
      <c r="G41" s="280" t="s">
        <v>534</v>
      </c>
      <c r="H41" s="280">
        <v>5</v>
      </c>
      <c r="I41" s="280">
        <v>6</v>
      </c>
      <c r="J41" s="280">
        <v>6</v>
      </c>
      <c r="K41" s="280">
        <v>6</v>
      </c>
      <c r="L41" s="280">
        <v>6</v>
      </c>
      <c r="M41" s="280">
        <v>7</v>
      </c>
      <c r="N41" s="280">
        <v>7</v>
      </c>
      <c r="O41" s="280">
        <v>7</v>
      </c>
      <c r="P41" s="194"/>
    </row>
    <row r="42" spans="3:16" s="189" customFormat="1" ht="9.75" customHeight="1">
      <c r="C42" s="202"/>
      <c r="D42" s="203" t="s">
        <v>538</v>
      </c>
      <c r="E42" s="277">
        <v>14</v>
      </c>
      <c r="F42" s="277">
        <v>17</v>
      </c>
      <c r="G42" s="281">
        <v>23</v>
      </c>
      <c r="H42" s="281">
        <v>26</v>
      </c>
      <c r="I42" s="277">
        <v>27</v>
      </c>
      <c r="J42" s="277">
        <v>28</v>
      </c>
      <c r="K42" s="277">
        <v>30</v>
      </c>
      <c r="L42" s="277">
        <v>36</v>
      </c>
      <c r="M42" s="277">
        <v>36</v>
      </c>
      <c r="N42" s="277">
        <v>42</v>
      </c>
      <c r="O42" s="277" t="s">
        <v>534</v>
      </c>
      <c r="P42" s="202"/>
    </row>
    <row r="44" spans="4:15" ht="22.5" customHeight="1">
      <c r="D44" s="465" t="s">
        <v>33</v>
      </c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</row>
    <row r="45" ht="11.25">
      <c r="D45" s="182" t="s">
        <v>34</v>
      </c>
    </row>
    <row r="46" ht="11.25">
      <c r="D46" s="182" t="s">
        <v>35</v>
      </c>
    </row>
    <row r="51" ht="11.25">
      <c r="A51" s="207" t="s">
        <v>461</v>
      </c>
    </row>
    <row r="52" ht="11.25">
      <c r="A52" s="209" t="s">
        <v>36</v>
      </c>
    </row>
    <row r="67" spans="18:23" ht="11.25">
      <c r="R67" s="282"/>
      <c r="S67" s="282"/>
      <c r="T67" s="282"/>
      <c r="U67" s="282"/>
      <c r="V67" s="282"/>
      <c r="W67" s="282"/>
    </row>
    <row r="68" spans="18:23" ht="11.25">
      <c r="R68" s="282"/>
      <c r="S68" s="282"/>
      <c r="T68" s="282"/>
      <c r="U68" s="282"/>
      <c r="V68" s="282"/>
      <c r="W68" s="282"/>
    </row>
    <row r="69" spans="18:23" ht="11.25">
      <c r="R69" s="282"/>
      <c r="S69" s="282"/>
      <c r="T69" s="282"/>
      <c r="U69" s="282"/>
      <c r="V69" s="282"/>
      <c r="W69" s="282"/>
    </row>
    <row r="70" spans="18:23" ht="11.25">
      <c r="R70" s="282"/>
      <c r="S70" s="282"/>
      <c r="T70" s="282"/>
      <c r="U70" s="282"/>
      <c r="V70" s="282"/>
      <c r="W70" s="282"/>
    </row>
    <row r="71" spans="18:23" ht="11.25">
      <c r="R71" s="282"/>
      <c r="S71" s="282"/>
      <c r="T71" s="282"/>
      <c r="U71" s="282"/>
      <c r="V71" s="282"/>
      <c r="W71" s="282"/>
    </row>
    <row r="72" spans="18:23" ht="11.25">
      <c r="R72" s="282"/>
      <c r="S72" s="282"/>
      <c r="T72" s="282"/>
      <c r="U72" s="282"/>
      <c r="V72" s="282"/>
      <c r="W72" s="282"/>
    </row>
    <row r="73" spans="18:23" ht="11.25">
      <c r="R73" s="282"/>
      <c r="S73" s="282"/>
      <c r="T73" s="282"/>
      <c r="U73" s="282"/>
      <c r="V73" s="282"/>
      <c r="W73" s="282"/>
    </row>
    <row r="74" spans="18:23" ht="11.25">
      <c r="R74" s="282"/>
      <c r="S74" s="282"/>
      <c r="T74" s="282"/>
      <c r="U74" s="282"/>
      <c r="V74" s="282"/>
      <c r="W74" s="282"/>
    </row>
    <row r="75" spans="18:23" ht="11.25">
      <c r="R75" s="282"/>
      <c r="S75" s="282"/>
      <c r="T75" s="282"/>
      <c r="U75" s="282"/>
      <c r="V75" s="282"/>
      <c r="W75" s="282"/>
    </row>
    <row r="76" spans="18:23" ht="11.25">
      <c r="R76" s="282"/>
      <c r="S76" s="282"/>
      <c r="T76" s="282"/>
      <c r="U76" s="282"/>
      <c r="V76" s="282"/>
      <c r="W76" s="282"/>
    </row>
    <row r="77" ht="11.25">
      <c r="Q77" s="282"/>
    </row>
    <row r="81" spans="17:23" ht="11.25">
      <c r="Q81" s="283"/>
      <c r="R81" s="284"/>
      <c r="S81" s="284"/>
      <c r="T81" s="284"/>
      <c r="U81" s="284"/>
      <c r="V81" s="284"/>
      <c r="W81" s="284"/>
    </row>
    <row r="82" spans="17:23" ht="11.25">
      <c r="Q82" s="197"/>
      <c r="R82" s="285"/>
      <c r="S82" s="285"/>
      <c r="T82" s="285"/>
      <c r="U82" s="285"/>
      <c r="V82" s="285"/>
      <c r="W82" s="285"/>
    </row>
    <row r="83" spans="17:23" ht="11.25">
      <c r="Q83" s="197"/>
      <c r="R83" s="286"/>
      <c r="S83" s="286"/>
      <c r="T83" s="285"/>
      <c r="U83" s="285"/>
      <c r="V83" s="285"/>
      <c r="W83" s="285"/>
    </row>
    <row r="84" spans="17:23" ht="11.25">
      <c r="Q84" s="197"/>
      <c r="R84" s="286"/>
      <c r="S84" s="286"/>
      <c r="T84" s="285"/>
      <c r="U84" s="285"/>
      <c r="V84" s="285"/>
      <c r="W84" s="285"/>
    </row>
    <row r="85" spans="17:23" ht="11.25">
      <c r="Q85" s="197"/>
      <c r="R85" s="286"/>
      <c r="S85" s="286"/>
      <c r="T85" s="285"/>
      <c r="U85" s="285"/>
      <c r="V85" s="285"/>
      <c r="W85" s="285"/>
    </row>
    <row r="86" spans="17:23" ht="11.25">
      <c r="Q86" s="197"/>
      <c r="R86" s="285"/>
      <c r="S86" s="285"/>
      <c r="T86" s="285"/>
      <c r="U86" s="285"/>
      <c r="V86" s="285"/>
      <c r="W86" s="285"/>
    </row>
    <row r="87" spans="17:23" ht="11.25">
      <c r="Q87" s="197"/>
      <c r="R87" s="285"/>
      <c r="S87" s="285"/>
      <c r="T87" s="285"/>
      <c r="U87" s="285"/>
      <c r="V87" s="285"/>
      <c r="W87" s="285"/>
    </row>
    <row r="88" spans="17:23" ht="11.25">
      <c r="Q88" s="197"/>
      <c r="R88" s="285"/>
      <c r="S88" s="285"/>
      <c r="T88" s="285"/>
      <c r="U88" s="285"/>
      <c r="V88" s="285"/>
      <c r="W88" s="285"/>
    </row>
    <row r="89" spans="17:23" ht="11.25">
      <c r="Q89" s="197"/>
      <c r="R89" s="286"/>
      <c r="S89" s="286"/>
      <c r="T89" s="285"/>
      <c r="U89" s="285"/>
      <c r="V89" s="285"/>
      <c r="W89" s="285"/>
    </row>
    <row r="90" spans="17:23" ht="11.25">
      <c r="Q90" s="197"/>
      <c r="R90" s="285"/>
      <c r="S90" s="285"/>
      <c r="T90" s="285"/>
      <c r="U90" s="285"/>
      <c r="V90" s="285"/>
      <c r="W90" s="285"/>
    </row>
    <row r="91" spans="17:23" ht="11.25">
      <c r="Q91" s="197"/>
      <c r="R91" s="285"/>
      <c r="S91" s="285"/>
      <c r="T91" s="285"/>
      <c r="U91" s="285"/>
      <c r="V91" s="285"/>
      <c r="W91" s="285"/>
    </row>
    <row r="92" spans="17:23" ht="11.25">
      <c r="Q92" s="197"/>
      <c r="R92" s="285"/>
      <c r="S92" s="285"/>
      <c r="T92" s="285"/>
      <c r="U92" s="285"/>
      <c r="V92" s="285"/>
      <c r="W92" s="285"/>
    </row>
    <row r="93" spans="17:23" ht="11.25">
      <c r="Q93" s="197"/>
      <c r="R93" s="285"/>
      <c r="S93" s="285"/>
      <c r="T93" s="285"/>
      <c r="U93" s="285"/>
      <c r="V93" s="285"/>
      <c r="W93" s="285"/>
    </row>
    <row r="94" spans="17:23" ht="11.25">
      <c r="Q94" s="197"/>
      <c r="R94" s="286"/>
      <c r="S94" s="286"/>
      <c r="T94" s="285"/>
      <c r="U94" s="285"/>
      <c r="V94" s="285"/>
      <c r="W94" s="285"/>
    </row>
    <row r="95" spans="17:23" ht="11.25">
      <c r="Q95" s="197"/>
      <c r="R95" s="285"/>
      <c r="S95" s="285"/>
      <c r="T95" s="285"/>
      <c r="U95" s="285"/>
      <c r="V95" s="285"/>
      <c r="W95" s="285"/>
    </row>
    <row r="96" spans="17:23" ht="11.25">
      <c r="Q96" s="197"/>
      <c r="R96" s="286"/>
      <c r="S96" s="286"/>
      <c r="T96" s="285"/>
      <c r="U96" s="285"/>
      <c r="V96" s="285"/>
      <c r="W96" s="285"/>
    </row>
    <row r="97" spans="17:23" ht="11.25">
      <c r="Q97" s="197"/>
      <c r="R97" s="286"/>
      <c r="S97" s="286"/>
      <c r="T97" s="285"/>
      <c r="U97" s="285"/>
      <c r="V97" s="285"/>
      <c r="W97" s="285"/>
    </row>
    <row r="98" spans="17:23" ht="11.25">
      <c r="Q98" s="197"/>
      <c r="R98" s="285"/>
      <c r="S98" s="285"/>
      <c r="T98" s="285"/>
      <c r="U98" s="285"/>
      <c r="V98" s="285"/>
      <c r="W98" s="285"/>
    </row>
    <row r="99" spans="17:23" ht="11.25">
      <c r="Q99" s="197"/>
      <c r="R99" s="286"/>
      <c r="S99" s="286"/>
      <c r="T99" s="285"/>
      <c r="U99" s="285"/>
      <c r="V99" s="285"/>
      <c r="W99" s="285"/>
    </row>
    <row r="100" spans="17:23" ht="11.25">
      <c r="Q100" s="197"/>
      <c r="R100" s="286"/>
      <c r="S100" s="286"/>
      <c r="T100" s="285"/>
      <c r="U100" s="285"/>
      <c r="V100" s="285"/>
      <c r="W100" s="285"/>
    </row>
    <row r="101" spans="17:23" ht="11.25">
      <c r="Q101" s="197"/>
      <c r="R101" s="285"/>
      <c r="S101" s="285"/>
      <c r="T101" s="285"/>
      <c r="U101" s="285"/>
      <c r="V101" s="285"/>
      <c r="W101" s="285"/>
    </row>
    <row r="102" spans="17:23" ht="11.25">
      <c r="Q102" s="197"/>
      <c r="R102" s="286"/>
      <c r="S102" s="286"/>
      <c r="T102" s="285"/>
      <c r="U102" s="285"/>
      <c r="V102" s="285"/>
      <c r="W102" s="285"/>
    </row>
    <row r="103" spans="17:23" ht="11.25">
      <c r="Q103" s="197"/>
      <c r="R103" s="286"/>
      <c r="S103" s="286"/>
      <c r="T103" s="285"/>
      <c r="U103" s="285"/>
      <c r="V103" s="285"/>
      <c r="W103" s="285"/>
    </row>
    <row r="104" spans="17:23" ht="11.25">
      <c r="Q104" s="197"/>
      <c r="R104" s="285"/>
      <c r="S104" s="285"/>
      <c r="T104" s="285"/>
      <c r="U104" s="285"/>
      <c r="V104" s="285"/>
      <c r="W104" s="285"/>
    </row>
    <row r="105" spans="17:23" ht="11.25">
      <c r="Q105" s="197"/>
      <c r="R105" s="286"/>
      <c r="S105" s="286"/>
      <c r="T105" s="285"/>
      <c r="U105" s="285"/>
      <c r="V105" s="285"/>
      <c r="W105" s="285"/>
    </row>
    <row r="106" spans="17:23" ht="11.25">
      <c r="Q106" s="197"/>
      <c r="R106" s="286"/>
      <c r="S106" s="286"/>
      <c r="T106" s="285"/>
      <c r="U106" s="285"/>
      <c r="V106" s="285"/>
      <c r="W106" s="285"/>
    </row>
    <row r="107" spans="17:23" ht="11.25">
      <c r="Q107" s="197"/>
      <c r="R107" s="286"/>
      <c r="S107" s="286"/>
      <c r="T107" s="285"/>
      <c r="U107" s="285"/>
      <c r="V107" s="285"/>
      <c r="W107" s="285"/>
    </row>
    <row r="108" spans="17:23" ht="11.25">
      <c r="Q108" s="197"/>
      <c r="R108" s="285"/>
      <c r="S108" s="285"/>
      <c r="T108" s="285"/>
      <c r="U108" s="285"/>
      <c r="V108" s="285"/>
      <c r="W108" s="285"/>
    </row>
    <row r="109" spans="17:23" ht="11.25">
      <c r="Q109" s="197"/>
      <c r="R109" s="285"/>
      <c r="S109" s="285"/>
      <c r="T109" s="285"/>
      <c r="U109" s="285"/>
      <c r="V109" s="285"/>
      <c r="W109" s="285"/>
    </row>
    <row r="110" spans="17:23" ht="11.25">
      <c r="Q110" s="197"/>
      <c r="R110" s="285"/>
      <c r="S110" s="285"/>
      <c r="T110" s="285"/>
      <c r="U110" s="285"/>
      <c r="V110" s="285"/>
      <c r="W110" s="285"/>
    </row>
    <row r="111" spans="17:23" ht="11.25">
      <c r="Q111" s="197"/>
      <c r="R111" s="285"/>
      <c r="S111" s="285"/>
      <c r="T111" s="285"/>
      <c r="U111" s="285"/>
      <c r="V111" s="285"/>
      <c r="W111" s="285"/>
    </row>
    <row r="112" spans="17:23" ht="11.25">
      <c r="Q112" s="197"/>
      <c r="R112" s="285"/>
      <c r="S112" s="285"/>
      <c r="T112" s="285"/>
      <c r="U112" s="285"/>
      <c r="V112" s="285"/>
      <c r="W112" s="285"/>
    </row>
    <row r="113" spans="17:23" ht="11.25">
      <c r="Q113" s="287"/>
      <c r="R113" s="288"/>
      <c r="S113" s="288"/>
      <c r="T113" s="288"/>
      <c r="U113" s="288"/>
      <c r="V113" s="288"/>
      <c r="W113" s="288"/>
    </row>
    <row r="114" spans="17:23" ht="11.25">
      <c r="Q114" s="197"/>
      <c r="R114" s="285"/>
      <c r="S114" s="285"/>
      <c r="T114" s="285"/>
      <c r="U114" s="285"/>
      <c r="V114" s="285"/>
      <c r="W114" s="285"/>
    </row>
    <row r="116" spans="17:23" ht="11.25">
      <c r="Q116" s="197"/>
      <c r="R116" s="289"/>
      <c r="S116" s="289"/>
      <c r="T116" s="289"/>
      <c r="U116" s="289"/>
      <c r="V116" s="289"/>
      <c r="W116" s="289"/>
    </row>
    <row r="117" spans="17:23" ht="11.25">
      <c r="Q117" s="197"/>
      <c r="R117" s="289"/>
      <c r="S117" s="289"/>
      <c r="T117" s="289"/>
      <c r="U117" s="289"/>
      <c r="V117" s="289"/>
      <c r="W117" s="289"/>
    </row>
    <row r="118" spans="17:23" ht="11.25">
      <c r="Q118" s="197"/>
      <c r="R118" s="289"/>
      <c r="S118" s="289"/>
      <c r="T118" s="289"/>
      <c r="U118" s="289"/>
      <c r="V118" s="289"/>
      <c r="W118" s="289"/>
    </row>
    <row r="119" spans="17:23" ht="11.25">
      <c r="Q119" s="197"/>
      <c r="R119" s="289"/>
      <c r="S119" s="289"/>
      <c r="T119" s="289"/>
      <c r="U119" s="289"/>
      <c r="V119" s="289"/>
      <c r="W119" s="289"/>
    </row>
    <row r="120" spans="17:23" ht="11.25">
      <c r="Q120" s="197"/>
      <c r="R120" s="289"/>
      <c r="S120" s="289"/>
      <c r="T120" s="289"/>
      <c r="U120" s="289"/>
      <c r="V120" s="289"/>
      <c r="W120" s="289"/>
    </row>
    <row r="121" spans="17:23" ht="11.25">
      <c r="Q121" s="197"/>
      <c r="R121" s="289"/>
      <c r="S121" s="289"/>
      <c r="T121" s="289"/>
      <c r="U121" s="289"/>
      <c r="V121" s="289"/>
      <c r="W121" s="289"/>
    </row>
    <row r="122" spans="17:23" ht="11.25">
      <c r="Q122" s="197"/>
      <c r="R122" s="289"/>
      <c r="S122" s="289"/>
      <c r="T122" s="289"/>
      <c r="U122" s="289"/>
      <c r="V122" s="289"/>
      <c r="W122" s="289"/>
    </row>
    <row r="123" spans="17:23" ht="11.25">
      <c r="Q123" s="197"/>
      <c r="R123" s="289"/>
      <c r="S123" s="289"/>
      <c r="T123" s="289"/>
      <c r="U123" s="289"/>
      <c r="V123" s="289"/>
      <c r="W123" s="289"/>
    </row>
    <row r="124" spans="17:23" ht="11.25">
      <c r="Q124" s="197"/>
      <c r="R124" s="289"/>
      <c r="S124" s="289"/>
      <c r="T124" s="289"/>
      <c r="U124" s="289"/>
      <c r="V124" s="289"/>
      <c r="W124" s="289"/>
    </row>
    <row r="125" spans="17:23" ht="11.25">
      <c r="Q125" s="197"/>
      <c r="R125" s="289"/>
      <c r="S125" s="289"/>
      <c r="T125" s="289"/>
      <c r="U125" s="289"/>
      <c r="V125" s="289"/>
      <c r="W125" s="289"/>
    </row>
    <row r="126" spans="17:23" ht="11.25">
      <c r="Q126" s="197"/>
      <c r="R126" s="289"/>
      <c r="S126" s="289"/>
      <c r="T126" s="289"/>
      <c r="U126" s="289"/>
      <c r="V126" s="289"/>
      <c r="W126" s="289"/>
    </row>
    <row r="127" spans="17:23" ht="11.25">
      <c r="Q127" s="197"/>
      <c r="R127" s="289"/>
      <c r="S127" s="289"/>
      <c r="T127" s="289"/>
      <c r="U127" s="289"/>
      <c r="V127" s="289"/>
      <c r="W127" s="289"/>
    </row>
    <row r="128" spans="17:23" ht="11.25">
      <c r="Q128" s="197"/>
      <c r="R128" s="289"/>
      <c r="S128" s="289"/>
      <c r="T128" s="289"/>
      <c r="U128" s="289"/>
      <c r="V128" s="289"/>
      <c r="W128" s="289"/>
    </row>
    <row r="129" spans="17:23" ht="11.25">
      <c r="Q129" s="197"/>
      <c r="R129" s="289"/>
      <c r="S129" s="289"/>
      <c r="T129" s="289"/>
      <c r="U129" s="289"/>
      <c r="V129" s="289"/>
      <c r="W129" s="289"/>
    </row>
    <row r="130" spans="17:23" ht="11.25">
      <c r="Q130" s="197"/>
      <c r="R130" s="289"/>
      <c r="S130" s="289"/>
      <c r="T130" s="289"/>
      <c r="U130" s="289"/>
      <c r="V130" s="289"/>
      <c r="W130" s="289"/>
    </row>
    <row r="131" spans="17:23" ht="11.25">
      <c r="Q131" s="197"/>
      <c r="R131" s="289"/>
      <c r="S131" s="289"/>
      <c r="T131" s="289"/>
      <c r="U131" s="289"/>
      <c r="V131" s="289"/>
      <c r="W131" s="289"/>
    </row>
    <row r="132" spans="17:23" ht="11.25">
      <c r="Q132" s="197"/>
      <c r="R132" s="289"/>
      <c r="S132" s="289"/>
      <c r="T132" s="289"/>
      <c r="U132" s="289"/>
      <c r="V132" s="289"/>
      <c r="W132" s="289"/>
    </row>
    <row r="133" spans="17:23" ht="11.25">
      <c r="Q133" s="197"/>
      <c r="R133" s="289"/>
      <c r="S133" s="289"/>
      <c r="T133" s="289"/>
      <c r="U133" s="289"/>
      <c r="V133" s="289"/>
      <c r="W133" s="289"/>
    </row>
    <row r="134" spans="17:23" ht="11.25">
      <c r="Q134" s="197"/>
      <c r="R134" s="289"/>
      <c r="S134" s="289"/>
      <c r="T134" s="289"/>
      <c r="U134" s="289"/>
      <c r="V134" s="289"/>
      <c r="W134" s="289"/>
    </row>
    <row r="135" spans="17:23" ht="11.25">
      <c r="Q135" s="197"/>
      <c r="R135" s="289"/>
      <c r="S135" s="289"/>
      <c r="T135" s="289"/>
      <c r="U135" s="289"/>
      <c r="V135" s="289"/>
      <c r="W135" s="289"/>
    </row>
    <row r="136" spans="17:23" ht="11.25">
      <c r="Q136" s="197"/>
      <c r="R136" s="289"/>
      <c r="S136" s="289"/>
      <c r="T136" s="289"/>
      <c r="U136" s="289"/>
      <c r="V136" s="289"/>
      <c r="W136" s="289"/>
    </row>
    <row r="137" spans="17:23" ht="11.25">
      <c r="Q137" s="197"/>
      <c r="R137" s="289"/>
      <c r="S137" s="289"/>
      <c r="T137" s="289"/>
      <c r="U137" s="289"/>
      <c r="V137" s="289"/>
      <c r="W137" s="289"/>
    </row>
    <row r="138" spans="17:23" ht="11.25">
      <c r="Q138" s="197"/>
      <c r="R138" s="289"/>
      <c r="S138" s="289"/>
      <c r="T138" s="289"/>
      <c r="U138" s="289"/>
      <c r="V138" s="289"/>
      <c r="W138" s="289"/>
    </row>
    <row r="139" spans="17:23" ht="11.25">
      <c r="Q139" s="197"/>
      <c r="R139" s="289"/>
      <c r="S139" s="289"/>
      <c r="T139" s="289"/>
      <c r="U139" s="289"/>
      <c r="V139" s="289"/>
      <c r="W139" s="289"/>
    </row>
    <row r="140" spans="17:23" ht="11.25">
      <c r="Q140" s="197"/>
      <c r="R140" s="289"/>
      <c r="S140" s="289"/>
      <c r="T140" s="289"/>
      <c r="U140" s="289"/>
      <c r="V140" s="289"/>
      <c r="W140" s="289"/>
    </row>
    <row r="141" spans="17:23" ht="11.25">
      <c r="Q141" s="197"/>
      <c r="R141" s="289"/>
      <c r="S141" s="289"/>
      <c r="T141" s="289"/>
      <c r="U141" s="289"/>
      <c r="V141" s="289"/>
      <c r="W141" s="289"/>
    </row>
    <row r="142" spans="17:23" ht="11.25">
      <c r="Q142" s="197"/>
      <c r="R142" s="289"/>
      <c r="S142" s="289"/>
      <c r="T142" s="289"/>
      <c r="U142" s="289"/>
      <c r="V142" s="289"/>
      <c r="W142" s="289"/>
    </row>
    <row r="143" spans="17:23" ht="11.25">
      <c r="Q143" s="197"/>
      <c r="R143" s="289"/>
      <c r="S143" s="289"/>
      <c r="T143" s="289"/>
      <c r="U143" s="289"/>
      <c r="V143" s="289"/>
      <c r="W143" s="289"/>
    </row>
    <row r="144" spans="17:23" ht="11.25">
      <c r="Q144" s="197"/>
      <c r="R144" s="289"/>
      <c r="S144" s="289"/>
      <c r="T144" s="289"/>
      <c r="U144" s="289"/>
      <c r="V144" s="289"/>
      <c r="W144" s="289"/>
    </row>
    <row r="145" spans="17:23" ht="11.25">
      <c r="Q145" s="197"/>
      <c r="R145" s="289"/>
      <c r="S145" s="289"/>
      <c r="T145" s="289"/>
      <c r="U145" s="289"/>
      <c r="V145" s="289"/>
      <c r="W145" s="289"/>
    </row>
    <row r="146" spans="17:23" ht="11.25">
      <c r="Q146" s="197"/>
      <c r="R146" s="289"/>
      <c r="S146" s="289"/>
      <c r="T146" s="289"/>
      <c r="U146" s="289"/>
      <c r="V146" s="289"/>
      <c r="W146" s="289"/>
    </row>
    <row r="147" spans="17:23" ht="11.25">
      <c r="Q147" s="287"/>
      <c r="R147" s="289"/>
      <c r="S147" s="289"/>
      <c r="T147" s="289"/>
      <c r="U147" s="289"/>
      <c r="V147" s="289"/>
      <c r="W147" s="289"/>
    </row>
    <row r="148" spans="17:23" ht="11.25">
      <c r="Q148" s="197"/>
      <c r="R148" s="289"/>
      <c r="S148" s="289"/>
      <c r="T148" s="289"/>
      <c r="U148" s="289"/>
      <c r="V148" s="289"/>
      <c r="W148" s="289"/>
    </row>
  </sheetData>
  <mergeCells count="1">
    <mergeCell ref="D44:O44"/>
  </mergeCells>
  <conditionalFormatting sqref="Q10:Q35">
    <cfRule type="cellIs" priority="1" dxfId="0" operator="lessThanOrEqual" stopIfTrue="1">
      <formula>50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0"/>
  <dimension ref="A1:X9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182" customWidth="1"/>
    <col min="3" max="3" width="2" style="182" customWidth="1"/>
    <col min="4" max="4" width="18.33203125" style="182" customWidth="1"/>
    <col min="5" max="5" width="7.33203125" style="182" customWidth="1"/>
    <col min="6" max="7" width="12.33203125" style="182" customWidth="1"/>
    <col min="8" max="8" width="5.33203125" style="182" customWidth="1"/>
    <col min="9" max="9" width="7.33203125" style="182" customWidth="1"/>
    <col min="10" max="10" width="18.16015625" style="282" customWidth="1"/>
    <col min="11" max="11" width="18.16015625" style="182" customWidth="1"/>
    <col min="12" max="12" width="11.16015625" style="182" customWidth="1"/>
    <col min="13" max="13" width="9.16015625" style="182" customWidth="1"/>
    <col min="14" max="14" width="7.66015625" style="182" customWidth="1"/>
    <col min="15" max="16384" width="10.66015625" style="182" customWidth="1"/>
  </cols>
  <sheetData>
    <row r="1" ht="12.75">
      <c r="A1" s="181"/>
    </row>
    <row r="2" spans="1:10" s="184" customFormat="1" ht="11.25">
      <c r="A2" s="183"/>
      <c r="D2" s="184" t="s">
        <v>444</v>
      </c>
      <c r="J2" s="290"/>
    </row>
    <row r="3" spans="4:10" s="184" customFormat="1" ht="11.25">
      <c r="D3" s="184" t="s">
        <v>445</v>
      </c>
      <c r="J3" s="290"/>
    </row>
    <row r="4" spans="4:10" s="184" customFormat="1" ht="11.25">
      <c r="D4" s="184" t="s">
        <v>620</v>
      </c>
      <c r="J4" s="290"/>
    </row>
    <row r="5" s="184" customFormat="1" ht="11.25">
      <c r="J5" s="290"/>
    </row>
    <row r="6" spans="4:10" s="184" customFormat="1" ht="11.25">
      <c r="D6" s="184" t="s">
        <v>416</v>
      </c>
      <c r="J6" s="290"/>
    </row>
    <row r="7" spans="4:9" s="184" customFormat="1" ht="11.25">
      <c r="D7" s="184" t="s">
        <v>467</v>
      </c>
      <c r="I7" s="290"/>
    </row>
    <row r="8" ht="12">
      <c r="I8" s="290"/>
    </row>
    <row r="9" spans="4:24" s="188" customFormat="1" ht="12">
      <c r="D9" s="291"/>
      <c r="E9" s="282" t="s">
        <v>37</v>
      </c>
      <c r="F9" s="282" t="s">
        <v>38</v>
      </c>
      <c r="G9" s="282" t="s">
        <v>39</v>
      </c>
      <c r="H9" s="290"/>
      <c r="I9" s="290"/>
      <c r="J9" s="290"/>
      <c r="K9" s="290"/>
      <c r="L9" s="284"/>
      <c r="M9" s="284"/>
      <c r="N9" s="284"/>
      <c r="O9" s="292"/>
      <c r="P9" s="292"/>
      <c r="Q9" s="292"/>
      <c r="R9" s="292"/>
      <c r="S9" s="292"/>
      <c r="T9" s="292"/>
      <c r="U9" s="292"/>
      <c r="V9" s="292"/>
      <c r="W9" s="292"/>
      <c r="X9" s="292"/>
    </row>
    <row r="10" spans="4:14" ht="12">
      <c r="D10" s="182" t="s">
        <v>506</v>
      </c>
      <c r="E10" s="293">
        <v>0</v>
      </c>
      <c r="F10" s="293">
        <v>19</v>
      </c>
      <c r="G10" s="293">
        <v>41</v>
      </c>
      <c r="H10" s="289"/>
      <c r="I10" s="289"/>
      <c r="J10" s="293"/>
      <c r="K10" s="285"/>
      <c r="L10" s="285"/>
      <c r="M10" s="285"/>
      <c r="N10" s="285"/>
    </row>
    <row r="11" spans="4:14" ht="12">
      <c r="D11" s="182" t="s">
        <v>507</v>
      </c>
      <c r="E11" s="293">
        <v>3</v>
      </c>
      <c r="F11" s="293">
        <v>39</v>
      </c>
      <c r="G11" s="293">
        <v>1</v>
      </c>
      <c r="H11" s="289"/>
      <c r="I11" s="294"/>
      <c r="J11" s="295"/>
      <c r="K11" s="286"/>
      <c r="L11" s="286"/>
      <c r="M11" s="286"/>
      <c r="N11" s="285"/>
    </row>
    <row r="12" spans="4:14" ht="12">
      <c r="D12" s="182" t="s">
        <v>544</v>
      </c>
      <c r="E12" s="293">
        <v>0</v>
      </c>
      <c r="F12" s="293">
        <v>15</v>
      </c>
      <c r="G12" s="293">
        <v>60</v>
      </c>
      <c r="H12" s="289"/>
      <c r="I12" s="289"/>
      <c r="J12" s="295"/>
      <c r="K12" s="286"/>
      <c r="L12" s="286"/>
      <c r="M12" s="286"/>
      <c r="N12" s="285"/>
    </row>
    <row r="13" spans="4:14" ht="12">
      <c r="D13" s="182" t="s">
        <v>510</v>
      </c>
      <c r="E13" s="293">
        <v>0</v>
      </c>
      <c r="F13" s="293">
        <v>2</v>
      </c>
      <c r="G13" s="293">
        <v>93</v>
      </c>
      <c r="H13" s="289"/>
      <c r="I13" s="289"/>
      <c r="J13" s="295"/>
      <c r="K13" s="285"/>
      <c r="L13" s="285"/>
      <c r="M13" s="285"/>
      <c r="N13" s="285"/>
    </row>
    <row r="14" spans="4:14" ht="12">
      <c r="D14" s="182" t="s">
        <v>511</v>
      </c>
      <c r="E14" s="293">
        <v>1</v>
      </c>
      <c r="F14" s="293">
        <v>13</v>
      </c>
      <c r="G14" s="293">
        <v>61</v>
      </c>
      <c r="H14" s="289"/>
      <c r="I14" s="294"/>
      <c r="J14" s="295"/>
      <c r="K14" s="285"/>
      <c r="L14" s="285"/>
      <c r="M14" s="285"/>
      <c r="N14" s="285"/>
    </row>
    <row r="15" spans="4:14" ht="12">
      <c r="D15" s="182" t="s">
        <v>512</v>
      </c>
      <c r="E15" s="293">
        <v>2</v>
      </c>
      <c r="F15" s="293">
        <v>70</v>
      </c>
      <c r="G15" s="293">
        <v>12</v>
      </c>
      <c r="H15" s="289"/>
      <c r="I15" s="289"/>
      <c r="J15" s="295"/>
      <c r="K15" s="285"/>
      <c r="L15" s="285"/>
      <c r="M15" s="285"/>
      <c r="N15" s="285"/>
    </row>
    <row r="16" spans="4:14" ht="12">
      <c r="D16" s="182" t="s">
        <v>513</v>
      </c>
      <c r="E16" s="293">
        <v>0</v>
      </c>
      <c r="F16" s="293">
        <v>7</v>
      </c>
      <c r="G16" s="293">
        <v>78</v>
      </c>
      <c r="H16" s="289"/>
      <c r="I16" s="289"/>
      <c r="J16" s="293"/>
      <c r="K16" s="286"/>
      <c r="L16" s="286"/>
      <c r="M16" s="286"/>
      <c r="N16" s="285"/>
    </row>
    <row r="17" spans="4:14" ht="12">
      <c r="D17" s="182" t="s">
        <v>516</v>
      </c>
      <c r="E17" s="293">
        <v>0</v>
      </c>
      <c r="F17" s="293">
        <v>10</v>
      </c>
      <c r="G17" s="293">
        <v>84</v>
      </c>
      <c r="H17" s="289"/>
      <c r="I17" s="294"/>
      <c r="J17" s="296"/>
      <c r="K17" s="297"/>
      <c r="L17" s="285"/>
      <c r="M17" s="285"/>
      <c r="N17" s="285"/>
    </row>
    <row r="18" spans="4:14" ht="12">
      <c r="D18" s="182" t="s">
        <v>517</v>
      </c>
      <c r="E18" s="293">
        <v>0</v>
      </c>
      <c r="F18" s="293">
        <v>12</v>
      </c>
      <c r="G18" s="293">
        <v>18</v>
      </c>
      <c r="H18" s="289"/>
      <c r="I18" s="289"/>
      <c r="J18" s="293"/>
      <c r="K18" s="285"/>
      <c r="L18" s="285"/>
      <c r="M18" s="285"/>
      <c r="N18" s="285"/>
    </row>
    <row r="19" spans="4:14" ht="12">
      <c r="D19" s="182" t="s">
        <v>518</v>
      </c>
      <c r="E19" s="293">
        <v>2</v>
      </c>
      <c r="F19" s="293">
        <v>25</v>
      </c>
      <c r="G19" s="293">
        <v>38</v>
      </c>
      <c r="H19" s="289"/>
      <c r="I19" s="289"/>
      <c r="J19" s="293"/>
      <c r="K19" s="286"/>
      <c r="L19" s="286"/>
      <c r="M19" s="286"/>
      <c r="N19" s="285"/>
    </row>
    <row r="20" spans="4:14" ht="12">
      <c r="D20" s="182" t="s">
        <v>519</v>
      </c>
      <c r="E20" s="293">
        <v>8</v>
      </c>
      <c r="F20" s="293">
        <v>25</v>
      </c>
      <c r="G20" s="293">
        <v>36</v>
      </c>
      <c r="H20" s="289"/>
      <c r="I20" s="289"/>
      <c r="J20" s="293"/>
      <c r="K20" s="285"/>
      <c r="L20" s="285"/>
      <c r="M20" s="285"/>
      <c r="N20" s="285"/>
    </row>
    <row r="21" spans="4:14" ht="12">
      <c r="D21" s="182" t="s">
        <v>521</v>
      </c>
      <c r="E21" s="293">
        <v>2</v>
      </c>
      <c r="F21" s="293">
        <v>30</v>
      </c>
      <c r="G21" s="293">
        <v>25</v>
      </c>
      <c r="H21" s="289"/>
      <c r="I21" s="289"/>
      <c r="J21" s="293"/>
      <c r="K21" s="286"/>
      <c r="L21" s="286"/>
      <c r="M21" s="286"/>
      <c r="N21" s="285"/>
    </row>
    <row r="22" spans="4:14" ht="12">
      <c r="D22" s="182" t="s">
        <v>522</v>
      </c>
      <c r="E22" s="293">
        <v>0</v>
      </c>
      <c r="F22" s="293">
        <v>35.29</v>
      </c>
      <c r="G22" s="293">
        <v>6.63</v>
      </c>
      <c r="H22" s="289"/>
      <c r="I22" s="294"/>
      <c r="J22" s="296"/>
      <c r="K22" s="297"/>
      <c r="L22" s="285"/>
      <c r="M22" s="285"/>
      <c r="N22" s="285"/>
    </row>
    <row r="23" spans="4:14" ht="12">
      <c r="D23" s="182" t="s">
        <v>523</v>
      </c>
      <c r="E23" s="293">
        <v>0</v>
      </c>
      <c r="F23" s="293">
        <v>4</v>
      </c>
      <c r="G23" s="293">
        <v>95</v>
      </c>
      <c r="H23" s="289"/>
      <c r="I23" s="289"/>
      <c r="K23" s="286"/>
      <c r="L23" s="286"/>
      <c r="M23" s="286"/>
      <c r="N23" s="285"/>
    </row>
    <row r="24" spans="4:14" ht="12">
      <c r="D24" s="182" t="s">
        <v>524</v>
      </c>
      <c r="E24" s="293">
        <v>0</v>
      </c>
      <c r="F24" s="293">
        <v>4</v>
      </c>
      <c r="G24" s="293">
        <v>88</v>
      </c>
      <c r="H24" s="289"/>
      <c r="I24" s="289"/>
      <c r="J24" s="293"/>
      <c r="K24" s="286"/>
      <c r="L24" s="286"/>
      <c r="M24" s="286"/>
      <c r="N24" s="285"/>
    </row>
    <row r="25" spans="4:14" ht="12">
      <c r="D25" s="182" t="s">
        <v>525</v>
      </c>
      <c r="E25" s="293">
        <v>1</v>
      </c>
      <c r="F25" s="293">
        <v>21</v>
      </c>
      <c r="G25" s="293">
        <v>41</v>
      </c>
      <c r="H25" s="289"/>
      <c r="I25" s="294"/>
      <c r="J25" s="295"/>
      <c r="K25" s="285"/>
      <c r="L25" s="285"/>
      <c r="M25" s="285"/>
      <c r="N25" s="285"/>
    </row>
    <row r="26" spans="4:14" ht="12">
      <c r="D26" s="182" t="s">
        <v>526</v>
      </c>
      <c r="E26" s="293">
        <v>9</v>
      </c>
      <c r="F26" s="293">
        <v>34</v>
      </c>
      <c r="G26" s="293">
        <v>14</v>
      </c>
      <c r="H26" s="289"/>
      <c r="I26" s="294"/>
      <c r="J26" s="295"/>
      <c r="K26" s="286"/>
      <c r="L26" s="286"/>
      <c r="M26" s="286"/>
      <c r="N26" s="285"/>
    </row>
    <row r="27" spans="4:14" ht="12">
      <c r="D27" s="182" t="s">
        <v>527</v>
      </c>
      <c r="E27" s="293">
        <v>8</v>
      </c>
      <c r="F27" s="293">
        <v>20</v>
      </c>
      <c r="G27" s="298">
        <v>0</v>
      </c>
      <c r="H27" s="289"/>
      <c r="I27" s="289"/>
      <c r="J27" s="293"/>
      <c r="K27" s="286"/>
      <c r="L27" s="286"/>
      <c r="M27" s="286"/>
      <c r="N27" s="285"/>
    </row>
    <row r="28" spans="4:14" ht="12">
      <c r="D28" s="182" t="s">
        <v>528</v>
      </c>
      <c r="E28" s="293">
        <v>4</v>
      </c>
      <c r="F28" s="293">
        <v>34</v>
      </c>
      <c r="G28" s="293">
        <v>13</v>
      </c>
      <c r="H28" s="289"/>
      <c r="I28" s="289"/>
      <c r="J28" s="293"/>
      <c r="K28" s="285"/>
      <c r="L28" s="285"/>
      <c r="M28" s="285"/>
      <c r="N28" s="285"/>
    </row>
    <row r="29" spans="4:14" ht="11.25">
      <c r="D29" s="182" t="s">
        <v>40</v>
      </c>
      <c r="E29" s="293" t="s">
        <v>534</v>
      </c>
      <c r="F29" s="293">
        <v>5</v>
      </c>
      <c r="G29" s="293">
        <v>81</v>
      </c>
      <c r="H29" s="289"/>
      <c r="I29" s="289"/>
      <c r="J29" s="293"/>
      <c r="K29" s="286"/>
      <c r="L29" s="286"/>
      <c r="M29" s="286"/>
      <c r="N29" s="285"/>
    </row>
    <row r="30" spans="4:14" ht="11.25">
      <c r="D30" s="182" t="s">
        <v>594</v>
      </c>
      <c r="E30" s="293">
        <v>55</v>
      </c>
      <c r="F30" s="293">
        <v>2</v>
      </c>
      <c r="G30" s="293">
        <v>0</v>
      </c>
      <c r="H30" s="289"/>
      <c r="I30" s="289"/>
      <c r="J30" s="293"/>
      <c r="K30" s="285"/>
      <c r="L30" s="285"/>
      <c r="M30" s="285"/>
      <c r="N30" s="285"/>
    </row>
    <row r="31" spans="4:14" ht="11.25">
      <c r="D31" s="182" t="s">
        <v>535</v>
      </c>
      <c r="E31" s="293">
        <v>20</v>
      </c>
      <c r="F31" s="293">
        <v>2</v>
      </c>
      <c r="G31" s="293">
        <v>56</v>
      </c>
      <c r="H31" s="289"/>
      <c r="I31" s="289"/>
      <c r="J31" s="293"/>
      <c r="K31" s="285"/>
      <c r="L31" s="285"/>
      <c r="M31" s="285"/>
      <c r="N31" s="285"/>
    </row>
    <row r="32" spans="4:14" ht="11.25">
      <c r="D32" s="182" t="s">
        <v>41</v>
      </c>
      <c r="E32" s="293" t="s">
        <v>534</v>
      </c>
      <c r="F32" s="293">
        <v>20</v>
      </c>
      <c r="G32" s="293">
        <v>77</v>
      </c>
      <c r="H32" s="289"/>
      <c r="I32" s="289"/>
      <c r="J32" s="293"/>
      <c r="K32" s="285"/>
      <c r="L32" s="285"/>
      <c r="M32" s="285"/>
      <c r="N32" s="285"/>
    </row>
    <row r="33" spans="4:14" ht="11.25">
      <c r="D33" s="182" t="s">
        <v>42</v>
      </c>
      <c r="E33" s="293" t="s">
        <v>534</v>
      </c>
      <c r="F33" s="293">
        <v>22</v>
      </c>
      <c r="G33" s="293" t="s">
        <v>534</v>
      </c>
      <c r="H33" s="289"/>
      <c r="I33" s="294"/>
      <c r="J33" s="293"/>
      <c r="K33" s="285"/>
      <c r="L33" s="285"/>
      <c r="M33" s="285"/>
      <c r="N33" s="285"/>
    </row>
    <row r="34" spans="4:14" ht="11.25">
      <c r="D34" s="182" t="s">
        <v>43</v>
      </c>
      <c r="E34" s="293">
        <v>7</v>
      </c>
      <c r="F34" s="293" t="s">
        <v>534</v>
      </c>
      <c r="G34" s="293" t="s">
        <v>534</v>
      </c>
      <c r="H34" s="289"/>
      <c r="I34" s="289"/>
      <c r="J34" s="293"/>
      <c r="K34" s="288"/>
      <c r="L34" s="288"/>
      <c r="M34" s="288"/>
      <c r="N34" s="288"/>
    </row>
    <row r="35" spans="4:14" ht="11.25">
      <c r="D35" s="182" t="s">
        <v>538</v>
      </c>
      <c r="E35" s="293">
        <v>14</v>
      </c>
      <c r="F35" s="293">
        <v>19</v>
      </c>
      <c r="G35" s="293">
        <v>10</v>
      </c>
      <c r="H35" s="289"/>
      <c r="I35" s="294"/>
      <c r="J35" s="295"/>
      <c r="K35" s="285"/>
      <c r="L35" s="285"/>
      <c r="M35" s="299"/>
      <c r="N35" s="299"/>
    </row>
    <row r="36" spans="5:7" ht="11.25">
      <c r="E36" s="293"/>
      <c r="F36" s="293"/>
      <c r="G36" s="293"/>
    </row>
    <row r="37" spans="4:10" ht="34.5" customHeight="1">
      <c r="D37" s="465" t="s">
        <v>44</v>
      </c>
      <c r="E37" s="465"/>
      <c r="F37" s="465"/>
      <c r="G37" s="465"/>
      <c r="H37" s="465"/>
      <c r="I37" s="465"/>
      <c r="J37" s="465"/>
    </row>
    <row r="38" ht="11.25">
      <c r="D38" s="182" t="s">
        <v>45</v>
      </c>
    </row>
    <row r="39" ht="11.25">
      <c r="D39" s="182" t="s">
        <v>46</v>
      </c>
    </row>
    <row r="40" ht="11.25">
      <c r="D40" s="182" t="s">
        <v>47</v>
      </c>
    </row>
    <row r="41" ht="11.25">
      <c r="D41" s="182" t="s">
        <v>35</v>
      </c>
    </row>
    <row r="45" ht="11.25">
      <c r="A45" s="207" t="s">
        <v>461</v>
      </c>
    </row>
    <row r="46" ht="11.25">
      <c r="A46" s="209" t="s">
        <v>48</v>
      </c>
    </row>
    <row r="51" spans="15:24" ht="11.25">
      <c r="O51" s="282"/>
      <c r="P51" s="282"/>
      <c r="Q51" s="282"/>
      <c r="R51" s="282"/>
      <c r="S51" s="282"/>
      <c r="T51" s="282"/>
      <c r="U51" s="282"/>
      <c r="V51" s="282"/>
      <c r="W51" s="282"/>
      <c r="X51" s="282"/>
    </row>
    <row r="53" spans="10:23" ht="11.25">
      <c r="J53" s="182"/>
      <c r="M53" s="282"/>
      <c r="O53" s="282"/>
      <c r="P53" s="282"/>
      <c r="Q53" s="282"/>
      <c r="R53" s="282"/>
      <c r="S53" s="282"/>
      <c r="T53" s="282"/>
      <c r="U53" s="282"/>
      <c r="V53" s="282"/>
      <c r="W53" s="282"/>
    </row>
    <row r="54" spans="10:23" ht="11.25">
      <c r="J54" s="182"/>
      <c r="O54" s="282"/>
      <c r="P54" s="282"/>
      <c r="Q54" s="282"/>
      <c r="R54" s="282"/>
      <c r="S54" s="282"/>
      <c r="T54" s="282"/>
      <c r="U54" s="282"/>
      <c r="V54" s="282"/>
      <c r="W54" s="282"/>
    </row>
    <row r="55" spans="10:23" ht="11.25">
      <c r="J55" s="182"/>
      <c r="O55" s="282"/>
      <c r="P55" s="282"/>
      <c r="Q55" s="282"/>
      <c r="R55" s="282"/>
      <c r="S55" s="282"/>
      <c r="T55" s="282"/>
      <c r="U55" s="282"/>
      <c r="V55" s="282"/>
      <c r="W55" s="282"/>
    </row>
    <row r="56" spans="10:23" ht="11.25">
      <c r="J56" s="182"/>
      <c r="O56" s="282"/>
      <c r="P56" s="282"/>
      <c r="Q56" s="282"/>
      <c r="R56" s="282"/>
      <c r="S56" s="282"/>
      <c r="T56" s="282"/>
      <c r="U56" s="282"/>
      <c r="V56" s="282"/>
      <c r="W56" s="282"/>
    </row>
    <row r="57" spans="10:23" ht="11.25">
      <c r="J57" s="182"/>
      <c r="O57" s="282"/>
      <c r="P57" s="282"/>
      <c r="Q57" s="282"/>
      <c r="R57" s="282"/>
      <c r="S57" s="282"/>
      <c r="T57" s="282"/>
      <c r="U57" s="282"/>
      <c r="V57" s="282"/>
      <c r="W57" s="282"/>
    </row>
    <row r="58" spans="10:23" ht="11.25">
      <c r="J58" s="182"/>
      <c r="O58" s="282"/>
      <c r="P58" s="282"/>
      <c r="Q58" s="282"/>
      <c r="R58" s="282"/>
      <c r="S58" s="282"/>
      <c r="T58" s="282"/>
      <c r="U58" s="282"/>
      <c r="V58" s="282"/>
      <c r="W58" s="282"/>
    </row>
    <row r="59" spans="10:23" ht="11.25">
      <c r="J59" s="182"/>
      <c r="O59" s="282"/>
      <c r="P59" s="282"/>
      <c r="Q59" s="282"/>
      <c r="R59" s="282"/>
      <c r="S59" s="282"/>
      <c r="T59" s="282"/>
      <c r="U59" s="282"/>
      <c r="V59" s="282"/>
      <c r="W59" s="282"/>
    </row>
    <row r="60" spans="10:23" ht="11.25">
      <c r="J60" s="182"/>
      <c r="O60" s="282"/>
      <c r="P60" s="282"/>
      <c r="Q60" s="282"/>
      <c r="R60" s="282"/>
      <c r="S60" s="282"/>
      <c r="T60" s="282"/>
      <c r="U60" s="282"/>
      <c r="V60" s="282"/>
      <c r="W60" s="282"/>
    </row>
    <row r="61" spans="10:23" ht="11.25">
      <c r="J61" s="182"/>
      <c r="O61" s="282"/>
      <c r="P61" s="282"/>
      <c r="Q61" s="282"/>
      <c r="R61" s="282"/>
      <c r="S61" s="282"/>
      <c r="T61" s="282"/>
      <c r="U61" s="282"/>
      <c r="V61" s="282"/>
      <c r="W61" s="282"/>
    </row>
    <row r="62" spans="10:23" ht="11.25">
      <c r="J62" s="182"/>
      <c r="O62" s="282"/>
      <c r="P62" s="282"/>
      <c r="Q62" s="282"/>
      <c r="R62" s="282"/>
      <c r="S62" s="282"/>
      <c r="T62" s="282"/>
      <c r="U62" s="282"/>
      <c r="V62" s="282"/>
      <c r="W62" s="282"/>
    </row>
    <row r="63" spans="10:23" ht="11.25">
      <c r="J63" s="182"/>
      <c r="O63" s="282"/>
      <c r="P63" s="282"/>
      <c r="Q63" s="282"/>
      <c r="R63" s="282"/>
      <c r="S63" s="282"/>
      <c r="T63" s="282"/>
      <c r="U63" s="282"/>
      <c r="V63" s="282"/>
      <c r="W63" s="282"/>
    </row>
    <row r="64" spans="10:23" ht="11.25">
      <c r="J64" s="182"/>
      <c r="O64" s="282"/>
      <c r="P64" s="282"/>
      <c r="Q64" s="282"/>
      <c r="R64" s="282"/>
      <c r="S64" s="282"/>
      <c r="T64" s="282"/>
      <c r="U64" s="282"/>
      <c r="V64" s="282"/>
      <c r="W64" s="282"/>
    </row>
    <row r="65" spans="10:23" ht="11.25">
      <c r="J65" s="182"/>
      <c r="O65" s="282"/>
      <c r="P65" s="282"/>
      <c r="Q65" s="282"/>
      <c r="R65" s="282"/>
      <c r="S65" s="282"/>
      <c r="T65" s="282"/>
      <c r="U65" s="282"/>
      <c r="V65" s="282"/>
      <c r="W65" s="282"/>
    </row>
    <row r="66" spans="10:23" ht="11.25">
      <c r="J66" s="182"/>
      <c r="O66" s="282"/>
      <c r="P66" s="282"/>
      <c r="Q66" s="282"/>
      <c r="R66" s="282"/>
      <c r="S66" s="282"/>
      <c r="T66" s="282"/>
      <c r="U66" s="282"/>
      <c r="V66" s="282"/>
      <c r="W66" s="282"/>
    </row>
    <row r="67" spans="10:23" ht="11.25">
      <c r="J67" s="182"/>
      <c r="O67" s="282"/>
      <c r="P67" s="282"/>
      <c r="Q67" s="282"/>
      <c r="R67" s="282"/>
      <c r="S67" s="282"/>
      <c r="T67" s="282"/>
      <c r="U67" s="282"/>
      <c r="V67" s="282"/>
      <c r="W67" s="282"/>
    </row>
    <row r="68" spans="10:23" ht="11.25">
      <c r="J68" s="182"/>
      <c r="O68" s="282"/>
      <c r="P68" s="282"/>
      <c r="Q68" s="282"/>
      <c r="R68" s="282"/>
      <c r="S68" s="282"/>
      <c r="T68" s="282"/>
      <c r="U68" s="282"/>
      <c r="V68" s="282"/>
      <c r="W68" s="282"/>
    </row>
    <row r="69" spans="10:23" ht="11.25">
      <c r="J69" s="182"/>
      <c r="O69" s="282"/>
      <c r="P69" s="282"/>
      <c r="Q69" s="282"/>
      <c r="R69" s="282"/>
      <c r="S69" s="282"/>
      <c r="T69" s="282"/>
      <c r="U69" s="282"/>
      <c r="V69" s="282"/>
      <c r="W69" s="282"/>
    </row>
    <row r="70" spans="10:23" ht="11.25">
      <c r="J70" s="182"/>
      <c r="O70" s="282"/>
      <c r="P70" s="282"/>
      <c r="Q70" s="282"/>
      <c r="R70" s="282"/>
      <c r="S70" s="282"/>
      <c r="T70" s="282"/>
      <c r="U70" s="282"/>
      <c r="V70" s="282"/>
      <c r="W70" s="282"/>
    </row>
    <row r="71" spans="10:23" ht="11.25">
      <c r="J71" s="182"/>
      <c r="O71" s="282"/>
      <c r="P71" s="282"/>
      <c r="Q71" s="282"/>
      <c r="R71" s="282"/>
      <c r="S71" s="282"/>
      <c r="T71" s="282"/>
      <c r="U71" s="282"/>
      <c r="V71" s="282"/>
      <c r="W71" s="282"/>
    </row>
    <row r="72" spans="10:23" ht="11.25">
      <c r="J72" s="182"/>
      <c r="O72" s="282"/>
      <c r="P72" s="282"/>
      <c r="Q72" s="282"/>
      <c r="R72" s="282"/>
      <c r="S72" s="282"/>
      <c r="T72" s="282"/>
      <c r="U72" s="282"/>
      <c r="V72" s="282"/>
      <c r="W72" s="282"/>
    </row>
    <row r="73" spans="10:23" ht="11.25">
      <c r="J73" s="182"/>
      <c r="O73" s="282"/>
      <c r="P73" s="282"/>
      <c r="Q73" s="282"/>
      <c r="R73" s="282"/>
      <c r="S73" s="282"/>
      <c r="T73" s="282"/>
      <c r="U73" s="282"/>
      <c r="V73" s="282"/>
      <c r="W73" s="282"/>
    </row>
    <row r="74" spans="10:23" ht="11.25">
      <c r="J74" s="182"/>
      <c r="O74" s="282"/>
      <c r="P74" s="282"/>
      <c r="Q74" s="282"/>
      <c r="R74" s="282"/>
      <c r="S74" s="282"/>
      <c r="T74" s="282"/>
      <c r="U74" s="282"/>
      <c r="V74" s="282"/>
      <c r="W74" s="282"/>
    </row>
    <row r="75" spans="10:23" ht="11.25">
      <c r="J75" s="182"/>
      <c r="O75" s="282"/>
      <c r="P75" s="282"/>
      <c r="Q75" s="282"/>
      <c r="R75" s="282"/>
      <c r="S75" s="282"/>
      <c r="T75" s="282"/>
      <c r="U75" s="282"/>
      <c r="V75" s="282"/>
      <c r="W75" s="282"/>
    </row>
    <row r="76" spans="10:23" ht="11.25">
      <c r="J76" s="182"/>
      <c r="O76" s="282"/>
      <c r="P76" s="282"/>
      <c r="Q76" s="282"/>
      <c r="R76" s="282"/>
      <c r="S76" s="282"/>
      <c r="T76" s="282"/>
      <c r="U76" s="282"/>
      <c r="V76" s="282"/>
      <c r="W76" s="282"/>
    </row>
    <row r="77" spans="10:23" ht="11.25">
      <c r="J77" s="182"/>
      <c r="O77" s="282"/>
      <c r="P77" s="282"/>
      <c r="Q77" s="282"/>
      <c r="R77" s="282"/>
      <c r="S77" s="282"/>
      <c r="T77" s="282"/>
      <c r="U77" s="282"/>
      <c r="V77" s="282"/>
      <c r="W77" s="282"/>
    </row>
    <row r="78" spans="10:23" ht="11.25">
      <c r="J78" s="182"/>
      <c r="O78" s="282"/>
      <c r="P78" s="282"/>
      <c r="Q78" s="282"/>
      <c r="R78" s="282"/>
      <c r="S78" s="282"/>
      <c r="T78" s="282"/>
      <c r="U78" s="282"/>
      <c r="V78" s="282"/>
      <c r="W78" s="282"/>
    </row>
    <row r="79" spans="10:23" ht="11.25">
      <c r="J79" s="182"/>
      <c r="O79" s="282"/>
      <c r="P79" s="282"/>
      <c r="Q79" s="282"/>
      <c r="R79" s="282"/>
      <c r="S79" s="282"/>
      <c r="T79" s="282"/>
      <c r="U79" s="282"/>
      <c r="V79" s="282"/>
      <c r="W79" s="282"/>
    </row>
    <row r="80" spans="10:23" ht="11.25">
      <c r="J80" s="182"/>
      <c r="O80" s="282"/>
      <c r="P80" s="282"/>
      <c r="Q80" s="282"/>
      <c r="R80" s="282"/>
      <c r="S80" s="282"/>
      <c r="T80" s="282"/>
      <c r="U80" s="282"/>
      <c r="V80" s="282"/>
      <c r="W80" s="282"/>
    </row>
    <row r="81" spans="10:23" ht="11.25">
      <c r="J81" s="182"/>
      <c r="O81" s="282"/>
      <c r="P81" s="282"/>
      <c r="Q81" s="282"/>
      <c r="R81" s="282"/>
      <c r="S81" s="282"/>
      <c r="T81" s="282"/>
      <c r="U81" s="282"/>
      <c r="V81" s="282"/>
      <c r="W81" s="282"/>
    </row>
    <row r="82" spans="10:23" ht="11.25">
      <c r="J82" s="182"/>
      <c r="O82" s="282"/>
      <c r="P82" s="282"/>
      <c r="Q82" s="282"/>
      <c r="R82" s="282"/>
      <c r="S82" s="282"/>
      <c r="T82" s="282"/>
      <c r="U82" s="282"/>
      <c r="V82" s="282"/>
      <c r="W82" s="282"/>
    </row>
    <row r="83" spans="10:23" ht="11.25">
      <c r="J83" s="182"/>
      <c r="O83" s="282"/>
      <c r="P83" s="282"/>
      <c r="Q83" s="282"/>
      <c r="R83" s="282"/>
      <c r="S83" s="282"/>
      <c r="T83" s="282"/>
      <c r="U83" s="282"/>
      <c r="V83" s="282"/>
      <c r="W83" s="282"/>
    </row>
    <row r="84" spans="10:23" ht="11.25">
      <c r="J84" s="182"/>
      <c r="O84" s="282"/>
      <c r="P84" s="282"/>
      <c r="Q84" s="282"/>
      <c r="R84" s="282"/>
      <c r="S84" s="282"/>
      <c r="T84" s="282"/>
      <c r="U84" s="282"/>
      <c r="V84" s="282"/>
      <c r="W84" s="282"/>
    </row>
    <row r="85" spans="10:23" ht="11.25">
      <c r="J85" s="182"/>
      <c r="O85" s="282"/>
      <c r="P85" s="282"/>
      <c r="Q85" s="282"/>
      <c r="R85" s="282"/>
      <c r="S85" s="282"/>
      <c r="T85" s="282"/>
      <c r="U85" s="282"/>
      <c r="V85" s="282"/>
      <c r="W85" s="282"/>
    </row>
    <row r="86" spans="10:23" ht="11.25">
      <c r="J86" s="182"/>
      <c r="O86" s="282"/>
      <c r="P86" s="282"/>
      <c r="Q86" s="282"/>
      <c r="R86" s="282"/>
      <c r="S86" s="282"/>
      <c r="T86" s="282"/>
      <c r="U86" s="282"/>
      <c r="V86" s="282"/>
      <c r="W86" s="282"/>
    </row>
    <row r="87" spans="10:23" ht="11.25">
      <c r="J87" s="182"/>
      <c r="O87" s="282"/>
      <c r="P87" s="282"/>
      <c r="Q87" s="282"/>
      <c r="R87" s="282"/>
      <c r="S87" s="282"/>
      <c r="T87" s="282"/>
      <c r="U87" s="282"/>
      <c r="V87" s="282"/>
      <c r="W87" s="282"/>
    </row>
    <row r="88" spans="10:23" ht="11.25">
      <c r="J88" s="182"/>
      <c r="O88" s="282"/>
      <c r="P88" s="282"/>
      <c r="Q88" s="282"/>
      <c r="R88" s="282"/>
      <c r="S88" s="282"/>
      <c r="T88" s="282"/>
      <c r="U88" s="282"/>
      <c r="V88" s="282"/>
      <c r="W88" s="282"/>
    </row>
    <row r="89" ht="11.25">
      <c r="J89" s="182"/>
    </row>
    <row r="90" ht="11.25">
      <c r="J90" s="182"/>
    </row>
    <row r="91" ht="11.25">
      <c r="J91" s="182"/>
    </row>
    <row r="92" spans="10:14" ht="11.25">
      <c r="J92" s="182"/>
      <c r="N92" s="222"/>
    </row>
    <row r="93" ht="11.25">
      <c r="J93" s="182"/>
    </row>
    <row r="94" ht="11.25">
      <c r="J94" s="182"/>
    </row>
    <row r="95" ht="11.25">
      <c r="J95" s="182"/>
    </row>
  </sheetData>
  <mergeCells count="1">
    <mergeCell ref="D37:J37"/>
  </mergeCells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N61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0.66015625" style="261" customWidth="1"/>
    <col min="4" max="4" width="18.33203125" style="261" customWidth="1"/>
    <col min="5" max="9" width="12.5" style="261" customWidth="1"/>
    <col min="10" max="16384" width="10.66015625" style="261" customWidth="1"/>
  </cols>
  <sheetData>
    <row r="1" s="182" customFormat="1" ht="12.75">
      <c r="A1" s="181"/>
    </row>
    <row r="2" spans="1:4" s="184" customFormat="1" ht="11.25">
      <c r="A2" s="183"/>
      <c r="D2" s="184" t="s">
        <v>444</v>
      </c>
    </row>
    <row r="3" s="184" customFormat="1" ht="11.25">
      <c r="D3" s="184" t="s">
        <v>445</v>
      </c>
    </row>
    <row r="4" s="184" customFormat="1" ht="11.25">
      <c r="D4" s="184" t="s">
        <v>620</v>
      </c>
    </row>
    <row r="5" ht="11.25"/>
    <row r="6" ht="11.25">
      <c r="D6" s="262" t="s">
        <v>417</v>
      </c>
    </row>
    <row r="7" ht="11.25">
      <c r="D7" s="262" t="s">
        <v>49</v>
      </c>
    </row>
    <row r="8" ht="11.25"/>
    <row r="9" spans="5:10" ht="32.25" customHeight="1">
      <c r="E9" s="300" t="s">
        <v>50</v>
      </c>
      <c r="F9" s="300" t="s">
        <v>51</v>
      </c>
      <c r="G9" s="300" t="s">
        <v>52</v>
      </c>
      <c r="H9" s="300" t="s">
        <v>53</v>
      </c>
      <c r="I9" s="300" t="s">
        <v>54</v>
      </c>
      <c r="J9" s="300" t="s">
        <v>55</v>
      </c>
    </row>
    <row r="10" spans="4:11" ht="11.25">
      <c r="D10" s="261" t="s">
        <v>517</v>
      </c>
      <c r="E10" s="301">
        <v>83.3</v>
      </c>
      <c r="F10" s="301">
        <v>0</v>
      </c>
      <c r="G10" s="301">
        <v>0</v>
      </c>
      <c r="H10" s="301">
        <v>0</v>
      </c>
      <c r="I10" s="301">
        <v>0</v>
      </c>
      <c r="J10" s="301">
        <v>16.7</v>
      </c>
      <c r="K10" s="302"/>
    </row>
    <row r="11" spans="4:11" ht="11.25">
      <c r="D11" s="261" t="s">
        <v>512</v>
      </c>
      <c r="E11" s="301">
        <v>69.3</v>
      </c>
      <c r="F11" s="301" t="s">
        <v>534</v>
      </c>
      <c r="G11" s="301">
        <v>5.7</v>
      </c>
      <c r="H11" s="301" t="s">
        <v>534</v>
      </c>
      <c r="I11" s="301">
        <v>25</v>
      </c>
      <c r="J11" s="301"/>
      <c r="K11" s="302"/>
    </row>
    <row r="12" spans="4:11" ht="11.25">
      <c r="D12" s="261" t="s">
        <v>543</v>
      </c>
      <c r="E12" s="301">
        <v>68.9</v>
      </c>
      <c r="F12" s="301">
        <v>0.8</v>
      </c>
      <c r="G12" s="301">
        <v>5.4</v>
      </c>
      <c r="H12" s="301">
        <v>15.9</v>
      </c>
      <c r="I12" s="301">
        <v>8.9</v>
      </c>
      <c r="J12" s="301"/>
      <c r="K12" s="302"/>
    </row>
    <row r="13" spans="4:11" ht="11.25">
      <c r="D13" s="261" t="s">
        <v>514</v>
      </c>
      <c r="E13" s="301">
        <v>64.5</v>
      </c>
      <c r="F13" s="301">
        <v>0</v>
      </c>
      <c r="G13" s="301">
        <v>15.8</v>
      </c>
      <c r="H13" s="301">
        <v>3.8</v>
      </c>
      <c r="I13" s="301">
        <v>15.9</v>
      </c>
      <c r="J13" s="301"/>
      <c r="K13" s="302"/>
    </row>
    <row r="14" spans="4:11" ht="11.25">
      <c r="D14" s="261" t="s">
        <v>519</v>
      </c>
      <c r="E14" s="301">
        <v>61</v>
      </c>
      <c r="F14" s="301">
        <v>17.1</v>
      </c>
      <c r="G14" s="301">
        <v>22</v>
      </c>
      <c r="H14" s="301">
        <v>0</v>
      </c>
      <c r="I14" s="301">
        <v>0</v>
      </c>
      <c r="J14" s="301"/>
      <c r="K14" s="302"/>
    </row>
    <row r="15" spans="4:11" ht="11.25">
      <c r="D15" s="261" t="s">
        <v>520</v>
      </c>
      <c r="E15" s="301">
        <v>50</v>
      </c>
      <c r="F15" s="301">
        <v>16.7</v>
      </c>
      <c r="G15" s="301">
        <v>33.3</v>
      </c>
      <c r="H15" s="301" t="s">
        <v>534</v>
      </c>
      <c r="I15" s="301" t="s">
        <v>534</v>
      </c>
      <c r="J15" s="301"/>
      <c r="K15" s="302"/>
    </row>
    <row r="16" spans="4:11" ht="11.25">
      <c r="D16" s="261" t="s">
        <v>515</v>
      </c>
      <c r="E16" s="301">
        <v>43.9</v>
      </c>
      <c r="F16" s="301">
        <v>15.8</v>
      </c>
      <c r="G16" s="301">
        <v>21</v>
      </c>
      <c r="H16" s="301">
        <v>16.8</v>
      </c>
      <c r="I16" s="301">
        <v>2.5</v>
      </c>
      <c r="J16" s="301"/>
      <c r="K16" s="302"/>
    </row>
    <row r="17" spans="4:11" ht="11.25">
      <c r="D17" s="261" t="s">
        <v>518</v>
      </c>
      <c r="E17" s="301">
        <v>38.1</v>
      </c>
      <c r="F17" s="301">
        <v>9.5</v>
      </c>
      <c r="G17" s="301">
        <v>0</v>
      </c>
      <c r="H17" s="301">
        <v>0</v>
      </c>
      <c r="I17" s="301">
        <v>42.9</v>
      </c>
      <c r="J17" s="301">
        <v>9.5</v>
      </c>
      <c r="K17" s="302"/>
    </row>
    <row r="18" spans="4:11" ht="11.25">
      <c r="D18" s="261" t="s">
        <v>544</v>
      </c>
      <c r="E18" s="301">
        <v>32</v>
      </c>
      <c r="F18" s="301">
        <v>46.5</v>
      </c>
      <c r="G18" s="301">
        <v>5.2</v>
      </c>
      <c r="H18" s="301">
        <v>0</v>
      </c>
      <c r="I18" s="301">
        <v>16.3</v>
      </c>
      <c r="J18" s="301"/>
      <c r="K18" s="302"/>
    </row>
    <row r="19" spans="4:11" ht="11.25">
      <c r="D19" s="261" t="s">
        <v>510</v>
      </c>
      <c r="E19" s="301">
        <v>28.8</v>
      </c>
      <c r="F19" s="301">
        <v>21.6</v>
      </c>
      <c r="G19" s="301">
        <v>0.2</v>
      </c>
      <c r="H19" s="301">
        <v>49.4</v>
      </c>
      <c r="I19" s="301" t="s">
        <v>534</v>
      </c>
      <c r="J19" s="301"/>
      <c r="K19" s="302"/>
    </row>
    <row r="20" spans="4:11" ht="11.25">
      <c r="D20" s="261" t="s">
        <v>516</v>
      </c>
      <c r="E20" s="301">
        <v>22.4</v>
      </c>
      <c r="F20" s="301">
        <v>21.8</v>
      </c>
      <c r="G20" s="301">
        <v>41.8</v>
      </c>
      <c r="H20" s="301">
        <v>2.9</v>
      </c>
      <c r="I20" s="301">
        <v>11</v>
      </c>
      <c r="J20" s="301"/>
      <c r="K20" s="302"/>
    </row>
    <row r="21" spans="4:11" ht="11.25">
      <c r="D21" s="261" t="s">
        <v>521</v>
      </c>
      <c r="E21" s="301">
        <v>22.3</v>
      </c>
      <c r="F21" s="301">
        <v>45.7</v>
      </c>
      <c r="G21" s="301">
        <v>28.8</v>
      </c>
      <c r="H21" s="301" t="s">
        <v>534</v>
      </c>
      <c r="I21" s="301">
        <v>3.3</v>
      </c>
      <c r="J21" s="301"/>
      <c r="K21" s="302"/>
    </row>
    <row r="22" spans="4:11" ht="11.25">
      <c r="D22" s="261" t="s">
        <v>507</v>
      </c>
      <c r="E22" s="301">
        <v>22.2</v>
      </c>
      <c r="F22" s="301">
        <v>0</v>
      </c>
      <c r="G22" s="301">
        <v>77.8</v>
      </c>
      <c r="H22" s="301">
        <v>0</v>
      </c>
      <c r="I22" s="301">
        <v>0</v>
      </c>
      <c r="J22" s="301"/>
      <c r="K22" s="302"/>
    </row>
    <row r="23" spans="4:11" ht="11.25">
      <c r="D23" s="261" t="s">
        <v>506</v>
      </c>
      <c r="E23" s="301">
        <v>18.8</v>
      </c>
      <c r="F23" s="301">
        <v>0</v>
      </c>
      <c r="G23" s="301">
        <v>8</v>
      </c>
      <c r="H23" s="301">
        <v>32.1</v>
      </c>
      <c r="I23" s="301">
        <v>41.1</v>
      </c>
      <c r="J23" s="301"/>
      <c r="K23" s="302"/>
    </row>
    <row r="24" spans="4:11" ht="11.25">
      <c r="D24" s="261" t="s">
        <v>525</v>
      </c>
      <c r="E24" s="301">
        <v>18.4</v>
      </c>
      <c r="F24" s="301">
        <v>4.7</v>
      </c>
      <c r="G24" s="301">
        <v>23.5</v>
      </c>
      <c r="H24" s="301">
        <v>0.4</v>
      </c>
      <c r="I24" s="301">
        <v>53.3</v>
      </c>
      <c r="J24" s="301"/>
      <c r="K24" s="302"/>
    </row>
    <row r="25" spans="4:11" ht="11.25">
      <c r="D25" s="261" t="s">
        <v>524</v>
      </c>
      <c r="E25" s="301">
        <v>15.3</v>
      </c>
      <c r="F25" s="301">
        <v>29</v>
      </c>
      <c r="G25" s="301">
        <v>9.8</v>
      </c>
      <c r="H25" s="301">
        <v>38.4</v>
      </c>
      <c r="I25" s="301">
        <v>7.1</v>
      </c>
      <c r="J25" s="301"/>
      <c r="K25" s="302"/>
    </row>
    <row r="26" spans="4:11" ht="11.25">
      <c r="D26" s="261" t="s">
        <v>530</v>
      </c>
      <c r="E26" s="301">
        <v>11.9</v>
      </c>
      <c r="F26" s="301">
        <v>80</v>
      </c>
      <c r="G26" s="301">
        <v>6.3</v>
      </c>
      <c r="H26" s="301">
        <v>0</v>
      </c>
      <c r="I26" s="301">
        <v>1.9</v>
      </c>
      <c r="J26" s="301"/>
      <c r="K26" s="302"/>
    </row>
    <row r="27" spans="4:11" ht="11.25">
      <c r="D27" s="261" t="s">
        <v>511</v>
      </c>
      <c r="E27" s="301">
        <v>10.7</v>
      </c>
      <c r="F27" s="301">
        <v>3.6</v>
      </c>
      <c r="G27" s="301">
        <v>17.9</v>
      </c>
      <c r="H27" s="301">
        <v>0</v>
      </c>
      <c r="I27" s="301">
        <v>67.9</v>
      </c>
      <c r="J27" s="301"/>
      <c r="K27" s="302"/>
    </row>
    <row r="28" spans="4:11" ht="11.25">
      <c r="D28" s="261" t="s">
        <v>531</v>
      </c>
      <c r="E28" s="301">
        <v>9.1</v>
      </c>
      <c r="F28" s="301">
        <v>33.6</v>
      </c>
      <c r="G28" s="301">
        <v>10.9</v>
      </c>
      <c r="H28" s="301">
        <v>0</v>
      </c>
      <c r="I28" s="301">
        <v>10</v>
      </c>
      <c r="J28" s="301">
        <v>36.4</v>
      </c>
      <c r="K28" s="302"/>
    </row>
    <row r="29" spans="4:11" ht="11.25">
      <c r="D29" s="261" t="s">
        <v>527</v>
      </c>
      <c r="E29" s="301">
        <v>1.7857142857142856</v>
      </c>
      <c r="F29" s="301">
        <v>5.357142857142857</v>
      </c>
      <c r="G29" s="301">
        <v>78.57142857142857</v>
      </c>
      <c r="H29" s="301">
        <v>0</v>
      </c>
      <c r="I29" s="301">
        <v>14.285714285714285</v>
      </c>
      <c r="J29" s="301"/>
      <c r="K29" s="302"/>
    </row>
    <row r="30" spans="4:11" ht="11.25">
      <c r="D30" s="261" t="s">
        <v>529</v>
      </c>
      <c r="E30" s="301">
        <v>0</v>
      </c>
      <c r="F30" s="301">
        <v>67.3</v>
      </c>
      <c r="G30" s="301">
        <v>23.6</v>
      </c>
      <c r="H30" s="301">
        <v>0</v>
      </c>
      <c r="I30" s="301">
        <v>9.1</v>
      </c>
      <c r="J30" s="301"/>
      <c r="K30" s="302"/>
    </row>
    <row r="31" spans="4:11" ht="11.25">
      <c r="D31" s="261" t="s">
        <v>528</v>
      </c>
      <c r="E31" s="301">
        <v>0</v>
      </c>
      <c r="F31" s="301">
        <v>18.181818181818183</v>
      </c>
      <c r="G31" s="301">
        <v>40.909090909090914</v>
      </c>
      <c r="H31" s="301">
        <v>22.727272727272727</v>
      </c>
      <c r="I31" s="301">
        <v>18.181818181818183</v>
      </c>
      <c r="J31" s="301"/>
      <c r="K31" s="302"/>
    </row>
    <row r="32" spans="4:11" ht="11.25">
      <c r="D32" s="261" t="s">
        <v>523</v>
      </c>
      <c r="E32" s="301">
        <v>0</v>
      </c>
      <c r="F32" s="301">
        <v>13.4</v>
      </c>
      <c r="G32" s="301">
        <v>4.2</v>
      </c>
      <c r="H32" s="301">
        <v>70.5</v>
      </c>
      <c r="I32" s="301">
        <v>12.5</v>
      </c>
      <c r="J32" s="301"/>
      <c r="K32" s="302"/>
    </row>
    <row r="33" spans="4:11" ht="11.25">
      <c r="D33" s="261" t="s">
        <v>522</v>
      </c>
      <c r="E33" s="301">
        <v>0</v>
      </c>
      <c r="F33" s="301">
        <v>0</v>
      </c>
      <c r="G33" s="301">
        <v>100</v>
      </c>
      <c r="H33" s="301">
        <v>0</v>
      </c>
      <c r="I33" s="301">
        <v>0</v>
      </c>
      <c r="J33" s="301"/>
      <c r="K33" s="302"/>
    </row>
    <row r="34" spans="4:11" ht="11.25">
      <c r="D34" s="261" t="s">
        <v>513</v>
      </c>
      <c r="E34" s="301">
        <v>0</v>
      </c>
      <c r="F34" s="301">
        <v>0</v>
      </c>
      <c r="G34" s="301">
        <v>97.6</v>
      </c>
      <c r="H34" s="301">
        <v>0</v>
      </c>
      <c r="I34" s="301">
        <v>2.4</v>
      </c>
      <c r="J34" s="301"/>
      <c r="K34" s="302"/>
    </row>
    <row r="35" spans="4:11" ht="11.25">
      <c r="D35" s="261" t="s">
        <v>535</v>
      </c>
      <c r="E35" s="301">
        <v>63.4</v>
      </c>
      <c r="F35" s="301">
        <v>17.8</v>
      </c>
      <c r="G35" s="301">
        <v>8.9</v>
      </c>
      <c r="H35" s="301" t="s">
        <v>534</v>
      </c>
      <c r="I35" s="301">
        <v>7.9</v>
      </c>
      <c r="J35" s="301">
        <v>2</v>
      </c>
      <c r="K35" s="302"/>
    </row>
    <row r="36" spans="4:11" ht="11.25">
      <c r="D36" s="261" t="s">
        <v>595</v>
      </c>
      <c r="E36" s="301">
        <v>9.5</v>
      </c>
      <c r="F36" s="301">
        <v>1</v>
      </c>
      <c r="G36" s="301">
        <v>0.5</v>
      </c>
      <c r="H36" s="301">
        <v>89.5</v>
      </c>
      <c r="I36" s="301" t="s">
        <v>534</v>
      </c>
      <c r="J36" s="301"/>
      <c r="K36" s="302"/>
    </row>
    <row r="37" spans="4:11" ht="11.25">
      <c r="D37" s="261" t="s">
        <v>594</v>
      </c>
      <c r="E37" s="301" t="s">
        <v>534</v>
      </c>
      <c r="F37" s="301" t="s">
        <v>534</v>
      </c>
      <c r="G37" s="301">
        <v>100</v>
      </c>
      <c r="H37" s="301" t="s">
        <v>534</v>
      </c>
      <c r="I37" s="301" t="s">
        <v>534</v>
      </c>
      <c r="J37" s="301"/>
      <c r="K37" s="302"/>
    </row>
    <row r="39" spans="1:9" ht="36" customHeight="1">
      <c r="A39" s="182"/>
      <c r="D39" s="470" t="s">
        <v>56</v>
      </c>
      <c r="E39" s="470"/>
      <c r="F39" s="470"/>
      <c r="G39" s="470"/>
      <c r="H39" s="470"/>
      <c r="I39" s="470"/>
    </row>
    <row r="40" ht="11.25">
      <c r="D40" s="261" t="s">
        <v>57</v>
      </c>
    </row>
    <row r="43" ht="11.25">
      <c r="A43" s="184" t="s">
        <v>461</v>
      </c>
    </row>
    <row r="44" ht="11.25">
      <c r="A44" s="261" t="s">
        <v>58</v>
      </c>
    </row>
    <row r="59" spans="13:14" ht="11.25">
      <c r="M59" s="302"/>
      <c r="N59" s="302"/>
    </row>
    <row r="60" spans="13:14" ht="11.25">
      <c r="M60" s="302"/>
      <c r="N60" s="302"/>
    </row>
    <row r="61" spans="13:14" ht="11.25">
      <c r="M61" s="302"/>
      <c r="N61" s="302"/>
    </row>
  </sheetData>
  <mergeCells count="1">
    <mergeCell ref="D39:I39"/>
  </mergeCells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N7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3" width="9.33203125" style="304" customWidth="1"/>
    <col min="4" max="4" width="37.33203125" style="304" customWidth="1"/>
    <col min="5" max="12" width="7.33203125" style="304" customWidth="1"/>
    <col min="13" max="13" width="11.5" style="304" customWidth="1"/>
    <col min="14" max="14" width="14.83203125" style="304" customWidth="1"/>
    <col min="15" max="16384" width="11.5" style="304" customWidth="1"/>
  </cols>
  <sheetData>
    <row r="1" spans="1:4" ht="12.75">
      <c r="A1" s="303"/>
      <c r="D1" s="305"/>
    </row>
    <row r="2" spans="1:4" ht="11.25">
      <c r="A2" s="306"/>
      <c r="D2" s="307" t="s">
        <v>444</v>
      </c>
    </row>
    <row r="3" ht="11.25">
      <c r="D3" s="307" t="s">
        <v>445</v>
      </c>
    </row>
    <row r="4" ht="11.25">
      <c r="D4" s="307" t="s">
        <v>59</v>
      </c>
    </row>
    <row r="5" ht="11.25"/>
    <row r="6" ht="11.25">
      <c r="D6" s="308" t="s">
        <v>418</v>
      </c>
    </row>
    <row r="7" ht="11.25">
      <c r="D7" s="308" t="s">
        <v>60</v>
      </c>
    </row>
    <row r="8" ht="11.25"/>
    <row r="9" ht="11.25"/>
    <row r="10" spans="5:12" ht="11.25">
      <c r="E10" s="304">
        <v>2000</v>
      </c>
      <c r="F10" s="304">
        <v>2001</v>
      </c>
      <c r="G10" s="304">
        <v>2002</v>
      </c>
      <c r="H10" s="304">
        <v>2003</v>
      </c>
      <c r="I10" s="304">
        <v>2004</v>
      </c>
      <c r="J10" s="304">
        <v>2005</v>
      </c>
      <c r="K10" s="304">
        <v>2006</v>
      </c>
      <c r="L10" s="304">
        <v>2007</v>
      </c>
    </row>
    <row r="11" spans="4:14" ht="12">
      <c r="D11" s="304" t="s">
        <v>61</v>
      </c>
      <c r="E11" s="309">
        <v>100</v>
      </c>
      <c r="F11" s="309">
        <v>101.98100110504957</v>
      </c>
      <c r="G11" s="309">
        <v>103.25588748477897</v>
      </c>
      <c r="H11" s="309">
        <v>104.64928008559353</v>
      </c>
      <c r="I11" s="309">
        <v>107.27918710207685</v>
      </c>
      <c r="J11" s="309">
        <v>109.38835393352704</v>
      </c>
      <c r="K11" s="309">
        <v>112.9094819865212</v>
      </c>
      <c r="L11" s="309">
        <v>116.2896268717165</v>
      </c>
      <c r="M11" s="310"/>
      <c r="N11" s="310"/>
    </row>
    <row r="12" spans="4:14" ht="12">
      <c r="D12" s="304" t="s">
        <v>62</v>
      </c>
      <c r="E12" s="309">
        <v>100</v>
      </c>
      <c r="F12" s="309">
        <v>99.03745908892255</v>
      </c>
      <c r="G12" s="309">
        <v>97.83904998792319</v>
      </c>
      <c r="H12" s="311">
        <v>97.48247392277676</v>
      </c>
      <c r="I12" s="309">
        <v>102.24686117143649</v>
      </c>
      <c r="J12" s="309">
        <v>103.29392133719348</v>
      </c>
      <c r="K12" s="309">
        <v>105.8458795344738</v>
      </c>
      <c r="L12" s="309">
        <v>107.92974297340312</v>
      </c>
      <c r="M12" s="310"/>
      <c r="N12" s="310"/>
    </row>
    <row r="13" spans="4:14" ht="12">
      <c r="D13" s="304" t="s">
        <v>63</v>
      </c>
      <c r="E13" s="309">
        <v>100</v>
      </c>
      <c r="F13" s="309">
        <v>102.97215017752438</v>
      </c>
      <c r="G13" s="309">
        <v>105.53647801928207</v>
      </c>
      <c r="H13" s="311">
        <v>107.35189196008108</v>
      </c>
      <c r="I13" s="309">
        <v>104.92174123780944</v>
      </c>
      <c r="J13" s="309">
        <v>105.9000883279848</v>
      </c>
      <c r="K13" s="309">
        <v>106.67347891397776</v>
      </c>
      <c r="L13" s="309">
        <v>107.74567201589045</v>
      </c>
      <c r="M13" s="310"/>
      <c r="N13" s="310"/>
    </row>
    <row r="14" spans="4:14" ht="11.25">
      <c r="D14" s="312" t="s">
        <v>64</v>
      </c>
      <c r="E14" s="313">
        <v>100</v>
      </c>
      <c r="F14" s="313">
        <v>98.84675034960544</v>
      </c>
      <c r="G14" s="313">
        <v>97.36290747271828</v>
      </c>
      <c r="H14" s="313">
        <v>96.59531740876723</v>
      </c>
      <c r="I14" s="313">
        <v>100.85282468659614</v>
      </c>
      <c r="J14" s="313">
        <v>101.4526943555985</v>
      </c>
      <c r="K14" s="313">
        <v>103.52312941054758</v>
      </c>
      <c r="L14" s="313">
        <v>105.05193760689751</v>
      </c>
      <c r="M14" s="310"/>
      <c r="N14" s="310"/>
    </row>
    <row r="15" spans="5:12" ht="11.25">
      <c r="E15" s="314"/>
      <c r="F15" s="314"/>
      <c r="G15" s="314"/>
      <c r="H15" s="314"/>
      <c r="I15" s="314"/>
      <c r="J15" s="314"/>
      <c r="K15" s="314"/>
      <c r="L15" s="314"/>
    </row>
    <row r="16" spans="1:14" ht="11.25">
      <c r="A16" s="315"/>
      <c r="D16" s="304" t="s">
        <v>463</v>
      </c>
      <c r="E16" s="316"/>
      <c r="F16" s="316"/>
      <c r="G16" s="316"/>
      <c r="H16" s="316"/>
      <c r="I16" s="316"/>
      <c r="J16" s="316"/>
      <c r="K16" s="316"/>
      <c r="L16" s="316"/>
      <c r="M16" s="317"/>
      <c r="N16" s="317"/>
    </row>
    <row r="17" spans="4:14" ht="11.25">
      <c r="D17" s="317" t="s">
        <v>65</v>
      </c>
      <c r="E17" s="318"/>
      <c r="F17" s="318"/>
      <c r="G17" s="318"/>
      <c r="H17" s="318"/>
      <c r="I17" s="318"/>
      <c r="J17" s="318"/>
      <c r="K17" s="318"/>
      <c r="L17" s="318"/>
      <c r="M17" s="317"/>
      <c r="N17" s="317"/>
    </row>
    <row r="18" spans="5:12" ht="11.25">
      <c r="E18" s="314"/>
      <c r="F18" s="314"/>
      <c r="G18" s="314"/>
      <c r="H18" s="314"/>
      <c r="I18" s="314"/>
      <c r="J18" s="314"/>
      <c r="K18" s="314"/>
      <c r="L18" s="314"/>
    </row>
    <row r="19" spans="1:12" ht="11.25">
      <c r="A19" s="308" t="s">
        <v>461</v>
      </c>
      <c r="E19" s="314"/>
      <c r="F19" s="314"/>
      <c r="G19" s="314"/>
      <c r="H19" s="314"/>
      <c r="I19" s="314"/>
      <c r="J19" s="314"/>
      <c r="K19" s="314"/>
      <c r="L19" s="314"/>
    </row>
    <row r="20" spans="1:12" ht="11.25">
      <c r="A20" s="319" t="s">
        <v>66</v>
      </c>
      <c r="E20" s="314"/>
      <c r="F20" s="314"/>
      <c r="G20" s="314"/>
      <c r="H20" s="314"/>
      <c r="I20" s="314"/>
      <c r="J20" s="314"/>
      <c r="K20" s="314"/>
      <c r="L20" s="314"/>
    </row>
    <row r="21" spans="1:12" ht="11.25">
      <c r="A21" s="319" t="s">
        <v>67</v>
      </c>
      <c r="E21" s="314"/>
      <c r="F21" s="314"/>
      <c r="G21" s="314"/>
      <c r="H21" s="314"/>
      <c r="I21" s="314"/>
      <c r="J21" s="314"/>
      <c r="K21" s="314"/>
      <c r="L21" s="314"/>
    </row>
    <row r="22" spans="5:12" ht="11.25">
      <c r="E22" s="314"/>
      <c r="F22" s="314"/>
      <c r="G22" s="314"/>
      <c r="H22" s="314"/>
      <c r="I22" s="314"/>
      <c r="J22" s="314"/>
      <c r="K22" s="314"/>
      <c r="L22" s="314"/>
    </row>
    <row r="23" spans="5:12" ht="11.25">
      <c r="E23" s="314"/>
      <c r="F23" s="314"/>
      <c r="G23" s="314"/>
      <c r="H23" s="314"/>
      <c r="I23" s="314"/>
      <c r="J23" s="314"/>
      <c r="K23" s="314"/>
      <c r="L23" s="314"/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75" spans="5:12" ht="11.25">
      <c r="E75" s="314"/>
      <c r="F75" s="314"/>
      <c r="G75" s="314"/>
      <c r="H75" s="314"/>
      <c r="I75" s="314"/>
      <c r="J75" s="314"/>
      <c r="K75" s="314"/>
      <c r="L75" s="314"/>
    </row>
    <row r="76" spans="5:12" ht="11.25">
      <c r="E76" s="314"/>
      <c r="F76" s="314"/>
      <c r="G76" s="314"/>
      <c r="H76" s="314"/>
      <c r="I76" s="314"/>
      <c r="J76" s="314"/>
      <c r="K76" s="314"/>
      <c r="L76" s="314"/>
    </row>
  </sheetData>
  <sheetProtection/>
  <hyperlinks>
    <hyperlink ref="A20" r:id="rId1" display="http://epp.eurostat.ec.europa.eu/tgm/table.do?tab=table&amp;tableSelection=1&amp;labeling=labels&amp;footnotes=yes&amp;language=en&amp;pcode=tsieb020&amp;plugin=1"/>
  </hyperlinks>
  <printOptions/>
  <pageMargins left="0.787401575" right="0.787401575" top="0.984251969" bottom="0.984251969" header="0.4921259845" footer="0.4921259845"/>
  <pageSetup horizontalDpi="600" verticalDpi="600" orientation="portrait" paperSize="9" scale="80" r:id="rId3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CM114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3" width="9.33203125" style="320" customWidth="1"/>
    <col min="4" max="4" width="19" style="320" customWidth="1"/>
    <col min="5" max="7" width="15.33203125" style="320" customWidth="1"/>
    <col min="8" max="16384" width="11.5" style="320" customWidth="1"/>
  </cols>
  <sheetData>
    <row r="1" spans="1:4" ht="12.75">
      <c r="A1" s="303"/>
      <c r="D1" s="305"/>
    </row>
    <row r="2" spans="1:4" ht="11.25">
      <c r="A2" s="306"/>
      <c r="D2" s="307" t="s">
        <v>444</v>
      </c>
    </row>
    <row r="3" ht="11.25">
      <c r="D3" s="307" t="s">
        <v>445</v>
      </c>
    </row>
    <row r="4" ht="11.25">
      <c r="D4" s="307" t="s">
        <v>59</v>
      </c>
    </row>
    <row r="5" ht="11.25"/>
    <row r="6" ht="11.25">
      <c r="D6" s="321" t="s">
        <v>419</v>
      </c>
    </row>
    <row r="7" ht="11.25">
      <c r="D7" s="321" t="s">
        <v>68</v>
      </c>
    </row>
    <row r="8" ht="11.25">
      <c r="D8" s="321"/>
    </row>
    <row r="9" spans="5:7" ht="12">
      <c r="E9" s="322"/>
      <c r="F9" s="322"/>
      <c r="G9" s="322"/>
    </row>
    <row r="10" spans="5:7" ht="33.75">
      <c r="E10" s="323" t="s">
        <v>69</v>
      </c>
      <c r="F10" s="323" t="s">
        <v>70</v>
      </c>
      <c r="G10" s="323" t="s">
        <v>71</v>
      </c>
    </row>
    <row r="11" spans="4:7" ht="9.75" customHeight="1">
      <c r="D11" s="320" t="s">
        <v>72</v>
      </c>
      <c r="E11" s="323"/>
      <c r="F11" s="323"/>
      <c r="G11" s="323"/>
    </row>
    <row r="12" spans="4:9" ht="9.75" customHeight="1">
      <c r="D12" s="324"/>
      <c r="E12" s="325"/>
      <c r="F12" s="325"/>
      <c r="G12" s="325">
        <v>52.68383451914777</v>
      </c>
      <c r="I12" s="326"/>
    </row>
    <row r="13" spans="4:8" ht="9.75" customHeight="1">
      <c r="D13" s="324" t="s">
        <v>512</v>
      </c>
      <c r="E13" s="325">
        <v>46.93492892482002</v>
      </c>
      <c r="F13" s="325">
        <v>9.10018703532372</v>
      </c>
      <c r="G13" s="325"/>
      <c r="H13" s="327"/>
    </row>
    <row r="14" spans="4:8" ht="9.75" customHeight="1">
      <c r="D14" s="324"/>
      <c r="E14" s="325"/>
      <c r="F14" s="325"/>
      <c r="G14" s="325"/>
      <c r="H14" s="327"/>
    </row>
    <row r="15" spans="4:8" ht="9.75" customHeight="1">
      <c r="D15" s="324"/>
      <c r="E15" s="325"/>
      <c r="F15" s="325"/>
      <c r="G15" s="325">
        <v>39.14621145847514</v>
      </c>
      <c r="H15" s="327"/>
    </row>
    <row r="16" spans="4:8" ht="9.75" customHeight="1">
      <c r="D16" s="324" t="s">
        <v>73</v>
      </c>
      <c r="E16" s="325">
        <v>34.2930182850797</v>
      </c>
      <c r="F16" s="325">
        <v>12.60901603790709</v>
      </c>
      <c r="G16" s="325"/>
      <c r="H16" s="327"/>
    </row>
    <row r="17" spans="4:8" ht="9.75" customHeight="1">
      <c r="D17" s="328"/>
      <c r="E17" s="325"/>
      <c r="F17" s="325"/>
      <c r="G17" s="325"/>
      <c r="H17" s="327"/>
    </row>
    <row r="18" spans="4:8" ht="9.75" customHeight="1">
      <c r="D18" s="324"/>
      <c r="E18" s="325"/>
      <c r="F18" s="325"/>
      <c r="G18" s="325">
        <v>14.21078099414954</v>
      </c>
      <c r="H18" s="327"/>
    </row>
    <row r="19" spans="4:10" ht="9.75" customHeight="1">
      <c r="D19" s="324" t="s">
        <v>520</v>
      </c>
      <c r="E19" s="325">
        <v>6.1063876213402075</v>
      </c>
      <c r="F19" s="325">
        <v>37.93919458574345</v>
      </c>
      <c r="G19" s="325"/>
      <c r="H19" s="327"/>
      <c r="J19" s="327"/>
    </row>
    <row r="20" spans="4:10" ht="9.75" customHeight="1">
      <c r="D20" s="328"/>
      <c r="E20" s="325"/>
      <c r="F20" s="325"/>
      <c r="G20" s="325"/>
      <c r="H20" s="327"/>
      <c r="J20" s="327"/>
    </row>
    <row r="21" spans="4:10" ht="9.75" customHeight="1">
      <c r="D21" s="324"/>
      <c r="E21" s="325"/>
      <c r="F21" s="325"/>
      <c r="G21" s="325">
        <v>28.4499822293564</v>
      </c>
      <c r="H21" s="327"/>
      <c r="J21" s="327"/>
    </row>
    <row r="22" spans="4:10" ht="9.75" customHeight="1">
      <c r="D22" s="324" t="s">
        <v>511</v>
      </c>
      <c r="E22" s="325">
        <v>28.02771467243857</v>
      </c>
      <c r="F22" s="325">
        <v>9.048071777323408</v>
      </c>
      <c r="G22" s="325"/>
      <c r="H22" s="327"/>
      <c r="J22" s="327"/>
    </row>
    <row r="23" spans="4:10" ht="9.75" customHeight="1">
      <c r="D23" s="328"/>
      <c r="E23" s="325"/>
      <c r="F23" s="325"/>
      <c r="G23" s="325"/>
      <c r="H23" s="327"/>
      <c r="J23" s="327"/>
    </row>
    <row r="24" spans="4:10" ht="9.75" customHeight="1">
      <c r="D24" s="324"/>
      <c r="E24" s="325"/>
      <c r="F24" s="325"/>
      <c r="G24" s="325">
        <v>30.905963102228213</v>
      </c>
      <c r="H24" s="327"/>
      <c r="J24" s="327"/>
    </row>
    <row r="25" spans="4:10" ht="9.75" customHeight="1">
      <c r="D25" s="324" t="s">
        <v>528</v>
      </c>
      <c r="E25" s="325">
        <v>26.177850650456218</v>
      </c>
      <c r="F25" s="325">
        <v>10.7431660755222</v>
      </c>
      <c r="G25" s="325"/>
      <c r="H25" s="327"/>
      <c r="J25" s="327"/>
    </row>
    <row r="26" spans="4:10" ht="9.75" customHeight="1">
      <c r="D26" s="328"/>
      <c r="E26" s="325"/>
      <c r="F26" s="325"/>
      <c r="G26" s="325"/>
      <c r="H26" s="327"/>
      <c r="J26" s="327"/>
    </row>
    <row r="27" spans="4:10" ht="9.75" customHeight="1">
      <c r="D27" s="324"/>
      <c r="E27" s="325"/>
      <c r="F27" s="325"/>
      <c r="G27" s="325">
        <v>28.47788038677259</v>
      </c>
      <c r="H27" s="327"/>
      <c r="J27" s="327"/>
    </row>
    <row r="28" spans="4:8" ht="9.75" customHeight="1">
      <c r="D28" s="324" t="s">
        <v>509</v>
      </c>
      <c r="E28" s="325">
        <v>24.15248009476158</v>
      </c>
      <c r="F28" s="325">
        <v>12.694040436236762</v>
      </c>
      <c r="G28" s="325"/>
      <c r="H28" s="327"/>
    </row>
    <row r="29" spans="4:8" ht="9.75" customHeight="1">
      <c r="D29" s="328"/>
      <c r="E29" s="325"/>
      <c r="F29" s="325"/>
      <c r="G29" s="325"/>
      <c r="H29" s="327"/>
    </row>
    <row r="30" spans="4:8" ht="9.75" customHeight="1">
      <c r="D30" s="324"/>
      <c r="E30" s="325"/>
      <c r="F30" s="325"/>
      <c r="G30" s="325">
        <v>18.41617391795364</v>
      </c>
      <c r="H30" s="327"/>
    </row>
    <row r="31" spans="4:8" ht="9.75" customHeight="1">
      <c r="D31" s="324" t="s">
        <v>74</v>
      </c>
      <c r="E31" s="325">
        <v>12.28077089509397</v>
      </c>
      <c r="F31" s="325">
        <v>24.010656954365363</v>
      </c>
      <c r="G31" s="325"/>
      <c r="H31" s="327"/>
    </row>
    <row r="32" spans="4:8" ht="9.75" customHeight="1">
      <c r="D32" s="328"/>
      <c r="E32" s="325"/>
      <c r="F32" s="325"/>
      <c r="G32" s="325"/>
      <c r="H32" s="327"/>
    </row>
    <row r="33" spans="4:8" ht="9.75" customHeight="1">
      <c r="D33" s="324"/>
      <c r="E33" s="325"/>
      <c r="F33" s="325"/>
      <c r="G33" s="325">
        <v>20.053775277183487</v>
      </c>
      <c r="H33" s="327"/>
    </row>
    <row r="34" spans="4:8" ht="9.75" customHeight="1">
      <c r="D34" s="324" t="s">
        <v>531</v>
      </c>
      <c r="E34" s="325">
        <v>21.16176815886854</v>
      </c>
      <c r="F34" s="325">
        <v>8.749874194531497</v>
      </c>
      <c r="G34" s="325"/>
      <c r="H34" s="327"/>
    </row>
    <row r="35" spans="4:8" ht="9.75" customHeight="1">
      <c r="D35" s="328"/>
      <c r="E35" s="325"/>
      <c r="F35" s="325"/>
      <c r="G35" s="325"/>
      <c r="H35" s="327"/>
    </row>
    <row r="36" spans="4:8" ht="9.75" customHeight="1">
      <c r="D36" s="324"/>
      <c r="E36" s="325"/>
      <c r="F36" s="325"/>
      <c r="G36" s="325">
        <v>11.250304675230513</v>
      </c>
      <c r="H36" s="327"/>
    </row>
    <row r="37" spans="4:8" ht="9.75" customHeight="1">
      <c r="D37" s="324" t="s">
        <v>523</v>
      </c>
      <c r="E37" s="325">
        <v>8.035998599879585</v>
      </c>
      <c r="F37" s="325">
        <v>21.744437064776747</v>
      </c>
      <c r="G37" s="325"/>
      <c r="H37" s="327"/>
    </row>
    <row r="38" spans="4:8" ht="9.75" customHeight="1">
      <c r="D38" s="328"/>
      <c r="E38" s="325"/>
      <c r="F38" s="325"/>
      <c r="G38" s="325"/>
      <c r="H38" s="327"/>
    </row>
    <row r="39" spans="4:8" ht="9.75" customHeight="1">
      <c r="D39" s="324"/>
      <c r="E39" s="325"/>
      <c r="F39" s="325"/>
      <c r="G39" s="325">
        <v>20.7394923020576</v>
      </c>
      <c r="H39" s="327"/>
    </row>
    <row r="40" spans="4:8" ht="9.75" customHeight="1">
      <c r="D40" s="324" t="s">
        <v>524</v>
      </c>
      <c r="E40" s="325">
        <v>16.36241991870219</v>
      </c>
      <c r="F40" s="325">
        <v>11.790036636664496</v>
      </c>
      <c r="G40" s="325"/>
      <c r="H40" s="327"/>
    </row>
    <row r="41" spans="4:8" ht="9.75" customHeight="1">
      <c r="D41" s="328"/>
      <c r="E41" s="325"/>
      <c r="F41" s="325"/>
      <c r="G41" s="325"/>
      <c r="H41" s="327"/>
    </row>
    <row r="42" spans="4:8" ht="9.75" customHeight="1">
      <c r="D42" s="324"/>
      <c r="E42" s="325"/>
      <c r="F42" s="325"/>
      <c r="G42" s="325">
        <v>25.536524288850313</v>
      </c>
      <c r="H42" s="327"/>
    </row>
    <row r="43" spans="4:8" ht="9.75" customHeight="1">
      <c r="D43" s="324" t="s">
        <v>75</v>
      </c>
      <c r="E43" s="325">
        <v>19.962471733737086</v>
      </c>
      <c r="F43" s="325">
        <v>7.255281341161798</v>
      </c>
      <c r="G43" s="325"/>
      <c r="H43" s="327"/>
    </row>
    <row r="44" spans="4:8" ht="9.75" customHeight="1">
      <c r="D44" s="328"/>
      <c r="E44" s="325"/>
      <c r="F44" s="325"/>
      <c r="G44" s="325"/>
      <c r="H44" s="327"/>
    </row>
    <row r="45" spans="4:8" ht="9.75" customHeight="1">
      <c r="D45" s="324"/>
      <c r="E45" s="325"/>
      <c r="F45" s="325"/>
      <c r="G45" s="325">
        <v>21.34973141648381</v>
      </c>
      <c r="H45" s="327"/>
    </row>
    <row r="46" spans="4:8" ht="9.75" customHeight="1">
      <c r="D46" s="324" t="s">
        <v>518</v>
      </c>
      <c r="E46" s="325">
        <v>21.389407885004527</v>
      </c>
      <c r="F46" s="325">
        <v>5.346692452001232</v>
      </c>
      <c r="G46" s="325"/>
      <c r="H46" s="327"/>
    </row>
    <row r="47" spans="4:8" ht="9.75" customHeight="1">
      <c r="D47" s="328"/>
      <c r="E47" s="325"/>
      <c r="F47" s="325"/>
      <c r="G47" s="325"/>
      <c r="H47" s="327"/>
    </row>
    <row r="48" spans="4:8" ht="9.75" customHeight="1">
      <c r="D48" s="324"/>
      <c r="E48" s="325"/>
      <c r="F48" s="325"/>
      <c r="G48" s="325">
        <v>19.02911564788341</v>
      </c>
      <c r="H48" s="327"/>
    </row>
    <row r="49" spans="4:8" ht="9.75" customHeight="1">
      <c r="D49" s="324" t="s">
        <v>544</v>
      </c>
      <c r="E49" s="325">
        <v>18.373068817952383</v>
      </c>
      <c r="F49" s="325">
        <v>6.182507931171958</v>
      </c>
      <c r="G49" s="325"/>
      <c r="H49" s="327"/>
    </row>
    <row r="50" spans="4:8" ht="9.75" customHeight="1">
      <c r="D50" s="328"/>
      <c r="E50" s="325"/>
      <c r="F50" s="325"/>
      <c r="G50" s="325"/>
      <c r="H50" s="327"/>
    </row>
    <row r="51" spans="4:8" ht="9.75" customHeight="1">
      <c r="D51" s="324"/>
      <c r="E51" s="325"/>
      <c r="F51" s="325"/>
      <c r="G51" s="325">
        <v>20.560167736030206</v>
      </c>
      <c r="H51" s="327"/>
    </row>
    <row r="52" spans="4:10" ht="9.75" customHeight="1">
      <c r="D52" s="324" t="s">
        <v>526</v>
      </c>
      <c r="E52" s="325">
        <v>18.114101223236258</v>
      </c>
      <c r="F52" s="325">
        <v>5.276301323440482</v>
      </c>
      <c r="G52" s="325"/>
      <c r="H52" s="327"/>
      <c r="J52" s="327"/>
    </row>
    <row r="53" spans="4:10" ht="9.75" customHeight="1">
      <c r="D53" s="328"/>
      <c r="E53" s="325"/>
      <c r="F53" s="325"/>
      <c r="G53" s="325"/>
      <c r="H53" s="327"/>
      <c r="J53" s="327"/>
    </row>
    <row r="54" spans="4:10" ht="9.75" customHeight="1">
      <c r="D54" s="324"/>
      <c r="E54" s="325"/>
      <c r="F54" s="325"/>
      <c r="G54" s="325">
        <v>19.55952830102966</v>
      </c>
      <c r="H54" s="327"/>
      <c r="J54" s="327"/>
    </row>
    <row r="55" spans="4:10" ht="9.75" customHeight="1">
      <c r="D55" s="324" t="s">
        <v>514</v>
      </c>
      <c r="E55" s="325">
        <v>15.544384953144508</v>
      </c>
      <c r="F55" s="325">
        <v>6.226874333801934</v>
      </c>
      <c r="G55" s="325"/>
      <c r="H55" s="327"/>
      <c r="I55" s="326"/>
      <c r="J55" s="327"/>
    </row>
    <row r="56" spans="4:10" ht="9.75" customHeight="1">
      <c r="D56" s="328"/>
      <c r="E56" s="325"/>
      <c r="F56" s="325"/>
      <c r="G56" s="325"/>
      <c r="H56" s="327"/>
      <c r="I56" s="326"/>
      <c r="J56" s="327"/>
    </row>
    <row r="57" spans="4:10" ht="9.75" customHeight="1">
      <c r="D57" s="324"/>
      <c r="E57" s="325"/>
      <c r="F57" s="325"/>
      <c r="G57" s="325">
        <v>19.859674494104482</v>
      </c>
      <c r="H57" s="327"/>
      <c r="I57" s="326"/>
      <c r="J57" s="327"/>
    </row>
    <row r="58" spans="4:10" ht="9.75" customHeight="1">
      <c r="D58" s="324" t="s">
        <v>527</v>
      </c>
      <c r="E58" s="325">
        <v>18.663679775245097</v>
      </c>
      <c r="F58" s="325">
        <v>2.33550355803062</v>
      </c>
      <c r="G58" s="325"/>
      <c r="H58" s="327"/>
      <c r="J58" s="327"/>
    </row>
    <row r="59" spans="5:10" ht="9.75" customHeight="1">
      <c r="E59" s="325"/>
      <c r="F59" s="325"/>
      <c r="G59" s="325"/>
      <c r="H59" s="327"/>
      <c r="J59" s="327"/>
    </row>
    <row r="60" spans="4:10" ht="9.75" customHeight="1">
      <c r="D60" s="324"/>
      <c r="E60" s="325"/>
      <c r="F60" s="325"/>
      <c r="G60" s="325">
        <v>18.570658704367393</v>
      </c>
      <c r="H60" s="327"/>
      <c r="J60" s="327"/>
    </row>
    <row r="61" spans="4:10" ht="9.75" customHeight="1">
      <c r="D61" s="324" t="s">
        <v>507</v>
      </c>
      <c r="E61" s="325">
        <v>16.87426179187766</v>
      </c>
      <c r="F61" s="325">
        <v>3.8166972246142308</v>
      </c>
      <c r="G61" s="325"/>
      <c r="H61" s="327"/>
      <c r="J61" s="327"/>
    </row>
    <row r="62" spans="4:10" ht="9.75" customHeight="1">
      <c r="D62" s="328"/>
      <c r="E62" s="325"/>
      <c r="F62" s="325"/>
      <c r="G62" s="325"/>
      <c r="H62" s="327"/>
      <c r="J62" s="327"/>
    </row>
    <row r="63" spans="4:64" ht="9.75" customHeight="1">
      <c r="D63" s="324"/>
      <c r="E63" s="325"/>
      <c r="F63" s="325"/>
      <c r="G63" s="325">
        <v>15.974566095454605</v>
      </c>
      <c r="H63" s="327"/>
      <c r="J63" s="327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71"/>
      <c r="AL63" s="471"/>
      <c r="AM63" s="471"/>
      <c r="AN63" s="471"/>
      <c r="AO63" s="471"/>
      <c r="AP63" s="471"/>
      <c r="AQ63" s="471"/>
      <c r="AR63" s="471"/>
      <c r="AS63" s="471"/>
      <c r="AT63" s="471"/>
      <c r="AU63" s="471"/>
      <c r="AV63" s="471"/>
      <c r="AW63" s="471"/>
      <c r="AX63" s="471"/>
      <c r="AY63" s="471"/>
      <c r="AZ63" s="471"/>
      <c r="BA63" s="471"/>
      <c r="BB63" s="471"/>
      <c r="BC63" s="472"/>
      <c r="BD63" s="472"/>
      <c r="BE63" s="472"/>
      <c r="BF63" s="472"/>
      <c r="BG63" s="472"/>
      <c r="BH63" s="472"/>
      <c r="BI63" s="472"/>
      <c r="BJ63" s="472"/>
      <c r="BK63" s="472"/>
      <c r="BL63" s="472"/>
    </row>
    <row r="64" spans="4:10" ht="9.75" customHeight="1">
      <c r="D64" s="324" t="s">
        <v>510</v>
      </c>
      <c r="E64" s="325">
        <v>13.503052618477644</v>
      </c>
      <c r="F64" s="325">
        <v>7.138684669356758</v>
      </c>
      <c r="G64" s="325"/>
      <c r="H64" s="327"/>
      <c r="J64" s="327"/>
    </row>
    <row r="65" spans="4:10" ht="9.75" customHeight="1">
      <c r="D65" s="328"/>
      <c r="E65" s="325"/>
      <c r="F65" s="325"/>
      <c r="G65" s="325"/>
      <c r="H65" s="327"/>
      <c r="J65" s="327"/>
    </row>
    <row r="66" spans="4:10" ht="9.75" customHeight="1">
      <c r="D66" s="324"/>
      <c r="E66" s="325"/>
      <c r="F66" s="325"/>
      <c r="G66" s="325">
        <v>14.401437603425506</v>
      </c>
      <c r="H66" s="327"/>
      <c r="J66" s="327"/>
    </row>
    <row r="67" spans="4:10" ht="9.75" customHeight="1">
      <c r="D67" s="324" t="s">
        <v>519</v>
      </c>
      <c r="E67" s="325">
        <v>12.869732297908117</v>
      </c>
      <c r="F67" s="325">
        <v>6.918728363221193</v>
      </c>
      <c r="G67" s="325"/>
      <c r="H67" s="327"/>
      <c r="J67" s="327"/>
    </row>
    <row r="68" spans="5:10" ht="9.75" customHeight="1">
      <c r="E68" s="325"/>
      <c r="F68" s="325"/>
      <c r="G68" s="325"/>
      <c r="H68" s="327"/>
      <c r="J68" s="327"/>
    </row>
    <row r="69" spans="4:10" ht="9.75" customHeight="1">
      <c r="D69" s="324"/>
      <c r="E69" s="325"/>
      <c r="F69" s="325"/>
      <c r="G69" s="325">
        <v>16.844134259596398</v>
      </c>
      <c r="H69" s="327"/>
      <c r="J69" s="327"/>
    </row>
    <row r="70" spans="4:10" ht="9.75" customHeight="1">
      <c r="D70" s="324" t="s">
        <v>525</v>
      </c>
      <c r="E70" s="325">
        <v>15.556303999731378</v>
      </c>
      <c r="F70" s="325">
        <v>3.5218792918309685</v>
      </c>
      <c r="G70" s="325"/>
      <c r="H70" s="327"/>
      <c r="J70" s="327"/>
    </row>
    <row r="71" spans="4:10" ht="9.75" customHeight="1">
      <c r="D71" s="328"/>
      <c r="E71" s="325"/>
      <c r="F71" s="325"/>
      <c r="G71" s="325"/>
      <c r="H71" s="327"/>
      <c r="J71" s="327"/>
    </row>
    <row r="72" spans="4:10" ht="9.75" customHeight="1">
      <c r="D72" s="324"/>
      <c r="E72" s="325"/>
      <c r="F72" s="325"/>
      <c r="G72" s="325">
        <v>16.64775183500208</v>
      </c>
      <c r="H72" s="327"/>
      <c r="J72" s="327"/>
    </row>
    <row r="73" spans="4:10" ht="9.75" customHeight="1">
      <c r="D73" s="324" t="s">
        <v>555</v>
      </c>
      <c r="E73" s="325">
        <v>13.811825165242345</v>
      </c>
      <c r="F73" s="325">
        <v>4.707938227585091</v>
      </c>
      <c r="G73" s="325"/>
      <c r="H73" s="327"/>
      <c r="J73" s="330"/>
    </row>
    <row r="74" spans="4:10" ht="9.75" customHeight="1">
      <c r="D74" s="324"/>
      <c r="E74" s="325"/>
      <c r="F74" s="325"/>
      <c r="G74" s="325"/>
      <c r="H74" s="327"/>
      <c r="J74" s="330"/>
    </row>
    <row r="75" spans="4:10" ht="9.75" customHeight="1">
      <c r="D75" s="324"/>
      <c r="E75" s="325"/>
      <c r="F75" s="325"/>
      <c r="G75" s="325">
        <v>12.56189933592944</v>
      </c>
      <c r="H75" s="327"/>
      <c r="J75" s="330"/>
    </row>
    <row r="76" spans="4:8" ht="9.75" customHeight="1">
      <c r="D76" s="324" t="s">
        <v>529</v>
      </c>
      <c r="E76" s="325">
        <v>10.09983106424339</v>
      </c>
      <c r="F76" s="325">
        <v>8.067828354749526</v>
      </c>
      <c r="G76" s="325"/>
      <c r="H76" s="327"/>
    </row>
    <row r="77" spans="4:8" ht="9.75" customHeight="1">
      <c r="D77" s="324"/>
      <c r="E77" s="325"/>
      <c r="F77" s="325"/>
      <c r="G77" s="325"/>
      <c r="H77" s="327"/>
    </row>
    <row r="78" spans="4:8" ht="9.75" customHeight="1">
      <c r="D78" s="324"/>
      <c r="E78" s="325"/>
      <c r="F78" s="325"/>
      <c r="G78" s="325">
        <v>14.230594142055244</v>
      </c>
      <c r="H78" s="327"/>
    </row>
    <row r="79" spans="4:8" ht="9.75" customHeight="1">
      <c r="D79" s="324" t="s">
        <v>515</v>
      </c>
      <c r="E79" s="325">
        <v>11.50778861083312</v>
      </c>
      <c r="F79" s="325">
        <v>5.665996343002519</v>
      </c>
      <c r="G79" s="325"/>
      <c r="H79" s="327"/>
    </row>
    <row r="80" spans="4:8" ht="9.75" customHeight="1">
      <c r="D80" s="324"/>
      <c r="E80" s="325"/>
      <c r="F80" s="325"/>
      <c r="G80" s="325"/>
      <c r="H80" s="327"/>
    </row>
    <row r="81" spans="4:8" ht="9.75" customHeight="1">
      <c r="D81" s="324"/>
      <c r="E81" s="325"/>
      <c r="F81" s="325"/>
      <c r="G81" s="325">
        <v>13.54532301359433</v>
      </c>
      <c r="H81" s="327"/>
    </row>
    <row r="82" spans="4:8" ht="9.75" customHeight="1">
      <c r="D82" s="324" t="s">
        <v>516</v>
      </c>
      <c r="E82" s="325">
        <v>9.718305398572703</v>
      </c>
      <c r="F82" s="325">
        <v>6.232579166056773</v>
      </c>
      <c r="G82" s="325"/>
      <c r="H82" s="327"/>
    </row>
    <row r="83" spans="4:8" ht="9.75" customHeight="1">
      <c r="D83" s="324"/>
      <c r="E83" s="325"/>
      <c r="F83" s="325"/>
      <c r="G83" s="325"/>
      <c r="H83" s="327"/>
    </row>
    <row r="84" spans="4:8" ht="9.75" customHeight="1">
      <c r="D84" s="324"/>
      <c r="E84" s="325"/>
      <c r="F84" s="325"/>
      <c r="G84" s="325">
        <v>12.311265438559879</v>
      </c>
      <c r="H84" s="327"/>
    </row>
    <row r="85" spans="4:8" ht="9.75" customHeight="1">
      <c r="D85" s="324" t="s">
        <v>543</v>
      </c>
      <c r="E85" s="325">
        <v>10.306208199094494</v>
      </c>
      <c r="F85" s="325">
        <v>4.812061940524272</v>
      </c>
      <c r="G85" s="325"/>
      <c r="H85" s="327"/>
    </row>
    <row r="86" spans="4:8" ht="9.75" customHeight="1">
      <c r="D86" s="329"/>
      <c r="E86" s="325"/>
      <c r="F86" s="325"/>
      <c r="G86" s="325"/>
      <c r="H86" s="327"/>
    </row>
    <row r="87" spans="4:8" ht="9.75" customHeight="1">
      <c r="D87" s="329"/>
      <c r="E87" s="325"/>
      <c r="F87" s="325"/>
      <c r="G87" s="331">
        <v>10.907587887264837</v>
      </c>
      <c r="H87" s="327"/>
    </row>
    <row r="88" spans="4:8" ht="9.75" customHeight="1">
      <c r="D88" s="329" t="s">
        <v>521</v>
      </c>
      <c r="E88" s="331">
        <v>10.012418342982842</v>
      </c>
      <c r="F88" s="325">
        <v>4.295835628862205</v>
      </c>
      <c r="G88" s="331"/>
      <c r="H88" s="327"/>
    </row>
    <row r="89" spans="4:8" ht="9.75" customHeight="1">
      <c r="D89" s="329"/>
      <c r="E89" s="331"/>
      <c r="F89" s="325"/>
      <c r="G89" s="331"/>
      <c r="H89" s="327"/>
    </row>
    <row r="90" spans="4:8" ht="9.75" customHeight="1">
      <c r="D90" s="329"/>
      <c r="E90" s="331"/>
      <c r="F90" s="325"/>
      <c r="G90" s="331">
        <v>5.460637330399707</v>
      </c>
      <c r="H90" s="327"/>
    </row>
    <row r="91" spans="4:8" ht="9.75" customHeight="1">
      <c r="D91" s="329" t="s">
        <v>76</v>
      </c>
      <c r="E91" s="331">
        <v>0.290986431976531</v>
      </c>
      <c r="F91" s="325">
        <v>5.690478181151448</v>
      </c>
      <c r="G91" s="331"/>
      <c r="H91" s="327"/>
    </row>
    <row r="92" spans="4:8" ht="9.75" customHeight="1">
      <c r="D92" s="329"/>
      <c r="E92" s="331"/>
      <c r="F92" s="325"/>
      <c r="G92" s="331"/>
      <c r="H92" s="327"/>
    </row>
    <row r="93" spans="4:8" ht="9.75" customHeight="1">
      <c r="D93" s="329"/>
      <c r="E93" s="331"/>
      <c r="F93" s="325"/>
      <c r="G93" s="331">
        <v>36.87029705766621</v>
      </c>
      <c r="H93" s="327"/>
    </row>
    <row r="94" spans="4:8" ht="9.75" customHeight="1">
      <c r="D94" s="329" t="s">
        <v>77</v>
      </c>
      <c r="E94" s="331">
        <v>74.6807334567384</v>
      </c>
      <c r="F94" s="325">
        <v>7.470805047107206</v>
      </c>
      <c r="G94" s="331"/>
      <c r="H94" s="327"/>
    </row>
    <row r="95" spans="4:8" ht="9.75" customHeight="1">
      <c r="D95" s="329"/>
      <c r="E95" s="331"/>
      <c r="F95" s="325"/>
      <c r="G95" s="331"/>
      <c r="H95" s="327"/>
    </row>
    <row r="96" spans="4:8" ht="9.75" customHeight="1">
      <c r="D96" s="329"/>
      <c r="E96" s="331"/>
      <c r="F96" s="325"/>
      <c r="G96" s="331">
        <v>12.202769529901065</v>
      </c>
      <c r="H96" s="327"/>
    </row>
    <row r="97" spans="4:8" ht="9.75" customHeight="1">
      <c r="D97" s="329" t="s">
        <v>595</v>
      </c>
      <c r="E97" s="331">
        <v>7.841135739297629</v>
      </c>
      <c r="F97" s="325">
        <v>6.789119385383652</v>
      </c>
      <c r="G97" s="331"/>
      <c r="H97" s="327"/>
    </row>
    <row r="98" spans="4:8" ht="9.75" customHeight="1">
      <c r="D98" s="329"/>
      <c r="E98" s="331"/>
      <c r="F98" s="325"/>
      <c r="G98" s="331"/>
      <c r="H98" s="327"/>
    </row>
    <row r="99" spans="4:8" ht="9.75" customHeight="1">
      <c r="D99" s="329"/>
      <c r="E99" s="331"/>
      <c r="F99" s="325"/>
      <c r="G99" s="325">
        <v>10.258639045847273</v>
      </c>
      <c r="H99" s="327"/>
    </row>
    <row r="100" spans="4:8" ht="9.75" customHeight="1">
      <c r="D100" s="329" t="s">
        <v>538</v>
      </c>
      <c r="E100" s="325">
        <v>9.100064775735182</v>
      </c>
      <c r="F100" s="325">
        <v>2.1306434067979025</v>
      </c>
      <c r="H100" s="327"/>
    </row>
    <row r="101" spans="4:8" ht="9.75" customHeight="1">
      <c r="D101" s="329"/>
      <c r="E101" s="325"/>
      <c r="F101" s="325"/>
      <c r="H101" s="327"/>
    </row>
    <row r="102" spans="4:7" ht="11.25">
      <c r="D102" s="332"/>
      <c r="E102" s="330"/>
      <c r="F102" s="330"/>
      <c r="G102" s="333"/>
    </row>
    <row r="103" spans="1:4" ht="11.25">
      <c r="A103" s="315"/>
      <c r="D103" s="333" t="s">
        <v>78</v>
      </c>
    </row>
    <row r="104" ht="11.25">
      <c r="D104" s="320" t="s">
        <v>79</v>
      </c>
    </row>
    <row r="105" ht="11.25">
      <c r="D105" s="320" t="s">
        <v>80</v>
      </c>
    </row>
    <row r="108" ht="11.25">
      <c r="A108" s="321" t="s">
        <v>461</v>
      </c>
    </row>
    <row r="109" ht="11.25">
      <c r="A109" s="334" t="s">
        <v>81</v>
      </c>
    </row>
    <row r="110" ht="11.25">
      <c r="A110" s="334" t="s">
        <v>82</v>
      </c>
    </row>
    <row r="114" spans="4:91" ht="11.25">
      <c r="D114" s="337"/>
      <c r="E114" s="337"/>
      <c r="G114" s="338"/>
      <c r="H114" s="338"/>
      <c r="I114" s="338"/>
      <c r="J114" s="338"/>
      <c r="M114" s="338"/>
      <c r="P114" s="338"/>
      <c r="S114" s="338"/>
      <c r="V114" s="338"/>
      <c r="Y114" s="338"/>
      <c r="AB114" s="338"/>
      <c r="AE114" s="338"/>
      <c r="AH114" s="338"/>
      <c r="AK114" s="338"/>
      <c r="AN114" s="338"/>
      <c r="AQ114" s="338"/>
      <c r="AT114" s="338"/>
      <c r="AW114" s="338"/>
      <c r="AZ114" s="338"/>
      <c r="BC114" s="338"/>
      <c r="BF114" s="338"/>
      <c r="BI114" s="338"/>
      <c r="BL114" s="338"/>
      <c r="BO114" s="338"/>
      <c r="BR114" s="338"/>
      <c r="BU114" s="338"/>
      <c r="BX114" s="338"/>
      <c r="CA114" s="339"/>
      <c r="CD114" s="339"/>
      <c r="CG114" s="339"/>
      <c r="CJ114" s="339"/>
      <c r="CM114" s="339"/>
    </row>
  </sheetData>
  <sheetProtection/>
  <mergeCells count="27">
    <mergeCell ref="BI63:BJ63"/>
    <mergeCell ref="BK63:BL63"/>
    <mergeCell ref="BA63:BB63"/>
    <mergeCell ref="BC63:BD63"/>
    <mergeCell ref="BE63:BF63"/>
    <mergeCell ref="BG63:BH63"/>
    <mergeCell ref="AI63:AJ63"/>
    <mergeCell ref="AY63:AZ63"/>
    <mergeCell ref="AK63:AL63"/>
    <mergeCell ref="AM63:AN63"/>
    <mergeCell ref="AO63:AP63"/>
    <mergeCell ref="AQ63:AR63"/>
    <mergeCell ref="AS63:AT63"/>
    <mergeCell ref="AU63:AV63"/>
    <mergeCell ref="AW63:AX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K63:L63"/>
    <mergeCell ref="M63:N63"/>
    <mergeCell ref="O63:P63"/>
    <mergeCell ref="Q63:R6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M34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3" width="9.33203125" style="304" customWidth="1"/>
    <col min="4" max="4" width="20.33203125" style="304" customWidth="1"/>
    <col min="5" max="12" width="5.5" style="304" customWidth="1"/>
    <col min="13" max="16384" width="11.5" style="304" customWidth="1"/>
  </cols>
  <sheetData>
    <row r="1" spans="1:4" ht="12.75">
      <c r="A1" s="303"/>
      <c r="D1" s="305"/>
    </row>
    <row r="2" spans="1:4" ht="11.25">
      <c r="A2" s="306"/>
      <c r="D2" s="307" t="s">
        <v>444</v>
      </c>
    </row>
    <row r="3" ht="11.25">
      <c r="D3" s="307" t="s">
        <v>445</v>
      </c>
    </row>
    <row r="4" ht="11.25">
      <c r="D4" s="307" t="s">
        <v>59</v>
      </c>
    </row>
    <row r="6" ht="11.25">
      <c r="D6" s="308" t="s">
        <v>420</v>
      </c>
    </row>
    <row r="7" ht="11.25">
      <c r="D7" s="308" t="s">
        <v>570</v>
      </c>
    </row>
    <row r="9" spans="5:12" ht="11.25">
      <c r="E9" s="304">
        <v>2000</v>
      </c>
      <c r="F9" s="304">
        <v>2001</v>
      </c>
      <c r="G9" s="304">
        <v>2002</v>
      </c>
      <c r="H9" s="304">
        <v>2003</v>
      </c>
      <c r="I9" s="304">
        <v>2004</v>
      </c>
      <c r="J9" s="304">
        <v>2005</v>
      </c>
      <c r="K9" s="304">
        <v>2006</v>
      </c>
      <c r="L9" s="304">
        <v>2007</v>
      </c>
    </row>
    <row r="10" spans="4:13" ht="11.25">
      <c r="D10" s="317" t="s">
        <v>69</v>
      </c>
      <c r="E10" s="340">
        <v>6556.8993281987605</v>
      </c>
      <c r="F10" s="340">
        <v>6449.78115550531</v>
      </c>
      <c r="G10" s="340">
        <v>6364.28347596799</v>
      </c>
      <c r="H10" s="340">
        <v>6284.836075253696</v>
      </c>
      <c r="I10" s="340">
        <v>6563.184613521905</v>
      </c>
      <c r="J10" s="340">
        <v>6623.001444243583</v>
      </c>
      <c r="K10" s="340">
        <v>6743.328231157799</v>
      </c>
      <c r="L10" s="340">
        <v>6875.000814995859</v>
      </c>
      <c r="M10" s="317"/>
    </row>
    <row r="11" spans="4:13" ht="11.25">
      <c r="D11" s="317" t="s">
        <v>83</v>
      </c>
      <c r="E11" s="340">
        <v>1041.2491490804603</v>
      </c>
      <c r="F11" s="340">
        <v>1075.3226464755398</v>
      </c>
      <c r="G11" s="340">
        <v>1069.65757034926</v>
      </c>
      <c r="H11" s="340">
        <v>1122.0973325147902</v>
      </c>
      <c r="I11" s="340">
        <v>1205.78683480232</v>
      </c>
      <c r="J11" s="340">
        <v>1225.5447819129004</v>
      </c>
      <c r="K11" s="340">
        <v>1299.24016597281</v>
      </c>
      <c r="L11" s="340">
        <v>1325.3046037150598</v>
      </c>
      <c r="M11" s="317"/>
    </row>
    <row r="12" spans="4:13" ht="11.25">
      <c r="D12" s="317"/>
      <c r="E12" s="341"/>
      <c r="F12" s="341"/>
      <c r="G12" s="341"/>
      <c r="H12" s="341"/>
      <c r="I12" s="341"/>
      <c r="J12" s="341"/>
      <c r="K12" s="341"/>
      <c r="L12" s="341"/>
      <c r="M12" s="317"/>
    </row>
    <row r="13" spans="1:13" ht="11.25">
      <c r="A13" s="315"/>
      <c r="D13" s="317" t="s">
        <v>463</v>
      </c>
      <c r="E13" s="318"/>
      <c r="F13" s="318"/>
      <c r="G13" s="318"/>
      <c r="H13" s="318"/>
      <c r="I13" s="318"/>
      <c r="J13" s="318"/>
      <c r="K13" s="318"/>
      <c r="L13" s="318"/>
      <c r="M13" s="317"/>
    </row>
    <row r="14" spans="4:13" ht="11.25">
      <c r="D14" s="317" t="s">
        <v>84</v>
      </c>
      <c r="E14" s="318"/>
      <c r="F14" s="318"/>
      <c r="G14" s="318"/>
      <c r="H14" s="318"/>
      <c r="I14" s="318"/>
      <c r="J14" s="318"/>
      <c r="K14" s="318"/>
      <c r="L14" s="318"/>
      <c r="M14" s="317"/>
    </row>
    <row r="15" spans="4:13" ht="11.25">
      <c r="D15" s="317"/>
      <c r="E15" s="318"/>
      <c r="F15" s="318"/>
      <c r="G15" s="318"/>
      <c r="H15" s="318"/>
      <c r="I15" s="318"/>
      <c r="J15" s="318"/>
      <c r="K15" s="318"/>
      <c r="L15" s="317"/>
      <c r="M15" s="317"/>
    </row>
    <row r="16" spans="4:13" ht="11.25">
      <c r="D16" s="317"/>
      <c r="E16" s="318"/>
      <c r="F16" s="318"/>
      <c r="G16" s="318"/>
      <c r="H16" s="318"/>
      <c r="I16" s="318"/>
      <c r="J16" s="318"/>
      <c r="K16" s="318"/>
      <c r="L16" s="318"/>
      <c r="M16" s="317"/>
    </row>
    <row r="17" spans="4:13" ht="11.25">
      <c r="D17" s="317"/>
      <c r="E17" s="318"/>
      <c r="F17" s="318"/>
      <c r="G17" s="318"/>
      <c r="H17" s="318"/>
      <c r="I17" s="318"/>
      <c r="J17" s="318"/>
      <c r="K17" s="318"/>
      <c r="L17" s="318"/>
      <c r="M17" s="317"/>
    </row>
    <row r="18" spans="4:13" ht="11.25">
      <c r="D18" s="317"/>
      <c r="E18" s="318"/>
      <c r="F18" s="318"/>
      <c r="G18" s="318"/>
      <c r="H18" s="318"/>
      <c r="I18" s="318"/>
      <c r="J18" s="318"/>
      <c r="K18" s="318"/>
      <c r="L18" s="318"/>
      <c r="M18" s="317"/>
    </row>
    <row r="19" spans="5:12" ht="11.25">
      <c r="E19" s="314"/>
      <c r="F19" s="314"/>
      <c r="G19" s="314"/>
      <c r="H19" s="314"/>
      <c r="I19" s="314"/>
      <c r="J19" s="314"/>
      <c r="K19" s="314"/>
      <c r="L19" s="314"/>
    </row>
    <row r="20" spans="5:12" ht="11.25">
      <c r="E20" s="314"/>
      <c r="F20" s="314"/>
      <c r="G20" s="314"/>
      <c r="H20" s="314"/>
      <c r="I20" s="314"/>
      <c r="J20" s="314"/>
      <c r="K20" s="314"/>
      <c r="L20" s="314"/>
    </row>
    <row r="21" spans="5:12" ht="11.25">
      <c r="E21" s="314"/>
      <c r="F21" s="314"/>
      <c r="G21" s="314"/>
      <c r="H21" s="314"/>
      <c r="I21" s="314"/>
      <c r="J21" s="314"/>
      <c r="K21" s="314"/>
      <c r="L21" s="314"/>
    </row>
    <row r="22" spans="5:12" ht="11.25">
      <c r="E22" s="314"/>
      <c r="F22" s="314"/>
      <c r="G22" s="314"/>
      <c r="H22" s="314"/>
      <c r="I22" s="314"/>
      <c r="J22" s="314"/>
      <c r="K22" s="314"/>
      <c r="L22" s="314"/>
    </row>
    <row r="23" spans="5:12" ht="11.25">
      <c r="E23" s="314"/>
      <c r="F23" s="314"/>
      <c r="G23" s="314"/>
      <c r="H23" s="314"/>
      <c r="I23" s="314"/>
      <c r="J23" s="314"/>
      <c r="K23" s="314"/>
      <c r="L23" s="314"/>
    </row>
    <row r="24" spans="5:12" ht="11.25">
      <c r="E24" s="314"/>
      <c r="F24" s="314"/>
      <c r="G24" s="314"/>
      <c r="H24" s="314"/>
      <c r="I24" s="314"/>
      <c r="J24" s="314"/>
      <c r="K24" s="314"/>
      <c r="L24" s="314"/>
    </row>
    <row r="25" spans="5:12" ht="11.25">
      <c r="E25" s="314"/>
      <c r="F25" s="314"/>
      <c r="G25" s="314"/>
      <c r="H25" s="314"/>
      <c r="I25" s="314"/>
      <c r="J25" s="314"/>
      <c r="K25" s="314"/>
      <c r="L25" s="314"/>
    </row>
    <row r="26" spans="5:12" ht="11.25">
      <c r="E26" s="314"/>
      <c r="F26" s="314"/>
      <c r="G26" s="314"/>
      <c r="H26" s="314"/>
      <c r="I26" s="314"/>
      <c r="J26" s="314"/>
      <c r="K26" s="314"/>
      <c r="L26" s="314"/>
    </row>
    <row r="27" spans="5:12" ht="11.25">
      <c r="E27" s="314"/>
      <c r="F27" s="314"/>
      <c r="G27" s="314"/>
      <c r="H27" s="314"/>
      <c r="I27" s="314"/>
      <c r="J27" s="314"/>
      <c r="K27" s="314"/>
      <c r="L27" s="314"/>
    </row>
    <row r="28" spans="5:12" ht="11.25">
      <c r="E28" s="314"/>
      <c r="F28" s="314"/>
      <c r="G28" s="314"/>
      <c r="H28" s="314"/>
      <c r="I28" s="314"/>
      <c r="J28" s="314"/>
      <c r="K28" s="314"/>
      <c r="L28" s="314"/>
    </row>
    <row r="29" spans="5:12" ht="11.25">
      <c r="E29" s="314"/>
      <c r="F29" s="314"/>
      <c r="G29" s="314"/>
      <c r="H29" s="314"/>
      <c r="I29" s="314"/>
      <c r="J29" s="314"/>
      <c r="K29" s="314"/>
      <c r="L29" s="314"/>
    </row>
    <row r="30" spans="5:12" ht="11.25">
      <c r="E30" s="314"/>
      <c r="F30" s="314"/>
      <c r="G30" s="314"/>
      <c r="H30" s="314"/>
      <c r="I30" s="314"/>
      <c r="J30" s="314"/>
      <c r="K30" s="314"/>
      <c r="L30" s="314"/>
    </row>
    <row r="33" ht="11.25">
      <c r="A33" s="308" t="s">
        <v>461</v>
      </c>
    </row>
    <row r="34" ht="11.25">
      <c r="A34" s="319" t="s">
        <v>85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/>
  <dimension ref="A1:Y87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3" width="9.33203125" style="304" customWidth="1"/>
    <col min="4" max="4" width="32.66015625" style="304" customWidth="1"/>
    <col min="5" max="5" width="12.16015625" style="304" customWidth="1"/>
    <col min="6" max="6" width="16.83203125" style="304" customWidth="1"/>
    <col min="7" max="7" width="10.66015625" style="304" customWidth="1"/>
    <col min="8" max="8" width="9.33203125" style="304" customWidth="1"/>
    <col min="9" max="9" width="18.16015625" style="304" customWidth="1"/>
    <col min="10" max="16384" width="9.33203125" style="304" customWidth="1"/>
  </cols>
  <sheetData>
    <row r="1" spans="1:4" ht="12.75">
      <c r="A1" s="303"/>
      <c r="D1" s="305"/>
    </row>
    <row r="2" spans="1:4" ht="11.25">
      <c r="A2" s="306"/>
      <c r="D2" s="307" t="s">
        <v>444</v>
      </c>
    </row>
    <row r="3" ht="11.25">
      <c r="D3" s="307" t="s">
        <v>445</v>
      </c>
    </row>
    <row r="4" ht="11.25">
      <c r="D4" s="307" t="s">
        <v>59</v>
      </c>
    </row>
    <row r="5" ht="11.25"/>
    <row r="6" spans="4:7" ht="11.25">
      <c r="D6" s="308" t="s">
        <v>421</v>
      </c>
      <c r="F6" s="317"/>
      <c r="G6" s="317"/>
    </row>
    <row r="7" spans="4:7" ht="11.25">
      <c r="D7" s="308" t="s">
        <v>467</v>
      </c>
      <c r="F7" s="317"/>
      <c r="G7" s="317"/>
    </row>
    <row r="8" spans="5:7" ht="11.25">
      <c r="E8" s="337" t="s">
        <v>467</v>
      </c>
      <c r="F8" s="342" t="s">
        <v>86</v>
      </c>
      <c r="G8" s="317"/>
    </row>
    <row r="9" spans="4:7" ht="12">
      <c r="D9" s="304" t="s">
        <v>87</v>
      </c>
      <c r="E9" s="343">
        <v>0.387094840351529</v>
      </c>
      <c r="F9" s="344">
        <v>2661277.3428974557</v>
      </c>
      <c r="G9" s="317"/>
    </row>
    <row r="10" spans="4:7" ht="12">
      <c r="D10" s="304" t="s">
        <v>88</v>
      </c>
      <c r="E10" s="343">
        <v>0.22586278792302492</v>
      </c>
      <c r="F10" s="344">
        <v>1552806.8510480342</v>
      </c>
      <c r="G10" s="317"/>
    </row>
    <row r="11" spans="4:7" ht="12">
      <c r="D11" s="304" t="s">
        <v>89</v>
      </c>
      <c r="E11" s="343">
        <v>0.10565409520038796</v>
      </c>
      <c r="F11" s="344">
        <v>726371.9906103178</v>
      </c>
      <c r="G11" s="317"/>
    </row>
    <row r="12" spans="4:9" ht="12">
      <c r="D12" s="304" t="s">
        <v>90</v>
      </c>
      <c r="E12" s="343">
        <v>0.13427050912568622</v>
      </c>
      <c r="F12" s="344">
        <v>923109.8596690022</v>
      </c>
      <c r="G12" s="317"/>
      <c r="I12" s="345"/>
    </row>
    <row r="13" spans="4:7" ht="12">
      <c r="D13" s="304" t="s">
        <v>91</v>
      </c>
      <c r="E13" s="343">
        <v>0.13189056230930446</v>
      </c>
      <c r="F13" s="344">
        <v>906747.723366731</v>
      </c>
      <c r="G13" s="317"/>
    </row>
    <row r="14" spans="4:7" ht="12">
      <c r="D14" s="304" t="s">
        <v>92</v>
      </c>
      <c r="E14" s="343">
        <v>0.015227205090067468</v>
      </c>
      <c r="F14" s="344">
        <v>104687.047404323</v>
      </c>
      <c r="G14" s="317"/>
    </row>
    <row r="15" spans="5:9" ht="12">
      <c r="E15" s="343">
        <v>1</v>
      </c>
      <c r="F15" s="346">
        <v>6875000.8149958635</v>
      </c>
      <c r="G15" s="317"/>
      <c r="H15" s="314"/>
      <c r="I15" s="314"/>
    </row>
    <row r="16" spans="1:9" ht="11.25">
      <c r="A16" s="315"/>
      <c r="D16" s="304" t="s">
        <v>93</v>
      </c>
      <c r="E16" s="314"/>
      <c r="F16" s="314"/>
      <c r="G16" s="314"/>
      <c r="H16" s="314"/>
      <c r="I16" s="314"/>
    </row>
    <row r="17" spans="4:9" ht="11.25">
      <c r="D17" s="304" t="s">
        <v>84</v>
      </c>
      <c r="E17" s="314"/>
      <c r="F17" s="314"/>
      <c r="G17" s="314"/>
      <c r="H17" s="314"/>
      <c r="I17" s="314"/>
    </row>
    <row r="18" ht="11.25"/>
    <row r="19" ht="11.25"/>
    <row r="20" ht="11.25"/>
    <row r="21" ht="11.25">
      <c r="A21" s="308" t="s">
        <v>461</v>
      </c>
    </row>
    <row r="22" ht="11.25">
      <c r="A22" s="319" t="s">
        <v>94</v>
      </c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>
      <c r="E35" s="347"/>
    </row>
    <row r="36" ht="11.25"/>
    <row r="37" ht="11.25"/>
    <row r="38" ht="11.25"/>
    <row r="39" ht="11.25"/>
    <row r="40" ht="11.25"/>
    <row r="41" ht="11.25"/>
    <row r="42" ht="11.25"/>
    <row r="43" ht="11.25"/>
    <row r="74" spans="16:25" ht="11.25">
      <c r="P74" s="348"/>
      <c r="Q74" s="348"/>
      <c r="R74" s="348"/>
      <c r="S74" s="348"/>
      <c r="T74" s="348"/>
      <c r="U74" s="348"/>
      <c r="V74" s="348"/>
      <c r="W74" s="348"/>
      <c r="X74" s="348"/>
      <c r="Y74" s="348"/>
    </row>
    <row r="75" spans="16:25" ht="11.25">
      <c r="P75" s="348"/>
      <c r="Q75" s="348"/>
      <c r="R75" s="348"/>
      <c r="S75" s="348"/>
      <c r="T75" s="348"/>
      <c r="U75" s="348"/>
      <c r="V75" s="348"/>
      <c r="W75" s="348"/>
      <c r="X75" s="348"/>
      <c r="Y75" s="348"/>
    </row>
    <row r="76" spans="16:25" ht="11.25">
      <c r="P76" s="348"/>
      <c r="Q76" s="348"/>
      <c r="R76" s="348"/>
      <c r="S76" s="348"/>
      <c r="T76" s="348"/>
      <c r="U76" s="348"/>
      <c r="V76" s="348"/>
      <c r="W76" s="348"/>
      <c r="X76" s="348"/>
      <c r="Y76" s="348"/>
    </row>
    <row r="77" spans="16:25" ht="11.25">
      <c r="P77" s="348"/>
      <c r="Q77" s="348"/>
      <c r="R77" s="348"/>
      <c r="S77" s="348"/>
      <c r="T77" s="348"/>
      <c r="U77" s="348"/>
      <c r="V77" s="348"/>
      <c r="W77" s="348"/>
      <c r="X77" s="348"/>
      <c r="Y77" s="348"/>
    </row>
    <row r="78" spans="16:25" ht="11.25">
      <c r="P78" s="348"/>
      <c r="Q78" s="348"/>
      <c r="R78" s="348"/>
      <c r="S78" s="348"/>
      <c r="T78" s="348"/>
      <c r="U78" s="348"/>
      <c r="V78" s="348"/>
      <c r="W78" s="348"/>
      <c r="X78" s="348"/>
      <c r="Y78" s="348"/>
    </row>
    <row r="79" spans="16:25" ht="11.25">
      <c r="P79" s="348"/>
      <c r="Q79" s="348"/>
      <c r="R79" s="348"/>
      <c r="S79" s="348"/>
      <c r="T79" s="348"/>
      <c r="U79" s="348"/>
      <c r="V79" s="348"/>
      <c r="W79" s="348"/>
      <c r="X79" s="348"/>
      <c r="Y79" s="348"/>
    </row>
    <row r="80" spans="16:25" ht="11.25">
      <c r="P80" s="348"/>
      <c r="Q80" s="348"/>
      <c r="R80" s="348"/>
      <c r="S80" s="348"/>
      <c r="T80" s="348"/>
      <c r="U80" s="348"/>
      <c r="V80" s="348"/>
      <c r="W80" s="348"/>
      <c r="X80" s="348"/>
      <c r="Y80" s="348"/>
    </row>
    <row r="81" spans="16:25" ht="11.25">
      <c r="P81" s="348"/>
      <c r="Q81" s="348"/>
      <c r="R81" s="348"/>
      <c r="S81" s="348"/>
      <c r="T81" s="348"/>
      <c r="U81" s="348"/>
      <c r="V81" s="348"/>
      <c r="W81" s="348"/>
      <c r="X81" s="348"/>
      <c r="Y81" s="348"/>
    </row>
    <row r="82" spans="16:25" ht="11.25">
      <c r="P82" s="348"/>
      <c r="Q82" s="348"/>
      <c r="R82" s="348"/>
      <c r="S82" s="348"/>
      <c r="T82" s="348"/>
      <c r="U82" s="348"/>
      <c r="V82" s="348"/>
      <c r="W82" s="348"/>
      <c r="X82" s="348"/>
      <c r="Y82" s="348"/>
    </row>
    <row r="83" spans="16:25" ht="11.25">
      <c r="P83" s="348"/>
      <c r="Q83" s="348"/>
      <c r="R83" s="348"/>
      <c r="S83" s="348"/>
      <c r="T83" s="348"/>
      <c r="U83" s="348"/>
      <c r="V83" s="348"/>
      <c r="W83" s="348"/>
      <c r="X83" s="348"/>
      <c r="Y83" s="348"/>
    </row>
    <row r="84" spans="16:25" ht="11.25">
      <c r="P84" s="348"/>
      <c r="Q84" s="348"/>
      <c r="R84" s="348"/>
      <c r="S84" s="348"/>
      <c r="T84" s="348"/>
      <c r="U84" s="348"/>
      <c r="V84" s="348"/>
      <c r="W84" s="348"/>
      <c r="X84" s="348"/>
      <c r="Y84" s="348"/>
    </row>
    <row r="85" spans="16:25" ht="11.25">
      <c r="P85" s="348"/>
      <c r="Q85" s="348"/>
      <c r="R85" s="348"/>
      <c r="S85" s="348"/>
      <c r="T85" s="348"/>
      <c r="U85" s="348"/>
      <c r="V85" s="348"/>
      <c r="W85" s="348"/>
      <c r="X85" s="348"/>
      <c r="Y85" s="348"/>
    </row>
    <row r="86" spans="16:25" ht="11.25">
      <c r="P86" s="348"/>
      <c r="Q86" s="348"/>
      <c r="R86" s="348"/>
      <c r="S86" s="348"/>
      <c r="T86" s="348"/>
      <c r="U86" s="348"/>
      <c r="V86" s="348"/>
      <c r="W86" s="348"/>
      <c r="X86" s="348"/>
      <c r="Y86" s="348"/>
    </row>
    <row r="87" spans="16:25" ht="11.25">
      <c r="P87" s="348"/>
      <c r="Q87" s="348"/>
      <c r="R87" s="348"/>
      <c r="S87" s="348"/>
      <c r="T87" s="348"/>
      <c r="U87" s="348"/>
      <c r="V87" s="348"/>
      <c r="W87" s="348"/>
      <c r="X87" s="348"/>
      <c r="Y87" s="348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/>
  <dimension ref="A1:N22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3" width="9.33203125" style="304" customWidth="1"/>
    <col min="4" max="4" width="26.16015625" style="304" customWidth="1"/>
    <col min="5" max="12" width="5.83203125" style="304" customWidth="1"/>
    <col min="13" max="16384" width="11.5" style="304" customWidth="1"/>
  </cols>
  <sheetData>
    <row r="1" spans="1:4" ht="12.75">
      <c r="A1" s="303"/>
      <c r="D1" s="305"/>
    </row>
    <row r="2" spans="1:13" ht="11.25">
      <c r="A2" s="306"/>
      <c r="D2" s="307" t="s">
        <v>444</v>
      </c>
      <c r="E2" s="317"/>
      <c r="F2" s="317"/>
      <c r="G2" s="317"/>
      <c r="H2" s="317"/>
      <c r="I2" s="317"/>
      <c r="J2" s="317"/>
      <c r="K2" s="317"/>
      <c r="L2" s="317"/>
      <c r="M2" s="317"/>
    </row>
    <row r="3" spans="4:13" ht="11.25">
      <c r="D3" s="307" t="s">
        <v>445</v>
      </c>
      <c r="E3" s="317"/>
      <c r="F3" s="317"/>
      <c r="G3" s="317"/>
      <c r="H3" s="317"/>
      <c r="I3" s="317"/>
      <c r="J3" s="317"/>
      <c r="K3" s="317"/>
      <c r="L3" s="317"/>
      <c r="M3" s="317"/>
    </row>
    <row r="4" spans="4:13" ht="11.25">
      <c r="D4" s="307" t="s">
        <v>59</v>
      </c>
      <c r="E4" s="317"/>
      <c r="F4" s="317"/>
      <c r="G4" s="317"/>
      <c r="H4" s="317"/>
      <c r="I4" s="317"/>
      <c r="J4" s="317"/>
      <c r="K4" s="317"/>
      <c r="L4" s="317"/>
      <c r="M4" s="317"/>
    </row>
    <row r="5" spans="4:13" ht="11.25"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4:13" ht="11.25">
      <c r="D6" s="349" t="s">
        <v>422</v>
      </c>
      <c r="E6" s="317"/>
      <c r="F6" s="317"/>
      <c r="G6" s="317"/>
      <c r="H6" s="317"/>
      <c r="I6" s="317"/>
      <c r="J6" s="317"/>
      <c r="K6" s="317"/>
      <c r="L6" s="317"/>
      <c r="M6" s="317"/>
    </row>
    <row r="7" spans="4:13" ht="11.25">
      <c r="D7" s="349" t="s">
        <v>60</v>
      </c>
      <c r="E7" s="317"/>
      <c r="F7" s="317"/>
      <c r="G7" s="317"/>
      <c r="H7" s="317"/>
      <c r="I7" s="317"/>
      <c r="J7" s="317"/>
      <c r="K7" s="317"/>
      <c r="L7" s="317"/>
      <c r="M7" s="317"/>
    </row>
    <row r="8" spans="4:13" ht="11.25">
      <c r="D8" s="349"/>
      <c r="E8" s="317"/>
      <c r="F8" s="317"/>
      <c r="G8" s="317"/>
      <c r="H8" s="317"/>
      <c r="I8" s="317"/>
      <c r="J8" s="317"/>
      <c r="K8" s="317"/>
      <c r="L8" s="317"/>
      <c r="M8" s="317"/>
    </row>
    <row r="9" spans="4:13" ht="11.25">
      <c r="D9" s="317"/>
      <c r="E9" s="317"/>
      <c r="F9" s="317"/>
      <c r="G9" s="317"/>
      <c r="H9" s="317"/>
      <c r="I9" s="317"/>
      <c r="J9" s="317"/>
      <c r="K9" s="317"/>
      <c r="L9" s="317"/>
      <c r="M9" s="317"/>
    </row>
    <row r="10" spans="4:13" ht="11.25">
      <c r="D10" s="317"/>
      <c r="E10" s="317">
        <v>2000</v>
      </c>
      <c r="F10" s="317">
        <v>2001</v>
      </c>
      <c r="G10" s="317">
        <v>2002</v>
      </c>
      <c r="H10" s="317">
        <v>2003</v>
      </c>
      <c r="I10" s="317">
        <v>2004</v>
      </c>
      <c r="J10" s="317">
        <v>2005</v>
      </c>
      <c r="K10" s="317">
        <v>2006</v>
      </c>
      <c r="L10" s="317">
        <v>2007</v>
      </c>
      <c r="M10" s="317"/>
    </row>
    <row r="11" spans="4:14" ht="12">
      <c r="D11" s="317" t="s">
        <v>69</v>
      </c>
      <c r="E11" s="311">
        <v>100</v>
      </c>
      <c r="F11" s="311">
        <v>98.36491301230555</v>
      </c>
      <c r="G11" s="311">
        <v>97.06258753957535</v>
      </c>
      <c r="H11" s="311">
        <v>95.84957865343125</v>
      </c>
      <c r="I11" s="311">
        <v>100.09417633723601</v>
      </c>
      <c r="J11" s="311">
        <v>101.00617436499049</v>
      </c>
      <c r="K11" s="311">
        <v>102.83941607728732</v>
      </c>
      <c r="L11" s="311">
        <v>104.85668634030121</v>
      </c>
      <c r="M11" s="350"/>
      <c r="N11" s="310"/>
    </row>
    <row r="12" spans="4:14" ht="12">
      <c r="D12" s="317" t="s">
        <v>70</v>
      </c>
      <c r="E12" s="311">
        <v>100</v>
      </c>
      <c r="F12" s="311">
        <v>101.07992280669707</v>
      </c>
      <c r="G12" s="311">
        <v>102.6100730433679</v>
      </c>
      <c r="H12" s="311">
        <v>106.36779014927183</v>
      </c>
      <c r="I12" s="311">
        <v>113.07469221570776</v>
      </c>
      <c r="J12" s="311">
        <v>114.9989489323483</v>
      </c>
      <c r="K12" s="311">
        <v>118.81844021832147</v>
      </c>
      <c r="L12" s="311">
        <v>121.30817445094651</v>
      </c>
      <c r="M12" s="350"/>
      <c r="N12" s="310"/>
    </row>
    <row r="13" spans="4:14" ht="12">
      <c r="D13" s="317" t="s">
        <v>95</v>
      </c>
      <c r="E13" s="311">
        <v>100</v>
      </c>
      <c r="F13" s="311">
        <v>99.79914583535391</v>
      </c>
      <c r="G13" s="311">
        <v>102.54100634202625</v>
      </c>
      <c r="H13" s="311">
        <v>105.55184149809038</v>
      </c>
      <c r="I13" s="311">
        <v>111.4814884613166</v>
      </c>
      <c r="J13" s="311">
        <v>113.42136213438543</v>
      </c>
      <c r="K13" s="311">
        <v>115.33754302536741</v>
      </c>
      <c r="L13" s="311">
        <v>117.81941708363031</v>
      </c>
      <c r="M13" s="350"/>
      <c r="N13" s="310"/>
    </row>
    <row r="14" spans="4:13" ht="11.25">
      <c r="D14" s="317"/>
      <c r="E14" s="318"/>
      <c r="F14" s="318"/>
      <c r="G14" s="318"/>
      <c r="H14" s="318"/>
      <c r="I14" s="318"/>
      <c r="J14" s="318"/>
      <c r="K14" s="318"/>
      <c r="L14" s="318"/>
      <c r="M14" s="317"/>
    </row>
    <row r="15" spans="1:13" ht="11.25">
      <c r="A15" s="315"/>
      <c r="D15" s="304" t="s">
        <v>463</v>
      </c>
      <c r="E15" s="318"/>
      <c r="F15" s="318"/>
      <c r="G15" s="318"/>
      <c r="H15" s="318"/>
      <c r="I15" s="318"/>
      <c r="J15" s="318"/>
      <c r="K15" s="318"/>
      <c r="L15" s="318"/>
      <c r="M15" s="317"/>
    </row>
    <row r="16" spans="4:12" ht="11.25">
      <c r="D16" s="304" t="s">
        <v>84</v>
      </c>
      <c r="E16" s="314"/>
      <c r="F16" s="314"/>
      <c r="G16" s="314"/>
      <c r="H16" s="314"/>
      <c r="I16" s="314"/>
      <c r="J16" s="314"/>
      <c r="K16" s="314"/>
      <c r="L16" s="314"/>
    </row>
    <row r="17" spans="5:12" ht="11.25">
      <c r="E17" s="314"/>
      <c r="F17" s="314"/>
      <c r="G17" s="314"/>
      <c r="H17" s="314"/>
      <c r="I17" s="314"/>
      <c r="J17" s="314"/>
      <c r="K17" s="314"/>
      <c r="L17" s="314"/>
    </row>
    <row r="18" spans="5:12" ht="11.25">
      <c r="E18" s="314"/>
      <c r="F18" s="314"/>
      <c r="G18" s="314"/>
      <c r="H18" s="314"/>
      <c r="I18" s="314"/>
      <c r="J18" s="314"/>
      <c r="K18" s="314"/>
      <c r="L18" s="314"/>
    </row>
    <row r="19" spans="1:12" ht="11.25">
      <c r="A19" s="308" t="s">
        <v>461</v>
      </c>
      <c r="E19" s="314"/>
      <c r="F19" s="314"/>
      <c r="G19" s="314"/>
      <c r="H19" s="314"/>
      <c r="I19" s="314"/>
      <c r="J19" s="314"/>
      <c r="K19" s="314"/>
      <c r="L19" s="314"/>
    </row>
    <row r="20" spans="1:12" ht="11.25">
      <c r="A20" s="319" t="s">
        <v>96</v>
      </c>
      <c r="E20" s="314"/>
      <c r="F20" s="314"/>
      <c r="G20" s="314"/>
      <c r="H20" s="314"/>
      <c r="I20" s="314"/>
      <c r="J20" s="314"/>
      <c r="K20" s="314"/>
      <c r="L20" s="314"/>
    </row>
    <row r="21" spans="5:12" ht="11.25">
      <c r="E21" s="314"/>
      <c r="F21" s="314"/>
      <c r="G21" s="314"/>
      <c r="H21" s="314"/>
      <c r="I21" s="314"/>
      <c r="J21" s="314"/>
      <c r="K21" s="314"/>
      <c r="L21" s="314"/>
    </row>
    <row r="22" spans="5:12" ht="11.25">
      <c r="E22" s="314"/>
      <c r="F22" s="314"/>
      <c r="G22" s="314"/>
      <c r="H22" s="314"/>
      <c r="I22" s="314"/>
      <c r="J22" s="314"/>
      <c r="K22" s="314"/>
      <c r="L22" s="314"/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94"/>
  <sheetViews>
    <sheetView showGridLines="0" workbookViewId="0" topLeftCell="A1">
      <selection activeCell="A1" sqref="A1"/>
    </sheetView>
  </sheetViews>
  <sheetFormatPr defaultColWidth="12.83203125" defaultRowHeight="11.25"/>
  <cols>
    <col min="1" max="3" width="6.33203125" style="3" customWidth="1"/>
    <col min="4" max="4" width="41.16015625" style="3" customWidth="1"/>
    <col min="5" max="5" width="18.16015625" style="3" customWidth="1"/>
    <col min="6" max="7" width="17.5" style="3" bestFit="1" customWidth="1"/>
    <col min="8" max="9" width="12.83203125" style="3" customWidth="1"/>
    <col min="10" max="10" width="98.83203125" style="3" customWidth="1"/>
    <col min="11" max="16384" width="12.83203125" style="3" customWidth="1"/>
  </cols>
  <sheetData>
    <row r="1" ht="12.75">
      <c r="A1" s="1"/>
    </row>
    <row r="2" spans="1:4" ht="11.25">
      <c r="A2" s="5"/>
      <c r="D2" s="6" t="s">
        <v>444</v>
      </c>
    </row>
    <row r="3" ht="11.25">
      <c r="D3" s="6" t="s">
        <v>445</v>
      </c>
    </row>
    <row r="4" ht="11.25">
      <c r="D4" s="6" t="s">
        <v>446</v>
      </c>
    </row>
    <row r="5" ht="11.25">
      <c r="D5" s="17"/>
    </row>
    <row r="6" ht="11.25">
      <c r="D6" s="18" t="s">
        <v>396</v>
      </c>
    </row>
    <row r="7" spans="2:7" ht="11.25">
      <c r="B7" s="17"/>
      <c r="C7" s="17"/>
      <c r="D7" s="18" t="s">
        <v>485</v>
      </c>
      <c r="E7" s="17"/>
      <c r="F7" s="17"/>
      <c r="G7" s="17"/>
    </row>
    <row r="8" spans="2:7" ht="11.25">
      <c r="B8" s="17"/>
      <c r="C8" s="17"/>
      <c r="D8" s="18"/>
      <c r="E8" s="17"/>
      <c r="F8" s="17"/>
      <c r="G8" s="17"/>
    </row>
    <row r="9" spans="2:7" ht="11.25">
      <c r="B9" s="17"/>
      <c r="C9" s="17"/>
      <c r="D9" s="17"/>
      <c r="E9" s="450" t="s">
        <v>486</v>
      </c>
      <c r="F9" s="450"/>
      <c r="G9" s="17"/>
    </row>
    <row r="10" spans="2:7" ht="11.25">
      <c r="B10" s="17"/>
      <c r="C10" s="17"/>
      <c r="D10" s="17"/>
      <c r="E10" s="20">
        <v>1996</v>
      </c>
      <c r="F10" s="20">
        <v>2006</v>
      </c>
      <c r="G10" s="17"/>
    </row>
    <row r="11" spans="2:7" ht="11.25">
      <c r="B11" s="17"/>
      <c r="C11" s="17"/>
      <c r="D11" s="17" t="s">
        <v>453</v>
      </c>
      <c r="E11" s="22">
        <v>597279786.1899999</v>
      </c>
      <c r="F11" s="22">
        <v>550937681.3499999</v>
      </c>
      <c r="G11" s="17"/>
    </row>
    <row r="12" spans="2:7" ht="11.25">
      <c r="B12" s="17"/>
      <c r="C12" s="17"/>
      <c r="D12" s="17" t="s">
        <v>454</v>
      </c>
      <c r="E12" s="22">
        <v>165525517.6</v>
      </c>
      <c r="F12" s="22">
        <v>117797178.36</v>
      </c>
      <c r="G12" s="17"/>
    </row>
    <row r="13" spans="2:7" ht="11.25">
      <c r="B13" s="17"/>
      <c r="C13" s="17"/>
      <c r="D13" s="17" t="s">
        <v>455</v>
      </c>
      <c r="E13" s="22">
        <v>1221207034.95</v>
      </c>
      <c r="F13" s="22">
        <v>1115412947.1899998</v>
      </c>
      <c r="G13" s="17"/>
    </row>
    <row r="14" spans="2:7" ht="11.25">
      <c r="B14" s="17"/>
      <c r="C14" s="17"/>
      <c r="D14" s="17" t="s">
        <v>456</v>
      </c>
      <c r="E14" s="22">
        <v>1439059447.45</v>
      </c>
      <c r="F14" s="22">
        <v>1511799658.29</v>
      </c>
      <c r="G14" s="17"/>
    </row>
    <row r="15" spans="2:7" ht="11.25">
      <c r="B15" s="17"/>
      <c r="C15" s="17"/>
      <c r="D15" s="17" t="s">
        <v>457</v>
      </c>
      <c r="E15" s="22">
        <v>384411718.76</v>
      </c>
      <c r="F15" s="22">
        <v>517655129.95</v>
      </c>
      <c r="G15" s="17"/>
    </row>
    <row r="16" spans="2:7" ht="11.25">
      <c r="B16" s="17"/>
      <c r="C16" s="17"/>
      <c r="D16" s="17" t="s">
        <v>458</v>
      </c>
      <c r="E16" s="22">
        <v>543738671.15</v>
      </c>
      <c r="F16" s="22">
        <v>487466114.6100001</v>
      </c>
      <c r="G16" s="17"/>
    </row>
    <row r="17" spans="2:7" ht="11.25">
      <c r="B17" s="17"/>
      <c r="C17" s="17"/>
      <c r="D17" s="17" t="s">
        <v>459</v>
      </c>
      <c r="E17" s="22">
        <v>4351222176.099999</v>
      </c>
      <c r="F17" s="22">
        <v>4301068709.749999</v>
      </c>
      <c r="G17" s="17"/>
    </row>
    <row r="18" spans="2:7" ht="11.25">
      <c r="B18" s="17"/>
      <c r="C18" s="17"/>
      <c r="D18" s="17"/>
      <c r="E18" s="17"/>
      <c r="F18" s="32"/>
      <c r="G18" s="17"/>
    </row>
    <row r="19" spans="2:7" ht="11.25">
      <c r="B19" s="17"/>
      <c r="C19" s="17"/>
      <c r="D19" s="17" t="s">
        <v>463</v>
      </c>
      <c r="E19" s="17"/>
      <c r="F19" s="32"/>
      <c r="G19" s="17"/>
    </row>
    <row r="20" spans="2:8" ht="11.25">
      <c r="B20" s="17"/>
      <c r="C20" s="17"/>
      <c r="D20" s="24" t="s">
        <v>464</v>
      </c>
      <c r="E20" s="24"/>
      <c r="F20" s="24"/>
      <c r="G20" s="24"/>
      <c r="H20" s="25"/>
    </row>
    <row r="21" ht="11.25">
      <c r="D21" s="17"/>
    </row>
    <row r="22" ht="11.25">
      <c r="D22" s="26" t="s">
        <v>461</v>
      </c>
    </row>
    <row r="23" ht="11.25">
      <c r="D23" s="33" t="s">
        <v>465</v>
      </c>
    </row>
    <row r="24" ht="11.25">
      <c r="D24" s="34"/>
    </row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spans="7:8" ht="11.25">
      <c r="G39" s="27"/>
      <c r="H39" s="27"/>
    </row>
    <row r="40" spans="7:8" ht="11.25">
      <c r="G40" s="28"/>
      <c r="H40" s="28"/>
    </row>
    <row r="41" spans="7:8" ht="11.25">
      <c r="G41" s="28"/>
      <c r="H41" s="28"/>
    </row>
    <row r="42" spans="7:8" ht="11.25">
      <c r="G42" s="28"/>
      <c r="H42" s="28"/>
    </row>
    <row r="43" spans="7:8" ht="11.25">
      <c r="G43" s="28"/>
      <c r="H43" s="28"/>
    </row>
    <row r="44" spans="7:8" ht="11.25">
      <c r="G44" s="28"/>
      <c r="H44" s="28"/>
    </row>
    <row r="45" spans="7:8" ht="11.25">
      <c r="G45" s="28"/>
      <c r="H45" s="28"/>
    </row>
    <row r="46" spans="7:8" ht="11.25">
      <c r="G46" s="29"/>
      <c r="H46" s="29"/>
    </row>
    <row r="48" ht="6.75" customHeight="1"/>
    <row r="49" spans="3:4" s="30" customFormat="1" ht="11.25">
      <c r="C49" s="3"/>
      <c r="D49" s="3"/>
    </row>
    <row r="50" spans="3:4" s="30" customFormat="1" ht="11.25">
      <c r="C50" s="3"/>
      <c r="D50" s="3"/>
    </row>
    <row r="51" spans="3:4" s="30" customFormat="1" ht="11.25">
      <c r="C51" s="3"/>
      <c r="D51" s="3"/>
    </row>
    <row r="52" spans="3:4" s="30" customFormat="1" ht="11.25">
      <c r="C52" s="3"/>
      <c r="D52" s="3"/>
    </row>
    <row r="53" spans="3:4" s="30" customFormat="1" ht="11.25">
      <c r="C53" s="3"/>
      <c r="D53" s="3"/>
    </row>
    <row r="54" spans="3:4" s="30" customFormat="1" ht="11.25">
      <c r="C54" s="3"/>
      <c r="D54" s="3"/>
    </row>
    <row r="55" spans="3:13" s="30" customFormat="1" ht="11.25">
      <c r="C55" s="3"/>
      <c r="D55" s="3"/>
      <c r="I55" s="31"/>
      <c r="J55" s="31"/>
      <c r="K55" s="31"/>
      <c r="L55" s="31"/>
      <c r="M55" s="31"/>
    </row>
    <row r="56" spans="3:13" s="30" customFormat="1" ht="11.25">
      <c r="C56" s="3"/>
      <c r="D56" s="3"/>
      <c r="I56" s="31"/>
      <c r="J56" s="31"/>
      <c r="K56" s="31"/>
      <c r="L56" s="31"/>
      <c r="M56" s="31"/>
    </row>
    <row r="57" spans="3:13" s="30" customFormat="1" ht="11.25">
      <c r="C57" s="3"/>
      <c r="D57" s="3"/>
      <c r="I57" s="31"/>
      <c r="J57" s="31"/>
      <c r="K57" s="31"/>
      <c r="L57" s="31"/>
      <c r="M57" s="31"/>
    </row>
    <row r="58" spans="3:13" s="30" customFormat="1" ht="11.25">
      <c r="C58" s="3"/>
      <c r="D58" s="3"/>
      <c r="I58" s="31"/>
      <c r="J58" s="31"/>
      <c r="K58" s="31"/>
      <c r="L58" s="31"/>
      <c r="M58" s="31"/>
    </row>
    <row r="59" spans="3:13" s="30" customFormat="1" ht="11.25">
      <c r="C59" s="3"/>
      <c r="D59" s="3"/>
      <c r="I59" s="31"/>
      <c r="J59" s="31"/>
      <c r="K59" s="31"/>
      <c r="L59" s="31"/>
      <c r="M59" s="31"/>
    </row>
    <row r="60" spans="3:13" s="30" customFormat="1" ht="11.25">
      <c r="C60" s="3"/>
      <c r="D60" s="3"/>
      <c r="I60" s="31"/>
      <c r="J60" s="31"/>
      <c r="K60" s="31"/>
      <c r="L60" s="31"/>
      <c r="M60" s="31"/>
    </row>
    <row r="61" spans="3:13" s="30" customFormat="1" ht="11.25">
      <c r="C61" s="3"/>
      <c r="D61" s="3"/>
      <c r="I61" s="31"/>
      <c r="J61" s="31"/>
      <c r="K61" s="31"/>
      <c r="L61" s="31"/>
      <c r="M61" s="31"/>
    </row>
    <row r="62" spans="9:13" s="30" customFormat="1" ht="11.25">
      <c r="I62" s="31"/>
      <c r="J62" s="31"/>
      <c r="K62" s="31"/>
      <c r="L62" s="31"/>
      <c r="M62" s="31"/>
    </row>
    <row r="63" spans="9:13" s="30" customFormat="1" ht="11.25">
      <c r="I63" s="31"/>
      <c r="J63" s="31"/>
      <c r="K63" s="31"/>
      <c r="L63" s="31"/>
      <c r="M63" s="31"/>
    </row>
    <row r="64" spans="9:13" s="30" customFormat="1" ht="11.25">
      <c r="I64" s="31"/>
      <c r="J64" s="31"/>
      <c r="K64" s="31"/>
      <c r="L64" s="31"/>
      <c r="M64" s="31"/>
    </row>
    <row r="65" spans="9:13" s="30" customFormat="1" ht="11.25">
      <c r="I65" s="31"/>
      <c r="J65" s="31"/>
      <c r="K65" s="31"/>
      <c r="L65" s="31"/>
      <c r="M65" s="31"/>
    </row>
    <row r="66" spans="9:13" s="30" customFormat="1" ht="11.25">
      <c r="I66" s="31"/>
      <c r="J66" s="31"/>
      <c r="K66" s="31"/>
      <c r="L66" s="31"/>
      <c r="M66" s="31"/>
    </row>
    <row r="67" spans="9:13" s="30" customFormat="1" ht="11.25">
      <c r="I67" s="31"/>
      <c r="J67" s="31"/>
      <c r="K67" s="31"/>
      <c r="L67" s="31"/>
      <c r="M67" s="31"/>
    </row>
    <row r="68" spans="9:13" s="30" customFormat="1" ht="11.25">
      <c r="I68" s="31"/>
      <c r="J68" s="31"/>
      <c r="K68" s="31"/>
      <c r="L68" s="31"/>
      <c r="M68" s="31"/>
    </row>
    <row r="69" spans="9:13" s="30" customFormat="1" ht="11.25">
      <c r="I69" s="31"/>
      <c r="J69" s="31"/>
      <c r="K69" s="31"/>
      <c r="L69" s="31"/>
      <c r="M69" s="31"/>
    </row>
    <row r="70" spans="9:13" s="30" customFormat="1" ht="11.25">
      <c r="I70" s="31"/>
      <c r="J70" s="31"/>
      <c r="K70" s="31"/>
      <c r="L70" s="31"/>
      <c r="M70" s="31"/>
    </row>
    <row r="71" spans="9:13" s="30" customFormat="1" ht="11.25">
      <c r="I71" s="31"/>
      <c r="J71" s="31"/>
      <c r="K71" s="31"/>
      <c r="L71" s="31"/>
      <c r="M71" s="31"/>
    </row>
    <row r="72" spans="9:13" s="30" customFormat="1" ht="11.25">
      <c r="I72" s="31"/>
      <c r="J72" s="31"/>
      <c r="K72" s="31"/>
      <c r="L72" s="31"/>
      <c r="M72" s="31"/>
    </row>
    <row r="73" spans="9:13" s="30" customFormat="1" ht="11.25">
      <c r="I73" s="31"/>
      <c r="J73" s="31"/>
      <c r="K73" s="31"/>
      <c r="L73" s="31"/>
      <c r="M73" s="31"/>
    </row>
    <row r="74" spans="9:13" s="30" customFormat="1" ht="11.25">
      <c r="I74" s="31"/>
      <c r="J74" s="31"/>
      <c r="K74" s="31"/>
      <c r="L74" s="31"/>
      <c r="M74" s="31"/>
    </row>
    <row r="75" spans="9:13" s="30" customFormat="1" ht="11.25">
      <c r="I75" s="31"/>
      <c r="J75" s="31"/>
      <c r="K75" s="31"/>
      <c r="L75" s="31"/>
      <c r="M75" s="31"/>
    </row>
    <row r="76" spans="9:13" s="30" customFormat="1" ht="11.25">
      <c r="I76" s="31"/>
      <c r="J76" s="31"/>
      <c r="K76" s="31"/>
      <c r="L76" s="31"/>
      <c r="M76" s="31"/>
    </row>
    <row r="77" spans="9:13" s="30" customFormat="1" ht="11.25">
      <c r="I77" s="31"/>
      <c r="J77" s="31"/>
      <c r="K77" s="31"/>
      <c r="L77" s="31"/>
      <c r="M77" s="31"/>
    </row>
    <row r="78" spans="9:13" s="30" customFormat="1" ht="11.25">
      <c r="I78" s="31"/>
      <c r="J78" s="31"/>
      <c r="K78" s="31"/>
      <c r="L78" s="31"/>
      <c r="M78" s="31"/>
    </row>
    <row r="79" spans="9:13" s="30" customFormat="1" ht="11.25">
      <c r="I79" s="31"/>
      <c r="J79" s="31"/>
      <c r="K79" s="31"/>
      <c r="L79" s="31"/>
      <c r="M79" s="31"/>
    </row>
    <row r="80" spans="9:13" s="30" customFormat="1" ht="11.25">
      <c r="I80" s="31"/>
      <c r="J80" s="31"/>
      <c r="K80" s="31"/>
      <c r="L80" s="31"/>
      <c r="M80" s="31"/>
    </row>
    <row r="81" spans="9:13" s="30" customFormat="1" ht="11.25">
      <c r="I81" s="31"/>
      <c r="J81" s="31"/>
      <c r="K81" s="31"/>
      <c r="L81" s="31"/>
      <c r="M81" s="31"/>
    </row>
    <row r="82" spans="9:13" s="30" customFormat="1" ht="11.25">
      <c r="I82" s="31"/>
      <c r="J82" s="31"/>
      <c r="K82" s="31"/>
      <c r="L82" s="31"/>
      <c r="M82" s="31"/>
    </row>
    <row r="83" spans="9:13" s="30" customFormat="1" ht="11.25">
      <c r="I83" s="31"/>
      <c r="J83" s="31"/>
      <c r="K83" s="31"/>
      <c r="L83" s="31"/>
      <c r="M83" s="31"/>
    </row>
    <row r="84" spans="9:13" s="30" customFormat="1" ht="11.25">
      <c r="I84" s="31"/>
      <c r="J84" s="31"/>
      <c r="K84" s="31"/>
      <c r="L84" s="31"/>
      <c r="M84" s="31"/>
    </row>
    <row r="85" spans="9:13" s="30" customFormat="1" ht="11.25">
      <c r="I85" s="31"/>
      <c r="J85" s="31"/>
      <c r="K85" s="31"/>
      <c r="L85" s="31"/>
      <c r="M85" s="31"/>
    </row>
    <row r="86" spans="9:13" s="30" customFormat="1" ht="11.25">
      <c r="I86" s="31"/>
      <c r="J86" s="31"/>
      <c r="K86" s="31"/>
      <c r="L86" s="31"/>
      <c r="M86" s="31"/>
    </row>
    <row r="87" spans="9:13" s="30" customFormat="1" ht="11.25">
      <c r="I87" s="31"/>
      <c r="J87" s="31"/>
      <c r="K87" s="31"/>
      <c r="L87" s="31"/>
      <c r="M87" s="31"/>
    </row>
    <row r="88" spans="9:13" s="30" customFormat="1" ht="11.25">
      <c r="I88" s="31"/>
      <c r="J88" s="31"/>
      <c r="K88" s="31"/>
      <c r="L88" s="31"/>
      <c r="M88" s="31"/>
    </row>
    <row r="89" spans="9:13" s="30" customFormat="1" ht="11.25">
      <c r="I89" s="31"/>
      <c r="J89" s="31"/>
      <c r="K89" s="31"/>
      <c r="L89" s="31"/>
      <c r="M89" s="31"/>
    </row>
    <row r="90" spans="9:13" s="30" customFormat="1" ht="11.25">
      <c r="I90" s="31"/>
      <c r="J90" s="31"/>
      <c r="K90" s="31"/>
      <c r="L90" s="31"/>
      <c r="M90" s="31"/>
    </row>
    <row r="91" spans="9:13" s="30" customFormat="1" ht="11.25">
      <c r="I91" s="31"/>
      <c r="J91" s="31"/>
      <c r="K91" s="31"/>
      <c r="L91" s="31"/>
      <c r="M91" s="31"/>
    </row>
    <row r="92" spans="9:13" s="30" customFormat="1" ht="11.25">
      <c r="I92" s="31"/>
      <c r="J92" s="31"/>
      <c r="K92" s="31"/>
      <c r="L92" s="31"/>
      <c r="M92" s="31"/>
    </row>
    <row r="93" spans="9:13" s="30" customFormat="1" ht="11.25">
      <c r="I93" s="31"/>
      <c r="J93" s="31"/>
      <c r="K93" s="31"/>
      <c r="L93" s="31"/>
      <c r="M93" s="31"/>
    </row>
    <row r="94" spans="9:13" s="30" customFormat="1" ht="11.25">
      <c r="I94" s="31"/>
      <c r="J94" s="31"/>
      <c r="K94" s="31"/>
      <c r="L94" s="31"/>
      <c r="M94" s="31"/>
    </row>
    <row r="95" s="30" customFormat="1" ht="11.25"/>
    <row r="96" s="30" customFormat="1" ht="11.25"/>
    <row r="97" s="30" customFormat="1" ht="11.25"/>
    <row r="98" s="30" customFormat="1" ht="11.25"/>
    <row r="99" s="30" customFormat="1" ht="11.25"/>
    <row r="100" s="30" customFormat="1" ht="11.25"/>
    <row r="101" s="30" customFormat="1" ht="11.25"/>
    <row r="102" s="30" customFormat="1" ht="11.25"/>
    <row r="103" s="30" customFormat="1" ht="11.25"/>
    <row r="104" s="30" customFormat="1" ht="11.25"/>
    <row r="105" s="30" customFormat="1" ht="11.25"/>
    <row r="106" s="30" customFormat="1" ht="11.25"/>
  </sheetData>
  <sheetProtection/>
  <mergeCells count="1">
    <mergeCell ref="E9:F9"/>
  </mergeCells>
  <printOptions/>
  <pageMargins left="0.75" right="0.75" top="1" bottom="1" header="0.5" footer="0.5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E70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3" width="9.33203125" style="317" customWidth="1"/>
    <col min="4" max="16384" width="11.5" style="317" customWidth="1"/>
  </cols>
  <sheetData>
    <row r="1" spans="1:4" ht="12.75">
      <c r="A1" s="303"/>
      <c r="D1" s="305"/>
    </row>
    <row r="2" spans="1:4" ht="11.25">
      <c r="A2" s="306"/>
      <c r="D2" s="307" t="s">
        <v>444</v>
      </c>
    </row>
    <row r="3" ht="11.25">
      <c r="D3" s="307" t="s">
        <v>445</v>
      </c>
    </row>
    <row r="4" ht="11.25">
      <c r="D4" s="307" t="s">
        <v>59</v>
      </c>
    </row>
    <row r="5" ht="11.25"/>
    <row r="6" ht="11.25">
      <c r="D6" s="349" t="s">
        <v>423</v>
      </c>
    </row>
    <row r="7" ht="11.25">
      <c r="D7" s="349" t="s">
        <v>570</v>
      </c>
    </row>
    <row r="8" ht="11.25"/>
    <row r="9" ht="11.25"/>
    <row r="10" spans="4:5" ht="12">
      <c r="D10" s="317" t="s">
        <v>516</v>
      </c>
      <c r="E10" s="311">
        <v>227.23027690000004</v>
      </c>
    </row>
    <row r="11" spans="4:5" ht="12">
      <c r="D11" s="317" t="s">
        <v>510</v>
      </c>
      <c r="E11" s="311">
        <v>203.32244709999998</v>
      </c>
    </row>
    <row r="12" spans="4:5" ht="12">
      <c r="D12" s="317" t="s">
        <v>514</v>
      </c>
      <c r="E12" s="311">
        <v>180.1953974768534</v>
      </c>
    </row>
    <row r="13" spans="4:5" ht="12">
      <c r="D13" s="317" t="s">
        <v>515</v>
      </c>
      <c r="E13" s="311">
        <v>173.7232838348139</v>
      </c>
    </row>
    <row r="14" spans="4:5" ht="12">
      <c r="D14" s="317" t="s">
        <v>543</v>
      </c>
      <c r="E14" s="311">
        <v>122.269</v>
      </c>
    </row>
    <row r="15" spans="4:5" ht="12">
      <c r="D15" s="317" t="s">
        <v>506</v>
      </c>
      <c r="E15" s="311">
        <v>65.19295189999995</v>
      </c>
    </row>
    <row r="16" spans="4:5" ht="12">
      <c r="D16" s="317" t="s">
        <v>523</v>
      </c>
      <c r="E16" s="311">
        <v>52.655784977351956</v>
      </c>
    </row>
    <row r="17" spans="4:5" ht="12">
      <c r="D17" s="317" t="s">
        <v>525</v>
      </c>
      <c r="E17" s="311">
        <v>49.092810691000004</v>
      </c>
    </row>
    <row r="18" spans="4:5" ht="12">
      <c r="D18" s="317" t="s">
        <v>524</v>
      </c>
      <c r="E18" s="311">
        <v>36.333149914887954</v>
      </c>
    </row>
    <row r="19" spans="4:5" ht="12">
      <c r="D19" s="317" t="s">
        <v>97</v>
      </c>
      <c r="E19" s="311">
        <v>31.741855100000002</v>
      </c>
    </row>
    <row r="20" spans="4:5" ht="12">
      <c r="D20" s="317" t="s">
        <v>526</v>
      </c>
      <c r="E20" s="311">
        <v>25.948692999999995</v>
      </c>
    </row>
    <row r="21" spans="4:5" ht="12">
      <c r="D21" s="317" t="s">
        <v>527</v>
      </c>
      <c r="E21" s="311">
        <v>25.769946315933897</v>
      </c>
    </row>
    <row r="22" spans="4:5" ht="12">
      <c r="D22" s="317" t="s">
        <v>24</v>
      </c>
      <c r="E22" s="311">
        <v>25.667179799999982</v>
      </c>
    </row>
    <row r="23" spans="4:5" ht="12">
      <c r="D23" s="317" t="s">
        <v>512</v>
      </c>
      <c r="E23" s="311">
        <v>25.047584999999998</v>
      </c>
    </row>
    <row r="24" spans="4:5" ht="12">
      <c r="D24" s="317" t="s">
        <v>509</v>
      </c>
      <c r="E24" s="311">
        <v>23.622905520000007</v>
      </c>
    </row>
    <row r="25" spans="4:5" ht="12">
      <c r="D25" s="317" t="s">
        <v>529</v>
      </c>
      <c r="E25" s="311">
        <v>13.288565400000007</v>
      </c>
    </row>
    <row r="26" spans="4:5" ht="12">
      <c r="D26" s="317" t="s">
        <v>507</v>
      </c>
      <c r="E26" s="311">
        <v>12.994</v>
      </c>
    </row>
    <row r="27" spans="4:5" ht="12">
      <c r="D27" s="317" t="s">
        <v>528</v>
      </c>
      <c r="E27" s="311">
        <v>9.541907757395</v>
      </c>
    </row>
    <row r="28" spans="4:5" ht="12">
      <c r="D28" s="317" t="s">
        <v>521</v>
      </c>
      <c r="E28" s="311">
        <v>9.001627999999997</v>
      </c>
    </row>
    <row r="29" spans="4:5" ht="12">
      <c r="D29" s="317" t="s">
        <v>544</v>
      </c>
      <c r="E29" s="311">
        <v>6.779692907999998</v>
      </c>
    </row>
    <row r="30" spans="4:5" ht="12">
      <c r="D30" s="317" t="s">
        <v>519</v>
      </c>
      <c r="E30" s="311">
        <v>5.170452000000001</v>
      </c>
    </row>
    <row r="31" spans="4:5" ht="11.25">
      <c r="D31" s="317" t="s">
        <v>517</v>
      </c>
      <c r="E31" s="311">
        <v>4.369929</v>
      </c>
    </row>
    <row r="32" spans="4:5" ht="11.25">
      <c r="D32" s="317" t="s">
        <v>520</v>
      </c>
      <c r="E32" s="311">
        <v>3.8900520881948704</v>
      </c>
    </row>
    <row r="33" spans="4:5" ht="11.25">
      <c r="D33" s="317" t="s">
        <v>98</v>
      </c>
      <c r="E33" s="311">
        <v>2.1146457</v>
      </c>
    </row>
    <row r="34" spans="4:5" ht="11.25">
      <c r="D34" s="317" t="s">
        <v>511</v>
      </c>
      <c r="E34" s="311">
        <v>0.5665445576250641</v>
      </c>
    </row>
    <row r="35" spans="4:5" ht="11.25">
      <c r="D35" s="317" t="s">
        <v>518</v>
      </c>
      <c r="E35" s="311">
        <v>-0.09030760999999984</v>
      </c>
    </row>
    <row r="36" spans="4:5" ht="11.25">
      <c r="D36" s="317" t="s">
        <v>531</v>
      </c>
      <c r="E36" s="311">
        <v>-10.136020816999997</v>
      </c>
    </row>
    <row r="37" spans="4:5" ht="11.25">
      <c r="D37" s="317" t="s">
        <v>538</v>
      </c>
      <c r="E37" s="311">
        <v>81.25979946500001</v>
      </c>
    </row>
    <row r="38" spans="4:5" ht="11.25">
      <c r="D38" s="317" t="s">
        <v>595</v>
      </c>
      <c r="E38" s="311">
        <v>32.93520706400006</v>
      </c>
    </row>
    <row r="39" spans="4:5" ht="11.25">
      <c r="D39" s="317" t="s">
        <v>99</v>
      </c>
      <c r="E39" s="311">
        <v>-178.05513</v>
      </c>
    </row>
    <row r="40" ht="11.25">
      <c r="E40" s="351"/>
    </row>
    <row r="41" spans="1:5" ht="11.25">
      <c r="A41" s="315"/>
      <c r="D41" s="317" t="s">
        <v>100</v>
      </c>
      <c r="E41" s="351"/>
    </row>
    <row r="42" spans="4:5" ht="11.25">
      <c r="D42" s="317" t="s">
        <v>101</v>
      </c>
      <c r="E42" s="351"/>
    </row>
    <row r="43" spans="4:5" ht="11.25">
      <c r="D43" s="304" t="s">
        <v>84</v>
      </c>
      <c r="E43" s="351"/>
    </row>
    <row r="45" ht="11.25">
      <c r="E45" s="351"/>
    </row>
    <row r="46" ht="11.25">
      <c r="E46" s="351"/>
    </row>
    <row r="47" spans="1:5" ht="11.25">
      <c r="A47" s="308" t="s">
        <v>461</v>
      </c>
      <c r="E47" s="351"/>
    </row>
    <row r="48" spans="1:5" ht="11.25">
      <c r="A48" s="352" t="s">
        <v>102</v>
      </c>
      <c r="E48" s="351"/>
    </row>
    <row r="49" ht="11.25">
      <c r="E49" s="351"/>
    </row>
    <row r="50" ht="11.25">
      <c r="E50" s="351"/>
    </row>
    <row r="51" ht="11.25">
      <c r="E51" s="351"/>
    </row>
    <row r="52" ht="11.25">
      <c r="E52" s="351"/>
    </row>
    <row r="53" ht="11.25">
      <c r="E53" s="351"/>
    </row>
    <row r="54" ht="11.25">
      <c r="E54" s="351"/>
    </row>
    <row r="55" ht="11.25">
      <c r="E55" s="351"/>
    </row>
    <row r="56" ht="11.25">
      <c r="E56" s="351"/>
    </row>
    <row r="57" ht="11.25">
      <c r="E57" s="351"/>
    </row>
    <row r="58" ht="11.25">
      <c r="E58" s="351"/>
    </row>
    <row r="59" ht="11.25">
      <c r="E59" s="351"/>
    </row>
    <row r="60" ht="11.25">
      <c r="E60" s="351"/>
    </row>
    <row r="61" ht="11.25">
      <c r="E61" s="351"/>
    </row>
    <row r="62" ht="11.25">
      <c r="E62" s="351"/>
    </row>
    <row r="63" ht="11.25">
      <c r="E63" s="351"/>
    </row>
    <row r="64" ht="11.25">
      <c r="E64" s="351"/>
    </row>
    <row r="65" ht="11.25">
      <c r="E65" s="351"/>
    </row>
    <row r="66" ht="11.25">
      <c r="E66" s="351"/>
    </row>
    <row r="67" ht="11.25">
      <c r="E67" s="351"/>
    </row>
    <row r="68" ht="11.25">
      <c r="E68" s="351"/>
    </row>
    <row r="69" ht="11.25">
      <c r="E69" s="351"/>
    </row>
    <row r="70" ht="11.25">
      <c r="E70" s="3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"/>
  <dimension ref="A1:AB37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1.16015625" style="354" customWidth="1"/>
    <col min="4" max="5" width="13.33203125" style="354" customWidth="1"/>
    <col min="6" max="19" width="7.83203125" style="354" customWidth="1"/>
    <col min="20" max="16384" width="13.33203125" style="354" customWidth="1"/>
  </cols>
  <sheetData>
    <row r="1" spans="1:4" ht="12.75">
      <c r="A1" s="353"/>
      <c r="D1" s="355"/>
    </row>
    <row r="2" spans="1:4" ht="11.25">
      <c r="A2" s="356"/>
      <c r="D2" s="355" t="s">
        <v>444</v>
      </c>
    </row>
    <row r="3" ht="11.25">
      <c r="D3" s="355" t="s">
        <v>103</v>
      </c>
    </row>
    <row r="4" ht="11.25">
      <c r="D4" s="355" t="s">
        <v>104</v>
      </c>
    </row>
    <row r="5" ht="11.25"/>
    <row r="6" spans="4:14" ht="11.25">
      <c r="D6" s="355" t="s">
        <v>424</v>
      </c>
      <c r="E6" s="355"/>
      <c r="F6" s="355"/>
      <c r="G6" s="355"/>
      <c r="H6" s="355"/>
      <c r="I6" s="355"/>
      <c r="J6" s="355"/>
      <c r="K6" s="355"/>
      <c r="L6" s="355"/>
      <c r="M6" s="355"/>
      <c r="N6" s="355"/>
    </row>
    <row r="7" spans="4:14" ht="11.25">
      <c r="D7" s="355" t="s">
        <v>570</v>
      </c>
      <c r="E7" s="355"/>
      <c r="F7" s="355"/>
      <c r="G7" s="355"/>
      <c r="H7" s="355"/>
      <c r="I7" s="355"/>
      <c r="J7" s="355"/>
      <c r="K7" s="355"/>
      <c r="L7" s="355"/>
      <c r="M7" s="355"/>
      <c r="N7" s="355"/>
    </row>
    <row r="8" spans="4:14" ht="11.25"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</row>
    <row r="9" ht="11.25"/>
    <row r="10" spans="2:28" ht="12">
      <c r="B10" s="357"/>
      <c r="C10" s="357"/>
      <c r="D10" s="358"/>
      <c r="E10" s="359">
        <v>1995</v>
      </c>
      <c r="F10" s="360">
        <v>1996</v>
      </c>
      <c r="G10" s="360">
        <v>1997</v>
      </c>
      <c r="H10" s="360">
        <v>1998</v>
      </c>
      <c r="I10" s="360">
        <v>1999</v>
      </c>
      <c r="J10" s="360">
        <v>2000</v>
      </c>
      <c r="K10" s="360">
        <v>2001</v>
      </c>
      <c r="L10" s="360">
        <v>2002</v>
      </c>
      <c r="M10" s="360">
        <v>2003</v>
      </c>
      <c r="N10" s="360">
        <v>2004</v>
      </c>
      <c r="O10" s="360">
        <v>2005</v>
      </c>
      <c r="P10" s="360">
        <v>2006</v>
      </c>
      <c r="Q10" s="360">
        <v>2007</v>
      </c>
      <c r="R10" s="360">
        <v>2008</v>
      </c>
      <c r="S10" s="360">
        <v>2009</v>
      </c>
      <c r="T10" s="361"/>
      <c r="U10" s="362"/>
      <c r="V10" s="362"/>
      <c r="W10" s="362"/>
      <c r="X10" s="362"/>
      <c r="Y10" s="362"/>
      <c r="Z10" s="362"/>
      <c r="AA10" s="362"/>
      <c r="AB10" s="362"/>
    </row>
    <row r="11" spans="2:20" ht="12">
      <c r="B11" s="357"/>
      <c r="C11" s="357"/>
      <c r="D11" s="357" t="s">
        <v>105</v>
      </c>
      <c r="E11" s="363">
        <v>248</v>
      </c>
      <c r="F11" s="364">
        <v>256.82089434269244</v>
      </c>
      <c r="G11" s="364">
        <v>271.6173404544459</v>
      </c>
      <c r="H11" s="364">
        <v>272.9073907632028</v>
      </c>
      <c r="I11" s="364">
        <v>271.8894306154004</v>
      </c>
      <c r="J11" s="364">
        <v>297.92393433384996</v>
      </c>
      <c r="K11" s="364">
        <v>284.0234006851697</v>
      </c>
      <c r="L11" s="364">
        <v>290.84694331514254</v>
      </c>
      <c r="M11" s="364">
        <v>290.2220084472841</v>
      </c>
      <c r="N11" s="364">
        <v>304.6391017636994</v>
      </c>
      <c r="O11" s="364">
        <v>304.64682907150177</v>
      </c>
      <c r="P11" s="364">
        <v>295.69133106531376</v>
      </c>
      <c r="Q11" s="364">
        <v>312.88452170912046</v>
      </c>
      <c r="R11" s="364">
        <v>285.81793547133896</v>
      </c>
      <c r="S11" s="364">
        <v>252</v>
      </c>
      <c r="T11" s="357"/>
    </row>
    <row r="12" spans="2:20" ht="12">
      <c r="B12" s="357"/>
      <c r="C12" s="357"/>
      <c r="D12" s="357" t="s">
        <v>106</v>
      </c>
      <c r="E12" s="363"/>
      <c r="F12" s="363"/>
      <c r="G12" s="363"/>
      <c r="H12" s="363"/>
      <c r="I12" s="363"/>
      <c r="J12" s="363"/>
      <c r="K12" s="363"/>
      <c r="L12" s="364">
        <v>330.25827966154253</v>
      </c>
      <c r="M12" s="364">
        <v>332.707486022684</v>
      </c>
      <c r="N12" s="364">
        <v>349.0154273639993</v>
      </c>
      <c r="O12" s="364">
        <v>350.9300255303017</v>
      </c>
      <c r="P12" s="364">
        <v>354.5919081655759</v>
      </c>
      <c r="Q12" s="364">
        <v>362.01561536272055</v>
      </c>
      <c r="R12" s="364">
        <v>337</v>
      </c>
      <c r="S12" s="364">
        <v>291</v>
      </c>
      <c r="T12" s="357"/>
    </row>
    <row r="13" spans="2:20" ht="12">
      <c r="B13" s="357"/>
      <c r="C13" s="357"/>
      <c r="D13" s="357"/>
      <c r="E13" s="363"/>
      <c r="F13" s="363"/>
      <c r="G13" s="363"/>
      <c r="H13" s="363"/>
      <c r="I13" s="363"/>
      <c r="J13" s="363"/>
      <c r="K13" s="363"/>
      <c r="L13" s="365"/>
      <c r="M13" s="365"/>
      <c r="N13" s="365"/>
      <c r="O13" s="365"/>
      <c r="P13" s="365"/>
      <c r="Q13" s="365"/>
      <c r="R13" s="364"/>
      <c r="S13" s="364"/>
      <c r="T13" s="357"/>
    </row>
    <row r="14" spans="2:20" ht="12">
      <c r="B14" s="357"/>
      <c r="C14" s="357"/>
      <c r="D14" s="366" t="s">
        <v>107</v>
      </c>
      <c r="E14" s="367"/>
      <c r="F14" s="367"/>
      <c r="G14" s="367"/>
      <c r="H14" s="367"/>
      <c r="I14" s="367"/>
      <c r="J14" s="367"/>
      <c r="K14" s="367"/>
      <c r="L14" s="368"/>
      <c r="M14" s="368"/>
      <c r="N14" s="368"/>
      <c r="O14" s="368"/>
      <c r="P14" s="368"/>
      <c r="Q14" s="368"/>
      <c r="R14" s="368"/>
      <c r="S14" s="368"/>
      <c r="T14" s="366"/>
    </row>
    <row r="15" spans="2:20" ht="11.25">
      <c r="B15" s="357"/>
      <c r="C15" s="357"/>
      <c r="D15" s="357" t="s">
        <v>108</v>
      </c>
      <c r="E15" s="357"/>
      <c r="F15" s="357"/>
      <c r="G15" s="357"/>
      <c r="H15" s="357"/>
      <c r="I15" s="357"/>
      <c r="J15" s="357"/>
      <c r="K15" s="357"/>
      <c r="L15" s="369"/>
      <c r="M15" s="357"/>
      <c r="N15" s="357"/>
      <c r="O15" s="357"/>
      <c r="P15" s="357"/>
      <c r="Q15" s="357"/>
      <c r="R15" s="357"/>
      <c r="S15" s="357"/>
      <c r="T15" s="357"/>
    </row>
    <row r="16" spans="2:20" ht="11.25"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70"/>
      <c r="S16" s="370"/>
      <c r="T16" s="357"/>
    </row>
    <row r="17" spans="18:19" ht="11.25">
      <c r="R17" s="370"/>
      <c r="S17" s="370"/>
    </row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6" ht="11.25">
      <c r="A36" s="355" t="s">
        <v>461</v>
      </c>
    </row>
    <row r="37" ht="11.25">
      <c r="A37" s="371" t="s">
        <v>109</v>
      </c>
    </row>
  </sheetData>
  <hyperlinks>
    <hyperlink ref="A37" r:id="rId1" display="http://epp.eurostat.ec.europa.eu/tgm/table.do?tab=table&amp;init=1&amp;plugin=1&amp;language=en&amp;pcode=tsdph3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1"/>
  <dimension ref="A1:R47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1.16015625" style="354" customWidth="1"/>
    <col min="4" max="4" width="18.66015625" style="354" customWidth="1"/>
    <col min="5" max="16384" width="13.33203125" style="354" customWidth="1"/>
  </cols>
  <sheetData>
    <row r="1" ht="12.75">
      <c r="A1" s="353"/>
    </row>
    <row r="2" spans="1:4" ht="11.25">
      <c r="A2" s="356"/>
      <c r="D2" s="355" t="s">
        <v>444</v>
      </c>
    </row>
    <row r="3" ht="11.25">
      <c r="D3" s="355" t="s">
        <v>103</v>
      </c>
    </row>
    <row r="4" ht="11.25">
      <c r="D4" s="355" t="s">
        <v>104</v>
      </c>
    </row>
    <row r="6" spans="4:13" ht="11.25">
      <c r="D6" s="355" t="s">
        <v>425</v>
      </c>
      <c r="E6" s="355"/>
      <c r="F6" s="355"/>
      <c r="G6" s="355"/>
      <c r="H6" s="355"/>
      <c r="I6" s="355"/>
      <c r="J6" s="355"/>
      <c r="K6" s="355"/>
      <c r="L6" s="355"/>
      <c r="M6" s="355"/>
    </row>
    <row r="7" ht="11.25">
      <c r="D7" s="355" t="s">
        <v>570</v>
      </c>
    </row>
    <row r="8" ht="11.25">
      <c r="D8" s="355"/>
    </row>
    <row r="9" ht="11.25">
      <c r="N9" s="372"/>
    </row>
    <row r="10" spans="4:18" ht="11.25">
      <c r="D10" s="355" t="s">
        <v>105</v>
      </c>
      <c r="E10" s="373"/>
      <c r="F10" s="373">
        <v>1997</v>
      </c>
      <c r="G10" s="373"/>
      <c r="H10" s="373">
        <v>1999</v>
      </c>
      <c r="I10" s="363"/>
      <c r="J10" s="363">
        <v>2001</v>
      </c>
      <c r="K10" s="363"/>
      <c r="L10" s="363">
        <v>2003</v>
      </c>
      <c r="M10" s="363"/>
      <c r="N10" s="363">
        <v>2005</v>
      </c>
      <c r="O10" s="363"/>
      <c r="P10" s="363">
        <v>2007</v>
      </c>
      <c r="Q10" s="363"/>
      <c r="R10" s="363">
        <v>2009</v>
      </c>
    </row>
    <row r="11" spans="4:18" ht="11.25">
      <c r="D11" s="354" t="s">
        <v>110</v>
      </c>
      <c r="E11" s="365">
        <v>25.506890484843243</v>
      </c>
      <c r="F11" s="365">
        <v>26.737986054779924</v>
      </c>
      <c r="G11" s="365">
        <v>26.30668178182626</v>
      </c>
      <c r="H11" s="365">
        <v>27.59932595472434</v>
      </c>
      <c r="I11" s="364">
        <v>28.813385946946237</v>
      </c>
      <c r="J11" s="364">
        <v>27.935344122507054</v>
      </c>
      <c r="K11" s="364">
        <v>27.873208993864672</v>
      </c>
      <c r="L11" s="364">
        <v>29.272185926000002</v>
      </c>
      <c r="M11" s="364">
        <v>31.209014245000002</v>
      </c>
      <c r="N11" s="364">
        <v>32.510667674</v>
      </c>
      <c r="O11" s="364">
        <v>31.919196108000005</v>
      </c>
      <c r="P11" s="364">
        <v>32.53493280800001</v>
      </c>
      <c r="Q11" s="364">
        <v>29.146842012686022</v>
      </c>
      <c r="R11" s="364">
        <v>28</v>
      </c>
    </row>
    <row r="12" spans="4:18" ht="11.25">
      <c r="D12" s="354" t="s">
        <v>111</v>
      </c>
      <c r="E12" s="365">
        <v>10.805326751354388</v>
      </c>
      <c r="F12" s="365">
        <v>11.010624570000001</v>
      </c>
      <c r="G12" s="365">
        <v>12.553445863</v>
      </c>
      <c r="H12" s="365">
        <v>12.797611922000002</v>
      </c>
      <c r="I12" s="364">
        <v>12.259265419949998</v>
      </c>
      <c r="J12" s="364">
        <v>11.461397808263913</v>
      </c>
      <c r="K12" s="364">
        <v>11.599187397999998</v>
      </c>
      <c r="L12" s="364">
        <v>11.151099163975282</v>
      </c>
      <c r="M12" s="364">
        <v>11.58883109</v>
      </c>
      <c r="N12" s="364">
        <v>12.26145753550182</v>
      </c>
      <c r="O12" s="364">
        <v>12.202042689587204</v>
      </c>
      <c r="P12" s="364">
        <v>12.085239594120486</v>
      </c>
      <c r="Q12" s="364">
        <v>13.201195925970548</v>
      </c>
      <c r="R12" s="364">
        <v>12</v>
      </c>
    </row>
    <row r="13" spans="4:18" ht="11.25">
      <c r="D13" s="354" t="s">
        <v>112</v>
      </c>
      <c r="E13" s="365">
        <v>7.951707916999999</v>
      </c>
      <c r="F13" s="365">
        <v>6.725640250905837</v>
      </c>
      <c r="G13" s="365">
        <v>6.908800983999998</v>
      </c>
      <c r="H13" s="365">
        <v>6.983210676</v>
      </c>
      <c r="I13" s="364">
        <v>7.52643840032</v>
      </c>
      <c r="J13" s="364">
        <v>8.128546742000001</v>
      </c>
      <c r="K13" s="364">
        <v>8.236873188</v>
      </c>
      <c r="L13" s="364">
        <v>7.723161763000002</v>
      </c>
      <c r="M13" s="364">
        <v>8.047984819</v>
      </c>
      <c r="N13" s="364">
        <v>7.761380355000002</v>
      </c>
      <c r="O13" s="364">
        <v>7.89415860172654</v>
      </c>
      <c r="P13" s="364">
        <v>7.448980993999998</v>
      </c>
      <c r="Q13" s="364">
        <v>8.477584526240445</v>
      </c>
      <c r="R13" s="364">
        <v>6</v>
      </c>
    </row>
    <row r="14" spans="4:18" ht="11.25">
      <c r="D14" s="354" t="s">
        <v>113</v>
      </c>
      <c r="E14" s="365">
        <v>46.18649086700001</v>
      </c>
      <c r="F14" s="365">
        <v>50.01973824599999</v>
      </c>
      <c r="G14" s="365">
        <v>51.80129525699999</v>
      </c>
      <c r="H14" s="365">
        <v>52.573214156</v>
      </c>
      <c r="I14" s="364">
        <v>54.28827801046999</v>
      </c>
      <c r="J14" s="364">
        <v>53.180817802</v>
      </c>
      <c r="K14" s="364">
        <v>53.11994138600001</v>
      </c>
      <c r="L14" s="364">
        <v>54.984922119000004</v>
      </c>
      <c r="M14" s="364">
        <v>58.884792563000005</v>
      </c>
      <c r="N14" s="364">
        <v>56.92241193499997</v>
      </c>
      <c r="O14" s="364">
        <v>53.493353265</v>
      </c>
      <c r="P14" s="364">
        <v>59.442020303000014</v>
      </c>
      <c r="Q14" s="364">
        <v>50.57466713579277</v>
      </c>
      <c r="R14" s="364">
        <v>44</v>
      </c>
    </row>
    <row r="15" spans="4:18" ht="11.25">
      <c r="D15" s="354" t="s">
        <v>114</v>
      </c>
      <c r="E15" s="365">
        <v>54.336057773573295</v>
      </c>
      <c r="F15" s="365">
        <v>56.04107371409726</v>
      </c>
      <c r="G15" s="365">
        <v>55.088966676992484</v>
      </c>
      <c r="H15" s="365">
        <v>54.48920769965478</v>
      </c>
      <c r="I15" s="364">
        <v>57.25606621368592</v>
      </c>
      <c r="J15" s="364">
        <v>52.76336286525166</v>
      </c>
      <c r="K15" s="364">
        <v>54.765932516495525</v>
      </c>
      <c r="L15" s="364">
        <v>53.497267916999995</v>
      </c>
      <c r="M15" s="364">
        <v>57.69053311900001</v>
      </c>
      <c r="N15" s="364">
        <v>58.39650459999998</v>
      </c>
      <c r="O15" s="364">
        <v>51.657467063000006</v>
      </c>
      <c r="P15" s="364">
        <v>55.928006509999996</v>
      </c>
      <c r="Q15" s="364">
        <v>49.58025959172543</v>
      </c>
      <c r="R15" s="364">
        <v>48</v>
      </c>
    </row>
    <row r="16" spans="5:18" ht="11.25">
      <c r="E16" s="365"/>
      <c r="F16" s="365"/>
      <c r="G16" s="365"/>
      <c r="H16" s="365"/>
      <c r="I16" s="364"/>
      <c r="J16" s="364"/>
      <c r="K16" s="364"/>
      <c r="L16" s="364"/>
      <c r="M16" s="364"/>
      <c r="N16" s="364"/>
      <c r="O16" s="364"/>
      <c r="P16" s="364"/>
      <c r="Q16" s="364"/>
      <c r="R16" s="364"/>
    </row>
    <row r="17" spans="4:18" ht="11.25">
      <c r="D17" s="355" t="s">
        <v>505</v>
      </c>
      <c r="E17" s="373"/>
      <c r="F17" s="373">
        <v>2003</v>
      </c>
      <c r="G17" s="373"/>
      <c r="H17" s="373">
        <v>2005</v>
      </c>
      <c r="I17" s="363"/>
      <c r="J17" s="363">
        <v>2007</v>
      </c>
      <c r="K17" s="363"/>
      <c r="L17" s="363">
        <v>2009</v>
      </c>
      <c r="M17" s="363"/>
      <c r="N17" s="363"/>
      <c r="O17" s="363"/>
      <c r="P17" s="363"/>
      <c r="Q17" s="363"/>
      <c r="R17" s="374"/>
    </row>
    <row r="18" spans="4:18" ht="11.25">
      <c r="D18" s="354" t="s">
        <v>110</v>
      </c>
      <c r="E18" s="365">
        <v>29.57034236786466</v>
      </c>
      <c r="F18" s="365">
        <v>31.334696876</v>
      </c>
      <c r="G18" s="365">
        <v>33.76978901800001</v>
      </c>
      <c r="H18" s="365">
        <v>35.081794664</v>
      </c>
      <c r="I18" s="364">
        <v>36.3700155431</v>
      </c>
      <c r="J18" s="364">
        <v>35.538711144000004</v>
      </c>
      <c r="K18" s="364">
        <v>32.02950330522471</v>
      </c>
      <c r="L18" s="364">
        <v>30</v>
      </c>
      <c r="M18" s="363"/>
      <c r="N18" s="363"/>
      <c r="O18" s="363"/>
      <c r="P18" s="363"/>
      <c r="Q18" s="363"/>
      <c r="R18" s="363"/>
    </row>
    <row r="19" spans="4:18" ht="11.25">
      <c r="D19" s="354" t="s">
        <v>111</v>
      </c>
      <c r="E19" s="365">
        <v>12.120626568999999</v>
      </c>
      <c r="F19" s="365">
        <v>11.729179689075282</v>
      </c>
      <c r="G19" s="365">
        <v>12.2260771861</v>
      </c>
      <c r="H19" s="365">
        <v>12.870124598701821</v>
      </c>
      <c r="I19" s="364">
        <v>12.933465127375896</v>
      </c>
      <c r="J19" s="364">
        <v>12.704063410820481</v>
      </c>
      <c r="K19" s="364">
        <v>14.822824123106091</v>
      </c>
      <c r="L19" s="364">
        <v>15</v>
      </c>
      <c r="M19" s="363"/>
      <c r="N19" s="363"/>
      <c r="O19" s="363"/>
      <c r="P19" s="363"/>
      <c r="Q19" s="363"/>
      <c r="R19" s="363"/>
    </row>
    <row r="20" spans="4:18" ht="11.25">
      <c r="D20" s="354" t="s">
        <v>112</v>
      </c>
      <c r="E20" s="365">
        <v>9.172250807000003</v>
      </c>
      <c r="F20" s="365">
        <v>8.612751987</v>
      </c>
      <c r="G20" s="365">
        <v>8.957792734</v>
      </c>
      <c r="H20" s="365">
        <v>8.675292178999998</v>
      </c>
      <c r="I20" s="364">
        <v>8.862848298</v>
      </c>
      <c r="J20" s="364">
        <v>8.095569929999998</v>
      </c>
      <c r="K20" s="364">
        <v>9.295366224366838</v>
      </c>
      <c r="L20" s="364">
        <v>7</v>
      </c>
      <c r="M20" s="363"/>
      <c r="N20" s="363"/>
      <c r="O20" s="363"/>
      <c r="P20" s="363"/>
      <c r="Q20" s="363"/>
      <c r="R20" s="363"/>
    </row>
    <row r="21" spans="4:18" ht="11.25">
      <c r="D21" s="354" t="s">
        <v>113</v>
      </c>
      <c r="E21" s="365">
        <v>60.20446464599999</v>
      </c>
      <c r="F21" s="365">
        <v>61.917683192000005</v>
      </c>
      <c r="G21" s="365">
        <v>66.135174427</v>
      </c>
      <c r="H21" s="365">
        <v>64.37910430240001</v>
      </c>
      <c r="I21" s="364">
        <v>65.92964593500001</v>
      </c>
      <c r="J21" s="364">
        <v>67.675159461</v>
      </c>
      <c r="K21" s="364">
        <v>58.666316729962176</v>
      </c>
      <c r="L21" s="364">
        <v>51</v>
      </c>
      <c r="M21" s="363"/>
      <c r="N21" s="363"/>
      <c r="O21" s="363"/>
      <c r="P21" s="363"/>
      <c r="Q21" s="363"/>
      <c r="R21" s="363"/>
    </row>
    <row r="22" spans="4:18" ht="11.25">
      <c r="D22" s="354" t="s">
        <v>114</v>
      </c>
      <c r="E22" s="365">
        <v>65.12442434449551</v>
      </c>
      <c r="F22" s="365">
        <v>65.82842296400001</v>
      </c>
      <c r="G22" s="365">
        <v>69.99865846799999</v>
      </c>
      <c r="H22" s="365">
        <v>71.596168046</v>
      </c>
      <c r="I22" s="364">
        <v>67.641789718</v>
      </c>
      <c r="J22" s="364">
        <v>69.894389498</v>
      </c>
      <c r="K22" s="364">
        <v>65.28008625547116</v>
      </c>
      <c r="L22" s="364">
        <v>59</v>
      </c>
      <c r="M22" s="363"/>
      <c r="N22" s="363"/>
      <c r="O22" s="363"/>
      <c r="P22" s="363"/>
      <c r="Q22" s="363"/>
      <c r="R22" s="363"/>
    </row>
    <row r="23" spans="5:12" ht="11.25">
      <c r="E23" s="375"/>
      <c r="F23" s="375"/>
      <c r="G23" s="375"/>
      <c r="H23" s="375"/>
      <c r="I23" s="375"/>
      <c r="J23" s="375"/>
      <c r="K23" s="375"/>
      <c r="L23" s="375"/>
    </row>
    <row r="24" spans="4:12" ht="11.25">
      <c r="D24" s="357" t="s">
        <v>115</v>
      </c>
      <c r="E24" s="357"/>
      <c r="F24" s="357"/>
      <c r="G24" s="357"/>
      <c r="H24" s="357"/>
      <c r="L24" s="372"/>
    </row>
    <row r="27" ht="11.25"/>
    <row r="28" ht="11.25"/>
    <row r="29" ht="11.25">
      <c r="Q29" s="354" t="s">
        <v>116</v>
      </c>
    </row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spans="1:8" ht="11.25">
      <c r="A45" s="376" t="s">
        <v>461</v>
      </c>
      <c r="B45" s="357"/>
      <c r="C45" s="357"/>
      <c r="D45" s="357"/>
      <c r="E45" s="357"/>
      <c r="F45" s="357"/>
      <c r="G45" s="357"/>
      <c r="H45" s="357"/>
    </row>
    <row r="46" spans="1:8" ht="11.25">
      <c r="A46" s="377" t="s">
        <v>117</v>
      </c>
      <c r="B46" s="357"/>
      <c r="C46" s="357"/>
      <c r="D46" s="357"/>
      <c r="E46" s="357"/>
      <c r="F46" s="357"/>
      <c r="G46" s="357"/>
      <c r="H46" s="357"/>
    </row>
    <row r="47" spans="1:8" ht="11.25">
      <c r="A47" s="357"/>
      <c r="B47" s="357"/>
      <c r="C47" s="357"/>
      <c r="D47" s="357"/>
      <c r="E47" s="357"/>
      <c r="F47" s="357"/>
      <c r="G47" s="357"/>
      <c r="H47" s="357"/>
    </row>
  </sheetData>
  <hyperlinks>
    <hyperlink ref="A46" r:id="rId1" display="http://epp.eurostat.ec.europa.eu/tgm/table.do?tab=table&amp;init=1&amp;plugin=1&amp;language=en&amp;pcode=tsdph33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2"/>
  <dimension ref="A1:T48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1.16015625" style="354" customWidth="1"/>
    <col min="4" max="4" width="42.83203125" style="354" customWidth="1"/>
    <col min="5" max="19" width="8.16015625" style="354" customWidth="1"/>
    <col min="20" max="16384" width="13.33203125" style="354" customWidth="1"/>
  </cols>
  <sheetData>
    <row r="1" ht="12.75">
      <c r="A1" s="353"/>
    </row>
    <row r="2" spans="1:9" ht="11.25">
      <c r="A2" s="356"/>
      <c r="B2" s="355"/>
      <c r="C2" s="355"/>
      <c r="D2" s="355" t="s">
        <v>444</v>
      </c>
      <c r="E2" s="355"/>
      <c r="F2" s="355"/>
      <c r="G2" s="355"/>
      <c r="H2" s="355"/>
      <c r="I2" s="355"/>
    </row>
    <row r="3" ht="11.25">
      <c r="D3" s="355" t="s">
        <v>103</v>
      </c>
    </row>
    <row r="4" ht="11.25">
      <c r="D4" s="355" t="s">
        <v>104</v>
      </c>
    </row>
    <row r="6" ht="11.25">
      <c r="D6" s="355" t="s">
        <v>426</v>
      </c>
    </row>
    <row r="7" ht="11.25">
      <c r="D7" s="355" t="s">
        <v>570</v>
      </c>
    </row>
    <row r="8" ht="11.25">
      <c r="D8" s="355"/>
    </row>
    <row r="10" spans="4:20" ht="11.25">
      <c r="D10" s="376" t="s">
        <v>105</v>
      </c>
      <c r="E10" s="363">
        <v>1995</v>
      </c>
      <c r="F10" s="363"/>
      <c r="G10" s="363">
        <v>1997</v>
      </c>
      <c r="H10" s="363"/>
      <c r="I10" s="363">
        <v>1999</v>
      </c>
      <c r="J10" s="363"/>
      <c r="K10" s="363">
        <v>2001</v>
      </c>
      <c r="L10" s="363"/>
      <c r="M10" s="363">
        <v>2003</v>
      </c>
      <c r="N10" s="363"/>
      <c r="O10" s="363">
        <v>2005</v>
      </c>
      <c r="P10" s="363"/>
      <c r="Q10" s="363">
        <v>2007</v>
      </c>
      <c r="R10" s="363"/>
      <c r="S10" s="363">
        <v>2009</v>
      </c>
      <c r="T10" s="373"/>
    </row>
    <row r="11" spans="4:20" ht="11.25">
      <c r="D11" s="357" t="s">
        <v>118</v>
      </c>
      <c r="E11" s="364">
        <v>28</v>
      </c>
      <c r="F11" s="364">
        <v>30.18734890388635</v>
      </c>
      <c r="G11" s="364">
        <v>30.120502202</v>
      </c>
      <c r="H11" s="364">
        <v>30.378995853</v>
      </c>
      <c r="I11" s="364">
        <v>31.100816976</v>
      </c>
      <c r="J11" s="364">
        <v>34.114846992</v>
      </c>
      <c r="K11" s="364">
        <v>32.716614888</v>
      </c>
      <c r="L11" s="364">
        <v>32.352720127999994</v>
      </c>
      <c r="M11" s="364">
        <v>32.984134977000004</v>
      </c>
      <c r="N11" s="364">
        <v>34.484473271</v>
      </c>
      <c r="O11" s="364">
        <v>33.49538491199999</v>
      </c>
      <c r="P11" s="364">
        <v>30.749172106000003</v>
      </c>
      <c r="Q11" s="364">
        <v>33.157061743999996</v>
      </c>
      <c r="R11" s="364">
        <v>27.984984986639997</v>
      </c>
      <c r="S11" s="364">
        <v>29</v>
      </c>
      <c r="T11" s="373"/>
    </row>
    <row r="12" spans="4:20" ht="11.25">
      <c r="D12" s="357" t="s">
        <v>119</v>
      </c>
      <c r="E12" s="364">
        <v>6</v>
      </c>
      <c r="F12" s="364">
        <v>6.774487734987555</v>
      </c>
      <c r="G12" s="364">
        <v>8.407271043999998</v>
      </c>
      <c r="H12" s="364">
        <v>8.434770188</v>
      </c>
      <c r="I12" s="364">
        <v>8.536650669999998</v>
      </c>
      <c r="J12" s="364">
        <v>8.346057259399998</v>
      </c>
      <c r="K12" s="364">
        <v>7.3763107959999985</v>
      </c>
      <c r="L12" s="364">
        <v>7.523407155</v>
      </c>
      <c r="M12" s="364">
        <v>7.4117793590000005</v>
      </c>
      <c r="N12" s="364">
        <v>6.873269961</v>
      </c>
      <c r="O12" s="364">
        <v>7.6952680739999995</v>
      </c>
      <c r="P12" s="364">
        <v>7.2450672288378435</v>
      </c>
      <c r="Q12" s="364">
        <v>7.7109468209999985</v>
      </c>
      <c r="R12" s="364">
        <v>6.8285369097999995</v>
      </c>
      <c r="S12" s="364">
        <v>5</v>
      </c>
      <c r="T12" s="373"/>
    </row>
    <row r="13" spans="4:20" ht="11.25">
      <c r="D13" s="357" t="s">
        <v>120</v>
      </c>
      <c r="E13" s="364">
        <v>28</v>
      </c>
      <c r="F13" s="364">
        <v>28.798705768694536</v>
      </c>
      <c r="G13" s="364">
        <v>29.998895996154424</v>
      </c>
      <c r="H13" s="364">
        <v>29.76384123924596</v>
      </c>
      <c r="I13" s="364">
        <v>28.174892052999994</v>
      </c>
      <c r="J13" s="364">
        <v>30.431175376080006</v>
      </c>
      <c r="K13" s="364">
        <v>31.745789523009392</v>
      </c>
      <c r="L13" s="364">
        <v>32.636570507569424</v>
      </c>
      <c r="M13" s="364">
        <v>30.736484322999996</v>
      </c>
      <c r="N13" s="364">
        <v>33.587255591</v>
      </c>
      <c r="O13" s="364">
        <v>34.358444739999996</v>
      </c>
      <c r="P13" s="364">
        <v>32.178882642999994</v>
      </c>
      <c r="Q13" s="364">
        <v>34.78490326599999</v>
      </c>
      <c r="R13" s="364">
        <v>33.65777991600723</v>
      </c>
      <c r="S13" s="364">
        <v>28</v>
      </c>
      <c r="T13" s="373"/>
    </row>
    <row r="14" spans="4:20" ht="11.25">
      <c r="D14" s="357" t="s">
        <v>121</v>
      </c>
      <c r="E14" s="364">
        <v>54</v>
      </c>
      <c r="F14" s="364">
        <v>56.67545599799999</v>
      </c>
      <c r="G14" s="364">
        <v>62.171375852</v>
      </c>
      <c r="H14" s="364">
        <v>61.75654288200002</v>
      </c>
      <c r="I14" s="364">
        <v>60.821610999000015</v>
      </c>
      <c r="J14" s="364">
        <v>63.38478517698001</v>
      </c>
      <c r="K14" s="364">
        <v>62.257899954</v>
      </c>
      <c r="L14" s="364">
        <v>63.429840781992894</v>
      </c>
      <c r="M14" s="364">
        <v>63.312911287</v>
      </c>
      <c r="N14" s="364">
        <v>66.325919064</v>
      </c>
      <c r="O14" s="364">
        <v>67.041209049</v>
      </c>
      <c r="P14" s="364">
        <v>60.21895623099998</v>
      </c>
      <c r="Q14" s="364">
        <v>66.42134747100002</v>
      </c>
      <c r="R14" s="364">
        <v>58.70742630653657</v>
      </c>
      <c r="S14" s="364">
        <v>52</v>
      </c>
      <c r="T14" s="373"/>
    </row>
    <row r="15" spans="4:20" ht="11.25">
      <c r="D15" s="357" t="s">
        <v>122</v>
      </c>
      <c r="E15" s="364">
        <v>39</v>
      </c>
      <c r="F15" s="364">
        <v>38.96927309435439</v>
      </c>
      <c r="G15" s="364">
        <v>41.455021109</v>
      </c>
      <c r="H15" s="364">
        <v>43.17258337699998</v>
      </c>
      <c r="I15" s="364">
        <v>43.53236422700001</v>
      </c>
      <c r="J15" s="364">
        <v>46.26253862013999</v>
      </c>
      <c r="K15" s="364">
        <v>43.3367807972639</v>
      </c>
      <c r="L15" s="364">
        <v>43.458878746</v>
      </c>
      <c r="M15" s="364">
        <v>43.45781657797527</v>
      </c>
      <c r="N15" s="364">
        <v>47.288007872</v>
      </c>
      <c r="O15" s="364">
        <v>45.979533898501835</v>
      </c>
      <c r="P15" s="364">
        <v>44.460840269475895</v>
      </c>
      <c r="Q15" s="364">
        <v>45.32348145212048</v>
      </c>
      <c r="R15" s="364">
        <v>41.010645003480114</v>
      </c>
      <c r="S15" s="364">
        <v>39</v>
      </c>
      <c r="T15" s="373"/>
    </row>
    <row r="16" spans="4:19" ht="11.25">
      <c r="D16" s="357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</row>
    <row r="17" spans="4:19" ht="11.25">
      <c r="D17" s="376" t="s">
        <v>505</v>
      </c>
      <c r="E17" s="363"/>
      <c r="F17" s="363">
        <v>2003</v>
      </c>
      <c r="G17" s="363"/>
      <c r="H17" s="363">
        <v>2005</v>
      </c>
      <c r="I17" s="363"/>
      <c r="J17" s="363">
        <v>2007</v>
      </c>
      <c r="K17" s="363"/>
      <c r="L17" s="363">
        <v>2009</v>
      </c>
      <c r="M17" s="357"/>
      <c r="N17" s="357"/>
      <c r="O17" s="357"/>
      <c r="P17" s="357"/>
      <c r="Q17" s="357"/>
      <c r="R17" s="357"/>
      <c r="S17" s="357"/>
    </row>
    <row r="18" spans="4:19" ht="11.25">
      <c r="D18" s="357" t="s">
        <v>118</v>
      </c>
      <c r="E18" s="364">
        <v>34.97273136700001</v>
      </c>
      <c r="F18" s="364">
        <v>35.71247550100001</v>
      </c>
      <c r="G18" s="364">
        <v>37.59756361199999</v>
      </c>
      <c r="H18" s="364">
        <v>36.762340537000014</v>
      </c>
      <c r="I18" s="364">
        <v>36.295002612</v>
      </c>
      <c r="J18" s="364">
        <v>37.039553729000005</v>
      </c>
      <c r="K18" s="364">
        <v>31.72879443264</v>
      </c>
      <c r="L18" s="364">
        <v>32</v>
      </c>
      <c r="M18" s="357"/>
      <c r="N18" s="357"/>
      <c r="O18" s="357"/>
      <c r="P18" s="357"/>
      <c r="Q18" s="357"/>
      <c r="R18" s="357"/>
      <c r="S18" s="357"/>
    </row>
    <row r="19" spans="4:19" ht="11.25">
      <c r="D19" s="357" t="s">
        <v>119</v>
      </c>
      <c r="E19" s="364">
        <v>8.231742009000001</v>
      </c>
      <c r="F19" s="364">
        <v>8.169096707</v>
      </c>
      <c r="G19" s="364">
        <v>7.629291761999999</v>
      </c>
      <c r="H19" s="364">
        <v>8.422341091</v>
      </c>
      <c r="I19" s="364">
        <v>8.054197471</v>
      </c>
      <c r="J19" s="364">
        <v>8.459975275999998</v>
      </c>
      <c r="K19" s="364">
        <v>7.437950170375</v>
      </c>
      <c r="L19" s="364">
        <v>6</v>
      </c>
      <c r="M19" s="357"/>
      <c r="N19" s="357"/>
      <c r="O19" s="357"/>
      <c r="P19" s="357"/>
      <c r="Q19" s="357"/>
      <c r="R19" s="357"/>
      <c r="S19" s="357"/>
    </row>
    <row r="20" spans="4:19" ht="11.25">
      <c r="D20" s="357" t="s">
        <v>120</v>
      </c>
      <c r="E20" s="364">
        <v>38.95818411056943</v>
      </c>
      <c r="F20" s="364">
        <v>37.30311744499999</v>
      </c>
      <c r="G20" s="364">
        <v>40.29030800499999</v>
      </c>
      <c r="H20" s="364">
        <v>41.28072462540002</v>
      </c>
      <c r="I20" s="364">
        <v>40.790588799</v>
      </c>
      <c r="J20" s="364">
        <v>42.500986622</v>
      </c>
      <c r="K20" s="364">
        <v>40.67550095714776</v>
      </c>
      <c r="L20" s="364">
        <v>34</v>
      </c>
      <c r="M20" s="357"/>
      <c r="N20" s="357"/>
      <c r="O20" s="357"/>
      <c r="P20" s="357"/>
      <c r="Q20" s="357"/>
      <c r="R20" s="357"/>
      <c r="S20" s="357"/>
    </row>
    <row r="21" spans="4:19" ht="11.25">
      <c r="D21" s="357" t="s">
        <v>121</v>
      </c>
      <c r="E21" s="364">
        <v>72.68629625899291</v>
      </c>
      <c r="F21" s="364">
        <v>73.45072146299998</v>
      </c>
      <c r="G21" s="364">
        <v>76.996141066</v>
      </c>
      <c r="H21" s="364">
        <v>78.1107496059</v>
      </c>
      <c r="I21" s="364">
        <v>76.97119472000001</v>
      </c>
      <c r="J21" s="364">
        <v>78.29957600199998</v>
      </c>
      <c r="K21" s="364">
        <v>72.0865793200791</v>
      </c>
      <c r="L21" s="364">
        <v>61</v>
      </c>
      <c r="M21" s="357"/>
      <c r="N21" s="357"/>
      <c r="O21" s="357"/>
      <c r="P21" s="357"/>
      <c r="Q21" s="357"/>
      <c r="R21" s="357"/>
      <c r="S21" s="357"/>
    </row>
    <row r="22" spans="4:19" ht="11.25">
      <c r="D22" s="357" t="s">
        <v>122</v>
      </c>
      <c r="E22" s="364">
        <v>49.346368397000006</v>
      </c>
      <c r="F22" s="364">
        <v>49.45711246197527</v>
      </c>
      <c r="G22" s="364">
        <v>53.379883784000015</v>
      </c>
      <c r="H22" s="364">
        <v>51.974566805501816</v>
      </c>
      <c r="I22" s="364">
        <v>52.2153462599759</v>
      </c>
      <c r="J22" s="364">
        <v>51.85357854622047</v>
      </c>
      <c r="K22" s="364">
        <v>49.00059809263453</v>
      </c>
      <c r="L22" s="364">
        <v>47</v>
      </c>
      <c r="M22" s="357"/>
      <c r="N22" s="357"/>
      <c r="O22" s="357"/>
      <c r="P22" s="357"/>
      <c r="Q22" s="357"/>
      <c r="R22" s="357"/>
      <c r="S22" s="357"/>
    </row>
    <row r="23" spans="4:19" ht="11.25">
      <c r="D23" s="357"/>
      <c r="E23" s="364"/>
      <c r="F23" s="364"/>
      <c r="G23" s="364"/>
      <c r="H23" s="364"/>
      <c r="I23" s="364"/>
      <c r="J23" s="364"/>
      <c r="K23" s="364"/>
      <c r="L23" s="364"/>
      <c r="M23" s="357"/>
      <c r="N23" s="357"/>
      <c r="O23" s="357"/>
      <c r="P23" s="357"/>
      <c r="Q23" s="357"/>
      <c r="R23" s="357"/>
      <c r="S23" s="357"/>
    </row>
    <row r="24" spans="4:19" ht="11.25">
      <c r="D24" s="357" t="s">
        <v>108</v>
      </c>
      <c r="E24" s="370"/>
      <c r="F24" s="370"/>
      <c r="G24" s="370"/>
      <c r="H24" s="370"/>
      <c r="I24" s="370"/>
      <c r="J24" s="370"/>
      <c r="K24" s="370"/>
      <c r="L24" s="370"/>
      <c r="M24" s="357"/>
      <c r="N24" s="357" t="s">
        <v>116</v>
      </c>
      <c r="O24" s="357"/>
      <c r="P24" s="357"/>
      <c r="Q24" s="357"/>
      <c r="R24" s="357"/>
      <c r="S24" s="357"/>
    </row>
    <row r="25" spans="4:12" ht="11.25">
      <c r="D25" s="357"/>
      <c r="E25" s="369"/>
      <c r="F25" s="369"/>
      <c r="G25" s="369"/>
      <c r="H25" s="369"/>
      <c r="I25" s="369"/>
      <c r="J25" s="369"/>
      <c r="K25" s="370"/>
      <c r="L25" s="370"/>
    </row>
    <row r="26" ht="11.25"/>
    <row r="27" ht="11.25">
      <c r="N27" s="375"/>
    </row>
    <row r="28" ht="11.25">
      <c r="N28" s="372"/>
    </row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7" ht="11.25">
      <c r="A47" s="355" t="s">
        <v>461</v>
      </c>
    </row>
    <row r="48" ht="11.25">
      <c r="A48" s="371" t="s">
        <v>109</v>
      </c>
    </row>
  </sheetData>
  <hyperlinks>
    <hyperlink ref="A48" r:id="rId1" display="http://epp.eurostat.ec.europa.eu/tgm/table.do?tab=table&amp;init=1&amp;plugin=1&amp;language=en&amp;pcode=tsdph3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euil8"/>
  <dimension ref="A2:E22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1.33203125" style="378" customWidth="1"/>
    <col min="4" max="4" width="30.5" style="378" customWidth="1"/>
    <col min="5" max="16384" width="13.33203125" style="378" customWidth="1"/>
  </cols>
  <sheetData>
    <row r="1" ht="11.25" customHeight="1"/>
    <row r="2" ht="11.25" customHeight="1">
      <c r="D2" s="379" t="s">
        <v>444</v>
      </c>
    </row>
    <row r="3" ht="11.25" customHeight="1">
      <c r="D3" s="379" t="s">
        <v>445</v>
      </c>
    </row>
    <row r="4" ht="11.25" customHeight="1">
      <c r="D4" s="379" t="s">
        <v>123</v>
      </c>
    </row>
    <row r="5" ht="11.25" customHeight="1"/>
    <row r="6" ht="11.25" customHeight="1">
      <c r="D6" s="380" t="s">
        <v>427</v>
      </c>
    </row>
    <row r="7" ht="11.25" customHeight="1">
      <c r="D7" s="380" t="s">
        <v>124</v>
      </c>
    </row>
    <row r="8" ht="11.25" customHeight="1">
      <c r="D8" s="380"/>
    </row>
    <row r="9" ht="11.25" customHeight="1">
      <c r="D9" s="380"/>
    </row>
    <row r="10" ht="9.75" customHeight="1">
      <c r="E10" s="378">
        <v>2006</v>
      </c>
    </row>
    <row r="11" spans="4:5" ht="24.75" customHeight="1">
      <c r="D11" s="381" t="s">
        <v>125</v>
      </c>
      <c r="E11" s="382">
        <v>0.859863</v>
      </c>
    </row>
    <row r="12" spans="4:5" ht="22.5" customHeight="1">
      <c r="D12" s="381" t="s">
        <v>126</v>
      </c>
      <c r="E12" s="382">
        <v>0.466061</v>
      </c>
    </row>
    <row r="13" spans="4:5" ht="22.5">
      <c r="D13" s="381" t="s">
        <v>127</v>
      </c>
      <c r="E13" s="382">
        <v>0.438901</v>
      </c>
    </row>
    <row r="14" ht="11.25"/>
    <row r="15" ht="11.25">
      <c r="D15" s="378" t="s">
        <v>128</v>
      </c>
    </row>
    <row r="16" ht="11.25">
      <c r="D16" s="378" t="s">
        <v>129</v>
      </c>
    </row>
    <row r="17" ht="11.25"/>
    <row r="18" ht="11.25">
      <c r="E18" s="383"/>
    </row>
    <row r="19" ht="11.25">
      <c r="E19" s="383"/>
    </row>
    <row r="20" spans="1:5" ht="11.25">
      <c r="A20" s="380" t="s">
        <v>461</v>
      </c>
      <c r="E20" s="383"/>
    </row>
    <row r="21" ht="11.25">
      <c r="A21" s="383" t="s">
        <v>130</v>
      </c>
    </row>
    <row r="22" ht="11.25">
      <c r="A22" s="383" t="s">
        <v>131</v>
      </c>
    </row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euil1"/>
  <dimension ref="A2:M23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1.33203125" style="378" customWidth="1"/>
    <col min="4" max="4" width="34.66015625" style="378" customWidth="1"/>
    <col min="5" max="5" width="7.16015625" style="378" customWidth="1"/>
    <col min="6" max="6" width="7.5" style="378" customWidth="1"/>
    <col min="7" max="7" width="8.66015625" style="378" customWidth="1"/>
    <col min="8" max="8" width="5.83203125" style="378" customWidth="1"/>
    <col min="9" max="16384" width="13" style="378" customWidth="1"/>
  </cols>
  <sheetData>
    <row r="1" ht="11.25" customHeight="1"/>
    <row r="2" ht="11.25" customHeight="1">
      <c r="D2" s="379" t="s">
        <v>444</v>
      </c>
    </row>
    <row r="3" ht="11.25" customHeight="1">
      <c r="D3" s="379" t="s">
        <v>445</v>
      </c>
    </row>
    <row r="4" ht="11.25" customHeight="1">
      <c r="D4" s="379" t="s">
        <v>123</v>
      </c>
    </row>
    <row r="5" ht="11.25" customHeight="1"/>
    <row r="6" ht="11.25" customHeight="1">
      <c r="D6" s="380" t="s">
        <v>428</v>
      </c>
    </row>
    <row r="7" ht="11.25" customHeight="1">
      <c r="D7" s="380" t="s">
        <v>132</v>
      </c>
    </row>
    <row r="8" ht="9.75" customHeight="1"/>
    <row r="9" ht="9.75" customHeight="1">
      <c r="C9" s="384"/>
    </row>
    <row r="10" spans="3:7" ht="9.75" customHeight="1">
      <c r="C10" s="385"/>
      <c r="E10" s="378" t="s">
        <v>133</v>
      </c>
      <c r="F10" s="378" t="s">
        <v>134</v>
      </c>
      <c r="G10" s="378" t="s">
        <v>135</v>
      </c>
    </row>
    <row r="11" spans="3:13" ht="33.75">
      <c r="C11" s="386"/>
      <c r="D11" s="381" t="s">
        <v>125</v>
      </c>
      <c r="E11" s="115">
        <v>38.4213170184815</v>
      </c>
      <c r="F11" s="115">
        <v>34.673154335779614</v>
      </c>
      <c r="G11" s="115">
        <v>7.482875</v>
      </c>
      <c r="H11" s="382"/>
      <c r="I11" s="387"/>
      <c r="J11" s="388"/>
      <c r="K11" s="389"/>
      <c r="L11" s="388"/>
      <c r="M11" s="390"/>
    </row>
    <row r="12" spans="3:13" ht="22.5">
      <c r="C12" s="386"/>
      <c r="D12" s="381" t="s">
        <v>126</v>
      </c>
      <c r="E12" s="115">
        <v>7.199214037107439</v>
      </c>
      <c r="F12" s="115">
        <v>4.292944180803422</v>
      </c>
      <c r="G12" s="115">
        <v>-16.774821428571435</v>
      </c>
      <c r="J12" s="388"/>
      <c r="K12" s="388"/>
      <c r="L12" s="388"/>
      <c r="M12" s="390"/>
    </row>
    <row r="13" spans="3:13" ht="22.5">
      <c r="C13" s="386"/>
      <c r="D13" s="381" t="s">
        <v>127</v>
      </c>
      <c r="E13" s="115">
        <v>22.526407721763928</v>
      </c>
      <c r="F13" s="115">
        <v>19.199738334060182</v>
      </c>
      <c r="G13" s="115">
        <v>-4.347826086956525</v>
      </c>
      <c r="J13" s="388"/>
      <c r="K13" s="388"/>
      <c r="L13" s="388"/>
      <c r="M13" s="390"/>
    </row>
    <row r="14" spans="3:12" ht="13.5" customHeight="1">
      <c r="C14" s="391"/>
      <c r="E14" s="388"/>
      <c r="F14" s="388"/>
      <c r="G14" s="388"/>
      <c r="J14" s="388"/>
      <c r="K14" s="388"/>
      <c r="L14" s="388"/>
    </row>
    <row r="15" ht="13.5" customHeight="1">
      <c r="D15" s="378" t="s">
        <v>128</v>
      </c>
    </row>
    <row r="16" spans="4:12" ht="11.25">
      <c r="D16" s="378" t="s">
        <v>129</v>
      </c>
      <c r="L16" s="388"/>
    </row>
    <row r="17" ht="11.25">
      <c r="L17" s="388"/>
    </row>
    <row r="18" spans="5:12" ht="11.25">
      <c r="E18" s="392"/>
      <c r="F18" s="392"/>
      <c r="G18" s="392"/>
      <c r="H18" s="392"/>
      <c r="L18" s="388"/>
    </row>
    <row r="19" spans="5:12" ht="11.25">
      <c r="E19" s="392"/>
      <c r="F19" s="392"/>
      <c r="G19" s="392"/>
      <c r="H19" s="392"/>
      <c r="L19" s="388"/>
    </row>
    <row r="20" spans="5:12" ht="11.25">
      <c r="E20" s="392"/>
      <c r="F20" s="392"/>
      <c r="G20" s="392"/>
      <c r="H20" s="392"/>
      <c r="L20" s="388"/>
    </row>
    <row r="21" ht="11.25">
      <c r="A21" s="380" t="s">
        <v>461</v>
      </c>
    </row>
    <row r="22" ht="11.25">
      <c r="A22" s="383" t="s">
        <v>136</v>
      </c>
    </row>
    <row r="23" ht="11.25">
      <c r="A23" s="383" t="s">
        <v>137</v>
      </c>
    </row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euil9"/>
  <dimension ref="A2:F28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1.33203125" style="378" customWidth="1"/>
    <col min="4" max="5" width="14" style="378" customWidth="1"/>
    <col min="6" max="18" width="14.33203125" style="378" customWidth="1"/>
    <col min="19" max="19" width="19.5" style="378" customWidth="1"/>
    <col min="20" max="37" width="18.5" style="378" customWidth="1"/>
    <col min="38" max="38" width="23.66015625" style="378" customWidth="1"/>
    <col min="39" max="57" width="14" style="378" customWidth="1"/>
    <col min="58" max="75" width="14.16015625" style="378" customWidth="1"/>
    <col min="76" max="76" width="19.33203125" style="378" customWidth="1"/>
    <col min="77" max="113" width="14" style="378" customWidth="1"/>
    <col min="114" max="114" width="18" style="378" customWidth="1"/>
    <col min="115" max="115" width="14" style="378" customWidth="1"/>
    <col min="116" max="16384" width="16.66015625" style="378" customWidth="1"/>
  </cols>
  <sheetData>
    <row r="1" ht="11.25" customHeight="1"/>
    <row r="2" ht="11.25" customHeight="1">
      <c r="D2" s="379" t="s">
        <v>444</v>
      </c>
    </row>
    <row r="3" ht="11.25" customHeight="1">
      <c r="D3" s="379" t="s">
        <v>445</v>
      </c>
    </row>
    <row r="4" ht="11.25" customHeight="1">
      <c r="D4" s="379" t="s">
        <v>123</v>
      </c>
    </row>
    <row r="5" ht="11.25" customHeight="1"/>
    <row r="6" ht="11.25" customHeight="1">
      <c r="D6" s="380" t="s">
        <v>429</v>
      </c>
    </row>
    <row r="7" ht="11.25" customHeight="1">
      <c r="D7" s="380" t="s">
        <v>132</v>
      </c>
    </row>
    <row r="8" ht="11.25" customHeight="1">
      <c r="D8" s="380"/>
    </row>
    <row r="9" ht="9.75" customHeight="1"/>
    <row r="10" ht="9.75" customHeight="1">
      <c r="E10" s="378">
        <v>2006</v>
      </c>
    </row>
    <row r="11" spans="4:6" ht="9.75" customHeight="1">
      <c r="D11" s="378" t="s">
        <v>499</v>
      </c>
      <c r="E11" s="387">
        <v>39.628777954658354</v>
      </c>
      <c r="F11" s="393"/>
    </row>
    <row r="12" spans="4:6" ht="11.25">
      <c r="D12" s="378" t="s">
        <v>138</v>
      </c>
      <c r="E12" s="387">
        <v>16.800544202511116</v>
      </c>
      <c r="F12" s="393"/>
    </row>
    <row r="13" spans="4:6" ht="11.25">
      <c r="D13" s="378" t="s">
        <v>139</v>
      </c>
      <c r="E13" s="387">
        <v>1.1276597433689104</v>
      </c>
      <c r="F13" s="387"/>
    </row>
    <row r="14" spans="4:6" ht="11.25">
      <c r="D14" s="378" t="s">
        <v>140</v>
      </c>
      <c r="E14" s="387">
        <v>42.44301809946162</v>
      </c>
      <c r="F14" s="387"/>
    </row>
    <row r="15" ht="11.25"/>
    <row r="16" ht="11.25">
      <c r="D16" s="378" t="s">
        <v>128</v>
      </c>
    </row>
    <row r="17" ht="11.25">
      <c r="D17" s="378" t="s">
        <v>141</v>
      </c>
    </row>
    <row r="18" ht="11.25"/>
    <row r="19" ht="11.25"/>
    <row r="20" ht="11.25"/>
    <row r="21" ht="11.25"/>
    <row r="22" ht="11.25"/>
    <row r="23" ht="11.25"/>
    <row r="24" ht="11.25"/>
    <row r="25" ht="11.25"/>
    <row r="26" ht="11.25"/>
    <row r="27" spans="1:3" ht="11.25">
      <c r="A27" s="380" t="s">
        <v>461</v>
      </c>
      <c r="B27" s="380"/>
      <c r="C27" s="380"/>
    </row>
    <row r="28" spans="1:3" ht="11.25">
      <c r="A28" s="383" t="s">
        <v>142</v>
      </c>
      <c r="B28" s="383"/>
      <c r="C28" s="383"/>
    </row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euil2"/>
  <dimension ref="A2:E49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1.33203125" style="378" customWidth="1"/>
    <col min="4" max="4" width="24.83203125" style="378" customWidth="1"/>
    <col min="5" max="5" width="7.16015625" style="378" customWidth="1"/>
    <col min="6" max="6" width="7.5" style="378" customWidth="1"/>
    <col min="7" max="7" width="8.66015625" style="378" customWidth="1"/>
    <col min="8" max="8" width="5.83203125" style="378" customWidth="1"/>
    <col min="9" max="16384" width="13" style="378" customWidth="1"/>
  </cols>
  <sheetData>
    <row r="1" ht="11.25" customHeight="1"/>
    <row r="2" ht="11.25" customHeight="1">
      <c r="D2" s="379" t="s">
        <v>444</v>
      </c>
    </row>
    <row r="3" ht="11.25" customHeight="1">
      <c r="D3" s="379" t="s">
        <v>445</v>
      </c>
    </row>
    <row r="4" ht="11.25" customHeight="1">
      <c r="D4" s="379" t="s">
        <v>123</v>
      </c>
    </row>
    <row r="5" ht="11.25" customHeight="1"/>
    <row r="6" ht="11.25" customHeight="1">
      <c r="D6" s="380" t="s">
        <v>430</v>
      </c>
    </row>
    <row r="7" spans="3:5" ht="11.25" customHeight="1">
      <c r="C7" s="378" t="s">
        <v>614</v>
      </c>
      <c r="D7" s="380" t="s">
        <v>124</v>
      </c>
      <c r="E7" s="378" t="s">
        <v>614</v>
      </c>
    </row>
    <row r="8" ht="11.25" customHeight="1">
      <c r="D8" s="380"/>
    </row>
    <row r="9" ht="11.25" customHeight="1">
      <c r="D9" s="380"/>
    </row>
    <row r="10" ht="11.25" customHeight="1">
      <c r="E10" s="378">
        <v>2006</v>
      </c>
    </row>
    <row r="11" spans="4:5" ht="11.25" customHeight="1">
      <c r="D11" s="378" t="s">
        <v>144</v>
      </c>
      <c r="E11" s="394">
        <v>0.466061</v>
      </c>
    </row>
    <row r="12" spans="4:5" ht="11.25" customHeight="1">
      <c r="D12" s="378" t="s">
        <v>145</v>
      </c>
      <c r="E12" s="387">
        <v>1.38</v>
      </c>
    </row>
    <row r="13" spans="4:5" ht="11.25" customHeight="1">
      <c r="D13" s="378" t="s">
        <v>146</v>
      </c>
      <c r="E13" s="387">
        <v>1.09</v>
      </c>
    </row>
    <row r="14" spans="4:5" ht="11.25" customHeight="1">
      <c r="D14" s="378" t="s">
        <v>516</v>
      </c>
      <c r="E14" s="387">
        <v>0.72</v>
      </c>
    </row>
    <row r="15" spans="4:5" ht="11.25" customHeight="1">
      <c r="D15" s="378" t="s">
        <v>519</v>
      </c>
      <c r="E15" s="387">
        <v>0.65</v>
      </c>
    </row>
    <row r="16" spans="4:5" ht="11.25" customHeight="1">
      <c r="D16" s="378" t="s">
        <v>147</v>
      </c>
      <c r="E16" s="387">
        <v>0.63</v>
      </c>
    </row>
    <row r="17" spans="4:5" ht="11.25" customHeight="1">
      <c r="D17" s="378" t="s">
        <v>528</v>
      </c>
      <c r="E17" s="387">
        <v>0.61</v>
      </c>
    </row>
    <row r="18" spans="4:5" ht="11.25" customHeight="1">
      <c r="D18" s="378" t="s">
        <v>148</v>
      </c>
      <c r="E18" s="387">
        <v>0.59</v>
      </c>
    </row>
    <row r="19" spans="4:5" ht="11.25" customHeight="1">
      <c r="D19" s="378" t="s">
        <v>149</v>
      </c>
      <c r="E19" s="387">
        <v>0.5</v>
      </c>
    </row>
    <row r="20" spans="4:5" ht="11.25" customHeight="1">
      <c r="D20" s="378" t="s">
        <v>150</v>
      </c>
      <c r="E20" s="387">
        <v>0.48</v>
      </c>
    </row>
    <row r="21" spans="4:5" ht="11.25" customHeight="1">
      <c r="D21" s="378" t="s">
        <v>151</v>
      </c>
      <c r="E21" s="387">
        <v>0.47</v>
      </c>
    </row>
    <row r="22" spans="4:5" ht="11.25" customHeight="1">
      <c r="D22" s="378" t="s">
        <v>526</v>
      </c>
      <c r="E22" s="387">
        <v>0.46</v>
      </c>
    </row>
    <row r="23" spans="4:5" ht="11.25" customHeight="1">
      <c r="D23" s="378" t="s">
        <v>152</v>
      </c>
      <c r="E23" s="387">
        <v>0.44</v>
      </c>
    </row>
    <row r="24" spans="4:5" ht="11.25" customHeight="1">
      <c r="D24" s="378" t="s">
        <v>530</v>
      </c>
      <c r="E24" s="387">
        <v>0.39</v>
      </c>
    </row>
    <row r="25" spans="4:5" ht="11.25" customHeight="1">
      <c r="D25" s="378" t="s">
        <v>153</v>
      </c>
      <c r="E25" s="387">
        <v>0.38</v>
      </c>
    </row>
    <row r="26" spans="4:5" ht="11.25" customHeight="1">
      <c r="D26" s="378" t="s">
        <v>515</v>
      </c>
      <c r="E26" s="387">
        <v>0.34</v>
      </c>
    </row>
    <row r="27" spans="4:5" ht="11.25" customHeight="1">
      <c r="D27" s="378" t="s">
        <v>154</v>
      </c>
      <c r="E27" s="387">
        <v>0.33</v>
      </c>
    </row>
    <row r="28" spans="4:5" ht="11.25" customHeight="1">
      <c r="D28" s="378" t="s">
        <v>155</v>
      </c>
      <c r="E28" s="387">
        <v>0.31</v>
      </c>
    </row>
    <row r="29" spans="4:5" ht="11.25" customHeight="1">
      <c r="D29" s="378" t="s">
        <v>531</v>
      </c>
      <c r="E29" s="387">
        <v>0.31</v>
      </c>
    </row>
    <row r="30" spans="4:5" ht="11.25" customHeight="1">
      <c r="D30" s="378" t="s">
        <v>156</v>
      </c>
      <c r="E30" s="387">
        <v>0.29</v>
      </c>
    </row>
    <row r="31" spans="4:5" ht="11.25" customHeight="1">
      <c r="D31" s="378" t="s">
        <v>157</v>
      </c>
      <c r="E31" s="387">
        <v>0.24</v>
      </c>
    </row>
    <row r="32" spans="4:5" ht="11.25" customHeight="1">
      <c r="D32" s="378" t="s">
        <v>511</v>
      </c>
      <c r="E32" s="387">
        <v>0.16</v>
      </c>
    </row>
    <row r="33" spans="4:5" ht="11.25" customHeight="1">
      <c r="D33" s="378" t="s">
        <v>158</v>
      </c>
      <c r="E33" s="387">
        <v>0.06</v>
      </c>
    </row>
    <row r="34" spans="4:5" ht="11.25" customHeight="1">
      <c r="D34" s="378" t="s">
        <v>159</v>
      </c>
      <c r="E34" s="387">
        <v>0.49</v>
      </c>
    </row>
    <row r="35" spans="4:5" ht="11.25" customHeight="1">
      <c r="D35" s="378" t="s">
        <v>538</v>
      </c>
      <c r="E35" s="387">
        <v>0.41</v>
      </c>
    </row>
    <row r="36" spans="4:5" ht="11.25" customHeight="1">
      <c r="D36" s="378" t="s">
        <v>42</v>
      </c>
      <c r="E36" s="387">
        <v>0.08</v>
      </c>
    </row>
    <row r="37" ht="9.75" customHeight="1"/>
    <row r="38" ht="9.75" customHeight="1">
      <c r="D38" s="378" t="s">
        <v>160</v>
      </c>
    </row>
    <row r="39" ht="9.75" customHeight="1">
      <c r="D39" s="378" t="s">
        <v>161</v>
      </c>
    </row>
    <row r="40" ht="9.75" customHeight="1">
      <c r="D40" s="378" t="s">
        <v>162</v>
      </c>
    </row>
    <row r="41" ht="9.75" customHeight="1">
      <c r="D41" s="378" t="s">
        <v>163</v>
      </c>
    </row>
    <row r="42" ht="9.75" customHeight="1">
      <c r="D42" s="378" t="s">
        <v>164</v>
      </c>
    </row>
    <row r="43" ht="9.75" customHeight="1">
      <c r="D43" s="378" t="s">
        <v>165</v>
      </c>
    </row>
    <row r="47" ht="11.25">
      <c r="A47" s="380" t="s">
        <v>461</v>
      </c>
    </row>
    <row r="48" ht="11.25">
      <c r="A48" s="383" t="s">
        <v>166</v>
      </c>
    </row>
    <row r="49" ht="11.25">
      <c r="A49" s="383" t="s">
        <v>167</v>
      </c>
    </row>
  </sheetData>
  <hyperlinks>
    <hyperlink ref="A49" r:id="rId1" display="http://epp.eurostat.ec.europa.eu/tgm/table.do?tab=table&amp;tableSelection=2&amp;labeling=labels&amp;footnotes=yes&amp;layout=time,geo,cat&amp;language=en&amp;pcode=tec00001&amp;plugin=1&#10;"/>
  </hyperlink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euil22"/>
  <dimension ref="A2:BR48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1.33203125" style="378" customWidth="1"/>
    <col min="4" max="4" width="17.83203125" style="378" customWidth="1"/>
    <col min="5" max="6" width="15.5" style="378" customWidth="1"/>
    <col min="7" max="8" width="7.33203125" style="378" customWidth="1"/>
    <col min="9" max="9" width="10.16015625" style="378" customWidth="1"/>
    <col min="10" max="16384" width="7.33203125" style="378" customWidth="1"/>
  </cols>
  <sheetData>
    <row r="1" ht="11.25" customHeight="1"/>
    <row r="2" ht="11.25" customHeight="1">
      <c r="D2" s="379" t="s">
        <v>444</v>
      </c>
    </row>
    <row r="3" ht="11.25" customHeight="1">
      <c r="D3" s="379" t="s">
        <v>445</v>
      </c>
    </row>
    <row r="4" ht="11.25" customHeight="1">
      <c r="D4" s="379" t="s">
        <v>123</v>
      </c>
    </row>
    <row r="5" ht="11.25" customHeight="1"/>
    <row r="6" ht="11.25" customHeight="1">
      <c r="D6" s="380" t="s">
        <v>431</v>
      </c>
    </row>
    <row r="7" spans="4:70" ht="11.25" customHeight="1">
      <c r="D7" s="380" t="s">
        <v>467</v>
      </c>
      <c r="AT7" s="378" t="e">
        <f>#REF!</f>
        <v>#REF!</v>
      </c>
      <c r="AU7" s="378" t="e">
        <f>#REF!</f>
        <v>#REF!</v>
      </c>
      <c r="AV7" s="378" t="e">
        <f>#REF!</f>
        <v>#REF!</v>
      </c>
      <c r="AW7" s="378" t="e">
        <f>#REF!</f>
        <v>#REF!</v>
      </c>
      <c r="AX7" s="378" t="e">
        <f>#REF!</f>
        <v>#REF!</v>
      </c>
      <c r="AY7" s="378" t="e">
        <f>#REF!</f>
        <v>#REF!</v>
      </c>
      <c r="AZ7" s="378" t="e">
        <f>#REF!</f>
        <v>#REF!</v>
      </c>
      <c r="BA7" s="378" t="e">
        <f>#REF!</f>
        <v>#REF!</v>
      </c>
      <c r="BB7" s="378" t="e">
        <f>#REF!</f>
        <v>#REF!</v>
      </c>
      <c r="BC7" s="378" t="e">
        <f>#REF!</f>
        <v>#REF!</v>
      </c>
      <c r="BG7" s="378" t="s">
        <v>139</v>
      </c>
      <c r="BH7" s="378" t="s">
        <v>499</v>
      </c>
      <c r="BI7" s="378" t="s">
        <v>168</v>
      </c>
      <c r="BJ7" s="378" t="s">
        <v>169</v>
      </c>
      <c r="BK7" s="378" t="s">
        <v>170</v>
      </c>
      <c r="BL7" s="378" t="s">
        <v>171</v>
      </c>
      <c r="BM7" s="378" t="s">
        <v>54</v>
      </c>
      <c r="BN7" s="378" t="s">
        <v>140</v>
      </c>
      <c r="BO7" s="378" t="s">
        <v>172</v>
      </c>
      <c r="BP7" s="378" t="s">
        <v>173</v>
      </c>
      <c r="BQ7" s="378" t="s">
        <v>174</v>
      </c>
      <c r="BR7" s="378" t="s">
        <v>175</v>
      </c>
    </row>
    <row r="8" ht="11.25" customHeight="1">
      <c r="D8" s="380"/>
    </row>
    <row r="9" spans="44:70" ht="9.75" customHeight="1">
      <c r="AR9" s="378" t="s">
        <v>608</v>
      </c>
      <c r="AS9" s="378" t="e">
        <f>#REF!</f>
        <v>#REF!</v>
      </c>
      <c r="AT9" s="378" t="e">
        <f>#REF!</f>
        <v>#REF!</v>
      </c>
      <c r="AU9" s="378">
        <f aca="true" t="shared" si="0" ref="AU9:BC9">O9</f>
        <v>0</v>
      </c>
      <c r="AV9" s="378">
        <f t="shared" si="0"/>
        <v>0</v>
      </c>
      <c r="AW9" s="378">
        <f t="shared" si="0"/>
        <v>0</v>
      </c>
      <c r="AX9" s="378">
        <f t="shared" si="0"/>
        <v>0</v>
      </c>
      <c r="AY9" s="378">
        <f t="shared" si="0"/>
        <v>0</v>
      </c>
      <c r="AZ9" s="378">
        <f t="shared" si="0"/>
        <v>0</v>
      </c>
      <c r="BA9" s="378">
        <f t="shared" si="0"/>
        <v>0</v>
      </c>
      <c r="BB9" s="378">
        <f t="shared" si="0"/>
        <v>0</v>
      </c>
      <c r="BC9" s="378">
        <f t="shared" si="0"/>
        <v>0</v>
      </c>
      <c r="BF9" s="378" t="s">
        <v>176</v>
      </c>
      <c r="BG9" s="378">
        <v>10390.88</v>
      </c>
      <c r="BH9" s="378">
        <v>101040.98</v>
      </c>
      <c r="BI9" s="378">
        <v>16447.79</v>
      </c>
      <c r="BJ9" s="378">
        <v>127879.64</v>
      </c>
      <c r="BK9" s="378">
        <v>871.18</v>
      </c>
      <c r="BL9" s="378">
        <v>0</v>
      </c>
      <c r="BM9" s="378">
        <v>695.34</v>
      </c>
      <c r="BN9" s="378">
        <v>3919.62</v>
      </c>
      <c r="BO9" s="378">
        <v>2353.1</v>
      </c>
      <c r="BP9" s="378">
        <v>131799.26</v>
      </c>
      <c r="BQ9" s="378">
        <v>0</v>
      </c>
      <c r="BR9" s="378">
        <f>BJ9/BP9</f>
        <v>0.9702606827989777</v>
      </c>
    </row>
    <row r="10" spans="5:70" ht="9.75" customHeight="1">
      <c r="E10" s="395" t="s">
        <v>177</v>
      </c>
      <c r="F10" s="395" t="s">
        <v>178</v>
      </c>
      <c r="AR10" s="378" t="s">
        <v>607</v>
      </c>
      <c r="AS10" s="378" t="e">
        <f>#REF!</f>
        <v>#REF!</v>
      </c>
      <c r="AT10" s="378">
        <f>L10</f>
        <v>0</v>
      </c>
      <c r="AU10" s="378">
        <f>M10</f>
        <v>0</v>
      </c>
      <c r="AV10" s="378">
        <f>N10</f>
        <v>0</v>
      </c>
      <c r="AW10" s="378" t="e">
        <f>#REF!</f>
        <v>#REF!</v>
      </c>
      <c r="AX10" s="378" t="e">
        <f>#REF!</f>
        <v>#REF!</v>
      </c>
      <c r="AY10" s="378" t="e">
        <f>#REF!</f>
        <v>#REF!</v>
      </c>
      <c r="AZ10" s="378" t="e">
        <f>#REF!</f>
        <v>#REF!</v>
      </c>
      <c r="BA10" s="378" t="e">
        <f>#REF!</f>
        <v>#REF!</v>
      </c>
      <c r="BB10" s="378" t="e">
        <f>#REF!</f>
        <v>#REF!</v>
      </c>
      <c r="BC10" s="378" t="e">
        <f>#REF!</f>
        <v>#REF!</v>
      </c>
      <c r="BF10" s="378" t="s">
        <v>179</v>
      </c>
      <c r="BG10" s="378">
        <v>120397.42</v>
      </c>
      <c r="BH10" s="378">
        <v>638076.52</v>
      </c>
      <c r="BI10" s="378">
        <v>1057085.85</v>
      </c>
      <c r="BJ10" s="378">
        <v>1815559.8</v>
      </c>
      <c r="BK10" s="378">
        <v>50227.45</v>
      </c>
      <c r="BL10" s="378">
        <v>35687.25</v>
      </c>
      <c r="BM10" s="378">
        <v>21436.11</v>
      </c>
      <c r="BN10" s="378">
        <v>107350.81</v>
      </c>
      <c r="BO10" s="378">
        <v>0</v>
      </c>
      <c r="BP10" s="378">
        <v>1922910.61</v>
      </c>
      <c r="BQ10" s="378">
        <v>0</v>
      </c>
      <c r="BR10" s="378">
        <f>BJ10/BP10</f>
        <v>0.9441727507031645</v>
      </c>
    </row>
    <row r="11" spans="2:70" ht="9.75" customHeight="1">
      <c r="B11" s="383"/>
      <c r="D11" s="378" t="s">
        <v>180</v>
      </c>
      <c r="E11" s="387">
        <v>96.50526245833237</v>
      </c>
      <c r="F11" s="387">
        <v>3.4947375416676265</v>
      </c>
      <c r="H11" s="396"/>
      <c r="I11" s="396"/>
      <c r="J11" s="396"/>
      <c r="AR11" s="378" t="s">
        <v>610</v>
      </c>
      <c r="AS11" s="378" t="e">
        <f>#REF!</f>
        <v>#REF!</v>
      </c>
      <c r="AT11" s="378">
        <f aca="true" t="shared" si="1" ref="AT11:BC11">AH11</f>
        <v>0</v>
      </c>
      <c r="AU11" s="378">
        <f t="shared" si="1"/>
        <v>0</v>
      </c>
      <c r="AV11" s="378">
        <f t="shared" si="1"/>
        <v>0</v>
      </c>
      <c r="AW11" s="378">
        <f t="shared" si="1"/>
        <v>0</v>
      </c>
      <c r="AX11" s="378">
        <f t="shared" si="1"/>
        <v>0</v>
      </c>
      <c r="AY11" s="378">
        <f t="shared" si="1"/>
        <v>0</v>
      </c>
      <c r="AZ11" s="378">
        <f t="shared" si="1"/>
        <v>0</v>
      </c>
      <c r="BA11" s="378">
        <f t="shared" si="1"/>
        <v>0</v>
      </c>
      <c r="BB11" s="378">
        <f t="shared" si="1"/>
        <v>0</v>
      </c>
      <c r="BC11" s="378">
        <f t="shared" si="1"/>
        <v>0</v>
      </c>
      <c r="BF11" s="378" t="s">
        <v>181</v>
      </c>
      <c r="BG11" s="378">
        <v>12780.2</v>
      </c>
      <c r="BH11" s="378">
        <v>236737.88</v>
      </c>
      <c r="BI11" s="378">
        <v>147597.28</v>
      </c>
      <c r="BJ11" s="378">
        <v>397115.36</v>
      </c>
      <c r="BK11" s="378">
        <v>12778.58</v>
      </c>
      <c r="BL11" s="378">
        <v>37256.72</v>
      </c>
      <c r="BM11" s="378">
        <v>16995.86</v>
      </c>
      <c r="BN11" s="378">
        <v>80656.41</v>
      </c>
      <c r="BO11" s="378">
        <v>13625.26</v>
      </c>
      <c r="BP11" s="378">
        <v>477771.77</v>
      </c>
      <c r="BQ11" s="378">
        <v>0</v>
      </c>
      <c r="BR11" s="378">
        <f>BJ11/BP11</f>
        <v>0.8311821353530368</v>
      </c>
    </row>
    <row r="12" spans="4:70" ht="11.25">
      <c r="D12" s="378" t="s">
        <v>531</v>
      </c>
      <c r="E12" s="387">
        <v>87.15483493616367</v>
      </c>
      <c r="F12" s="387">
        <v>12.845165063836323</v>
      </c>
      <c r="H12" s="396"/>
      <c r="I12" s="396"/>
      <c r="J12" s="396"/>
      <c r="AR12" s="378" t="s">
        <v>610</v>
      </c>
      <c r="AS12" s="378" t="e">
        <f>#REF!</f>
        <v>#REF!</v>
      </c>
      <c r="AT12" s="378">
        <f aca="true" t="shared" si="2" ref="AT12:BC12">AH12</f>
        <v>0</v>
      </c>
      <c r="AU12" s="378">
        <f t="shared" si="2"/>
        <v>0</v>
      </c>
      <c r="AV12" s="378">
        <f t="shared" si="2"/>
        <v>0</v>
      </c>
      <c r="AW12" s="378">
        <f t="shared" si="2"/>
        <v>0</v>
      </c>
      <c r="AX12" s="378">
        <f t="shared" si="2"/>
        <v>0</v>
      </c>
      <c r="AY12" s="378">
        <f t="shared" si="2"/>
        <v>0</v>
      </c>
      <c r="AZ12" s="378">
        <f t="shared" si="2"/>
        <v>0</v>
      </c>
      <c r="BA12" s="378">
        <f t="shared" si="2"/>
        <v>0</v>
      </c>
      <c r="BB12" s="378">
        <f t="shared" si="2"/>
        <v>0</v>
      </c>
      <c r="BC12" s="378">
        <f t="shared" si="2"/>
        <v>0</v>
      </c>
      <c r="BF12" s="378" t="s">
        <v>182</v>
      </c>
      <c r="BG12" s="378">
        <v>8711.65</v>
      </c>
      <c r="BH12" s="378">
        <v>49982.56</v>
      </c>
      <c r="BI12" s="378">
        <v>67287.65</v>
      </c>
      <c r="BJ12" s="378">
        <v>125981.87</v>
      </c>
      <c r="BK12" s="378">
        <v>9288.61</v>
      </c>
      <c r="BL12" s="378">
        <v>0</v>
      </c>
      <c r="BM12" s="378">
        <v>20153.9</v>
      </c>
      <c r="BN12" s="378">
        <v>29442.48</v>
      </c>
      <c r="BO12" s="378">
        <v>0</v>
      </c>
      <c r="BP12" s="378">
        <v>155424.35</v>
      </c>
      <c r="BQ12" s="378">
        <v>0</v>
      </c>
      <c r="BR12" s="378">
        <f>BJ12/BP12</f>
        <v>0.8105671344290646</v>
      </c>
    </row>
    <row r="13" spans="4:70" ht="11.25">
      <c r="D13" s="378" t="s">
        <v>183</v>
      </c>
      <c r="E13" s="387">
        <v>85.38986986057957</v>
      </c>
      <c r="F13" s="387">
        <v>14.610130139420438</v>
      </c>
      <c r="H13" s="396"/>
      <c r="I13" s="396"/>
      <c r="J13" s="396"/>
      <c r="AR13" s="378" t="s">
        <v>608</v>
      </c>
      <c r="AS13" s="378" t="e">
        <f>#REF!</f>
        <v>#REF!</v>
      </c>
      <c r="AT13" s="378" t="e">
        <f>#REF!</f>
        <v>#REF!</v>
      </c>
      <c r="AU13" s="378">
        <f>O12</f>
        <v>0</v>
      </c>
      <c r="AV13" s="378">
        <f aca="true" t="shared" si="3" ref="AV13:BC13">P13</f>
        <v>0</v>
      </c>
      <c r="AW13" s="378">
        <f t="shared" si="3"/>
        <v>0</v>
      </c>
      <c r="AX13" s="378">
        <f t="shared" si="3"/>
        <v>0</v>
      </c>
      <c r="AY13" s="378">
        <f t="shared" si="3"/>
        <v>0</v>
      </c>
      <c r="AZ13" s="378">
        <f t="shared" si="3"/>
        <v>0</v>
      </c>
      <c r="BA13" s="378">
        <f t="shared" si="3"/>
        <v>0</v>
      </c>
      <c r="BB13" s="378">
        <f t="shared" si="3"/>
        <v>0</v>
      </c>
      <c r="BC13" s="378">
        <f t="shared" si="3"/>
        <v>0</v>
      </c>
      <c r="BF13" s="378" t="s">
        <v>184</v>
      </c>
      <c r="BG13" s="378" t="s">
        <v>185</v>
      </c>
      <c r="BH13" s="378">
        <v>20522.62</v>
      </c>
      <c r="BI13" s="378" t="s">
        <v>185</v>
      </c>
      <c r="BJ13" s="378" t="s">
        <v>185</v>
      </c>
      <c r="BK13" s="378" t="s">
        <v>185</v>
      </c>
      <c r="BL13" s="378" t="s">
        <v>185</v>
      </c>
      <c r="BM13" s="378" t="s">
        <v>185</v>
      </c>
      <c r="BN13" s="378" t="s">
        <v>185</v>
      </c>
      <c r="BO13" s="378" t="s">
        <v>185</v>
      </c>
      <c r="BP13" s="378">
        <v>26410.42</v>
      </c>
      <c r="BQ13" s="378">
        <f>BP13-BH13</f>
        <v>5887.799999999999</v>
      </c>
      <c r="BR13" s="378">
        <f>BH13/BP13</f>
        <v>0.7770652643918575</v>
      </c>
    </row>
    <row r="14" spans="4:70" ht="11.25">
      <c r="D14" s="378" t="s">
        <v>157</v>
      </c>
      <c r="E14" s="387">
        <v>84.6449289624236</v>
      </c>
      <c r="F14" s="387">
        <v>15.355071037576383</v>
      </c>
      <c r="H14" s="396"/>
      <c r="I14" s="396"/>
      <c r="J14" s="396"/>
      <c r="AR14" s="378" t="s">
        <v>610</v>
      </c>
      <c r="AS14" s="378" t="e">
        <f>#REF!</f>
        <v>#REF!</v>
      </c>
      <c r="AT14" s="378">
        <f aca="true" t="shared" si="4" ref="AT14:BC14">AH14</f>
        <v>0</v>
      </c>
      <c r="AU14" s="378">
        <f t="shared" si="4"/>
        <v>0</v>
      </c>
      <c r="AV14" s="378">
        <f t="shared" si="4"/>
        <v>0</v>
      </c>
      <c r="AW14" s="378">
        <f t="shared" si="4"/>
        <v>0</v>
      </c>
      <c r="AX14" s="378">
        <f t="shared" si="4"/>
        <v>0</v>
      </c>
      <c r="AY14" s="378">
        <f t="shared" si="4"/>
        <v>0</v>
      </c>
      <c r="AZ14" s="378">
        <f t="shared" si="4"/>
        <v>0</v>
      </c>
      <c r="BA14" s="378">
        <f t="shared" si="4"/>
        <v>0</v>
      </c>
      <c r="BB14" s="378">
        <f t="shared" si="4"/>
        <v>0</v>
      </c>
      <c r="BC14" s="378">
        <f t="shared" si="4"/>
        <v>0</v>
      </c>
      <c r="BF14" s="378" t="s">
        <v>186</v>
      </c>
      <c r="BG14" s="378">
        <v>102.26</v>
      </c>
      <c r="BH14" s="378">
        <v>9241.62</v>
      </c>
      <c r="BI14" s="378">
        <v>7343.45</v>
      </c>
      <c r="BJ14" s="378">
        <v>16687.33</v>
      </c>
      <c r="BK14" s="378">
        <v>1572.23</v>
      </c>
      <c r="BL14" s="378">
        <v>0</v>
      </c>
      <c r="BM14" s="378">
        <v>1182.37</v>
      </c>
      <c r="BN14" s="378">
        <v>4793.37</v>
      </c>
      <c r="BO14" s="378">
        <v>2038.78</v>
      </c>
      <c r="BP14" s="378">
        <v>21480.71</v>
      </c>
      <c r="BQ14" s="378">
        <v>0</v>
      </c>
      <c r="BR14" s="378">
        <f aca="true" t="shared" si="5" ref="BR14:BR23">BJ14/BP14</f>
        <v>0.7768518824563994</v>
      </c>
    </row>
    <row r="15" spans="4:70" ht="11.25">
      <c r="D15" s="378" t="s">
        <v>150</v>
      </c>
      <c r="E15" s="387">
        <v>82.75103070746576</v>
      </c>
      <c r="F15" s="387">
        <v>17.248969292534248</v>
      </c>
      <c r="H15" s="396"/>
      <c r="I15" s="396"/>
      <c r="J15" s="396"/>
      <c r="AR15" s="378" t="s">
        <v>609</v>
      </c>
      <c r="AS15" s="378" t="e">
        <f>#REF!</f>
        <v>#REF!</v>
      </c>
      <c r="AT15" s="378">
        <f aca="true" t="shared" si="6" ref="AT15:BC15">X15</f>
        <v>0</v>
      </c>
      <c r="AU15" s="378">
        <f t="shared" si="6"/>
        <v>0</v>
      </c>
      <c r="AV15" s="378">
        <f t="shared" si="6"/>
        <v>0</v>
      </c>
      <c r="AW15" s="378">
        <f t="shared" si="6"/>
        <v>0</v>
      </c>
      <c r="AX15" s="378">
        <f t="shared" si="6"/>
        <v>0</v>
      </c>
      <c r="AY15" s="378">
        <f t="shared" si="6"/>
        <v>0</v>
      </c>
      <c r="AZ15" s="378">
        <f t="shared" si="6"/>
        <v>0</v>
      </c>
      <c r="BA15" s="378">
        <f t="shared" si="6"/>
        <v>0</v>
      </c>
      <c r="BB15" s="378">
        <f t="shared" si="6"/>
        <v>0</v>
      </c>
      <c r="BC15" s="378">
        <f t="shared" si="6"/>
        <v>0</v>
      </c>
      <c r="BF15" s="378" t="s">
        <v>187</v>
      </c>
      <c r="BG15" s="378">
        <v>29695.8</v>
      </c>
      <c r="BH15" s="378">
        <v>139582.95</v>
      </c>
      <c r="BI15" s="378">
        <v>877934.3</v>
      </c>
      <c r="BJ15" s="378">
        <v>1047213.05</v>
      </c>
      <c r="BK15" s="378">
        <v>40404.89</v>
      </c>
      <c r="BL15" s="378">
        <v>11832.33</v>
      </c>
      <c r="BM15" s="378">
        <v>236961.18</v>
      </c>
      <c r="BN15" s="378">
        <v>307022.23</v>
      </c>
      <c r="BO15" s="378">
        <v>17850.25</v>
      </c>
      <c r="BP15" s="378">
        <v>1354235.27</v>
      </c>
      <c r="BQ15" s="378">
        <v>0</v>
      </c>
      <c r="BR15" s="378">
        <f t="shared" si="5"/>
        <v>0.7732873845472951</v>
      </c>
    </row>
    <row r="16" spans="4:70" ht="11.25">
      <c r="D16" s="378" t="s">
        <v>526</v>
      </c>
      <c r="E16" s="387">
        <v>81.88768527950293</v>
      </c>
      <c r="F16" s="387">
        <v>18.112314720497068</v>
      </c>
      <c r="H16" s="396"/>
      <c r="I16" s="396"/>
      <c r="J16" s="396"/>
      <c r="AR16" s="378" t="s">
        <v>608</v>
      </c>
      <c r="AS16" s="378" t="e">
        <f>#REF!</f>
        <v>#REF!</v>
      </c>
      <c r="AT16" s="378" t="e">
        <f>#REF!</f>
        <v>#REF!</v>
      </c>
      <c r="AU16" s="378">
        <f>O15</f>
        <v>0</v>
      </c>
      <c r="AV16" s="378">
        <f aca="true" t="shared" si="7" ref="AV16:BC16">P16</f>
        <v>0</v>
      </c>
      <c r="AW16" s="378">
        <f t="shared" si="7"/>
        <v>0</v>
      </c>
      <c r="AX16" s="378">
        <f t="shared" si="7"/>
        <v>0</v>
      </c>
      <c r="AY16" s="378">
        <f t="shared" si="7"/>
        <v>0</v>
      </c>
      <c r="AZ16" s="378">
        <f t="shared" si="7"/>
        <v>0</v>
      </c>
      <c r="BA16" s="378">
        <f t="shared" si="7"/>
        <v>0</v>
      </c>
      <c r="BB16" s="378">
        <f t="shared" si="7"/>
        <v>0</v>
      </c>
      <c r="BC16" s="378">
        <f t="shared" si="7"/>
        <v>0</v>
      </c>
      <c r="BF16" s="378" t="s">
        <v>188</v>
      </c>
      <c r="BG16" s="378">
        <v>15538.79</v>
      </c>
      <c r="BH16" s="378">
        <v>837131.82</v>
      </c>
      <c r="BI16" s="378">
        <v>529724.42</v>
      </c>
      <c r="BJ16" s="378">
        <v>1382395.03</v>
      </c>
      <c r="BK16" s="378">
        <v>153748.67</v>
      </c>
      <c r="BL16" s="378">
        <v>0</v>
      </c>
      <c r="BM16" s="378">
        <v>187367.05</v>
      </c>
      <c r="BN16" s="378">
        <v>449697.59</v>
      </c>
      <c r="BO16" s="378">
        <v>108581.86</v>
      </c>
      <c r="BP16" s="378">
        <v>1832092.62</v>
      </c>
      <c r="BQ16" s="378">
        <v>0</v>
      </c>
      <c r="BR16" s="378">
        <f t="shared" si="5"/>
        <v>0.7545442926351617</v>
      </c>
    </row>
    <row r="17" spans="4:70" ht="11.25">
      <c r="D17" s="378" t="s">
        <v>146</v>
      </c>
      <c r="E17" s="387">
        <v>81.02290824359329</v>
      </c>
      <c r="F17" s="387">
        <v>18.977091756406704</v>
      </c>
      <c r="H17" s="396"/>
      <c r="I17" s="396"/>
      <c r="J17" s="396"/>
      <c r="AR17" s="378" t="s">
        <v>605</v>
      </c>
      <c r="AS17" s="378" t="e">
        <f>#REF!</f>
        <v>#REF!</v>
      </c>
      <c r="AT17" s="378" t="e">
        <f>#REF!</f>
        <v>#REF!</v>
      </c>
      <c r="AU17" s="378" t="e">
        <f>#REF!</f>
        <v>#REF!</v>
      </c>
      <c r="AV17" s="378" t="e">
        <f>#REF!</f>
        <v>#REF!</v>
      </c>
      <c r="AW17" s="378" t="e">
        <f>#REF!</f>
        <v>#REF!</v>
      </c>
      <c r="AX17" s="378" t="e">
        <f>#REF!</f>
        <v>#REF!</v>
      </c>
      <c r="AY17" s="378" t="e">
        <f>#REF!</f>
        <v>#REF!</v>
      </c>
      <c r="AZ17" s="378" t="e">
        <f>#REF!</f>
        <v>#REF!</v>
      </c>
      <c r="BA17" s="378" t="e">
        <f>#REF!</f>
        <v>#REF!</v>
      </c>
      <c r="BB17" s="378" t="e">
        <f>#REF!</f>
        <v>#REF!</v>
      </c>
      <c r="BC17" s="378">
        <f>A17</f>
        <v>0</v>
      </c>
      <c r="BF17" s="378" t="s">
        <v>189</v>
      </c>
      <c r="BG17" s="378">
        <v>401.04</v>
      </c>
      <c r="BH17" s="378">
        <v>1716.42</v>
      </c>
      <c r="BI17" s="378">
        <v>3549.55</v>
      </c>
      <c r="BJ17" s="378">
        <v>5667.01</v>
      </c>
      <c r="BK17" s="378">
        <v>556.44</v>
      </c>
      <c r="BL17" s="378">
        <v>0</v>
      </c>
      <c r="BM17" s="378">
        <v>300.58</v>
      </c>
      <c r="BN17" s="378">
        <v>1898.55</v>
      </c>
      <c r="BO17" s="378">
        <v>1041.53</v>
      </c>
      <c r="BP17" s="378">
        <v>7565.56</v>
      </c>
      <c r="BQ17" s="378">
        <v>0</v>
      </c>
      <c r="BR17" s="378">
        <f t="shared" si="5"/>
        <v>0.7490536060780696</v>
      </c>
    </row>
    <row r="18" spans="4:70" ht="11.25">
      <c r="D18" s="378" t="s">
        <v>190</v>
      </c>
      <c r="E18" s="387">
        <v>80.90574118356952</v>
      </c>
      <c r="F18" s="387">
        <v>19.094258816430486</v>
      </c>
      <c r="H18" s="396"/>
      <c r="I18" s="396"/>
      <c r="J18" s="396"/>
      <c r="AR18" s="378" t="s">
        <v>605</v>
      </c>
      <c r="AS18" s="378" t="e">
        <f>#REF!</f>
        <v>#REF!</v>
      </c>
      <c r="AT18" s="378" t="e">
        <f>#REF!</f>
        <v>#REF!</v>
      </c>
      <c r="AU18" s="378" t="e">
        <f>#REF!</f>
        <v>#REF!</v>
      </c>
      <c r="AV18" s="378" t="e">
        <f>#REF!</f>
        <v>#REF!</v>
      </c>
      <c r="AW18" s="378" t="e">
        <f>#REF!</f>
        <v>#REF!</v>
      </c>
      <c r="AX18" s="378" t="e">
        <f>#REF!</f>
        <v>#REF!</v>
      </c>
      <c r="AY18" s="378" t="e">
        <f>#REF!</f>
        <v>#REF!</v>
      </c>
      <c r="AZ18" s="378" t="e">
        <f>#REF!</f>
        <v>#REF!</v>
      </c>
      <c r="BA18" s="378" t="e">
        <f>#REF!</f>
        <v>#REF!</v>
      </c>
      <c r="BB18" s="378" t="e">
        <f>#REF!</f>
        <v>#REF!</v>
      </c>
      <c r="BC18" s="378">
        <f>B18</f>
        <v>0</v>
      </c>
      <c r="BF18" s="378" t="s">
        <v>191</v>
      </c>
      <c r="BG18" s="378">
        <v>325701</v>
      </c>
      <c r="BH18" s="378">
        <v>2163680</v>
      </c>
      <c r="BI18" s="378">
        <v>2644840</v>
      </c>
      <c r="BJ18" s="378">
        <v>5134221</v>
      </c>
      <c r="BK18" s="378" t="s">
        <v>185</v>
      </c>
      <c r="BL18" s="378">
        <v>59082</v>
      </c>
      <c r="BM18" s="378">
        <v>1652991</v>
      </c>
      <c r="BN18" s="378">
        <v>1932301</v>
      </c>
      <c r="BO18" s="378">
        <v>220179</v>
      </c>
      <c r="BP18" s="378">
        <v>7066522</v>
      </c>
      <c r="BQ18" s="378">
        <f>BN18-BM18-BL18-BO18</f>
        <v>49</v>
      </c>
      <c r="BR18" s="378">
        <f t="shared" si="5"/>
        <v>0.7265555813736941</v>
      </c>
    </row>
    <row r="19" spans="4:70" ht="11.25">
      <c r="D19" s="378" t="s">
        <v>530</v>
      </c>
      <c r="E19" s="387">
        <v>80.20446096654274</v>
      </c>
      <c r="F19" s="387">
        <v>19.79553903345725</v>
      </c>
      <c r="H19" s="396"/>
      <c r="I19" s="396"/>
      <c r="J19" s="396"/>
      <c r="AR19" s="378" t="s">
        <v>185</v>
      </c>
      <c r="AS19" s="378" t="e">
        <f>#REF!</f>
        <v>#REF!</v>
      </c>
      <c r="BF19" s="378" t="s">
        <v>192</v>
      </c>
      <c r="BG19" s="378">
        <v>0</v>
      </c>
      <c r="BH19" s="378">
        <v>53938.71</v>
      </c>
      <c r="BI19" s="378">
        <v>79078.95</v>
      </c>
      <c r="BJ19" s="378">
        <f>BI19+BH19</f>
        <v>133017.66</v>
      </c>
      <c r="BK19" s="378">
        <v>10507.27</v>
      </c>
      <c r="BL19" s="378">
        <v>0</v>
      </c>
      <c r="BM19" s="378">
        <v>46209.04</v>
      </c>
      <c r="BN19" s="378">
        <v>0</v>
      </c>
      <c r="BO19" s="378">
        <v>0</v>
      </c>
      <c r="BP19" s="378">
        <v>189733.97</v>
      </c>
      <c r="BQ19" s="378">
        <v>0</v>
      </c>
      <c r="BR19" s="378">
        <f t="shared" si="5"/>
        <v>0.7010745624518372</v>
      </c>
    </row>
    <row r="20" spans="4:70" ht="11.25">
      <c r="D20" s="378" t="s">
        <v>516</v>
      </c>
      <c r="E20" s="387">
        <v>76.43294117647059</v>
      </c>
      <c r="F20" s="387">
        <v>23.56705882352941</v>
      </c>
      <c r="H20" s="396"/>
      <c r="I20" s="396"/>
      <c r="J20" s="396"/>
      <c r="AR20" s="378" t="s">
        <v>609</v>
      </c>
      <c r="AS20" s="378" t="e">
        <f>#REF!</f>
        <v>#REF!</v>
      </c>
      <c r="AT20" s="378">
        <f aca="true" t="shared" si="8" ref="AT20:BC20">X20</f>
        <v>0</v>
      </c>
      <c r="AU20" s="378">
        <f t="shared" si="8"/>
        <v>0</v>
      </c>
      <c r="AV20" s="378">
        <f t="shared" si="8"/>
        <v>0</v>
      </c>
      <c r="AW20" s="378">
        <f t="shared" si="8"/>
        <v>0</v>
      </c>
      <c r="AX20" s="378">
        <f t="shared" si="8"/>
        <v>0</v>
      </c>
      <c r="AY20" s="378">
        <f t="shared" si="8"/>
        <v>0</v>
      </c>
      <c r="AZ20" s="378">
        <f t="shared" si="8"/>
        <v>0</v>
      </c>
      <c r="BA20" s="378">
        <f t="shared" si="8"/>
        <v>0</v>
      </c>
      <c r="BB20" s="378">
        <f t="shared" si="8"/>
        <v>0</v>
      </c>
      <c r="BC20" s="378">
        <f t="shared" si="8"/>
        <v>0</v>
      </c>
      <c r="BF20" s="378" t="s">
        <v>193</v>
      </c>
      <c r="BG20" s="378">
        <v>260</v>
      </c>
      <c r="BH20" s="378">
        <v>349124</v>
      </c>
      <c r="BI20" s="378">
        <v>145272</v>
      </c>
      <c r="BJ20" s="378">
        <v>494656</v>
      </c>
      <c r="BK20" s="378">
        <v>135546</v>
      </c>
      <c r="BL20" s="378">
        <v>670</v>
      </c>
      <c r="BM20" s="378">
        <v>67874</v>
      </c>
      <c r="BN20" s="378">
        <v>214138</v>
      </c>
      <c r="BO20" s="378">
        <v>10048</v>
      </c>
      <c r="BP20" s="378">
        <v>708794</v>
      </c>
      <c r="BQ20" s="378">
        <v>0</v>
      </c>
      <c r="BR20" s="378">
        <f t="shared" si="5"/>
        <v>0.6978840114335053</v>
      </c>
    </row>
    <row r="21" spans="4:70" ht="11.25">
      <c r="D21" s="378" t="s">
        <v>194</v>
      </c>
      <c r="E21" s="387">
        <v>71.01129090296756</v>
      </c>
      <c r="F21" s="387">
        <v>28.98870909703244</v>
      </c>
      <c r="H21" s="396"/>
      <c r="I21" s="396"/>
      <c r="J21" s="396"/>
      <c r="AR21" s="378" t="s">
        <v>185</v>
      </c>
      <c r="AS21" s="378" t="e">
        <f>#REF!</f>
        <v>#REF!</v>
      </c>
      <c r="BF21" s="378" t="s">
        <v>195</v>
      </c>
      <c r="BG21" s="378">
        <v>79092.65</v>
      </c>
      <c r="BH21" s="378">
        <v>120889.34</v>
      </c>
      <c r="BI21" s="378">
        <v>292336.77</v>
      </c>
      <c r="BJ21" s="378">
        <v>492318.77</v>
      </c>
      <c r="BK21" s="378">
        <v>25474.08</v>
      </c>
      <c r="BL21" s="378">
        <v>15452.47</v>
      </c>
      <c r="BM21" s="378">
        <v>75342.05</v>
      </c>
      <c r="BN21" s="378">
        <v>224495.92</v>
      </c>
      <c r="BO21" s="378">
        <v>108227.32</v>
      </c>
      <c r="BP21" s="378">
        <v>716814.69</v>
      </c>
      <c r="BQ21" s="378">
        <v>0</v>
      </c>
      <c r="BR21" s="378">
        <f t="shared" si="5"/>
        <v>0.6868145657003766</v>
      </c>
    </row>
    <row r="22" spans="4:70" ht="11.25">
      <c r="D22" s="378" t="s">
        <v>515</v>
      </c>
      <c r="E22" s="387">
        <v>70.40321111900398</v>
      </c>
      <c r="F22" s="387">
        <v>29.596788880996016</v>
      </c>
      <c r="H22" s="396"/>
      <c r="I22" s="396"/>
      <c r="J22" s="396"/>
      <c r="AR22" s="378" t="s">
        <v>610</v>
      </c>
      <c r="AS22" s="378" t="e">
        <f>#REF!</f>
        <v>#REF!</v>
      </c>
      <c r="AT22" s="378">
        <f aca="true" t="shared" si="9" ref="AT22:BC22">AH22</f>
        <v>0</v>
      </c>
      <c r="AU22" s="378">
        <f t="shared" si="9"/>
        <v>0</v>
      </c>
      <c r="AV22" s="378">
        <f t="shared" si="9"/>
        <v>0</v>
      </c>
      <c r="AW22" s="378">
        <f t="shared" si="9"/>
        <v>0</v>
      </c>
      <c r="AX22" s="378">
        <f t="shared" si="9"/>
        <v>0</v>
      </c>
      <c r="AY22" s="378">
        <f t="shared" si="9"/>
        <v>0</v>
      </c>
      <c r="AZ22" s="378">
        <f t="shared" si="9"/>
        <v>0</v>
      </c>
      <c r="BA22" s="378">
        <f t="shared" si="9"/>
        <v>0</v>
      </c>
      <c r="BB22" s="378">
        <f t="shared" si="9"/>
        <v>0</v>
      </c>
      <c r="BC22" s="378">
        <f t="shared" si="9"/>
        <v>0</v>
      </c>
      <c r="BF22" s="378" t="s">
        <v>196</v>
      </c>
      <c r="BG22" s="378">
        <v>2487.56</v>
      </c>
      <c r="BH22" s="378">
        <v>794361.53</v>
      </c>
      <c r="BI22" s="378">
        <v>315201.77</v>
      </c>
      <c r="BJ22" s="378">
        <v>1112050.86</v>
      </c>
      <c r="BK22" s="378">
        <v>108291.87</v>
      </c>
      <c r="BL22" s="378">
        <v>55.28</v>
      </c>
      <c r="BM22" s="378">
        <v>477943.62</v>
      </c>
      <c r="BN22" s="378">
        <v>609618.57</v>
      </c>
      <c r="BO22" s="378">
        <v>3537.87</v>
      </c>
      <c r="BP22" s="378">
        <v>1721669.43</v>
      </c>
      <c r="BQ22" s="378">
        <v>0</v>
      </c>
      <c r="BR22" s="378">
        <f t="shared" si="5"/>
        <v>0.6459142740311072</v>
      </c>
    </row>
    <row r="23" spans="4:70" ht="11.25">
      <c r="D23" s="378" t="s">
        <v>197</v>
      </c>
      <c r="E23" s="387">
        <v>69.06137813988654</v>
      </c>
      <c r="F23" s="387">
        <v>30.938621860113464</v>
      </c>
      <c r="H23" s="396"/>
      <c r="I23" s="396"/>
      <c r="J23" s="396"/>
      <c r="AR23" s="378" t="s">
        <v>185</v>
      </c>
      <c r="AS23" s="378" t="e">
        <f>#REF!</f>
        <v>#REF!</v>
      </c>
      <c r="BF23" s="378" t="s">
        <v>198</v>
      </c>
      <c r="BG23" s="378">
        <v>41655.03</v>
      </c>
      <c r="BH23" s="378">
        <v>736438.41</v>
      </c>
      <c r="BI23" s="378">
        <v>722163.58</v>
      </c>
      <c r="BJ23" s="378">
        <v>1500257.03</v>
      </c>
      <c r="BK23" s="378">
        <v>356320.3</v>
      </c>
      <c r="BL23" s="378">
        <v>2089.23</v>
      </c>
      <c r="BM23" s="378">
        <v>572404.24</v>
      </c>
      <c r="BN23" s="378">
        <v>990500.5</v>
      </c>
      <c r="BO23" s="378">
        <v>59686.74</v>
      </c>
      <c r="BP23" s="378">
        <v>2490757.52</v>
      </c>
      <c r="BQ23" s="378">
        <v>0</v>
      </c>
      <c r="BR23" s="378">
        <f t="shared" si="5"/>
        <v>0.6023296197857109</v>
      </c>
    </row>
    <row r="24" spans="4:70" ht="11.25">
      <c r="D24" s="378" t="s">
        <v>199</v>
      </c>
      <c r="E24" s="387">
        <v>66.62282144031568</v>
      </c>
      <c r="F24" s="387">
        <v>33.37717855968431</v>
      </c>
      <c r="H24" s="396"/>
      <c r="I24" s="396"/>
      <c r="J24" s="396"/>
      <c r="AR24" s="378" t="s">
        <v>605</v>
      </c>
      <c r="AS24" s="378" t="e">
        <f>#REF!</f>
        <v>#REF!</v>
      </c>
      <c r="AT24" s="378" t="e">
        <f>#REF!</f>
        <v>#REF!</v>
      </c>
      <c r="AU24" s="378" t="e">
        <f>#REF!</f>
        <v>#REF!</v>
      </c>
      <c r="AV24" s="378" t="e">
        <f>#REF!</f>
        <v>#REF!</v>
      </c>
      <c r="AW24" s="378" t="e">
        <f>#REF!</f>
        <v>#REF!</v>
      </c>
      <c r="AX24" s="378" t="e">
        <f>#REF!</f>
        <v>#REF!</v>
      </c>
      <c r="AY24" s="378" t="e">
        <f>#REF!</f>
        <v>#REF!</v>
      </c>
      <c r="AZ24" s="378" t="e">
        <f>#REF!</f>
        <v>#REF!</v>
      </c>
      <c r="BA24" s="378" t="e">
        <f>#REF!</f>
        <v>#REF!</v>
      </c>
      <c r="BB24" s="378" t="e">
        <f>#REF!</f>
        <v>#REF!</v>
      </c>
      <c r="BC24" s="378">
        <f>A24</f>
        <v>0</v>
      </c>
      <c r="BF24" s="378" t="s">
        <v>200</v>
      </c>
      <c r="BG24" s="378" t="s">
        <v>185</v>
      </c>
      <c r="BH24" s="378">
        <v>557140.39</v>
      </c>
      <c r="BI24" s="378" t="s">
        <v>185</v>
      </c>
      <c r="BJ24" s="378" t="s">
        <v>185</v>
      </c>
      <c r="BK24" s="378">
        <v>118538.21</v>
      </c>
      <c r="BL24" s="378" t="s">
        <v>185</v>
      </c>
      <c r="BM24" s="378">
        <v>284945.54</v>
      </c>
      <c r="BN24" s="378" t="s">
        <v>185</v>
      </c>
      <c r="BO24" s="378" t="s">
        <v>185</v>
      </c>
      <c r="BP24" s="378">
        <v>966567.25</v>
      </c>
      <c r="BQ24" s="378">
        <f>BP24-BM24-BK24-BH24</f>
        <v>5943.109999999986</v>
      </c>
      <c r="BR24" s="378">
        <f>BH24/BP24</f>
        <v>0.5764114085181347</v>
      </c>
    </row>
    <row r="25" spans="4:70" ht="11.25">
      <c r="D25" s="378" t="s">
        <v>153</v>
      </c>
      <c r="E25" s="387">
        <v>57.52561311858171</v>
      </c>
      <c r="F25" s="387">
        <v>42.4743868814183</v>
      </c>
      <c r="H25" s="396"/>
      <c r="I25" s="396"/>
      <c r="J25" s="396"/>
      <c r="AR25" s="378" t="s">
        <v>609</v>
      </c>
      <c r="AS25" s="378" t="e">
        <f>#REF!</f>
        <v>#REF!</v>
      </c>
      <c r="AT25" s="378">
        <f aca="true" t="shared" si="10" ref="AT25:BC26">X25</f>
        <v>0</v>
      </c>
      <c r="AU25" s="378">
        <f t="shared" si="10"/>
        <v>0</v>
      </c>
      <c r="AV25" s="378">
        <f t="shared" si="10"/>
        <v>0</v>
      </c>
      <c r="AW25" s="378">
        <f t="shared" si="10"/>
        <v>0</v>
      </c>
      <c r="AX25" s="378">
        <f t="shared" si="10"/>
        <v>0</v>
      </c>
      <c r="AY25" s="378">
        <f t="shared" si="10"/>
        <v>0</v>
      </c>
      <c r="AZ25" s="378">
        <f t="shared" si="10"/>
        <v>0</v>
      </c>
      <c r="BA25" s="378">
        <f t="shared" si="10"/>
        <v>0</v>
      </c>
      <c r="BB25" s="378">
        <f t="shared" si="10"/>
        <v>0</v>
      </c>
      <c r="BC25" s="378">
        <f t="shared" si="10"/>
        <v>0</v>
      </c>
      <c r="BF25" s="378" t="s">
        <v>201</v>
      </c>
      <c r="BG25" s="378">
        <v>29380.6</v>
      </c>
      <c r="BH25" s="378">
        <v>430202.54</v>
      </c>
      <c r="BI25" s="378">
        <v>147884.11</v>
      </c>
      <c r="BJ25" s="378">
        <v>607467.26</v>
      </c>
      <c r="BK25" s="378">
        <v>304768.92</v>
      </c>
      <c r="BL25" s="378">
        <v>3614.36</v>
      </c>
      <c r="BM25" s="378">
        <v>192272.54</v>
      </c>
      <c r="BN25" s="378">
        <v>538512.36</v>
      </c>
      <c r="BO25" s="378">
        <v>37856.55</v>
      </c>
      <c r="BP25" s="378">
        <v>1145979.62</v>
      </c>
      <c r="BQ25" s="378">
        <v>0</v>
      </c>
      <c r="BR25" s="378">
        <f aca="true" t="shared" si="11" ref="BR25:BR31">BJ25/BP25</f>
        <v>0.5300855699336083</v>
      </c>
    </row>
    <row r="26" spans="4:70" ht="11.25">
      <c r="D26" s="378" t="s">
        <v>149</v>
      </c>
      <c r="E26" s="387">
        <v>48.53263050459683</v>
      </c>
      <c r="F26" s="387">
        <v>51.46736949540316</v>
      </c>
      <c r="H26" s="396"/>
      <c r="I26" s="396"/>
      <c r="J26" s="396"/>
      <c r="AR26" s="378" t="s">
        <v>609</v>
      </c>
      <c r="AS26" s="378" t="e">
        <f>#REF!</f>
        <v>#REF!</v>
      </c>
      <c r="AT26" s="378">
        <f t="shared" si="10"/>
        <v>0</v>
      </c>
      <c r="AU26" s="378">
        <f t="shared" si="10"/>
        <v>0</v>
      </c>
      <c r="AV26" s="378">
        <f t="shared" si="10"/>
        <v>0</v>
      </c>
      <c r="AW26" s="378">
        <f t="shared" si="10"/>
        <v>0</v>
      </c>
      <c r="AX26" s="378">
        <f t="shared" si="10"/>
        <v>0</v>
      </c>
      <c r="AY26" s="378">
        <f t="shared" si="10"/>
        <v>0</v>
      </c>
      <c r="AZ26" s="378">
        <f t="shared" si="10"/>
        <v>0</v>
      </c>
      <c r="BA26" s="378">
        <f t="shared" si="10"/>
        <v>0</v>
      </c>
      <c r="BB26" s="378">
        <f t="shared" si="10"/>
        <v>0</v>
      </c>
      <c r="BC26" s="378">
        <f t="shared" si="10"/>
        <v>0</v>
      </c>
      <c r="BF26" s="378" t="s">
        <v>202</v>
      </c>
      <c r="BG26" s="378">
        <v>0</v>
      </c>
      <c r="BH26" s="378">
        <v>4846559.4</v>
      </c>
      <c r="BI26" s="378">
        <v>413948.93</v>
      </c>
      <c r="BJ26" s="378">
        <f>BI26+BH26</f>
        <v>5260508.33</v>
      </c>
      <c r="BK26" s="378">
        <v>0</v>
      </c>
      <c r="BL26" s="378">
        <v>0</v>
      </c>
      <c r="BM26" s="378">
        <v>5364491.67</v>
      </c>
      <c r="BN26" s="378">
        <v>0</v>
      </c>
      <c r="BO26" s="378">
        <v>0</v>
      </c>
      <c r="BP26" s="378">
        <v>10625000</v>
      </c>
      <c r="BQ26" s="378">
        <v>0</v>
      </c>
      <c r="BR26" s="378">
        <f t="shared" si="11"/>
        <v>0.4951066663529412</v>
      </c>
    </row>
    <row r="27" spans="4:70" ht="11.25">
      <c r="D27" s="378" t="s">
        <v>203</v>
      </c>
      <c r="E27" s="387">
        <v>45.71368787098937</v>
      </c>
      <c r="F27" s="387">
        <v>54.28631212901064</v>
      </c>
      <c r="H27" s="396"/>
      <c r="I27" s="396"/>
      <c r="J27" s="396"/>
      <c r="AR27" s="378" t="s">
        <v>185</v>
      </c>
      <c r="AS27" s="378" t="e">
        <f>#REF!</f>
        <v>#REF!</v>
      </c>
      <c r="BF27" s="378" t="s">
        <v>204</v>
      </c>
      <c r="BH27" s="378">
        <v>145600</v>
      </c>
      <c r="BI27" s="378">
        <v>165400</v>
      </c>
      <c r="BJ27" s="378">
        <f>BI27+BH27</f>
        <v>311000</v>
      </c>
      <c r="BK27" s="378">
        <v>31100</v>
      </c>
      <c r="BM27" s="378">
        <v>303500</v>
      </c>
      <c r="BP27" s="378">
        <v>645600</v>
      </c>
      <c r="BQ27" s="378">
        <v>0</v>
      </c>
      <c r="BR27" s="378">
        <f t="shared" si="11"/>
        <v>0.48172242874845106</v>
      </c>
    </row>
    <row r="28" spans="4:70" ht="11.25">
      <c r="D28" s="378" t="s">
        <v>511</v>
      </c>
      <c r="E28" s="387">
        <v>45.52216640984698</v>
      </c>
      <c r="F28" s="387">
        <v>54.477833590153026</v>
      </c>
      <c r="H28" s="396"/>
      <c r="I28" s="396"/>
      <c r="J28" s="396"/>
      <c r="AR28" s="378" t="s">
        <v>608</v>
      </c>
      <c r="AS28" s="378" t="e">
        <f>#REF!</f>
        <v>#REF!</v>
      </c>
      <c r="AT28" s="378" t="e">
        <f>#REF!</f>
        <v>#REF!</v>
      </c>
      <c r="AU28" s="378">
        <f>O27</f>
        <v>0</v>
      </c>
      <c r="AV28" s="378">
        <f aca="true" t="shared" si="12" ref="AV28:BC28">P28</f>
        <v>0</v>
      </c>
      <c r="AW28" s="378">
        <f t="shared" si="12"/>
        <v>0</v>
      </c>
      <c r="AX28" s="378">
        <f t="shared" si="12"/>
        <v>0</v>
      </c>
      <c r="AY28" s="378">
        <f t="shared" si="12"/>
        <v>0</v>
      </c>
      <c r="AZ28" s="378">
        <f t="shared" si="12"/>
        <v>0</v>
      </c>
      <c r="BA28" s="378">
        <f t="shared" si="12"/>
        <v>0</v>
      </c>
      <c r="BB28" s="378">
        <f t="shared" si="12"/>
        <v>0</v>
      </c>
      <c r="BC28" s="378">
        <f t="shared" si="12"/>
        <v>0</v>
      </c>
      <c r="BF28" s="378" t="s">
        <v>205</v>
      </c>
      <c r="BG28" s="378">
        <v>1199.66</v>
      </c>
      <c r="BH28" s="378">
        <v>3103.3</v>
      </c>
      <c r="BI28" s="378">
        <v>7167.4</v>
      </c>
      <c r="BJ28" s="378">
        <v>11470.36</v>
      </c>
      <c r="BK28" s="378">
        <v>0</v>
      </c>
      <c r="BL28" s="378">
        <v>403.1</v>
      </c>
      <c r="BM28" s="378">
        <v>26655.78</v>
      </c>
      <c r="BN28" s="378">
        <v>28008.06</v>
      </c>
      <c r="BO28" s="378">
        <v>949.19</v>
      </c>
      <c r="BP28" s="378">
        <v>39478.43</v>
      </c>
      <c r="BQ28" s="378">
        <v>0</v>
      </c>
      <c r="BR28" s="378">
        <f t="shared" si="11"/>
        <v>0.2905475217732823</v>
      </c>
    </row>
    <row r="29" spans="4:70" ht="11.25">
      <c r="D29" s="378" t="s">
        <v>519</v>
      </c>
      <c r="E29" s="387">
        <v>36.65165078702275</v>
      </c>
      <c r="F29" s="387">
        <v>63.348349212977254</v>
      </c>
      <c r="H29" s="396"/>
      <c r="I29" s="396"/>
      <c r="J29" s="396"/>
      <c r="AR29" s="378" t="s">
        <v>605</v>
      </c>
      <c r="AS29" s="378" t="e">
        <f>#REF!</f>
        <v>#REF!</v>
      </c>
      <c r="AT29" s="378" t="e">
        <f>#REF!</f>
        <v>#REF!</v>
      </c>
      <c r="AU29" s="378" t="e">
        <f>#REF!</f>
        <v>#REF!</v>
      </c>
      <c r="AV29" s="378" t="e">
        <f>#REF!</f>
        <v>#REF!</v>
      </c>
      <c r="AW29" s="378" t="e">
        <f>#REF!</f>
        <v>#REF!</v>
      </c>
      <c r="AX29" s="378" t="e">
        <f>#REF!</f>
        <v>#REF!</v>
      </c>
      <c r="AY29" s="378" t="e">
        <f>#REF!</f>
        <v>#REF!</v>
      </c>
      <c r="AZ29" s="378" t="e">
        <f>#REF!</f>
        <v>#REF!</v>
      </c>
      <c r="BA29" s="378" t="e">
        <f>#REF!</f>
        <v>#REF!</v>
      </c>
      <c r="BB29" s="378" t="e">
        <f>#REF!</f>
        <v>#REF!</v>
      </c>
      <c r="BC29" s="378">
        <f>A29</f>
        <v>0</v>
      </c>
      <c r="BF29" s="378" t="s">
        <v>206</v>
      </c>
      <c r="BG29" s="378">
        <v>72746.83</v>
      </c>
      <c r="BH29" s="378">
        <v>1527824.25</v>
      </c>
      <c r="BI29" s="378">
        <v>0</v>
      </c>
      <c r="BJ29" s="378">
        <v>1600571.07</v>
      </c>
      <c r="BK29" s="378">
        <v>810988.51</v>
      </c>
      <c r="BL29" s="378">
        <v>157810.52</v>
      </c>
      <c r="BM29" s="378">
        <v>3525806.06</v>
      </c>
      <c r="BN29" s="378">
        <v>4494605.09</v>
      </c>
      <c r="BO29" s="378">
        <v>0</v>
      </c>
      <c r="BP29" s="378">
        <v>6095176.16</v>
      </c>
      <c r="BQ29" s="378">
        <v>0</v>
      </c>
      <c r="BR29" s="378">
        <f t="shared" si="11"/>
        <v>0.26259635947913273</v>
      </c>
    </row>
    <row r="30" spans="4:70" ht="11.25">
      <c r="D30" s="378" t="s">
        <v>152</v>
      </c>
      <c r="E30" s="387">
        <v>34.04202185605444</v>
      </c>
      <c r="F30" s="387">
        <v>65.95797814394557</v>
      </c>
      <c r="H30" s="396"/>
      <c r="I30" s="396"/>
      <c r="J30" s="396"/>
      <c r="AR30" s="378" t="s">
        <v>608</v>
      </c>
      <c r="AS30" s="378" t="e">
        <f>#REF!</f>
        <v>#REF!</v>
      </c>
      <c r="AT30" s="378" t="e">
        <f>#REF!</f>
        <v>#REF!</v>
      </c>
      <c r="AU30" s="378">
        <f>O29</f>
        <v>0</v>
      </c>
      <c r="AV30" s="378">
        <f aca="true" t="shared" si="13" ref="AV30:BC30">P30</f>
        <v>0</v>
      </c>
      <c r="AW30" s="378">
        <f t="shared" si="13"/>
        <v>0</v>
      </c>
      <c r="AX30" s="378">
        <f t="shared" si="13"/>
        <v>0</v>
      </c>
      <c r="AY30" s="378">
        <f t="shared" si="13"/>
        <v>0</v>
      </c>
      <c r="AZ30" s="378">
        <f t="shared" si="13"/>
        <v>0</v>
      </c>
      <c r="BA30" s="378">
        <f t="shared" si="13"/>
        <v>0</v>
      </c>
      <c r="BB30" s="378">
        <f t="shared" si="13"/>
        <v>0</v>
      </c>
      <c r="BC30" s="378">
        <f t="shared" si="13"/>
        <v>0</v>
      </c>
      <c r="BF30" s="378" t="s">
        <v>207</v>
      </c>
      <c r="BG30" s="378">
        <v>149.5</v>
      </c>
      <c r="BH30" s="378">
        <v>3753.82</v>
      </c>
      <c r="BI30" s="378">
        <v>2115.27</v>
      </c>
      <c r="BJ30" s="378">
        <v>6018.59</v>
      </c>
      <c r="BK30" s="378">
        <v>1253.27</v>
      </c>
      <c r="BL30" s="378" t="s">
        <v>185</v>
      </c>
      <c r="BM30" s="378">
        <v>825.07</v>
      </c>
      <c r="BN30" s="378">
        <v>148776.3</v>
      </c>
      <c r="BO30" s="378">
        <v>146710.23</v>
      </c>
      <c r="BP30" s="378">
        <v>154794.89</v>
      </c>
      <c r="BQ30" s="378">
        <f>BN30-BO30-BM30-BK30</f>
        <v>-12.270000000022264</v>
      </c>
      <c r="BR30" s="378">
        <f t="shared" si="11"/>
        <v>0.03888106383873524</v>
      </c>
    </row>
    <row r="31" spans="4:70" ht="11.25">
      <c r="D31" s="378" t="s">
        <v>156</v>
      </c>
      <c r="E31" s="387">
        <v>32.11328662155674</v>
      </c>
      <c r="F31" s="387">
        <v>67.88671337844325</v>
      </c>
      <c r="H31" s="396"/>
      <c r="I31" s="396"/>
      <c r="J31" s="396"/>
      <c r="AR31" s="378" t="s">
        <v>610</v>
      </c>
      <c r="AS31" s="378" t="e">
        <f>#REF!</f>
        <v>#REF!</v>
      </c>
      <c r="AT31" s="378">
        <f aca="true" t="shared" si="14" ref="AT31:BC32">AH31</f>
        <v>0</v>
      </c>
      <c r="AU31" s="378">
        <f t="shared" si="14"/>
        <v>0</v>
      </c>
      <c r="AV31" s="378">
        <f t="shared" si="14"/>
        <v>0</v>
      </c>
      <c r="AW31" s="378">
        <f t="shared" si="14"/>
        <v>0</v>
      </c>
      <c r="AX31" s="378">
        <f t="shared" si="14"/>
        <v>0</v>
      </c>
      <c r="AY31" s="378">
        <f t="shared" si="14"/>
        <v>0</v>
      </c>
      <c r="AZ31" s="378">
        <f t="shared" si="14"/>
        <v>0</v>
      </c>
      <c r="BA31" s="378">
        <f t="shared" si="14"/>
        <v>0</v>
      </c>
      <c r="BB31" s="378">
        <f t="shared" si="14"/>
        <v>0</v>
      </c>
      <c r="BC31" s="378">
        <f t="shared" si="14"/>
        <v>0</v>
      </c>
      <c r="BF31" s="378" t="s">
        <v>208</v>
      </c>
      <c r="BK31" s="378">
        <v>1197000</v>
      </c>
      <c r="BM31" s="378">
        <v>1844000</v>
      </c>
      <c r="BP31" s="378">
        <v>3041000</v>
      </c>
      <c r="BQ31" s="378">
        <v>0</v>
      </c>
      <c r="BR31" s="378">
        <f t="shared" si="11"/>
        <v>0</v>
      </c>
    </row>
    <row r="32" spans="4:55" ht="11.25">
      <c r="D32" s="378" t="s">
        <v>528</v>
      </c>
      <c r="E32" s="387">
        <v>29.58105498978385</v>
      </c>
      <c r="F32" s="387">
        <v>70.41894501021615</v>
      </c>
      <c r="H32" s="396"/>
      <c r="I32" s="396"/>
      <c r="J32" s="396"/>
      <c r="AR32" s="378" t="s">
        <v>610</v>
      </c>
      <c r="AS32" s="378" t="e">
        <f>#REF!</f>
        <v>#REF!</v>
      </c>
      <c r="AT32" s="378">
        <f t="shared" si="14"/>
        <v>0</v>
      </c>
      <c r="AU32" s="378">
        <f t="shared" si="14"/>
        <v>0</v>
      </c>
      <c r="AV32" s="378">
        <f t="shared" si="14"/>
        <v>0</v>
      </c>
      <c r="AW32" s="378">
        <f t="shared" si="14"/>
        <v>0</v>
      </c>
      <c r="AX32" s="378">
        <f t="shared" si="14"/>
        <v>0</v>
      </c>
      <c r="AY32" s="378">
        <f t="shared" si="14"/>
        <v>0</v>
      </c>
      <c r="AZ32" s="378">
        <f t="shared" si="14"/>
        <v>0</v>
      </c>
      <c r="BA32" s="378">
        <f t="shared" si="14"/>
        <v>0</v>
      </c>
      <c r="BB32" s="378">
        <f t="shared" si="14"/>
        <v>0</v>
      </c>
      <c r="BC32" s="378">
        <f t="shared" si="14"/>
        <v>0</v>
      </c>
    </row>
    <row r="33" spans="4:55" ht="11.25">
      <c r="D33" s="378" t="s">
        <v>159</v>
      </c>
      <c r="E33" s="387">
        <v>72.80592213716287</v>
      </c>
      <c r="F33" s="387">
        <v>27.19407786283714</v>
      </c>
      <c r="H33" s="396"/>
      <c r="I33" s="396"/>
      <c r="J33" s="396"/>
      <c r="AR33" s="378" t="s">
        <v>609</v>
      </c>
      <c r="AS33" s="378" t="e">
        <f>#REF!</f>
        <v>#REF!</v>
      </c>
      <c r="AT33" s="378">
        <f aca="true" t="shared" si="15" ref="AT33:BC33">X33</f>
        <v>0</v>
      </c>
      <c r="AU33" s="378">
        <f t="shared" si="15"/>
        <v>0</v>
      </c>
      <c r="AV33" s="378">
        <f t="shared" si="15"/>
        <v>0</v>
      </c>
      <c r="AW33" s="378">
        <f t="shared" si="15"/>
        <v>0</v>
      </c>
      <c r="AX33" s="378">
        <f t="shared" si="15"/>
        <v>0</v>
      </c>
      <c r="AY33" s="378">
        <f t="shared" si="15"/>
        <v>0</v>
      </c>
      <c r="AZ33" s="378">
        <f t="shared" si="15"/>
        <v>0</v>
      </c>
      <c r="BA33" s="378">
        <f t="shared" si="15"/>
        <v>0</v>
      </c>
      <c r="BB33" s="378">
        <f t="shared" si="15"/>
        <v>0</v>
      </c>
      <c r="BC33" s="378">
        <f t="shared" si="15"/>
        <v>0</v>
      </c>
    </row>
    <row r="34" spans="4:55" ht="11.25">
      <c r="D34" s="378" t="s">
        <v>538</v>
      </c>
      <c r="E34" s="387">
        <v>68.3930003914863</v>
      </c>
      <c r="F34" s="387">
        <v>31.606999608513703</v>
      </c>
      <c r="H34" s="396"/>
      <c r="I34" s="396"/>
      <c r="J34" s="396"/>
      <c r="AR34" s="378" t="s">
        <v>609</v>
      </c>
      <c r="AS34" s="378" t="e">
        <f>#REF!</f>
        <v>#REF!</v>
      </c>
      <c r="AT34" s="378">
        <f aca="true" t="shared" si="16" ref="AT34:BC34">X34</f>
        <v>0</v>
      </c>
      <c r="AU34" s="378">
        <f t="shared" si="16"/>
        <v>0</v>
      </c>
      <c r="AV34" s="378">
        <f t="shared" si="16"/>
        <v>0</v>
      </c>
      <c r="AW34" s="378">
        <f t="shared" si="16"/>
        <v>0</v>
      </c>
      <c r="AX34" s="378">
        <f t="shared" si="16"/>
        <v>0</v>
      </c>
      <c r="AY34" s="378">
        <f t="shared" si="16"/>
        <v>0</v>
      </c>
      <c r="AZ34" s="378">
        <f t="shared" si="16"/>
        <v>0</v>
      </c>
      <c r="BA34" s="378">
        <f t="shared" si="16"/>
        <v>0</v>
      </c>
      <c r="BB34" s="378">
        <f t="shared" si="16"/>
        <v>0</v>
      </c>
      <c r="BC34" s="378">
        <f t="shared" si="16"/>
        <v>0</v>
      </c>
    </row>
    <row r="35" spans="4:55" ht="11.25">
      <c r="D35" s="378" t="s">
        <v>209</v>
      </c>
      <c r="E35" s="387">
        <v>3.287660206354357</v>
      </c>
      <c r="F35" s="387">
        <v>96.71233979364564</v>
      </c>
      <c r="AR35" s="378" t="s">
        <v>610</v>
      </c>
      <c r="AS35" s="378" t="e">
        <f>#REF!</f>
        <v>#REF!</v>
      </c>
      <c r="AT35" s="378">
        <f aca="true" t="shared" si="17" ref="AT35:BC35">AH35</f>
        <v>0</v>
      </c>
      <c r="AU35" s="378">
        <f t="shared" si="17"/>
        <v>0</v>
      </c>
      <c r="AV35" s="378">
        <f t="shared" si="17"/>
        <v>0</v>
      </c>
      <c r="AW35" s="378">
        <f t="shared" si="17"/>
        <v>0</v>
      </c>
      <c r="AX35" s="378">
        <f t="shared" si="17"/>
        <v>0</v>
      </c>
      <c r="AY35" s="378">
        <f t="shared" si="17"/>
        <v>0</v>
      </c>
      <c r="AZ35" s="378">
        <f t="shared" si="17"/>
        <v>0</v>
      </c>
      <c r="BA35" s="378">
        <f t="shared" si="17"/>
        <v>0</v>
      </c>
      <c r="BB35" s="378">
        <f t="shared" si="17"/>
        <v>0</v>
      </c>
      <c r="BC35" s="378">
        <f t="shared" si="17"/>
        <v>0</v>
      </c>
    </row>
    <row r="36" spans="44:55" ht="11.25">
      <c r="AR36" s="378" t="s">
        <v>609</v>
      </c>
      <c r="AS36" s="378" t="e">
        <f>#REF!</f>
        <v>#REF!</v>
      </c>
      <c r="AT36" s="378">
        <f aca="true" t="shared" si="18" ref="AT36:BC36">X36</f>
        <v>0</v>
      </c>
      <c r="AU36" s="378">
        <f t="shared" si="18"/>
        <v>0</v>
      </c>
      <c r="AV36" s="378">
        <f t="shared" si="18"/>
        <v>0</v>
      </c>
      <c r="AW36" s="378">
        <f t="shared" si="18"/>
        <v>0</v>
      </c>
      <c r="AX36" s="378">
        <f t="shared" si="18"/>
        <v>0</v>
      </c>
      <c r="AY36" s="378">
        <f t="shared" si="18"/>
        <v>0</v>
      </c>
      <c r="AZ36" s="378">
        <f t="shared" si="18"/>
        <v>0</v>
      </c>
      <c r="BA36" s="378">
        <f t="shared" si="18"/>
        <v>0</v>
      </c>
      <c r="BB36" s="378">
        <f t="shared" si="18"/>
        <v>0</v>
      </c>
      <c r="BC36" s="378">
        <f t="shared" si="18"/>
        <v>0</v>
      </c>
    </row>
    <row r="37" spans="4:55" ht="11.25">
      <c r="D37" s="378" t="s">
        <v>160</v>
      </c>
      <c r="AR37" s="378" t="s">
        <v>607</v>
      </c>
      <c r="AS37" s="378" t="e">
        <f>#REF!</f>
        <v>#REF!</v>
      </c>
      <c r="AT37" s="378" t="e">
        <f>#REF!</f>
        <v>#REF!</v>
      </c>
      <c r="AU37" s="378" t="e">
        <f>#REF!</f>
        <v>#REF!</v>
      </c>
      <c r="AV37" s="378" t="e">
        <f>#REF!</f>
        <v>#REF!</v>
      </c>
      <c r="AW37" s="378" t="e">
        <f>#REF!</f>
        <v>#REF!</v>
      </c>
      <c r="AX37" s="378" t="e">
        <f>#REF!</f>
        <v>#REF!</v>
      </c>
      <c r="AY37" s="378" t="e">
        <f>#REF!</f>
        <v>#REF!</v>
      </c>
      <c r="AZ37" s="378" t="e">
        <f>#REF!</f>
        <v>#REF!</v>
      </c>
      <c r="BA37" s="378" t="e">
        <f>#REF!</f>
        <v>#REF!</v>
      </c>
      <c r="BB37" s="378" t="e">
        <f>#REF!</f>
        <v>#REF!</v>
      </c>
      <c r="BC37" s="378" t="e">
        <f>#REF!</f>
        <v>#REF!</v>
      </c>
    </row>
    <row r="38" ht="11.25">
      <c r="D38" s="378" t="s">
        <v>210</v>
      </c>
    </row>
    <row r="39" ht="11.25">
      <c r="D39" s="378" t="s">
        <v>211</v>
      </c>
    </row>
    <row r="40" ht="11.25">
      <c r="D40" s="378" t="s">
        <v>163</v>
      </c>
    </row>
    <row r="41" ht="11.25">
      <c r="D41" s="378" t="s">
        <v>141</v>
      </c>
    </row>
    <row r="47" ht="11.25">
      <c r="A47" s="380" t="s">
        <v>461</v>
      </c>
    </row>
    <row r="48" ht="11.25">
      <c r="A48" s="383" t="s">
        <v>212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euil23"/>
  <dimension ref="A2:L49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1.33203125" style="378" customWidth="1"/>
    <col min="4" max="4" width="20.33203125" style="378" customWidth="1"/>
    <col min="5" max="11" width="12.83203125" style="378" customWidth="1"/>
    <col min="12" max="12" width="8.33203125" style="378" customWidth="1"/>
    <col min="13" max="16384" width="7.33203125" style="378" customWidth="1"/>
  </cols>
  <sheetData>
    <row r="1" ht="11.25" customHeight="1"/>
    <row r="2" ht="11.25" customHeight="1">
      <c r="D2" s="379" t="s">
        <v>444</v>
      </c>
    </row>
    <row r="3" ht="11.25" customHeight="1">
      <c r="D3" s="379" t="s">
        <v>445</v>
      </c>
    </row>
    <row r="4" ht="11.25" customHeight="1">
      <c r="D4" s="379" t="s">
        <v>123</v>
      </c>
    </row>
    <row r="5" ht="11.25" customHeight="1"/>
    <row r="6" ht="11.25" customHeight="1">
      <c r="D6" s="380" t="s">
        <v>432</v>
      </c>
    </row>
    <row r="7" ht="11.25" customHeight="1">
      <c r="D7" s="380" t="s">
        <v>467</v>
      </c>
    </row>
    <row r="8" ht="9.75" customHeight="1"/>
    <row r="9" spans="5:12" ht="33.75">
      <c r="E9" s="397" t="s">
        <v>499</v>
      </c>
      <c r="F9" s="397" t="s">
        <v>138</v>
      </c>
      <c r="G9" s="397" t="s">
        <v>170</v>
      </c>
      <c r="H9" s="397" t="s">
        <v>139</v>
      </c>
      <c r="I9" s="397" t="s">
        <v>172</v>
      </c>
      <c r="J9" s="397" t="s">
        <v>171</v>
      </c>
      <c r="K9" s="397" t="s">
        <v>213</v>
      </c>
      <c r="L9" s="397"/>
    </row>
    <row r="10" spans="4:12" ht="9.75" customHeight="1">
      <c r="D10" s="378" t="s">
        <v>529</v>
      </c>
      <c r="E10" s="398">
        <v>101040.98</v>
      </c>
      <c r="F10" s="398">
        <v>16447.79</v>
      </c>
      <c r="G10" s="398">
        <v>871.18</v>
      </c>
      <c r="H10" s="398">
        <v>10390.88</v>
      </c>
      <c r="I10" s="398">
        <v>2353.1</v>
      </c>
      <c r="J10" s="398" t="s">
        <v>185</v>
      </c>
      <c r="K10" s="398">
        <v>695.34</v>
      </c>
      <c r="L10" s="398"/>
    </row>
    <row r="11" spans="4:12" ht="11.25">
      <c r="D11" s="378" t="s">
        <v>214</v>
      </c>
      <c r="E11" s="398">
        <v>236737.88</v>
      </c>
      <c r="F11" s="398">
        <v>147597.28</v>
      </c>
      <c r="G11" s="398">
        <v>12778.58</v>
      </c>
      <c r="H11" s="398">
        <v>12780.2</v>
      </c>
      <c r="I11" s="398">
        <v>13625.26</v>
      </c>
      <c r="J11" s="398">
        <v>37256.72</v>
      </c>
      <c r="K11" s="398">
        <v>16995.86</v>
      </c>
      <c r="L11" s="398"/>
    </row>
    <row r="12" spans="4:12" ht="11.25">
      <c r="D12" s="378" t="s">
        <v>215</v>
      </c>
      <c r="E12" s="398">
        <v>62361.18</v>
      </c>
      <c r="F12" s="398">
        <v>57608.65</v>
      </c>
      <c r="G12" s="398">
        <v>282.75</v>
      </c>
      <c r="H12" s="398" t="s">
        <v>185</v>
      </c>
      <c r="I12" s="398">
        <v>7369.36</v>
      </c>
      <c r="J12" s="398" t="s">
        <v>185</v>
      </c>
      <c r="K12" s="398">
        <v>15757.75</v>
      </c>
      <c r="L12" s="398"/>
    </row>
    <row r="13" spans="4:12" ht="11.25">
      <c r="D13" s="378" t="s">
        <v>519</v>
      </c>
      <c r="E13" s="398">
        <v>49982.56</v>
      </c>
      <c r="F13" s="398">
        <v>67287.65</v>
      </c>
      <c r="G13" s="398">
        <v>9288.61</v>
      </c>
      <c r="H13" s="398">
        <v>8711.65</v>
      </c>
      <c r="I13" s="398" t="s">
        <v>185</v>
      </c>
      <c r="J13" s="398" t="s">
        <v>185</v>
      </c>
      <c r="K13" s="398">
        <v>20153.9</v>
      </c>
      <c r="L13" s="398"/>
    </row>
    <row r="14" spans="4:12" ht="11.25">
      <c r="D14" s="378" t="s">
        <v>511</v>
      </c>
      <c r="E14" s="398">
        <v>9241.62</v>
      </c>
      <c r="F14" s="398">
        <v>7343.45</v>
      </c>
      <c r="G14" s="398">
        <v>1572.23</v>
      </c>
      <c r="H14" s="398">
        <v>102.26</v>
      </c>
      <c r="I14" s="398">
        <v>2038.78</v>
      </c>
      <c r="J14" s="398">
        <v>0</v>
      </c>
      <c r="K14" s="398">
        <v>1182.37</v>
      </c>
      <c r="L14" s="398"/>
    </row>
    <row r="15" spans="4:12" ht="11.25">
      <c r="D15" s="378" t="s">
        <v>216</v>
      </c>
      <c r="E15" s="398">
        <v>139582.95</v>
      </c>
      <c r="F15" s="398">
        <v>877934.3</v>
      </c>
      <c r="G15" s="398">
        <v>40404.89</v>
      </c>
      <c r="H15" s="398">
        <v>29695.8</v>
      </c>
      <c r="I15" s="398">
        <v>17850.25</v>
      </c>
      <c r="J15" s="398">
        <v>11832.33</v>
      </c>
      <c r="K15" s="398">
        <v>236961.18</v>
      </c>
      <c r="L15" s="398"/>
    </row>
    <row r="16" spans="4:12" ht="11.25">
      <c r="D16" s="378" t="s">
        <v>194</v>
      </c>
      <c r="E16" s="398">
        <v>837131.82</v>
      </c>
      <c r="F16" s="398">
        <v>529724.42</v>
      </c>
      <c r="G16" s="398">
        <v>153748.67</v>
      </c>
      <c r="H16" s="398">
        <v>15538.79</v>
      </c>
      <c r="I16" s="398">
        <v>108581.86</v>
      </c>
      <c r="J16" s="398" t="s">
        <v>185</v>
      </c>
      <c r="K16" s="398">
        <v>187367.05</v>
      </c>
      <c r="L16" s="398"/>
    </row>
    <row r="17" spans="4:12" ht="11.25">
      <c r="D17" s="378" t="s">
        <v>217</v>
      </c>
      <c r="E17" s="398">
        <v>1716.42</v>
      </c>
      <c r="F17" s="398">
        <v>3549.55</v>
      </c>
      <c r="G17" s="398">
        <v>556.44</v>
      </c>
      <c r="H17" s="398">
        <v>401.04</v>
      </c>
      <c r="I17" s="398">
        <v>1041.53</v>
      </c>
      <c r="J17" s="398" t="s">
        <v>185</v>
      </c>
      <c r="K17" s="398">
        <v>300.58</v>
      </c>
      <c r="L17" s="398"/>
    </row>
    <row r="18" spans="4:12" ht="11.25">
      <c r="D18" s="378" t="s">
        <v>218</v>
      </c>
      <c r="E18" s="398">
        <v>2163680</v>
      </c>
      <c r="F18" s="398">
        <v>2644840</v>
      </c>
      <c r="G18" s="398" t="s">
        <v>185</v>
      </c>
      <c r="H18" s="398">
        <v>325701</v>
      </c>
      <c r="I18" s="398">
        <v>220179</v>
      </c>
      <c r="J18" s="398">
        <v>59082</v>
      </c>
      <c r="K18" s="398">
        <v>1652991</v>
      </c>
      <c r="L18" s="398"/>
    </row>
    <row r="19" spans="4:12" ht="11.25">
      <c r="D19" s="378" t="s">
        <v>528</v>
      </c>
      <c r="E19" s="398">
        <v>53938.71</v>
      </c>
      <c r="F19" s="398">
        <v>79078.95</v>
      </c>
      <c r="G19" s="398">
        <v>10507.27</v>
      </c>
      <c r="H19" s="398" t="s">
        <v>185</v>
      </c>
      <c r="I19" s="398" t="s">
        <v>185</v>
      </c>
      <c r="J19" s="398" t="s">
        <v>185</v>
      </c>
      <c r="K19" s="398">
        <v>46209.04</v>
      </c>
      <c r="L19" s="398"/>
    </row>
    <row r="20" spans="4:12" ht="11.25">
      <c r="D20" s="378" t="s">
        <v>526</v>
      </c>
      <c r="E20" s="398">
        <v>349124</v>
      </c>
      <c r="F20" s="398">
        <v>145272</v>
      </c>
      <c r="G20" s="398">
        <v>135546</v>
      </c>
      <c r="H20" s="398">
        <v>260</v>
      </c>
      <c r="I20" s="398">
        <v>10048</v>
      </c>
      <c r="J20" s="398">
        <v>670</v>
      </c>
      <c r="K20" s="398">
        <v>67874</v>
      </c>
      <c r="L20" s="398"/>
    </row>
    <row r="21" spans="4:12" ht="11.25">
      <c r="D21" s="378" t="s">
        <v>219</v>
      </c>
      <c r="E21" s="398">
        <v>5146612.44</v>
      </c>
      <c r="F21" s="398">
        <v>384728.73</v>
      </c>
      <c r="G21" s="398">
        <v>1039990.57</v>
      </c>
      <c r="H21" s="398">
        <v>268028.17</v>
      </c>
      <c r="I21" s="398" t="s">
        <v>185</v>
      </c>
      <c r="J21" s="398" t="s">
        <v>185</v>
      </c>
      <c r="K21" s="398">
        <v>1595644.36</v>
      </c>
      <c r="L21" s="398"/>
    </row>
    <row r="22" spans="4:12" ht="11.25">
      <c r="D22" s="378" t="s">
        <v>220</v>
      </c>
      <c r="E22" s="398">
        <v>120889.34</v>
      </c>
      <c r="F22" s="398">
        <v>292336.77</v>
      </c>
      <c r="G22" s="398">
        <v>25474.08</v>
      </c>
      <c r="H22" s="398">
        <v>79092.65</v>
      </c>
      <c r="I22" s="398">
        <v>108227.32</v>
      </c>
      <c r="J22" s="398">
        <v>15452.47</v>
      </c>
      <c r="K22" s="398">
        <v>75342.05</v>
      </c>
      <c r="L22" s="398"/>
    </row>
    <row r="23" spans="4:12" ht="11.25">
      <c r="D23" s="378" t="s">
        <v>221</v>
      </c>
      <c r="E23" s="398">
        <v>65388.02</v>
      </c>
      <c r="F23" s="398">
        <v>129188.83</v>
      </c>
      <c r="G23" s="398">
        <v>50293.17</v>
      </c>
      <c r="H23" s="398">
        <v>1647.72</v>
      </c>
      <c r="I23" s="398">
        <v>19896.85</v>
      </c>
      <c r="J23" s="398">
        <v>2946.44</v>
      </c>
      <c r="K23" s="398">
        <v>20635.9</v>
      </c>
      <c r="L23" s="398"/>
    </row>
    <row r="24" spans="4:12" ht="11.25">
      <c r="D24" s="378" t="s">
        <v>222</v>
      </c>
      <c r="E24" s="398">
        <v>736438.41</v>
      </c>
      <c r="F24" s="398">
        <v>722163.58</v>
      </c>
      <c r="G24" s="398">
        <v>356320.3</v>
      </c>
      <c r="H24" s="398">
        <v>41655.03</v>
      </c>
      <c r="I24" s="398">
        <v>59686.74</v>
      </c>
      <c r="J24" s="398">
        <v>2089.23</v>
      </c>
      <c r="K24" s="398">
        <v>572404.24</v>
      </c>
      <c r="L24" s="398"/>
    </row>
    <row r="25" spans="4:12" ht="11.25">
      <c r="D25" s="378" t="s">
        <v>531</v>
      </c>
      <c r="E25" s="398">
        <v>557140.39</v>
      </c>
      <c r="F25" s="398" t="s">
        <v>185</v>
      </c>
      <c r="G25" s="398">
        <v>118538.21</v>
      </c>
      <c r="H25" s="398" t="s">
        <v>185</v>
      </c>
      <c r="I25" s="398" t="s">
        <v>185</v>
      </c>
      <c r="J25" s="398" t="s">
        <v>185</v>
      </c>
      <c r="K25" s="398">
        <v>284945.54</v>
      </c>
      <c r="L25" s="398"/>
    </row>
    <row r="26" spans="4:12" ht="11.25">
      <c r="D26" s="378" t="s">
        <v>223</v>
      </c>
      <c r="E26" s="398">
        <v>430202.54</v>
      </c>
      <c r="F26" s="398">
        <v>147884.11</v>
      </c>
      <c r="G26" s="398">
        <v>304768.92</v>
      </c>
      <c r="H26" s="398">
        <v>29380.6</v>
      </c>
      <c r="I26" s="398">
        <v>37856.55</v>
      </c>
      <c r="J26" s="398">
        <v>3614.36</v>
      </c>
      <c r="K26" s="398">
        <v>192272.54</v>
      </c>
      <c r="L26" s="398"/>
    </row>
    <row r="27" spans="4:12" ht="11.25">
      <c r="D27" s="378" t="s">
        <v>516</v>
      </c>
      <c r="E27" s="398">
        <v>4846559.4</v>
      </c>
      <c r="F27" s="398">
        <v>413948.93</v>
      </c>
      <c r="G27" s="398" t="s">
        <v>185</v>
      </c>
      <c r="H27" s="398" t="s">
        <v>185</v>
      </c>
      <c r="I27" s="398" t="s">
        <v>185</v>
      </c>
      <c r="J27" s="398" t="s">
        <v>185</v>
      </c>
      <c r="K27" s="398">
        <v>5364491.67</v>
      </c>
      <c r="L27" s="398"/>
    </row>
    <row r="28" spans="4:12" ht="11.25">
      <c r="D28" s="378" t="s">
        <v>530</v>
      </c>
      <c r="E28" s="398">
        <v>145600</v>
      </c>
      <c r="F28" s="398">
        <v>165400</v>
      </c>
      <c r="G28" s="398">
        <v>31100</v>
      </c>
      <c r="H28" s="398" t="s">
        <v>185</v>
      </c>
      <c r="I28" s="398" t="s">
        <v>185</v>
      </c>
      <c r="J28" s="398" t="s">
        <v>185</v>
      </c>
      <c r="K28" s="398">
        <v>303500</v>
      </c>
      <c r="L28" s="398"/>
    </row>
    <row r="29" spans="4:12" ht="11.25">
      <c r="D29" s="378" t="s">
        <v>183</v>
      </c>
      <c r="E29" s="398">
        <v>3103.3</v>
      </c>
      <c r="F29" s="398">
        <v>7167.4</v>
      </c>
      <c r="G29" s="398" t="s">
        <v>185</v>
      </c>
      <c r="H29" s="398">
        <v>1199.66</v>
      </c>
      <c r="I29" s="398">
        <v>949.19</v>
      </c>
      <c r="J29" s="398">
        <v>403.1</v>
      </c>
      <c r="K29" s="398">
        <v>26655.78</v>
      </c>
      <c r="L29" s="398"/>
    </row>
    <row r="30" spans="4:12" ht="11.25">
      <c r="D30" s="378" t="s">
        <v>515</v>
      </c>
      <c r="E30" s="398">
        <v>1527824.25</v>
      </c>
      <c r="F30" s="398" t="s">
        <v>185</v>
      </c>
      <c r="G30" s="398">
        <v>810988.51</v>
      </c>
      <c r="H30" s="398">
        <v>72746.83</v>
      </c>
      <c r="I30" s="398" t="s">
        <v>185</v>
      </c>
      <c r="J30" s="398">
        <v>157810.52</v>
      </c>
      <c r="K30" s="398">
        <v>3525806.06</v>
      </c>
      <c r="L30" s="398"/>
    </row>
    <row r="31" spans="4:12" ht="11.25">
      <c r="D31" s="378" t="s">
        <v>224</v>
      </c>
      <c r="E31" s="398" t="s">
        <v>185</v>
      </c>
      <c r="F31" s="398" t="s">
        <v>185</v>
      </c>
      <c r="G31" s="398">
        <v>1197000</v>
      </c>
      <c r="H31" s="398" t="s">
        <v>185</v>
      </c>
      <c r="I31" s="398" t="s">
        <v>185</v>
      </c>
      <c r="J31" s="398" t="s">
        <v>185</v>
      </c>
      <c r="K31" s="398">
        <v>1844000</v>
      </c>
      <c r="L31" s="398"/>
    </row>
    <row r="32" spans="4:12" ht="11.25">
      <c r="D32" s="378" t="s">
        <v>535</v>
      </c>
      <c r="E32" s="398">
        <v>398178.76</v>
      </c>
      <c r="F32" s="398">
        <v>725129.42</v>
      </c>
      <c r="G32" s="398">
        <v>64990.96</v>
      </c>
      <c r="H32" s="398">
        <v>37672.3</v>
      </c>
      <c r="I32" s="398" t="s">
        <v>185</v>
      </c>
      <c r="J32" s="398" t="s">
        <v>185</v>
      </c>
      <c r="K32" s="398">
        <v>172643.92</v>
      </c>
      <c r="L32" s="398"/>
    </row>
    <row r="33" spans="4:12" ht="11.25">
      <c r="D33" s="378" t="s">
        <v>538</v>
      </c>
      <c r="E33" s="398">
        <v>794361.53</v>
      </c>
      <c r="F33" s="398">
        <v>315201.77</v>
      </c>
      <c r="G33" s="398">
        <v>108291.87</v>
      </c>
      <c r="H33" s="398">
        <v>2487.56</v>
      </c>
      <c r="I33" s="398">
        <v>3537.87</v>
      </c>
      <c r="J33" s="398">
        <v>55.28</v>
      </c>
      <c r="K33" s="398">
        <v>477943.62</v>
      </c>
      <c r="L33" s="398"/>
    </row>
    <row r="34" spans="4:12" ht="11.25">
      <c r="D34" s="378" t="s">
        <v>225</v>
      </c>
      <c r="E34" s="398">
        <v>3753.82</v>
      </c>
      <c r="F34" s="398">
        <v>2115.27</v>
      </c>
      <c r="G34" s="398">
        <v>1253.27</v>
      </c>
      <c r="H34" s="398">
        <v>149.5</v>
      </c>
      <c r="I34" s="398">
        <v>146710.23</v>
      </c>
      <c r="J34" s="398" t="s">
        <v>185</v>
      </c>
      <c r="K34" s="398">
        <v>825.07</v>
      </c>
      <c r="L34" s="398"/>
    </row>
    <row r="35" spans="5:11" ht="11.25">
      <c r="E35" s="399"/>
      <c r="F35" s="399"/>
      <c r="G35" s="400"/>
      <c r="H35" s="400"/>
      <c r="I35" s="400"/>
      <c r="J35" s="400"/>
      <c r="K35" s="400"/>
    </row>
    <row r="36" ht="11.25">
      <c r="D36" s="378" t="s">
        <v>160</v>
      </c>
    </row>
    <row r="37" ht="11.25">
      <c r="D37" s="378" t="s">
        <v>226</v>
      </c>
    </row>
    <row r="38" ht="11.25">
      <c r="D38" s="378" t="s">
        <v>211</v>
      </c>
    </row>
    <row r="39" ht="11.25">
      <c r="D39" s="378" t="s">
        <v>227</v>
      </c>
    </row>
    <row r="40" ht="11.25">
      <c r="D40" s="378" t="s">
        <v>141</v>
      </c>
    </row>
    <row r="42" spans="5:11" ht="11.25">
      <c r="E42" s="397"/>
      <c r="F42" s="397"/>
      <c r="G42" s="397"/>
      <c r="H42" s="397"/>
      <c r="I42" s="397"/>
      <c r="J42" s="397"/>
      <c r="K42" s="397"/>
    </row>
    <row r="43" spans="5:11" ht="11.25">
      <c r="E43" s="397"/>
      <c r="F43" s="397"/>
      <c r="G43" s="397"/>
      <c r="H43" s="397"/>
      <c r="I43" s="397"/>
      <c r="J43" s="397"/>
      <c r="K43" s="397"/>
    </row>
    <row r="44" ht="11.25">
      <c r="A44" s="380" t="s">
        <v>461</v>
      </c>
    </row>
    <row r="45" ht="11.25">
      <c r="A45" s="383" t="s">
        <v>228</v>
      </c>
    </row>
    <row r="47" ht="11.25">
      <c r="F47" s="401"/>
    </row>
    <row r="48" ht="11.25">
      <c r="F48" s="401"/>
    </row>
    <row r="49" ht="11.25">
      <c r="F49" s="401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97"/>
  <sheetViews>
    <sheetView showGridLines="0" workbookViewId="0" topLeftCell="A1">
      <selection activeCell="A1" sqref="A1"/>
    </sheetView>
  </sheetViews>
  <sheetFormatPr defaultColWidth="12.83203125" defaultRowHeight="11.25"/>
  <cols>
    <col min="1" max="3" width="6.33203125" style="3" customWidth="1"/>
    <col min="4" max="4" width="36.16015625" style="3" customWidth="1"/>
    <col min="5" max="5" width="18.16015625" style="3" customWidth="1"/>
    <col min="6" max="7" width="17.5" style="3" bestFit="1" customWidth="1"/>
    <col min="8" max="10" width="12.83203125" style="3" customWidth="1"/>
    <col min="11" max="11" width="98.83203125" style="3" customWidth="1"/>
    <col min="12" max="16384" width="12.83203125" style="3" customWidth="1"/>
  </cols>
  <sheetData>
    <row r="1" ht="12.75">
      <c r="A1" s="1"/>
    </row>
    <row r="2" spans="1:4" ht="11.25">
      <c r="A2" s="5"/>
      <c r="D2" s="6" t="s">
        <v>444</v>
      </c>
    </row>
    <row r="3" ht="11.25">
      <c r="D3" s="6" t="s">
        <v>445</v>
      </c>
    </row>
    <row r="4" ht="11.25">
      <c r="D4" s="6" t="s">
        <v>446</v>
      </c>
    </row>
    <row r="5" ht="11.25">
      <c r="D5" s="17"/>
    </row>
    <row r="6" ht="11.25">
      <c r="D6" s="18" t="s">
        <v>397</v>
      </c>
    </row>
    <row r="7" spans="2:7" ht="11.25">
      <c r="B7" s="17"/>
      <c r="C7" s="17"/>
      <c r="D7" s="18" t="s">
        <v>487</v>
      </c>
      <c r="E7" s="17"/>
      <c r="F7" s="17"/>
      <c r="G7" s="17"/>
    </row>
    <row r="8" spans="2:7" ht="11.25">
      <c r="B8" s="17"/>
      <c r="C8" s="17"/>
      <c r="D8" s="18"/>
      <c r="E8" s="17"/>
      <c r="F8" s="17"/>
      <c r="G8" s="17"/>
    </row>
    <row r="9" spans="2:7" ht="11.25">
      <c r="B9" s="17"/>
      <c r="C9" s="17"/>
      <c r="D9" s="17"/>
      <c r="E9" s="451" t="s">
        <v>488</v>
      </c>
      <c r="F9" s="451"/>
      <c r="G9" s="17"/>
    </row>
    <row r="10" spans="2:7" ht="11.25">
      <c r="B10" s="17"/>
      <c r="C10" s="17"/>
      <c r="D10" s="17"/>
      <c r="E10" s="20">
        <v>1996</v>
      </c>
      <c r="F10" s="20">
        <v>2006</v>
      </c>
      <c r="G10" s="17"/>
    </row>
    <row r="11" spans="2:7" ht="11.25">
      <c r="B11" s="17"/>
      <c r="C11" s="17"/>
      <c r="D11" s="17" t="s">
        <v>453</v>
      </c>
      <c r="E11" s="35">
        <v>8668885.84264</v>
      </c>
      <c r="F11" s="35">
        <v>7809217.117831001</v>
      </c>
      <c r="G11" s="17"/>
    </row>
    <row r="12" spans="2:7" ht="11.25">
      <c r="B12" s="17"/>
      <c r="C12" s="17"/>
      <c r="D12" s="17" t="s">
        <v>454</v>
      </c>
      <c r="E12" s="35">
        <v>339167.538882</v>
      </c>
      <c r="F12" s="35">
        <v>217741.07077399996</v>
      </c>
      <c r="G12" s="17"/>
    </row>
    <row r="13" spans="2:7" ht="11.25">
      <c r="B13" s="17"/>
      <c r="C13" s="17"/>
      <c r="D13" s="17" t="s">
        <v>455</v>
      </c>
      <c r="E13" s="35">
        <v>5502019.508946</v>
      </c>
      <c r="F13" s="35">
        <v>3744535.502858</v>
      </c>
      <c r="G13" s="17"/>
    </row>
    <row r="14" spans="2:7" ht="11.25">
      <c r="B14" s="17"/>
      <c r="C14" s="17"/>
      <c r="D14" s="17" t="s">
        <v>456</v>
      </c>
      <c r="E14" s="35">
        <v>11801191.327885</v>
      </c>
      <c r="F14" s="35">
        <v>6394780.063928001</v>
      </c>
      <c r="G14" s="17"/>
    </row>
    <row r="15" spans="2:7" ht="11.25">
      <c r="B15" s="17"/>
      <c r="C15" s="17"/>
      <c r="D15" s="17" t="s">
        <v>457</v>
      </c>
      <c r="E15" s="35">
        <v>3759176.697737</v>
      </c>
      <c r="F15" s="35">
        <v>4834170.107002</v>
      </c>
      <c r="G15" s="17"/>
    </row>
    <row r="16" spans="2:7" ht="11.25">
      <c r="B16" s="17"/>
      <c r="C16" s="17"/>
      <c r="D16" s="17" t="s">
        <v>458</v>
      </c>
      <c r="E16" s="35">
        <v>1669067.2234490002</v>
      </c>
      <c r="F16" s="35">
        <v>1194564.185672</v>
      </c>
      <c r="G16" s="17"/>
    </row>
    <row r="17" spans="2:7" ht="11.25">
      <c r="B17" s="17"/>
      <c r="C17" s="17"/>
      <c r="D17" s="17" t="s">
        <v>459</v>
      </c>
      <c r="E17" s="35">
        <v>31739508.139539</v>
      </c>
      <c r="F17" s="35">
        <v>24195008.048065003</v>
      </c>
      <c r="G17" s="17"/>
    </row>
    <row r="18" spans="2:7" ht="11.25">
      <c r="B18" s="17"/>
      <c r="C18" s="17"/>
      <c r="D18" s="17"/>
      <c r="E18" s="17"/>
      <c r="F18" s="17"/>
      <c r="G18" s="17"/>
    </row>
    <row r="19" spans="2:7" ht="11.25">
      <c r="B19" s="17"/>
      <c r="C19" s="17"/>
      <c r="D19" s="17" t="s">
        <v>463</v>
      </c>
      <c r="E19" s="17"/>
      <c r="F19" s="32"/>
      <c r="G19" s="17"/>
    </row>
    <row r="20" spans="2:7" ht="11.25">
      <c r="B20" s="17"/>
      <c r="C20" s="17"/>
      <c r="D20" s="24" t="s">
        <v>464</v>
      </c>
      <c r="E20" s="17"/>
      <c r="F20" s="17"/>
      <c r="G20" s="17"/>
    </row>
    <row r="21" spans="2:7" ht="11.25">
      <c r="B21" s="17"/>
      <c r="C21" s="17"/>
      <c r="D21" s="17"/>
      <c r="E21" s="17"/>
      <c r="F21" s="17"/>
      <c r="G21" s="17"/>
    </row>
    <row r="22" spans="2:7" ht="11.25">
      <c r="B22" s="17"/>
      <c r="C22" s="17"/>
      <c r="D22" s="26" t="s">
        <v>461</v>
      </c>
      <c r="E22" s="17"/>
      <c r="F22" s="17"/>
      <c r="G22" s="17"/>
    </row>
    <row r="23" spans="2:7" ht="11.25">
      <c r="B23" s="17"/>
      <c r="C23" s="17"/>
      <c r="D23" s="17" t="s">
        <v>466</v>
      </c>
      <c r="E23" s="17"/>
      <c r="F23" s="17"/>
      <c r="G23" s="17"/>
    </row>
    <row r="26" ht="11.25"/>
    <row r="27" ht="11.25">
      <c r="D27" s="33"/>
    </row>
    <row r="28" ht="11.25">
      <c r="D28" s="36"/>
    </row>
    <row r="29" spans="8:9" ht="11.25">
      <c r="H29" s="17"/>
      <c r="I29" s="17"/>
    </row>
    <row r="30" spans="8:9" ht="11.25">
      <c r="H30" s="17"/>
      <c r="I30" s="17"/>
    </row>
    <row r="31" spans="8:9" ht="11.25">
      <c r="H31" s="17"/>
      <c r="I31" s="17"/>
    </row>
    <row r="32" spans="8:9" ht="11.25">
      <c r="H32" s="17"/>
      <c r="I32" s="17"/>
    </row>
    <row r="33" spans="8:9" ht="11.25">
      <c r="H33" s="17"/>
      <c r="I33" s="17"/>
    </row>
    <row r="34" spans="8:9" ht="11.25">
      <c r="H34" s="17"/>
      <c r="I34" s="17"/>
    </row>
    <row r="35" spans="8:9" ht="11.25">
      <c r="H35" s="17"/>
      <c r="I35" s="17"/>
    </row>
    <row r="36" spans="8:9" ht="11.25">
      <c r="H36" s="17"/>
      <c r="I36" s="17"/>
    </row>
    <row r="37" spans="8:9" ht="11.25">
      <c r="H37" s="17"/>
      <c r="I37" s="17"/>
    </row>
    <row r="38" spans="8:9" ht="11.25">
      <c r="H38" s="17"/>
      <c r="I38" s="17"/>
    </row>
    <row r="39" spans="8:9" ht="11.25">
      <c r="H39" s="17"/>
      <c r="I39" s="17"/>
    </row>
    <row r="40" spans="8:9" ht="11.25">
      <c r="H40" s="17"/>
      <c r="I40" s="17"/>
    </row>
    <row r="41" spans="8:9" ht="11.25">
      <c r="H41" s="17"/>
      <c r="I41" s="17"/>
    </row>
    <row r="42" spans="7:9" ht="11.25">
      <c r="G42" s="37"/>
      <c r="H42" s="38"/>
      <c r="I42" s="39"/>
    </row>
    <row r="43" spans="5:9" ht="11.25">
      <c r="E43" s="23"/>
      <c r="F43" s="23"/>
      <c r="G43" s="37"/>
      <c r="H43" s="40"/>
      <c r="I43" s="17"/>
    </row>
    <row r="44" spans="5:8" ht="11.25">
      <c r="E44" s="23"/>
      <c r="F44" s="23"/>
      <c r="G44" s="37"/>
      <c r="H44" s="28"/>
    </row>
    <row r="45" spans="5:8" ht="11.25">
      <c r="E45" s="23"/>
      <c r="F45" s="23"/>
      <c r="G45" s="28"/>
      <c r="H45" s="28"/>
    </row>
    <row r="46" spans="5:8" ht="11.25">
      <c r="E46" s="23"/>
      <c r="F46" s="23"/>
      <c r="G46" s="28"/>
      <c r="H46" s="28"/>
    </row>
    <row r="47" spans="5:8" ht="11.25">
      <c r="E47" s="23"/>
      <c r="F47" s="23"/>
      <c r="G47" s="28"/>
      <c r="H47" s="28"/>
    </row>
    <row r="48" spans="5:8" ht="11.25">
      <c r="E48" s="23"/>
      <c r="F48" s="23"/>
      <c r="G48" s="28"/>
      <c r="H48" s="28"/>
    </row>
    <row r="49" spans="5:8" ht="11.25">
      <c r="E49" s="23"/>
      <c r="F49" s="23"/>
      <c r="G49" s="29"/>
      <c r="H49" s="29"/>
    </row>
    <row r="51" ht="6.75" customHeight="1"/>
    <row r="52" spans="3:4" s="30" customFormat="1" ht="11.25">
      <c r="C52" s="3"/>
      <c r="D52" s="3"/>
    </row>
    <row r="53" spans="3:4" s="30" customFormat="1" ht="11.25">
      <c r="C53" s="3"/>
      <c r="D53" s="3"/>
    </row>
    <row r="54" spans="3:4" s="30" customFormat="1" ht="11.25">
      <c r="C54" s="3"/>
      <c r="D54" s="3"/>
    </row>
    <row r="55" spans="3:4" s="30" customFormat="1" ht="11.25">
      <c r="C55" s="3"/>
      <c r="D55" s="3"/>
    </row>
    <row r="56" spans="3:4" s="30" customFormat="1" ht="11.25">
      <c r="C56" s="3"/>
      <c r="D56" s="3"/>
    </row>
    <row r="57" spans="3:4" s="30" customFormat="1" ht="11.25">
      <c r="C57" s="3"/>
      <c r="D57" s="3"/>
    </row>
    <row r="58" spans="3:14" s="30" customFormat="1" ht="11.25">
      <c r="C58" s="3"/>
      <c r="D58" s="3"/>
      <c r="I58" s="31"/>
      <c r="J58" s="31"/>
      <c r="K58" s="31"/>
      <c r="L58" s="31"/>
      <c r="M58" s="31"/>
      <c r="N58" s="31"/>
    </row>
    <row r="59" spans="3:14" s="30" customFormat="1" ht="11.25">
      <c r="C59" s="3"/>
      <c r="D59" s="3"/>
      <c r="I59" s="31"/>
      <c r="J59" s="31"/>
      <c r="K59" s="31"/>
      <c r="L59" s="31"/>
      <c r="M59" s="31"/>
      <c r="N59" s="31"/>
    </row>
    <row r="60" spans="3:14" s="30" customFormat="1" ht="11.25">
      <c r="C60" s="3"/>
      <c r="D60" s="3"/>
      <c r="I60" s="31"/>
      <c r="J60" s="31"/>
      <c r="K60" s="31"/>
      <c r="L60" s="31"/>
      <c r="M60" s="31"/>
      <c r="N60" s="31"/>
    </row>
    <row r="61" spans="3:14" s="30" customFormat="1" ht="11.25">
      <c r="C61" s="3"/>
      <c r="D61" s="3"/>
      <c r="I61" s="31"/>
      <c r="J61" s="31"/>
      <c r="K61" s="31"/>
      <c r="L61" s="31"/>
      <c r="M61" s="31"/>
      <c r="N61" s="31"/>
    </row>
    <row r="62" spans="3:14" s="30" customFormat="1" ht="11.25">
      <c r="C62" s="3"/>
      <c r="D62" s="3"/>
      <c r="I62" s="31"/>
      <c r="J62" s="31"/>
      <c r="K62" s="31"/>
      <c r="L62" s="31"/>
      <c r="M62" s="31"/>
      <c r="N62" s="31"/>
    </row>
    <row r="63" spans="3:14" s="30" customFormat="1" ht="11.25">
      <c r="C63" s="3"/>
      <c r="D63" s="3"/>
      <c r="I63" s="31"/>
      <c r="J63" s="31"/>
      <c r="K63" s="31"/>
      <c r="L63" s="31"/>
      <c r="M63" s="31"/>
      <c r="N63" s="31"/>
    </row>
    <row r="64" spans="3:14" s="30" customFormat="1" ht="11.25">
      <c r="C64" s="3"/>
      <c r="D64" s="3"/>
      <c r="I64" s="31"/>
      <c r="J64" s="31"/>
      <c r="K64" s="31"/>
      <c r="L64" s="31"/>
      <c r="M64" s="31"/>
      <c r="N64" s="31"/>
    </row>
    <row r="65" spans="9:14" s="30" customFormat="1" ht="11.25">
      <c r="I65" s="31"/>
      <c r="J65" s="31"/>
      <c r="K65" s="31"/>
      <c r="L65" s="31"/>
      <c r="M65" s="31"/>
      <c r="N65" s="31"/>
    </row>
    <row r="66" spans="9:14" s="30" customFormat="1" ht="11.25">
      <c r="I66" s="31"/>
      <c r="J66" s="31"/>
      <c r="K66" s="31"/>
      <c r="L66" s="31"/>
      <c r="M66" s="31"/>
      <c r="N66" s="31"/>
    </row>
    <row r="67" spans="9:14" s="30" customFormat="1" ht="11.25">
      <c r="I67" s="31"/>
      <c r="J67" s="31"/>
      <c r="K67" s="31"/>
      <c r="L67" s="31"/>
      <c r="M67" s="31"/>
      <c r="N67" s="31"/>
    </row>
    <row r="68" spans="9:14" s="30" customFormat="1" ht="11.25">
      <c r="I68" s="31"/>
      <c r="J68" s="31"/>
      <c r="K68" s="31"/>
      <c r="L68" s="31"/>
      <c r="M68" s="31"/>
      <c r="N68" s="31"/>
    </row>
    <row r="69" spans="9:14" s="30" customFormat="1" ht="11.25">
      <c r="I69" s="31"/>
      <c r="J69" s="31"/>
      <c r="K69" s="31"/>
      <c r="L69" s="31"/>
      <c r="M69" s="31"/>
      <c r="N69" s="31"/>
    </row>
    <row r="70" spans="9:14" s="30" customFormat="1" ht="11.25">
      <c r="I70" s="31"/>
      <c r="J70" s="31"/>
      <c r="K70" s="31"/>
      <c r="L70" s="31"/>
      <c r="M70" s="31"/>
      <c r="N70" s="31"/>
    </row>
    <row r="71" spans="9:14" s="30" customFormat="1" ht="11.25">
      <c r="I71" s="31"/>
      <c r="J71" s="31"/>
      <c r="K71" s="31"/>
      <c r="L71" s="31"/>
      <c r="M71" s="31"/>
      <c r="N71" s="31"/>
    </row>
    <row r="72" spans="9:14" s="30" customFormat="1" ht="11.25">
      <c r="I72" s="31"/>
      <c r="J72" s="31"/>
      <c r="K72" s="31"/>
      <c r="L72" s="31"/>
      <c r="M72" s="31"/>
      <c r="N72" s="31"/>
    </row>
    <row r="73" spans="9:14" s="30" customFormat="1" ht="11.25">
      <c r="I73" s="31"/>
      <c r="J73" s="31"/>
      <c r="K73" s="31"/>
      <c r="L73" s="31"/>
      <c r="M73" s="31"/>
      <c r="N73" s="31"/>
    </row>
    <row r="74" spans="9:14" s="30" customFormat="1" ht="11.25">
      <c r="I74" s="31"/>
      <c r="J74" s="31"/>
      <c r="K74" s="31"/>
      <c r="L74" s="31"/>
      <c r="M74" s="31"/>
      <c r="N74" s="31"/>
    </row>
    <row r="75" spans="9:14" s="30" customFormat="1" ht="11.25">
      <c r="I75" s="31"/>
      <c r="J75" s="31"/>
      <c r="K75" s="31"/>
      <c r="L75" s="31"/>
      <c r="M75" s="31"/>
      <c r="N75" s="31"/>
    </row>
    <row r="76" spans="9:14" s="30" customFormat="1" ht="11.25">
      <c r="I76" s="31"/>
      <c r="J76" s="31"/>
      <c r="K76" s="31"/>
      <c r="L76" s="31"/>
      <c r="M76" s="31"/>
      <c r="N76" s="31"/>
    </row>
    <row r="77" spans="9:14" s="30" customFormat="1" ht="11.25">
      <c r="I77" s="31"/>
      <c r="J77" s="31"/>
      <c r="K77" s="31"/>
      <c r="L77" s="31"/>
      <c r="M77" s="31"/>
      <c r="N77" s="31"/>
    </row>
    <row r="78" spans="9:14" s="30" customFormat="1" ht="11.25">
      <c r="I78" s="31"/>
      <c r="J78" s="31"/>
      <c r="K78" s="31"/>
      <c r="L78" s="31"/>
      <c r="M78" s="31"/>
      <c r="N78" s="31"/>
    </row>
    <row r="79" spans="9:14" s="30" customFormat="1" ht="11.25">
      <c r="I79" s="31"/>
      <c r="J79" s="31"/>
      <c r="K79" s="31"/>
      <c r="L79" s="31"/>
      <c r="M79" s="31"/>
      <c r="N79" s="31"/>
    </row>
    <row r="80" spans="9:14" s="30" customFormat="1" ht="11.25">
      <c r="I80" s="31"/>
      <c r="J80" s="31"/>
      <c r="K80" s="31"/>
      <c r="L80" s="31"/>
      <c r="M80" s="31"/>
      <c r="N80" s="31"/>
    </row>
    <row r="81" spans="9:14" s="30" customFormat="1" ht="11.25">
      <c r="I81" s="31"/>
      <c r="J81" s="31"/>
      <c r="K81" s="31"/>
      <c r="L81" s="31"/>
      <c r="M81" s="31"/>
      <c r="N81" s="31"/>
    </row>
    <row r="82" spans="9:14" s="30" customFormat="1" ht="11.25">
      <c r="I82" s="31"/>
      <c r="J82" s="31"/>
      <c r="K82" s="31"/>
      <c r="L82" s="31"/>
      <c r="M82" s="31"/>
      <c r="N82" s="31"/>
    </row>
    <row r="83" spans="9:14" s="30" customFormat="1" ht="11.25">
      <c r="I83" s="31"/>
      <c r="J83" s="31"/>
      <c r="K83" s="31"/>
      <c r="L83" s="31"/>
      <c r="M83" s="31"/>
      <c r="N83" s="31"/>
    </row>
    <row r="84" spans="9:14" s="30" customFormat="1" ht="11.25">
      <c r="I84" s="31"/>
      <c r="J84" s="31"/>
      <c r="K84" s="31"/>
      <c r="L84" s="31"/>
      <c r="M84" s="31"/>
      <c r="N84" s="31"/>
    </row>
    <row r="85" spans="9:14" s="30" customFormat="1" ht="11.25">
      <c r="I85" s="31"/>
      <c r="J85" s="31"/>
      <c r="K85" s="31"/>
      <c r="L85" s="31"/>
      <c r="M85" s="31"/>
      <c r="N85" s="31"/>
    </row>
    <row r="86" spans="9:14" s="30" customFormat="1" ht="11.25">
      <c r="I86" s="31"/>
      <c r="J86" s="31"/>
      <c r="K86" s="31"/>
      <c r="L86" s="31"/>
      <c r="M86" s="31"/>
      <c r="N86" s="31"/>
    </row>
    <row r="87" spans="9:14" s="30" customFormat="1" ht="11.25">
      <c r="I87" s="31"/>
      <c r="J87" s="31"/>
      <c r="K87" s="31"/>
      <c r="L87" s="31"/>
      <c r="M87" s="31"/>
      <c r="N87" s="31"/>
    </row>
    <row r="88" spans="9:14" s="30" customFormat="1" ht="11.25">
      <c r="I88" s="31"/>
      <c r="J88" s="31"/>
      <c r="K88" s="31"/>
      <c r="L88" s="31"/>
      <c r="M88" s="31"/>
      <c r="N88" s="31"/>
    </row>
    <row r="89" spans="9:14" s="30" customFormat="1" ht="11.25">
      <c r="I89" s="31"/>
      <c r="J89" s="31"/>
      <c r="K89" s="31"/>
      <c r="L89" s="31"/>
      <c r="M89" s="31"/>
      <c r="N89" s="31"/>
    </row>
    <row r="90" spans="9:14" s="30" customFormat="1" ht="11.25">
      <c r="I90" s="31"/>
      <c r="J90" s="31"/>
      <c r="K90" s="31"/>
      <c r="L90" s="31"/>
      <c r="M90" s="31"/>
      <c r="N90" s="31"/>
    </row>
    <row r="91" spans="9:14" s="30" customFormat="1" ht="11.25">
      <c r="I91" s="31"/>
      <c r="J91" s="31"/>
      <c r="K91" s="31"/>
      <c r="L91" s="31"/>
      <c r="M91" s="31"/>
      <c r="N91" s="31"/>
    </row>
    <row r="92" spans="9:14" s="30" customFormat="1" ht="11.25">
      <c r="I92" s="31"/>
      <c r="J92" s="31"/>
      <c r="K92" s="31"/>
      <c r="L92" s="31"/>
      <c r="M92" s="31"/>
      <c r="N92" s="31"/>
    </row>
    <row r="93" spans="9:14" s="30" customFormat="1" ht="11.25">
      <c r="I93" s="31"/>
      <c r="J93" s="31"/>
      <c r="K93" s="31"/>
      <c r="L93" s="31"/>
      <c r="M93" s="31"/>
      <c r="N93" s="31"/>
    </row>
    <row r="94" spans="9:14" s="30" customFormat="1" ht="11.25">
      <c r="I94" s="31"/>
      <c r="J94" s="31"/>
      <c r="K94" s="31"/>
      <c r="L94" s="31"/>
      <c r="M94" s="31"/>
      <c r="N94" s="31"/>
    </row>
    <row r="95" spans="9:14" s="30" customFormat="1" ht="11.25">
      <c r="I95" s="31"/>
      <c r="J95" s="31"/>
      <c r="K95" s="31"/>
      <c r="L95" s="31"/>
      <c r="M95" s="31"/>
      <c r="N95" s="31"/>
    </row>
    <row r="96" spans="9:14" s="30" customFormat="1" ht="11.25">
      <c r="I96" s="31"/>
      <c r="J96" s="31"/>
      <c r="K96" s="31"/>
      <c r="L96" s="31"/>
      <c r="M96" s="31"/>
      <c r="N96" s="31"/>
    </row>
    <row r="97" spans="9:14" s="30" customFormat="1" ht="11.25">
      <c r="I97" s="31"/>
      <c r="J97" s="31"/>
      <c r="K97" s="31"/>
      <c r="L97" s="31"/>
      <c r="M97" s="31"/>
      <c r="N97" s="31"/>
    </row>
    <row r="98" s="30" customFormat="1" ht="11.25"/>
    <row r="99" s="30" customFormat="1" ht="11.25"/>
    <row r="100" s="30" customFormat="1" ht="11.25"/>
    <row r="101" s="30" customFormat="1" ht="11.25"/>
    <row r="102" s="30" customFormat="1" ht="11.25"/>
    <row r="103" s="30" customFormat="1" ht="11.25"/>
    <row r="104" s="30" customFormat="1" ht="11.25"/>
    <row r="105" s="30" customFormat="1" ht="11.25"/>
    <row r="106" s="30" customFormat="1" ht="11.25"/>
    <row r="107" s="30" customFormat="1" ht="11.25"/>
    <row r="108" s="30" customFormat="1" ht="11.25"/>
    <row r="109" s="30" customFormat="1" ht="11.25"/>
  </sheetData>
  <sheetProtection/>
  <mergeCells count="1">
    <mergeCell ref="E9:F9"/>
  </mergeCells>
  <printOptions/>
  <pageMargins left="0.75" right="0.75" top="1" bottom="1" header="0.5" footer="0.5"/>
  <pageSetup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euil3"/>
  <dimension ref="A2:E43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1.33203125" style="378" customWidth="1"/>
    <col min="4" max="4" width="17" style="378" customWidth="1"/>
    <col min="5" max="5" width="6.66015625" style="378" customWidth="1"/>
    <col min="6" max="6" width="7.16015625" style="378" customWidth="1"/>
    <col min="7" max="7" width="7.5" style="378" customWidth="1"/>
    <col min="8" max="8" width="8.66015625" style="378" customWidth="1"/>
    <col min="9" max="9" width="5.83203125" style="378" customWidth="1"/>
    <col min="10" max="16384" width="13" style="378" customWidth="1"/>
  </cols>
  <sheetData>
    <row r="1" ht="11.25" customHeight="1"/>
    <row r="2" ht="11.25" customHeight="1">
      <c r="D2" s="379" t="s">
        <v>444</v>
      </c>
    </row>
    <row r="3" ht="11.25" customHeight="1">
      <c r="D3" s="379" t="s">
        <v>445</v>
      </c>
    </row>
    <row r="4" ht="11.25" customHeight="1">
      <c r="D4" s="379" t="s">
        <v>123</v>
      </c>
    </row>
    <row r="5" ht="11.25" customHeight="1"/>
    <row r="6" ht="11.25" customHeight="1">
      <c r="D6" s="380" t="s">
        <v>433</v>
      </c>
    </row>
    <row r="7" ht="11.25" customHeight="1">
      <c r="D7" s="380" t="s">
        <v>124</v>
      </c>
    </row>
    <row r="8" ht="11.25" customHeight="1">
      <c r="D8" s="380"/>
    </row>
    <row r="9" ht="9.75" customHeight="1"/>
    <row r="10" ht="9.75" customHeight="1">
      <c r="E10" s="378">
        <v>2006</v>
      </c>
    </row>
    <row r="11" spans="4:5" ht="9.75" customHeight="1">
      <c r="D11" s="378" t="s">
        <v>144</v>
      </c>
      <c r="E11" s="382">
        <v>0.859863</v>
      </c>
    </row>
    <row r="12" spans="4:5" ht="11.25">
      <c r="D12" s="378" t="s">
        <v>151</v>
      </c>
      <c r="E12" s="402">
        <v>1.91</v>
      </c>
    </row>
    <row r="13" spans="4:5" ht="11.25">
      <c r="D13" s="378" t="s">
        <v>203</v>
      </c>
      <c r="E13" s="402">
        <v>1.74</v>
      </c>
    </row>
    <row r="14" spans="4:5" ht="11.25">
      <c r="D14" s="378" t="s">
        <v>154</v>
      </c>
      <c r="E14" s="402">
        <v>1.41</v>
      </c>
    </row>
    <row r="15" spans="4:5" ht="11.25">
      <c r="D15" s="378" t="s">
        <v>511</v>
      </c>
      <c r="E15" s="402">
        <v>1.23</v>
      </c>
    </row>
    <row r="16" spans="4:5" ht="11.25">
      <c r="D16" s="378" t="s">
        <v>147</v>
      </c>
      <c r="E16" s="402">
        <v>1</v>
      </c>
    </row>
    <row r="17" spans="4:5" ht="11.25">
      <c r="D17" s="378" t="s">
        <v>229</v>
      </c>
      <c r="E17" s="402">
        <v>0.99</v>
      </c>
    </row>
    <row r="18" spans="4:5" ht="11.25">
      <c r="D18" s="378" t="s">
        <v>517</v>
      </c>
      <c r="E18" s="402">
        <v>0.98</v>
      </c>
    </row>
    <row r="19" spans="4:5" ht="11.25">
      <c r="D19" s="378" t="s">
        <v>515</v>
      </c>
      <c r="E19" s="402">
        <v>0.92</v>
      </c>
    </row>
    <row r="20" spans="4:5" ht="11.25">
      <c r="D20" s="378" t="s">
        <v>152</v>
      </c>
      <c r="E20" s="402">
        <v>0.82</v>
      </c>
    </row>
    <row r="21" spans="4:5" ht="11.25">
      <c r="D21" s="378" t="s">
        <v>156</v>
      </c>
      <c r="E21" s="402">
        <v>0.75</v>
      </c>
    </row>
    <row r="22" spans="4:5" ht="11.25">
      <c r="D22" s="378" t="s">
        <v>153</v>
      </c>
      <c r="E22" s="402">
        <v>0.7</v>
      </c>
    </row>
    <row r="23" spans="4:5" ht="11.25">
      <c r="D23" s="378" t="s">
        <v>230</v>
      </c>
      <c r="E23" s="402">
        <v>0.7</v>
      </c>
    </row>
    <row r="24" spans="4:5" ht="11.25">
      <c r="D24" s="378" t="s">
        <v>146</v>
      </c>
      <c r="E24" s="402">
        <v>0.57</v>
      </c>
    </row>
    <row r="25" spans="4:5" ht="11.25">
      <c r="D25" s="378" t="s">
        <v>528</v>
      </c>
      <c r="E25" s="402">
        <v>0.48</v>
      </c>
    </row>
    <row r="26" spans="4:5" ht="11.25">
      <c r="D26" s="378" t="s">
        <v>149</v>
      </c>
      <c r="E26" s="402">
        <v>0.44</v>
      </c>
    </row>
    <row r="27" spans="4:5" ht="11.25">
      <c r="D27" s="378" t="s">
        <v>526</v>
      </c>
      <c r="E27" s="402">
        <v>0.4</v>
      </c>
    </row>
    <row r="28" spans="4:5" ht="11.25">
      <c r="D28" s="378" t="s">
        <v>158</v>
      </c>
      <c r="E28" s="402">
        <v>0.39</v>
      </c>
    </row>
    <row r="29" spans="4:5" ht="11.25">
      <c r="D29" s="378" t="s">
        <v>530</v>
      </c>
      <c r="E29" s="402">
        <v>0.14</v>
      </c>
    </row>
    <row r="30" spans="4:5" ht="11.25">
      <c r="D30" s="378" t="s">
        <v>157</v>
      </c>
      <c r="E30" s="402">
        <v>0.08</v>
      </c>
    </row>
    <row r="31" spans="4:5" ht="11.25">
      <c r="D31" s="378" t="s">
        <v>42</v>
      </c>
      <c r="E31" s="402">
        <v>0.35</v>
      </c>
    </row>
    <row r="33" ht="11.25">
      <c r="D33" s="378" t="s">
        <v>231</v>
      </c>
    </row>
    <row r="34" ht="11.25">
      <c r="D34" s="378" t="s">
        <v>161</v>
      </c>
    </row>
    <row r="35" ht="11.25">
      <c r="D35" s="378" t="s">
        <v>162</v>
      </c>
    </row>
    <row r="36" ht="11.25">
      <c r="D36" s="378" t="s">
        <v>163</v>
      </c>
    </row>
    <row r="37" ht="11.25">
      <c r="D37" s="378" t="s">
        <v>164</v>
      </c>
    </row>
    <row r="38" ht="11.25">
      <c r="D38" s="378" t="s">
        <v>165</v>
      </c>
    </row>
    <row r="41" ht="11.25">
      <c r="A41" s="380" t="s">
        <v>461</v>
      </c>
    </row>
    <row r="42" ht="11.25">
      <c r="A42" s="383" t="s">
        <v>232</v>
      </c>
    </row>
    <row r="43" ht="11.25">
      <c r="A43" s="383" t="s">
        <v>167</v>
      </c>
    </row>
  </sheetData>
  <hyperlinks>
    <hyperlink ref="A43" r:id="rId1" display="http://epp.eurostat.ec.europa.eu/tgm/table.do?tab=table&amp;tableSelection=2&amp;labeling=labels&amp;footnotes=yes&amp;layout=time,geo,cat&amp;language=en&amp;pcode=tec00001&amp;plugin=1&#10;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euil26"/>
  <dimension ref="A2:M40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1.33203125" style="378" customWidth="1"/>
    <col min="4" max="4" width="15.16015625" style="378" customWidth="1"/>
    <col min="5" max="8" width="11.5" style="378" customWidth="1"/>
    <col min="9" max="9" width="9.83203125" style="378" customWidth="1"/>
    <col min="10" max="16384" width="14.16015625" style="378" customWidth="1"/>
  </cols>
  <sheetData>
    <row r="1" ht="11.25" customHeight="1"/>
    <row r="2" ht="11.25" customHeight="1">
      <c r="D2" s="379" t="s">
        <v>444</v>
      </c>
    </row>
    <row r="3" ht="11.25" customHeight="1">
      <c r="D3" s="379" t="s">
        <v>445</v>
      </c>
    </row>
    <row r="4" ht="11.25" customHeight="1">
      <c r="D4" s="379" t="s">
        <v>123</v>
      </c>
    </row>
    <row r="5" ht="11.25" customHeight="1"/>
    <row r="6" ht="11.25" customHeight="1">
      <c r="D6" s="380" t="s">
        <v>434</v>
      </c>
    </row>
    <row r="7" ht="11.25" customHeight="1">
      <c r="D7" s="380" t="s">
        <v>467</v>
      </c>
    </row>
    <row r="8" ht="11.25" customHeight="1">
      <c r="D8" s="380"/>
    </row>
    <row r="9" ht="9.75" customHeight="1"/>
    <row r="10" spans="5:8" ht="33.75">
      <c r="E10" s="397" t="s">
        <v>499</v>
      </c>
      <c r="F10" s="397" t="s">
        <v>138</v>
      </c>
      <c r="G10" s="397" t="s">
        <v>172</v>
      </c>
      <c r="H10" s="397" t="s">
        <v>213</v>
      </c>
    </row>
    <row r="11" spans="3:13" ht="11.25">
      <c r="C11" s="391"/>
      <c r="D11" s="378" t="s">
        <v>544</v>
      </c>
      <c r="E11" s="391">
        <v>94.58633332630264</v>
      </c>
      <c r="F11" s="391">
        <v>2.8547754689500264</v>
      </c>
      <c r="G11" s="391">
        <v>1.7840364702185494</v>
      </c>
      <c r="H11" s="391">
        <v>0.7748547345287897</v>
      </c>
      <c r="I11" s="402"/>
      <c r="J11" s="391"/>
      <c r="K11" s="391"/>
      <c r="L11" s="391"/>
      <c r="M11" s="391"/>
    </row>
    <row r="12" spans="3:13" ht="11.25">
      <c r="C12" s="391"/>
      <c r="D12" s="378" t="s">
        <v>516</v>
      </c>
      <c r="E12" s="391">
        <v>88.18315767078812</v>
      </c>
      <c r="F12" s="391">
        <v>11.816842329211884</v>
      </c>
      <c r="G12" s="391">
        <v>0</v>
      </c>
      <c r="H12" s="391">
        <v>0</v>
      </c>
      <c r="I12" s="402"/>
      <c r="J12" s="391"/>
      <c r="K12" s="391"/>
      <c r="L12" s="391"/>
      <c r="M12" s="391"/>
    </row>
    <row r="13" spans="3:13" ht="11.25">
      <c r="C13" s="391"/>
      <c r="D13" s="378" t="s">
        <v>527</v>
      </c>
      <c r="E13" s="391">
        <v>83.00991591566302</v>
      </c>
      <c r="F13" s="391">
        <v>14.23984988546832</v>
      </c>
      <c r="G13" s="391">
        <v>0.39065828571512984</v>
      </c>
      <c r="H13" s="391">
        <v>2.3595759131535403</v>
      </c>
      <c r="I13" s="402"/>
      <c r="J13" s="391"/>
      <c r="K13" s="391"/>
      <c r="L13" s="391"/>
      <c r="M13" s="391"/>
    </row>
    <row r="14" spans="3:13" ht="11.25">
      <c r="C14" s="391"/>
      <c r="D14" s="378" t="s">
        <v>536</v>
      </c>
      <c r="E14" s="391">
        <v>72.2046665790553</v>
      </c>
      <c r="F14" s="391">
        <v>22.318845663272967</v>
      </c>
      <c r="G14" s="391">
        <v>3.8393723117462586</v>
      </c>
      <c r="H14" s="391">
        <v>1.6371154459254824</v>
      </c>
      <c r="I14" s="402"/>
      <c r="J14" s="391"/>
      <c r="K14" s="391"/>
      <c r="L14" s="391"/>
      <c r="M14" s="391"/>
    </row>
    <row r="15" spans="3:13" ht="11.25">
      <c r="C15" s="391"/>
      <c r="D15" s="378" t="s">
        <v>509</v>
      </c>
      <c r="E15" s="391">
        <v>70.04683248691852</v>
      </c>
      <c r="F15" s="391">
        <v>29.953167513081475</v>
      </c>
      <c r="G15" s="391">
        <v>0</v>
      </c>
      <c r="H15" s="391">
        <v>0</v>
      </c>
      <c r="I15" s="402"/>
      <c r="J15" s="391"/>
      <c r="K15" s="391"/>
      <c r="L15" s="391"/>
      <c r="M15" s="391"/>
    </row>
    <row r="16" spans="3:13" ht="11.25">
      <c r="C16" s="391"/>
      <c r="D16" s="378" t="s">
        <v>233</v>
      </c>
      <c r="E16" s="391">
        <v>67.41403497006327</v>
      </c>
      <c r="F16" s="391">
        <v>26.069562907369264</v>
      </c>
      <c r="G16" s="391">
        <v>0.7407714100850157</v>
      </c>
      <c r="H16" s="391">
        <v>5.775630712482452</v>
      </c>
      <c r="I16" s="402"/>
      <c r="J16" s="391"/>
      <c r="K16" s="391"/>
      <c r="L16" s="391"/>
      <c r="M16" s="391"/>
    </row>
    <row r="17" spans="3:13" ht="11.25">
      <c r="C17" s="391"/>
      <c r="D17" s="378" t="s">
        <v>234</v>
      </c>
      <c r="E17" s="391">
        <v>65.91324575476851</v>
      </c>
      <c r="F17" s="391">
        <v>30.103112895113153</v>
      </c>
      <c r="G17" s="391">
        <v>1.5783076157670777</v>
      </c>
      <c r="H17" s="391">
        <v>2.405333734351277</v>
      </c>
      <c r="I17" s="402"/>
      <c r="J17" s="391"/>
      <c r="K17" s="391"/>
      <c r="L17" s="391"/>
      <c r="M17" s="391"/>
    </row>
    <row r="18" spans="3:13" ht="11.25">
      <c r="C18" s="391"/>
      <c r="D18" s="378" t="s">
        <v>529</v>
      </c>
      <c r="E18" s="391">
        <v>63.3577235861693</v>
      </c>
      <c r="F18" s="391">
        <v>6.491572561460031</v>
      </c>
      <c r="G18" s="391">
        <v>4.199511462393263</v>
      </c>
      <c r="H18" s="391">
        <v>25.509706470870697</v>
      </c>
      <c r="I18" s="402"/>
      <c r="J18" s="391"/>
      <c r="K18" s="391"/>
      <c r="L18" s="391"/>
      <c r="M18" s="391"/>
    </row>
    <row r="19" spans="3:13" ht="11.25">
      <c r="C19" s="391"/>
      <c r="D19" s="378" t="s">
        <v>507</v>
      </c>
      <c r="E19" s="391">
        <v>60.33136716490858</v>
      </c>
      <c r="F19" s="391">
        <v>28.374587914748243</v>
      </c>
      <c r="G19" s="391">
        <v>1.8605382423458858</v>
      </c>
      <c r="H19" s="391">
        <v>9.433506677997288</v>
      </c>
      <c r="I19" s="402"/>
      <c r="J19" s="391"/>
      <c r="K19" s="391"/>
      <c r="L19" s="391"/>
      <c r="M19" s="391"/>
    </row>
    <row r="20" spans="3:13" ht="11.25">
      <c r="C20" s="391"/>
      <c r="D20" s="378" t="s">
        <v>235</v>
      </c>
      <c r="E20" s="391">
        <v>54.37024384828274</v>
      </c>
      <c r="F20" s="391">
        <v>42.33934366291485</v>
      </c>
      <c r="G20" s="391">
        <v>0</v>
      </c>
      <c r="H20" s="391">
        <v>3.290412488802409</v>
      </c>
      <c r="I20" s="402"/>
      <c r="J20" s="391"/>
      <c r="K20" s="391"/>
      <c r="L20" s="391"/>
      <c r="M20" s="391"/>
    </row>
    <row r="21" spans="3:13" ht="11.25">
      <c r="C21" s="391"/>
      <c r="D21" s="378" t="s">
        <v>236</v>
      </c>
      <c r="E21" s="391">
        <v>52.09148859464441</v>
      </c>
      <c r="F21" s="391">
        <v>47.41548781014572</v>
      </c>
      <c r="G21" s="391">
        <v>0.02792295305882496</v>
      </c>
      <c r="H21" s="391">
        <v>0.4651006421510361</v>
      </c>
      <c r="I21" s="402"/>
      <c r="J21" s="391"/>
      <c r="K21" s="391"/>
      <c r="L21" s="391"/>
      <c r="M21" s="391"/>
    </row>
    <row r="22" spans="3:13" ht="11.25">
      <c r="C22" s="391"/>
      <c r="D22" s="378" t="s">
        <v>521</v>
      </c>
      <c r="E22" s="391">
        <v>52.06206519274221</v>
      </c>
      <c r="F22" s="391">
        <v>44.18722365489936</v>
      </c>
      <c r="G22" s="391">
        <v>1.2867072093437448</v>
      </c>
      <c r="H22" s="391">
        <v>2.464003943014669</v>
      </c>
      <c r="I22" s="402"/>
      <c r="J22" s="391"/>
      <c r="K22" s="391"/>
      <c r="L22" s="391"/>
      <c r="M22" s="391"/>
    </row>
    <row r="23" spans="3:13" ht="11.25">
      <c r="C23" s="391"/>
      <c r="D23" s="378" t="s">
        <v>519</v>
      </c>
      <c r="E23" s="391">
        <v>48.38578076777254</v>
      </c>
      <c r="F23" s="391">
        <v>48.033306419905216</v>
      </c>
      <c r="G23" s="391">
        <v>0.13123554288768718</v>
      </c>
      <c r="H23" s="391">
        <v>3.449677269434559</v>
      </c>
      <c r="I23" s="402"/>
      <c r="J23" s="391"/>
      <c r="K23" s="391"/>
      <c r="L23" s="391"/>
      <c r="M23" s="391"/>
    </row>
    <row r="24" spans="3:13" ht="11.25">
      <c r="C24" s="391"/>
      <c r="D24" s="378" t="s">
        <v>525</v>
      </c>
      <c r="E24" s="391">
        <v>47.064618460283924</v>
      </c>
      <c r="F24" s="391">
        <v>45.97414107169722</v>
      </c>
      <c r="G24" s="391">
        <v>3.2732146310828734</v>
      </c>
      <c r="H24" s="391">
        <v>3.6880258369359717</v>
      </c>
      <c r="I24" s="402"/>
      <c r="J24" s="391"/>
      <c r="K24" s="391"/>
      <c r="L24" s="391"/>
      <c r="M24" s="391"/>
    </row>
    <row r="25" spans="3:13" ht="11.25">
      <c r="C25" s="391"/>
      <c r="D25" s="378" t="s">
        <v>151</v>
      </c>
      <c r="E25" s="391">
        <v>45.72442826139795</v>
      </c>
      <c r="F25" s="391">
        <v>33.82189951227124</v>
      </c>
      <c r="G25" s="391">
        <v>8.462019576675662</v>
      </c>
      <c r="H25" s="391">
        <v>11.991652649655146</v>
      </c>
      <c r="I25" s="402"/>
      <c r="J25" s="391"/>
      <c r="K25" s="391"/>
      <c r="L25" s="391"/>
      <c r="M25" s="391"/>
    </row>
    <row r="26" spans="3:13" ht="11.25">
      <c r="C26" s="391"/>
      <c r="D26" s="378" t="s">
        <v>154</v>
      </c>
      <c r="E26" s="391">
        <v>45.51132779339725</v>
      </c>
      <c r="F26" s="391">
        <v>14.132288689340426</v>
      </c>
      <c r="G26" s="391">
        <v>0</v>
      </c>
      <c r="H26" s="391">
        <v>40.35638351726233</v>
      </c>
      <c r="I26" s="402"/>
      <c r="J26" s="391"/>
      <c r="K26" s="391"/>
      <c r="L26" s="391"/>
      <c r="M26" s="391"/>
    </row>
    <row r="27" spans="3:13" ht="11.25">
      <c r="C27" s="391"/>
      <c r="D27" s="378" t="s">
        <v>158</v>
      </c>
      <c r="E27" s="391">
        <v>19.71046401002298</v>
      </c>
      <c r="F27" s="391">
        <v>77.04522404935015</v>
      </c>
      <c r="G27" s="391">
        <v>0.4443881782409979</v>
      </c>
      <c r="H27" s="391">
        <v>2.79992376238588</v>
      </c>
      <c r="I27" s="402"/>
      <c r="J27" s="391"/>
      <c r="K27" s="391"/>
      <c r="L27" s="391"/>
      <c r="M27" s="391"/>
    </row>
    <row r="28" spans="3:13" ht="11.25">
      <c r="C28" s="391"/>
      <c r="D28" s="378" t="s">
        <v>237</v>
      </c>
      <c r="E28" s="391">
        <v>6.4097193129451195</v>
      </c>
      <c r="F28" s="391">
        <v>93.59028068705489</v>
      </c>
      <c r="G28" s="391">
        <v>0</v>
      </c>
      <c r="H28" s="391">
        <v>0</v>
      </c>
      <c r="I28" s="402"/>
      <c r="J28" s="391"/>
      <c r="K28" s="391"/>
      <c r="L28" s="391"/>
      <c r="M28" s="391"/>
    </row>
    <row r="29" spans="3:13" ht="11.25">
      <c r="C29" s="391"/>
      <c r="D29" s="378" t="s">
        <v>238</v>
      </c>
      <c r="E29" s="391">
        <v>0</v>
      </c>
      <c r="F29" s="391">
        <v>97.02481810819798</v>
      </c>
      <c r="G29" s="391">
        <v>0</v>
      </c>
      <c r="H29" s="391">
        <v>2.9751818918020216</v>
      </c>
      <c r="J29" s="391"/>
      <c r="K29" s="391"/>
      <c r="L29" s="391"/>
      <c r="M29" s="391"/>
    </row>
    <row r="30" spans="5:6" ht="11.25">
      <c r="E30" s="391"/>
      <c r="F30" s="391"/>
    </row>
    <row r="31" ht="11.25">
      <c r="D31" s="378" t="s">
        <v>239</v>
      </c>
    </row>
    <row r="32" ht="11.25">
      <c r="D32" s="378" t="s">
        <v>240</v>
      </c>
    </row>
    <row r="33" ht="11.25">
      <c r="D33" s="378" t="s">
        <v>162</v>
      </c>
    </row>
    <row r="34" ht="11.25">
      <c r="D34" s="378" t="s">
        <v>141</v>
      </c>
    </row>
    <row r="37" spans="5:8" ht="11.25">
      <c r="E37" s="397"/>
      <c r="F37" s="397"/>
      <c r="G37" s="397"/>
      <c r="H37" s="397"/>
    </row>
    <row r="38" spans="5:8" ht="11.25">
      <c r="E38" s="397"/>
      <c r="F38" s="397"/>
      <c r="G38" s="397"/>
      <c r="H38" s="397"/>
    </row>
    <row r="39" spans="1:2" ht="11.25">
      <c r="A39" s="380" t="s">
        <v>461</v>
      </c>
      <c r="B39" s="380"/>
    </row>
    <row r="40" spans="1:2" ht="11.25">
      <c r="A40" s="383" t="s">
        <v>241</v>
      </c>
      <c r="B40" s="383"/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euil5"/>
  <dimension ref="A2:E44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1.33203125" style="378" customWidth="1"/>
    <col min="4" max="4" width="24.83203125" style="378" customWidth="1"/>
    <col min="5" max="5" width="7.16015625" style="378" customWidth="1"/>
    <col min="6" max="6" width="7.5" style="378" customWidth="1"/>
    <col min="7" max="7" width="8.66015625" style="378" customWidth="1"/>
    <col min="8" max="8" width="5.83203125" style="378" customWidth="1"/>
    <col min="9" max="16384" width="13" style="378" customWidth="1"/>
  </cols>
  <sheetData>
    <row r="1" ht="11.25" customHeight="1"/>
    <row r="2" ht="11.25" customHeight="1">
      <c r="D2" s="379" t="s">
        <v>444</v>
      </c>
    </row>
    <row r="3" ht="11.25" customHeight="1">
      <c r="D3" s="379" t="s">
        <v>445</v>
      </c>
    </row>
    <row r="4" ht="11.25" customHeight="1">
      <c r="D4" s="379" t="s">
        <v>123</v>
      </c>
    </row>
    <row r="5" ht="11.25" customHeight="1"/>
    <row r="6" ht="11.25" customHeight="1">
      <c r="D6" s="380" t="s">
        <v>435</v>
      </c>
    </row>
    <row r="7" ht="11.25" customHeight="1">
      <c r="D7" s="380" t="s">
        <v>124</v>
      </c>
    </row>
    <row r="8" ht="9.75" customHeight="1"/>
    <row r="9" spans="3:5" ht="9.75" customHeight="1">
      <c r="C9" s="378" t="s">
        <v>614</v>
      </c>
      <c r="E9" s="378" t="s">
        <v>614</v>
      </c>
    </row>
    <row r="10" spans="3:5" ht="11.25">
      <c r="C10" s="378" t="s">
        <v>614</v>
      </c>
      <c r="E10" s="378">
        <v>2006</v>
      </c>
    </row>
    <row r="11" spans="4:5" ht="11.25">
      <c r="D11" s="378" t="s">
        <v>505</v>
      </c>
      <c r="E11" s="378">
        <v>0.44</v>
      </c>
    </row>
    <row r="12" spans="4:5" ht="11.25">
      <c r="D12" s="378" t="s">
        <v>215</v>
      </c>
      <c r="E12" s="378">
        <v>1.02</v>
      </c>
    </row>
    <row r="13" spans="4:5" ht="11.25">
      <c r="D13" s="378" t="s">
        <v>242</v>
      </c>
      <c r="E13" s="378">
        <v>0.85</v>
      </c>
    </row>
    <row r="14" spans="4:5" ht="11.25">
      <c r="D14" s="378" t="s">
        <v>216</v>
      </c>
      <c r="E14" s="378">
        <v>0.83</v>
      </c>
    </row>
    <row r="15" spans="4:5" ht="11.25">
      <c r="D15" s="378" t="s">
        <v>214</v>
      </c>
      <c r="E15" s="378">
        <v>0.82</v>
      </c>
    </row>
    <row r="16" spans="4:5" ht="11.25">
      <c r="D16" s="378" t="s">
        <v>511</v>
      </c>
      <c r="E16" s="378">
        <v>0.81</v>
      </c>
    </row>
    <row r="17" spans="4:5" ht="11.25">
      <c r="D17" s="378" t="s">
        <v>243</v>
      </c>
      <c r="E17" s="378">
        <v>0.81</v>
      </c>
    </row>
    <row r="18" spans="4:5" ht="11.25">
      <c r="D18" s="378" t="s">
        <v>528</v>
      </c>
      <c r="E18" s="378">
        <v>0.73</v>
      </c>
    </row>
    <row r="19" spans="4:5" ht="11.25">
      <c r="D19" s="378" t="s">
        <v>220</v>
      </c>
      <c r="E19" s="378">
        <v>0.64</v>
      </c>
    </row>
    <row r="20" spans="4:5" ht="11.25">
      <c r="D20" s="378" t="s">
        <v>221</v>
      </c>
      <c r="E20" s="378">
        <v>0.57</v>
      </c>
    </row>
    <row r="21" spans="4:5" ht="11.25">
      <c r="D21" s="378" t="s">
        <v>244</v>
      </c>
      <c r="E21" s="378">
        <v>0.53</v>
      </c>
    </row>
    <row r="22" spans="4:5" ht="11.25">
      <c r="D22" s="378" t="s">
        <v>245</v>
      </c>
      <c r="E22" s="378">
        <v>0.49</v>
      </c>
    </row>
    <row r="23" spans="4:5" ht="11.25">
      <c r="D23" s="378" t="s">
        <v>530</v>
      </c>
      <c r="E23" s="378">
        <v>0.38</v>
      </c>
    </row>
    <row r="24" spans="4:5" ht="11.25">
      <c r="D24" s="378" t="s">
        <v>151</v>
      </c>
      <c r="E24" s="378">
        <v>0.36</v>
      </c>
    </row>
    <row r="25" spans="4:5" ht="11.25">
      <c r="D25" s="378" t="s">
        <v>40</v>
      </c>
      <c r="E25" s="378">
        <v>0.35</v>
      </c>
    </row>
    <row r="26" spans="4:5" ht="11.25">
      <c r="D26" s="378" t="s">
        <v>145</v>
      </c>
      <c r="E26" s="378">
        <v>0.34</v>
      </c>
    </row>
    <row r="27" spans="4:5" ht="11.25">
      <c r="D27" s="378" t="s">
        <v>526</v>
      </c>
      <c r="E27" s="378">
        <v>0.34</v>
      </c>
    </row>
    <row r="28" spans="4:5" ht="11.25">
      <c r="D28" s="378" t="s">
        <v>543</v>
      </c>
      <c r="E28" s="378">
        <v>0.32</v>
      </c>
    </row>
    <row r="29" spans="4:5" ht="11.25">
      <c r="D29" s="378" t="s">
        <v>246</v>
      </c>
      <c r="E29" s="378">
        <v>0.29</v>
      </c>
    </row>
    <row r="30" spans="4:5" ht="11.25">
      <c r="D30" s="378" t="s">
        <v>514</v>
      </c>
      <c r="E30" s="378">
        <v>0.27</v>
      </c>
    </row>
    <row r="31" spans="4:5" ht="11.25">
      <c r="D31" s="378" t="s">
        <v>517</v>
      </c>
      <c r="E31" s="402">
        <v>0.2</v>
      </c>
    </row>
    <row r="32" spans="4:5" ht="11.25">
      <c r="D32" s="378" t="s">
        <v>158</v>
      </c>
      <c r="E32" s="378">
        <v>0.19</v>
      </c>
    </row>
    <row r="33" spans="4:5" ht="11.25">
      <c r="D33" s="378" t="s">
        <v>247</v>
      </c>
      <c r="E33" s="378">
        <v>0.12</v>
      </c>
    </row>
    <row r="34" spans="4:5" ht="11.25">
      <c r="D34" s="378" t="s">
        <v>42</v>
      </c>
      <c r="E34" s="378">
        <v>0.73</v>
      </c>
    </row>
    <row r="36" ht="11.25">
      <c r="D36" s="378" t="s">
        <v>248</v>
      </c>
    </row>
    <row r="37" ht="11.25">
      <c r="D37" s="378" t="s">
        <v>226</v>
      </c>
    </row>
    <row r="38" ht="11.25">
      <c r="D38" s="378" t="s">
        <v>162</v>
      </c>
    </row>
    <row r="39" ht="11.25">
      <c r="D39" s="378" t="s">
        <v>249</v>
      </c>
    </row>
    <row r="40" ht="11.25">
      <c r="D40" s="392" t="s">
        <v>165</v>
      </c>
    </row>
    <row r="42" ht="11.25">
      <c r="A42" s="380" t="s">
        <v>461</v>
      </c>
    </row>
    <row r="43" ht="11.25">
      <c r="A43" s="383" t="s">
        <v>250</v>
      </c>
    </row>
    <row r="44" ht="11.25">
      <c r="A44" s="383" t="s">
        <v>167</v>
      </c>
    </row>
  </sheetData>
  <hyperlinks>
    <hyperlink ref="A44" r:id="rId1" display="http://epp.eurostat.ec.europa.eu/tgm/table.do?tab=table&amp;tableSelection=2&amp;labeling=labels&amp;footnotes=yes&amp;layout=time,geo,cat&amp;language=en&amp;pcode=tec00001&amp;plugin=1&#10;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euil42"/>
  <dimension ref="A2:J45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1.33203125" style="378" customWidth="1"/>
    <col min="4" max="4" width="17.66015625" style="378" customWidth="1"/>
    <col min="5" max="16384" width="13.33203125" style="378" customWidth="1"/>
  </cols>
  <sheetData>
    <row r="1" ht="11.25" customHeight="1"/>
    <row r="2" ht="11.25" customHeight="1">
      <c r="D2" s="379" t="s">
        <v>444</v>
      </c>
    </row>
    <row r="3" ht="11.25" customHeight="1">
      <c r="D3" s="379" t="s">
        <v>445</v>
      </c>
    </row>
    <row r="4" ht="11.25" customHeight="1">
      <c r="D4" s="379" t="s">
        <v>123</v>
      </c>
    </row>
    <row r="5" ht="11.25" customHeight="1"/>
    <row r="6" ht="11.25" customHeight="1">
      <c r="D6" s="380" t="s">
        <v>436</v>
      </c>
    </row>
    <row r="7" ht="11.25" customHeight="1">
      <c r="D7" s="380" t="s">
        <v>467</v>
      </c>
    </row>
    <row r="8" spans="4:7" ht="11.25" customHeight="1">
      <c r="D8" s="380"/>
      <c r="E8" s="403"/>
      <c r="F8" s="403"/>
      <c r="G8" s="403"/>
    </row>
    <row r="9" spans="5:7" ht="11.25" customHeight="1">
      <c r="E9" s="387"/>
      <c r="F9" s="387"/>
      <c r="G9" s="387"/>
    </row>
    <row r="10" spans="5:7" ht="11.25" customHeight="1">
      <c r="E10" s="378" t="s">
        <v>251</v>
      </c>
      <c r="F10" s="378" t="s">
        <v>456</v>
      </c>
      <c r="G10" s="378" t="s">
        <v>454</v>
      </c>
    </row>
    <row r="11" spans="4:10" ht="11.25">
      <c r="D11" s="378" t="s">
        <v>505</v>
      </c>
      <c r="E11" s="387">
        <v>70.87027282423936</v>
      </c>
      <c r="F11" s="387">
        <v>25.31834691444207</v>
      </c>
      <c r="G11" s="387">
        <v>3.811380261318563</v>
      </c>
      <c r="H11" s="404"/>
      <c r="I11" s="404"/>
      <c r="J11" s="404"/>
    </row>
    <row r="12" spans="4:10" ht="11.25">
      <c r="D12" s="378" t="s">
        <v>74</v>
      </c>
      <c r="E12" s="387">
        <v>90.90891965321613</v>
      </c>
      <c r="F12" s="387">
        <v>9.027217322113223</v>
      </c>
      <c r="G12" s="387">
        <v>0.0638630246706361</v>
      </c>
      <c r="H12" s="404"/>
      <c r="I12" s="404"/>
      <c r="J12" s="404"/>
    </row>
    <row r="13" spans="4:10" ht="11.25">
      <c r="D13" s="378" t="s">
        <v>252</v>
      </c>
      <c r="E13" s="387">
        <v>89.2984291665775</v>
      </c>
      <c r="F13" s="387">
        <v>10.397065488529666</v>
      </c>
      <c r="G13" s="387">
        <v>0.3045053448928234</v>
      </c>
      <c r="H13" s="404"/>
      <c r="I13" s="404"/>
      <c r="J13" s="404"/>
    </row>
    <row r="14" spans="4:10" ht="11.25">
      <c r="D14" s="378" t="s">
        <v>530</v>
      </c>
      <c r="E14" s="387">
        <v>85.3222518425592</v>
      </c>
      <c r="F14" s="387">
        <v>11.227850086247459</v>
      </c>
      <c r="G14" s="387">
        <v>3.449898071193351</v>
      </c>
      <c r="H14" s="404"/>
      <c r="I14" s="404"/>
      <c r="J14" s="404"/>
    </row>
    <row r="15" spans="4:10" ht="11.25">
      <c r="D15" s="378" t="s">
        <v>517</v>
      </c>
      <c r="E15" s="387">
        <v>84.98232126005566</v>
      </c>
      <c r="F15" s="387">
        <v>7.508839369972177</v>
      </c>
      <c r="G15" s="387">
        <v>7.508839369972177</v>
      </c>
      <c r="H15" s="404"/>
      <c r="I15" s="404"/>
      <c r="J15" s="404"/>
    </row>
    <row r="16" spans="4:10" ht="11.25">
      <c r="D16" s="378" t="s">
        <v>514</v>
      </c>
      <c r="E16" s="387">
        <v>84.51759523490371</v>
      </c>
      <c r="F16" s="387">
        <v>12.754517126924869</v>
      </c>
      <c r="G16" s="387">
        <v>2.727887638171423</v>
      </c>
      <c r="H16" s="404"/>
      <c r="I16" s="404"/>
      <c r="J16" s="404"/>
    </row>
    <row r="17" spans="4:10" ht="11.25">
      <c r="D17" s="378" t="s">
        <v>528</v>
      </c>
      <c r="E17" s="387">
        <v>83.12389556707356</v>
      </c>
      <c r="F17" s="387">
        <v>14.783450248462227</v>
      </c>
      <c r="G17" s="387">
        <v>2.092654184464217</v>
      </c>
      <c r="H17" s="404"/>
      <c r="I17" s="404"/>
      <c r="J17" s="404"/>
    </row>
    <row r="18" spans="4:10" ht="11.25">
      <c r="D18" s="378" t="s">
        <v>218</v>
      </c>
      <c r="E18" s="387">
        <v>80.57541866094563</v>
      </c>
      <c r="F18" s="387">
        <v>11.102650094664867</v>
      </c>
      <c r="G18" s="387">
        <v>8.321931244389507</v>
      </c>
      <c r="H18" s="404"/>
      <c r="I18" s="404"/>
      <c r="J18" s="404"/>
    </row>
    <row r="19" spans="4:10" ht="11.25">
      <c r="D19" s="378" t="s">
        <v>511</v>
      </c>
      <c r="E19" s="387">
        <v>78.1052641089504</v>
      </c>
      <c r="F19" s="387">
        <v>17.720298472176633</v>
      </c>
      <c r="G19" s="387">
        <v>4.17443741887297</v>
      </c>
      <c r="H19" s="404"/>
      <c r="I19" s="404"/>
      <c r="J19" s="404"/>
    </row>
    <row r="20" spans="4:10" ht="11.25">
      <c r="D20" s="378" t="s">
        <v>253</v>
      </c>
      <c r="E20" s="387">
        <v>77.00392156862745</v>
      </c>
      <c r="F20" s="387">
        <v>20.867973856209144</v>
      </c>
      <c r="G20" s="387">
        <v>2.1281045751633987</v>
      </c>
      <c r="H20" s="404"/>
      <c r="I20" s="404"/>
      <c r="J20" s="404"/>
    </row>
    <row r="21" spans="4:10" ht="11.25">
      <c r="D21" s="378" t="s">
        <v>254</v>
      </c>
      <c r="E21" s="387">
        <v>74.893380533025</v>
      </c>
      <c r="F21" s="387">
        <v>20.65858413130797</v>
      </c>
      <c r="G21" s="387">
        <v>4.448035335667028</v>
      </c>
      <c r="H21" s="404"/>
      <c r="I21" s="404"/>
      <c r="J21" s="404"/>
    </row>
    <row r="22" spans="4:10" ht="11.25">
      <c r="D22" s="378" t="s">
        <v>255</v>
      </c>
      <c r="E22" s="387">
        <v>74.884437596302</v>
      </c>
      <c r="F22" s="387">
        <v>22.342064714946076</v>
      </c>
      <c r="G22" s="387">
        <v>2.773497688751926</v>
      </c>
      <c r="H22" s="404"/>
      <c r="I22" s="404"/>
      <c r="J22" s="404"/>
    </row>
    <row r="23" spans="4:10" ht="11.25">
      <c r="D23" s="378" t="s">
        <v>223</v>
      </c>
      <c r="E23" s="387">
        <v>74.57001363879195</v>
      </c>
      <c r="F23" s="387">
        <v>22.239272793017882</v>
      </c>
      <c r="G23" s="387">
        <v>3.190713568190158</v>
      </c>
      <c r="H23" s="404"/>
      <c r="I23" s="404"/>
      <c r="J23" s="404"/>
    </row>
    <row r="24" spans="4:10" ht="11.25">
      <c r="D24" s="378" t="s">
        <v>217</v>
      </c>
      <c r="E24" s="387">
        <v>70.27126809159347</v>
      </c>
      <c r="F24" s="387">
        <v>29.440212248732557</v>
      </c>
      <c r="G24" s="387">
        <v>0.28851965967397275</v>
      </c>
      <c r="H24" s="404"/>
      <c r="I24" s="404"/>
      <c r="J24" s="404"/>
    </row>
    <row r="25" spans="4:10" ht="11.25">
      <c r="D25" s="378" t="s">
        <v>256</v>
      </c>
      <c r="E25" s="387">
        <v>70.20352835745123</v>
      </c>
      <c r="F25" s="387">
        <v>28.715280708268576</v>
      </c>
      <c r="G25" s="387">
        <v>1.0811909342801957</v>
      </c>
      <c r="H25" s="404"/>
      <c r="I25" s="404"/>
      <c r="J25" s="404"/>
    </row>
    <row r="26" spans="4:10" ht="11.25">
      <c r="D26" s="378" t="s">
        <v>526</v>
      </c>
      <c r="E26" s="387">
        <v>69.49317553098255</v>
      </c>
      <c r="F26" s="387">
        <v>29.2044216157721</v>
      </c>
      <c r="G26" s="387">
        <v>1.302402853245338</v>
      </c>
      <c r="H26" s="404"/>
      <c r="I26" s="404"/>
      <c r="J26" s="404"/>
    </row>
    <row r="27" spans="4:10" ht="11.25">
      <c r="D27" s="378" t="s">
        <v>229</v>
      </c>
      <c r="E27" s="387">
        <v>69.33810638219094</v>
      </c>
      <c r="F27" s="387">
        <v>25.763845837407562</v>
      </c>
      <c r="G27" s="387">
        <v>4.898047780401488</v>
      </c>
      <c r="H27" s="404"/>
      <c r="I27" s="404"/>
      <c r="J27" s="404"/>
    </row>
    <row r="28" spans="4:10" ht="11.25">
      <c r="D28" s="378" t="s">
        <v>257</v>
      </c>
      <c r="E28" s="387">
        <v>62.240215107968325</v>
      </c>
      <c r="F28" s="387">
        <v>27.13562395458019</v>
      </c>
      <c r="G28" s="387">
        <v>10.624160937451492</v>
      </c>
      <c r="H28" s="404"/>
      <c r="I28" s="404"/>
      <c r="J28" s="404"/>
    </row>
    <row r="29" spans="4:10" ht="11.25">
      <c r="D29" s="378" t="s">
        <v>543</v>
      </c>
      <c r="E29" s="387">
        <v>57.49184133101348</v>
      </c>
      <c r="F29" s="387">
        <v>36.92948014859908</v>
      </c>
      <c r="G29" s="387">
        <v>5.578678520387434</v>
      </c>
      <c r="H29" s="404"/>
      <c r="I29" s="404"/>
      <c r="J29" s="404"/>
    </row>
    <row r="30" spans="4:10" ht="11.25">
      <c r="D30" s="378" t="s">
        <v>258</v>
      </c>
      <c r="E30" s="387">
        <v>57.250784620610936</v>
      </c>
      <c r="F30" s="387">
        <v>18.135678338818106</v>
      </c>
      <c r="G30" s="387">
        <v>24.61353704057095</v>
      </c>
      <c r="H30" s="404"/>
      <c r="I30" s="404"/>
      <c r="J30" s="404"/>
    </row>
    <row r="31" spans="4:10" ht="11.25">
      <c r="D31" s="378" t="s">
        <v>259</v>
      </c>
      <c r="E31" s="387">
        <v>50.29128236633452</v>
      </c>
      <c r="F31" s="387">
        <v>42.51207999365603</v>
      </c>
      <c r="G31" s="387">
        <v>7.196637640009451</v>
      </c>
      <c r="H31" s="404"/>
      <c r="I31" s="404"/>
      <c r="J31" s="404"/>
    </row>
    <row r="32" spans="4:10" ht="11.25">
      <c r="D32" s="378" t="s">
        <v>260</v>
      </c>
      <c r="E32" s="387">
        <v>47.87727296842629</v>
      </c>
      <c r="F32" s="387">
        <v>40.09070065143604</v>
      </c>
      <c r="G32" s="387">
        <v>12.032026380137674</v>
      </c>
      <c r="H32" s="404"/>
      <c r="I32" s="404"/>
      <c r="J32" s="404"/>
    </row>
    <row r="33" spans="4:10" ht="11.25">
      <c r="D33" s="378" t="s">
        <v>261</v>
      </c>
      <c r="E33" s="387">
        <v>47.3386451064018</v>
      </c>
      <c r="F33" s="387">
        <v>52.330594319082266</v>
      </c>
      <c r="G33" s="387">
        <v>0.33076057451592933</v>
      </c>
      <c r="H33" s="404"/>
      <c r="I33" s="404"/>
      <c r="J33" s="404"/>
    </row>
    <row r="34" spans="4:10" ht="11.25">
      <c r="D34" s="378" t="s">
        <v>42</v>
      </c>
      <c r="E34" s="387">
        <v>52.530027863510334</v>
      </c>
      <c r="F34" s="387">
        <v>43.769620107238325</v>
      </c>
      <c r="G34" s="387">
        <v>3.7003520292513423</v>
      </c>
      <c r="H34" s="404"/>
      <c r="I34" s="404"/>
      <c r="J34" s="404"/>
    </row>
    <row r="36" ht="11.25">
      <c r="D36" s="378" t="s">
        <v>248</v>
      </c>
    </row>
    <row r="37" ht="11.25">
      <c r="D37" s="392" t="s">
        <v>262</v>
      </c>
    </row>
    <row r="38" ht="11.25">
      <c r="D38" s="378" t="s">
        <v>263</v>
      </c>
    </row>
    <row r="39" ht="11.25">
      <c r="D39" s="378" t="s">
        <v>227</v>
      </c>
    </row>
    <row r="40" ht="11.25">
      <c r="D40" s="378" t="s">
        <v>141</v>
      </c>
    </row>
    <row r="44" ht="11.25">
      <c r="A44" s="380" t="s">
        <v>461</v>
      </c>
    </row>
    <row r="45" ht="11.25">
      <c r="A45" s="383" t="s">
        <v>264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3"/>
  <dimension ref="A1:O16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0.66015625" style="407" customWidth="1"/>
    <col min="4" max="4" width="10.5" style="407" customWidth="1"/>
    <col min="5" max="15" width="7" style="407" customWidth="1"/>
    <col min="16" max="16384" width="16.33203125" style="407" customWidth="1"/>
  </cols>
  <sheetData>
    <row r="1" spans="1:2" ht="12.75">
      <c r="A1" s="405"/>
      <c r="B1" s="406"/>
    </row>
    <row r="2" spans="1:4" ht="11.25">
      <c r="A2" s="406"/>
      <c r="B2" s="406"/>
      <c r="D2" s="408" t="s">
        <v>444</v>
      </c>
    </row>
    <row r="3" ht="11.25">
      <c r="D3" s="408" t="s">
        <v>445</v>
      </c>
    </row>
    <row r="4" ht="11.25">
      <c r="D4" s="408" t="s">
        <v>265</v>
      </c>
    </row>
    <row r="5" ht="11.25"/>
    <row r="6" ht="11.25">
      <c r="D6" s="409" t="s">
        <v>437</v>
      </c>
    </row>
    <row r="7" ht="11.25">
      <c r="D7" s="408" t="s">
        <v>266</v>
      </c>
    </row>
    <row r="8" ht="11.25"/>
    <row r="9" spans="5:15" ht="11.25">
      <c r="E9" s="410" t="s">
        <v>602</v>
      </c>
      <c r="F9" s="410" t="s">
        <v>603</v>
      </c>
      <c r="G9" s="410" t="s">
        <v>604</v>
      </c>
      <c r="H9" s="410" t="s">
        <v>605</v>
      </c>
      <c r="I9" s="410" t="s">
        <v>606</v>
      </c>
      <c r="J9" s="410" t="s">
        <v>607</v>
      </c>
      <c r="K9" s="410" t="s">
        <v>608</v>
      </c>
      <c r="L9" s="410" t="s">
        <v>609</v>
      </c>
      <c r="M9" s="410" t="s">
        <v>610</v>
      </c>
      <c r="N9" s="410">
        <v>2008</v>
      </c>
      <c r="O9" s="410"/>
    </row>
    <row r="10" spans="4:15" ht="11.25">
      <c r="D10" s="407" t="s">
        <v>505</v>
      </c>
      <c r="E10" s="411">
        <v>243.54004999999998</v>
      </c>
      <c r="F10" s="411">
        <v>251.07315</v>
      </c>
      <c r="G10" s="411">
        <v>256.02754999999996</v>
      </c>
      <c r="H10" s="411">
        <v>266.02089</v>
      </c>
      <c r="I10" s="411">
        <v>272.78022</v>
      </c>
      <c r="J10" s="411">
        <v>282.10114</v>
      </c>
      <c r="K10" s="411">
        <v>287.90524</v>
      </c>
      <c r="L10" s="411">
        <v>297.44927</v>
      </c>
      <c r="M10" s="411">
        <v>304.26833</v>
      </c>
      <c r="N10" s="411">
        <v>299.03621000000004</v>
      </c>
      <c r="O10" s="411"/>
    </row>
    <row r="11" ht="11.25"/>
    <row r="12" ht="11.25">
      <c r="D12" s="407" t="s">
        <v>267</v>
      </c>
    </row>
    <row r="13" ht="11.25"/>
    <row r="14" ht="11.25"/>
    <row r="15" ht="11.25">
      <c r="A15" s="408" t="s">
        <v>461</v>
      </c>
    </row>
    <row r="16" ht="11.25">
      <c r="A16" s="412" t="s">
        <v>268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4"/>
  <dimension ref="A1:O17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0.66015625" style="407" customWidth="1"/>
    <col min="4" max="4" width="45.66015625" style="407" customWidth="1"/>
    <col min="5" max="14" width="7" style="407" customWidth="1"/>
    <col min="15" max="16384" width="16.33203125" style="407" customWidth="1"/>
  </cols>
  <sheetData>
    <row r="1" spans="1:2" ht="12.75">
      <c r="A1" s="405"/>
      <c r="B1" s="406"/>
    </row>
    <row r="2" spans="1:4" ht="11.25">
      <c r="A2" s="406"/>
      <c r="B2" s="406"/>
      <c r="D2" s="408" t="s">
        <v>444</v>
      </c>
    </row>
    <row r="3" ht="11.25">
      <c r="D3" s="408" t="s">
        <v>445</v>
      </c>
    </row>
    <row r="4" ht="11.25">
      <c r="D4" s="408" t="s">
        <v>265</v>
      </c>
    </row>
    <row r="5" ht="11.25"/>
    <row r="6" ht="11.25">
      <c r="D6" s="409" t="s">
        <v>438</v>
      </c>
    </row>
    <row r="7" ht="11.25">
      <c r="D7" s="408" t="s">
        <v>132</v>
      </c>
    </row>
    <row r="8" spans="5:15" ht="11.25"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</row>
    <row r="9" spans="5:15" ht="11.25">
      <c r="E9" s="410" t="s">
        <v>602</v>
      </c>
      <c r="F9" s="410" t="s">
        <v>603</v>
      </c>
      <c r="G9" s="410" t="s">
        <v>604</v>
      </c>
      <c r="H9" s="410" t="s">
        <v>605</v>
      </c>
      <c r="I9" s="410" t="s">
        <v>606</v>
      </c>
      <c r="J9" s="410" t="s">
        <v>607</v>
      </c>
      <c r="K9" s="410" t="s">
        <v>608</v>
      </c>
      <c r="L9" s="410" t="s">
        <v>609</v>
      </c>
      <c r="M9" s="410" t="s">
        <v>610</v>
      </c>
      <c r="N9" s="410">
        <v>2008</v>
      </c>
      <c r="O9" s="406"/>
    </row>
    <row r="10" spans="4:15" ht="11.25">
      <c r="D10" s="407" t="s">
        <v>269</v>
      </c>
      <c r="E10" s="410">
        <v>2.85</v>
      </c>
      <c r="F10" s="410">
        <v>2.74</v>
      </c>
      <c r="G10" s="410">
        <v>2.68</v>
      </c>
      <c r="H10" s="410">
        <v>2.68</v>
      </c>
      <c r="I10" s="410">
        <v>2.7</v>
      </c>
      <c r="J10" s="410">
        <v>2.66</v>
      </c>
      <c r="K10" s="410">
        <v>2.6</v>
      </c>
      <c r="L10" s="410">
        <v>2.55</v>
      </c>
      <c r="M10" s="410">
        <v>2.46</v>
      </c>
      <c r="N10" s="410">
        <v>2.39</v>
      </c>
      <c r="O10" s="411"/>
    </row>
    <row r="11" spans="4:15" ht="11.25">
      <c r="D11" s="407" t="s">
        <v>270</v>
      </c>
      <c r="E11" s="410">
        <v>6.99</v>
      </c>
      <c r="F11" s="410">
        <v>6.76</v>
      </c>
      <c r="G11" s="410">
        <v>6.74</v>
      </c>
      <c r="H11" s="410">
        <v>6.85</v>
      </c>
      <c r="I11" s="410">
        <v>6.91</v>
      </c>
      <c r="J11" s="410">
        <v>6.84</v>
      </c>
      <c r="K11" s="410">
        <v>6.64</v>
      </c>
      <c r="L11" s="410">
        <v>6.41</v>
      </c>
      <c r="M11" s="410">
        <v>6.19</v>
      </c>
      <c r="N11" s="410">
        <v>6.08</v>
      </c>
      <c r="O11" s="411"/>
    </row>
    <row r="12" ht="11.25"/>
    <row r="13" ht="11.25">
      <c r="D13" s="407" t="s">
        <v>267</v>
      </c>
    </row>
    <row r="14" ht="11.25"/>
    <row r="15" ht="11.25"/>
    <row r="16" ht="11.25">
      <c r="A16" s="408" t="s">
        <v>461</v>
      </c>
    </row>
    <row r="17" ht="11.25">
      <c r="A17" s="412" t="s">
        <v>271</v>
      </c>
    </row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</sheetData>
  <hyperlinks>
    <hyperlink ref="A17" r:id="rId1" display="http://appsso.eurostat.ec.europa.eu/nui/show.do?query=BOOKMARK_DS-051918_QID_5EE3783E_UID_-3F171EB0&amp;layout=TIME,C,X,0;GEO,L,Y,0;TAX,L,Z,0;UNIT,L,Z,1;INDICATORS,C,Z,2;&amp;zSelection=DS-051918INDICATORS,OBS_FLAG;DS-051918UNIT,MIO_EUR;DS-051918TAX,ENV;&amp;rankName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35"/>
  <dimension ref="A1:J43"/>
  <sheetViews>
    <sheetView showGridLines="0" workbookViewId="0" topLeftCell="A1">
      <selection activeCell="M28" sqref="M28"/>
    </sheetView>
  </sheetViews>
  <sheetFormatPr defaultColWidth="9.33203125" defaultRowHeight="11.25"/>
  <cols>
    <col min="1" max="3" width="10.66015625" style="407" customWidth="1"/>
    <col min="4" max="4" width="13.5" style="406" customWidth="1"/>
    <col min="5" max="6" width="13.33203125" style="406" customWidth="1"/>
    <col min="7" max="8" width="13.33203125" style="407" customWidth="1"/>
    <col min="9" max="9" width="14.16015625" style="407" bestFit="1" customWidth="1"/>
    <col min="10" max="10" width="13.66015625" style="407" bestFit="1" customWidth="1"/>
    <col min="11" max="16384" width="13.33203125" style="407" customWidth="1"/>
  </cols>
  <sheetData>
    <row r="1" spans="1:2" ht="12.75">
      <c r="A1" s="405"/>
      <c r="B1" s="406"/>
    </row>
    <row r="2" spans="1:4" ht="11.25">
      <c r="A2" s="406"/>
      <c r="B2" s="406"/>
      <c r="D2" s="408" t="s">
        <v>444</v>
      </c>
    </row>
    <row r="3" ht="11.25">
      <c r="D3" s="408" t="s">
        <v>445</v>
      </c>
    </row>
    <row r="4" ht="11.25">
      <c r="D4" s="408" t="s">
        <v>265</v>
      </c>
    </row>
    <row r="5" ht="11.25">
      <c r="D5" s="407"/>
    </row>
    <row r="6" ht="11.25">
      <c r="D6" s="409" t="s">
        <v>143</v>
      </c>
    </row>
    <row r="7" spans="4:6" ht="11.25">
      <c r="D7" s="408" t="s">
        <v>132</v>
      </c>
      <c r="E7" s="407"/>
      <c r="F7" s="407"/>
    </row>
    <row r="8" ht="11.25">
      <c r="D8" s="408"/>
    </row>
    <row r="9" spans="6:9" ht="56.25">
      <c r="F9" s="413" t="s">
        <v>269</v>
      </c>
      <c r="G9" s="413" t="s">
        <v>270</v>
      </c>
      <c r="H9" s="406"/>
      <c r="I9" s="406"/>
    </row>
    <row r="10" spans="4:9" ht="11.25">
      <c r="D10" s="406" t="s">
        <v>505</v>
      </c>
      <c r="E10" s="406" t="s">
        <v>505</v>
      </c>
      <c r="F10" s="414">
        <v>2.46</v>
      </c>
      <c r="G10" s="414">
        <v>6.19</v>
      </c>
      <c r="H10" s="406"/>
      <c r="I10" s="406"/>
    </row>
    <row r="11" spans="4:9" ht="11.25">
      <c r="D11" s="406" t="s">
        <v>272</v>
      </c>
      <c r="E11" s="406" t="s">
        <v>509</v>
      </c>
      <c r="F11" s="414">
        <v>5.87</v>
      </c>
      <c r="G11" s="414">
        <v>11.97</v>
      </c>
      <c r="H11" s="406"/>
      <c r="I11" s="406"/>
    </row>
    <row r="12" spans="4:9" ht="11.25">
      <c r="D12" s="406" t="s">
        <v>273</v>
      </c>
      <c r="E12" s="406" t="s">
        <v>523</v>
      </c>
      <c r="F12" s="414">
        <v>3.82</v>
      </c>
      <c r="G12" s="414">
        <v>9.82</v>
      </c>
      <c r="H12" s="406"/>
      <c r="I12" s="406"/>
    </row>
    <row r="13" spans="4:9" ht="11.25">
      <c r="D13" s="406" t="s">
        <v>274</v>
      </c>
      <c r="E13" s="406" t="s">
        <v>522</v>
      </c>
      <c r="F13" s="414">
        <v>3.76</v>
      </c>
      <c r="G13" s="414">
        <v>10.86</v>
      </c>
      <c r="H13" s="406"/>
      <c r="I13" s="409" t="s">
        <v>275</v>
      </c>
    </row>
    <row r="14" spans="4:9" ht="11.25">
      <c r="D14" s="406" t="s">
        <v>276</v>
      </c>
      <c r="E14" s="406" t="s">
        <v>507</v>
      </c>
      <c r="F14" s="414">
        <v>3.44</v>
      </c>
      <c r="G14" s="414">
        <v>10.05</v>
      </c>
      <c r="H14" s="406"/>
      <c r="I14" s="406"/>
    </row>
    <row r="15" spans="4:10" ht="11.25">
      <c r="D15" s="406" t="s">
        <v>277</v>
      </c>
      <c r="E15" s="406" t="s">
        <v>517</v>
      </c>
      <c r="F15" s="414">
        <v>3.36</v>
      </c>
      <c r="G15" s="414">
        <v>8.21</v>
      </c>
      <c r="H15" s="406"/>
      <c r="I15" s="415" t="s">
        <v>269</v>
      </c>
      <c r="J15" s="416" t="s">
        <v>278</v>
      </c>
    </row>
    <row r="16" spans="4:10" ht="11.25">
      <c r="D16" s="406" t="s">
        <v>279</v>
      </c>
      <c r="E16" s="406" t="s">
        <v>528</v>
      </c>
      <c r="F16" s="414">
        <v>3</v>
      </c>
      <c r="G16" s="414">
        <v>7.96</v>
      </c>
      <c r="H16" s="406"/>
      <c r="I16" s="415" t="s">
        <v>280</v>
      </c>
      <c r="J16" s="416">
        <v>1</v>
      </c>
    </row>
    <row r="17" spans="4:10" ht="11.25">
      <c r="D17" s="406" t="s">
        <v>281</v>
      </c>
      <c r="E17" s="406" t="s">
        <v>526</v>
      </c>
      <c r="F17" s="414">
        <v>2.93</v>
      </c>
      <c r="G17" s="414">
        <v>7.98</v>
      </c>
      <c r="H17" s="406"/>
      <c r="I17" s="415" t="s">
        <v>282</v>
      </c>
      <c r="J17" s="416">
        <v>5</v>
      </c>
    </row>
    <row r="18" spans="4:10" ht="11.25">
      <c r="D18" s="406" t="s">
        <v>283</v>
      </c>
      <c r="E18" s="406" t="s">
        <v>521</v>
      </c>
      <c r="F18" s="414">
        <v>2.77</v>
      </c>
      <c r="G18" s="414">
        <v>6.96</v>
      </c>
      <c r="H18" s="406"/>
      <c r="I18" s="415" t="s">
        <v>284</v>
      </c>
      <c r="J18" s="416">
        <v>10</v>
      </c>
    </row>
    <row r="19" spans="4:10" ht="11.25">
      <c r="D19" s="406" t="s">
        <v>285</v>
      </c>
      <c r="E19" s="406" t="s">
        <v>530</v>
      </c>
      <c r="F19" s="414">
        <v>2.75</v>
      </c>
      <c r="G19" s="414">
        <v>6.39</v>
      </c>
      <c r="H19" s="406"/>
      <c r="I19" s="415" t="s">
        <v>286</v>
      </c>
      <c r="J19" s="416"/>
    </row>
    <row r="20" spans="4:10" ht="11.25">
      <c r="D20" s="406" t="s">
        <v>287</v>
      </c>
      <c r="E20" s="406" t="s">
        <v>525</v>
      </c>
      <c r="F20" s="414">
        <v>2.69</v>
      </c>
      <c r="G20" s="414">
        <v>7.71</v>
      </c>
      <c r="H20" s="406"/>
      <c r="I20" s="415" t="s">
        <v>288</v>
      </c>
      <c r="J20" s="416"/>
    </row>
    <row r="21" spans="4:9" ht="11.25">
      <c r="D21" s="406" t="s">
        <v>289</v>
      </c>
      <c r="E21" s="406" t="s">
        <v>531</v>
      </c>
      <c r="F21" s="414">
        <v>2.67</v>
      </c>
      <c r="G21" s="414">
        <v>5.54</v>
      </c>
      <c r="H21" s="406"/>
      <c r="I21" s="406"/>
    </row>
    <row r="22" spans="4:9" ht="11.25">
      <c r="D22" s="406" t="s">
        <v>290</v>
      </c>
      <c r="E22" s="406" t="s">
        <v>516</v>
      </c>
      <c r="F22" s="414">
        <v>2.59</v>
      </c>
      <c r="G22" s="414">
        <v>6.02</v>
      </c>
      <c r="H22" s="406"/>
      <c r="I22" s="406"/>
    </row>
    <row r="23" spans="4:9" ht="11.25">
      <c r="D23" s="406" t="s">
        <v>291</v>
      </c>
      <c r="E23" s="406" t="s">
        <v>520</v>
      </c>
      <c r="F23" s="414">
        <v>2.55</v>
      </c>
      <c r="G23" s="414">
        <v>7.13</v>
      </c>
      <c r="H23" s="406"/>
      <c r="I23" s="406" t="s">
        <v>292</v>
      </c>
    </row>
    <row r="24" spans="4:9" ht="11.25">
      <c r="D24" s="406" t="s">
        <v>293</v>
      </c>
      <c r="E24" s="406" t="s">
        <v>508</v>
      </c>
      <c r="F24" s="414">
        <v>2.5</v>
      </c>
      <c r="G24" s="414">
        <v>6.72</v>
      </c>
      <c r="H24" s="406"/>
      <c r="I24" s="406" t="s">
        <v>294</v>
      </c>
    </row>
    <row r="25" spans="4:9" ht="11.25">
      <c r="D25" s="406" t="s">
        <v>295</v>
      </c>
      <c r="E25" s="406" t="s">
        <v>512</v>
      </c>
      <c r="F25" s="414">
        <v>2.47</v>
      </c>
      <c r="G25" s="414">
        <v>7.84</v>
      </c>
      <c r="H25" s="406"/>
      <c r="I25" s="406" t="s">
        <v>296</v>
      </c>
    </row>
    <row r="26" spans="4:9" ht="11.25">
      <c r="D26" s="406" t="s">
        <v>297</v>
      </c>
      <c r="E26" s="406" t="s">
        <v>532</v>
      </c>
      <c r="F26" s="414">
        <v>2.46</v>
      </c>
      <c r="G26" s="414">
        <v>6.75</v>
      </c>
      <c r="H26" s="406"/>
      <c r="I26" s="406"/>
    </row>
    <row r="27" spans="4:9" ht="11.25">
      <c r="D27" s="406" t="s">
        <v>298</v>
      </c>
      <c r="E27" s="406" t="s">
        <v>524</v>
      </c>
      <c r="F27" s="414">
        <v>2.45</v>
      </c>
      <c r="G27" s="414">
        <v>5.79</v>
      </c>
      <c r="H27" s="406"/>
      <c r="I27" s="406"/>
    </row>
    <row r="28" spans="4:9" ht="11.25">
      <c r="D28" s="406" t="s">
        <v>299</v>
      </c>
      <c r="E28" s="406" t="s">
        <v>511</v>
      </c>
      <c r="F28" s="414">
        <v>2.26</v>
      </c>
      <c r="G28" s="414">
        <v>6.99</v>
      </c>
      <c r="H28" s="406"/>
      <c r="I28" s="406"/>
    </row>
    <row r="29" spans="4:9" ht="11.25">
      <c r="D29" s="406" t="s">
        <v>300</v>
      </c>
      <c r="E29" s="406" t="s">
        <v>510</v>
      </c>
      <c r="F29" s="414">
        <v>2.23</v>
      </c>
      <c r="G29" s="414">
        <v>5.67</v>
      </c>
      <c r="H29" s="406"/>
      <c r="I29" s="406"/>
    </row>
    <row r="30" spans="4:9" ht="11.25">
      <c r="D30" s="406" t="s">
        <v>301</v>
      </c>
      <c r="E30" s="406" t="s">
        <v>515</v>
      </c>
      <c r="F30" s="414">
        <v>2.16</v>
      </c>
      <c r="G30" s="414">
        <v>5.01</v>
      </c>
      <c r="H30" s="406"/>
      <c r="I30" s="406"/>
    </row>
    <row r="31" spans="4:9" ht="11.25">
      <c r="D31" s="406" t="s">
        <v>302</v>
      </c>
      <c r="E31" s="406" t="s">
        <v>529</v>
      </c>
      <c r="F31" s="414">
        <v>2.12</v>
      </c>
      <c r="G31" s="414">
        <v>7.23</v>
      </c>
      <c r="H31" s="406"/>
      <c r="I31" s="406"/>
    </row>
    <row r="32" spans="4:9" ht="11.25">
      <c r="D32" s="406" t="s">
        <v>303</v>
      </c>
      <c r="E32" s="406" t="s">
        <v>506</v>
      </c>
      <c r="F32" s="414">
        <v>2.09</v>
      </c>
      <c r="G32" s="414">
        <v>4.76</v>
      </c>
      <c r="H32" s="406"/>
      <c r="I32" s="406"/>
    </row>
    <row r="33" spans="4:9" ht="11.25">
      <c r="D33" s="406" t="s">
        <v>304</v>
      </c>
      <c r="E33" s="406" t="s">
        <v>518</v>
      </c>
      <c r="F33" s="414">
        <v>2.07</v>
      </c>
      <c r="G33" s="414">
        <v>6.8</v>
      </c>
      <c r="H33" s="406"/>
      <c r="I33" s="406"/>
    </row>
    <row r="34" spans="4:9" ht="11.25">
      <c r="D34" s="406" t="s">
        <v>305</v>
      </c>
      <c r="E34" s="406" t="s">
        <v>527</v>
      </c>
      <c r="F34" s="414">
        <v>2.06</v>
      </c>
      <c r="G34" s="414">
        <v>7.09</v>
      </c>
      <c r="H34" s="406"/>
      <c r="I34" s="406"/>
    </row>
    <row r="35" spans="4:9" ht="11.25">
      <c r="D35" s="406" t="s">
        <v>306</v>
      </c>
      <c r="E35" s="406" t="s">
        <v>513</v>
      </c>
      <c r="F35" s="414">
        <v>2.04</v>
      </c>
      <c r="G35" s="414">
        <v>6.31</v>
      </c>
      <c r="H35" s="406"/>
      <c r="I35" s="406"/>
    </row>
    <row r="36" spans="4:9" ht="11.25">
      <c r="D36" s="406" t="s">
        <v>307</v>
      </c>
      <c r="E36" s="406" t="s">
        <v>514</v>
      </c>
      <c r="F36" s="414">
        <v>1.82</v>
      </c>
      <c r="G36" s="414">
        <v>4.89</v>
      </c>
      <c r="H36" s="406"/>
      <c r="I36" s="406"/>
    </row>
    <row r="37" spans="4:9" ht="11.25">
      <c r="D37" s="406" t="s">
        <v>308</v>
      </c>
      <c r="E37" s="406" t="s">
        <v>519</v>
      </c>
      <c r="F37" s="414">
        <v>1.78</v>
      </c>
      <c r="G37" s="414">
        <v>5.98</v>
      </c>
      <c r="H37" s="406"/>
      <c r="I37" s="406"/>
    </row>
    <row r="38" spans="4:9" ht="11.25">
      <c r="D38" s="406" t="s">
        <v>309</v>
      </c>
      <c r="E38" s="406" t="s">
        <v>535</v>
      </c>
      <c r="F38" s="414">
        <v>3</v>
      </c>
      <c r="G38" s="414">
        <v>6.86</v>
      </c>
      <c r="H38" s="406"/>
      <c r="I38" s="406"/>
    </row>
    <row r="39" spans="7:9" ht="11.25">
      <c r="G39" s="406"/>
      <c r="H39" s="406"/>
      <c r="I39" s="406"/>
    </row>
    <row r="40" spans="4:9" ht="11.25">
      <c r="D40" s="406" t="s">
        <v>267</v>
      </c>
      <c r="G40" s="406"/>
      <c r="H40" s="406"/>
      <c r="I40" s="406"/>
    </row>
    <row r="41" spans="7:9" ht="11.25">
      <c r="G41" s="406"/>
      <c r="H41" s="406"/>
      <c r="I41" s="406"/>
    </row>
    <row r="42" spans="1:9" ht="11.25">
      <c r="A42" s="408" t="s">
        <v>461</v>
      </c>
      <c r="G42" s="406"/>
      <c r="H42" s="406"/>
      <c r="I42" s="406"/>
    </row>
    <row r="43" ht="11.25">
      <c r="A43" s="412" t="s">
        <v>310</v>
      </c>
    </row>
  </sheetData>
  <printOptions/>
  <pageMargins left="0.75" right="0.75" top="1" bottom="1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6"/>
  <dimension ref="A1:L23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0.66015625" style="407" customWidth="1"/>
    <col min="4" max="4" width="8.33203125" style="407" customWidth="1"/>
    <col min="5" max="5" width="16.83203125" style="407" customWidth="1"/>
    <col min="6" max="7" width="25.83203125" style="407" customWidth="1"/>
    <col min="8" max="8" width="32" style="407" customWidth="1"/>
    <col min="9" max="16384" width="16.33203125" style="407" customWidth="1"/>
  </cols>
  <sheetData>
    <row r="1" spans="1:2" ht="12.75">
      <c r="A1" s="405"/>
      <c r="B1" s="406"/>
    </row>
    <row r="2" spans="1:4" ht="11.25">
      <c r="A2" s="406"/>
      <c r="B2" s="406"/>
      <c r="D2" s="408" t="s">
        <v>444</v>
      </c>
    </row>
    <row r="3" ht="11.25">
      <c r="D3" s="408" t="s">
        <v>445</v>
      </c>
    </row>
    <row r="4" ht="11.25">
      <c r="D4" s="408" t="s">
        <v>265</v>
      </c>
    </row>
    <row r="5" spans="4:7" ht="11.25">
      <c r="D5" s="406"/>
      <c r="E5" s="406"/>
      <c r="F5" s="406"/>
      <c r="G5" s="406"/>
    </row>
    <row r="6" spans="4:7" ht="11.25">
      <c r="D6" s="409" t="s">
        <v>439</v>
      </c>
      <c r="E6" s="406"/>
      <c r="F6" s="406"/>
      <c r="G6" s="406"/>
    </row>
    <row r="7" spans="4:7" ht="11.25">
      <c r="D7" s="409" t="s">
        <v>467</v>
      </c>
      <c r="E7" s="406"/>
      <c r="F7" s="406"/>
      <c r="G7" s="406"/>
    </row>
    <row r="8" spans="4:7" ht="11.25">
      <c r="D8" s="406"/>
      <c r="E8" s="406"/>
      <c r="F8" s="406"/>
      <c r="G8" s="406"/>
    </row>
    <row r="9" spans="4:8" ht="11.25">
      <c r="D9" s="410" t="s">
        <v>459</v>
      </c>
      <c r="E9" s="410" t="s">
        <v>311</v>
      </c>
      <c r="F9" s="410" t="s">
        <v>312</v>
      </c>
      <c r="G9" s="410" t="s">
        <v>313</v>
      </c>
      <c r="H9" s="410"/>
    </row>
    <row r="10" spans="4:8" ht="11.25">
      <c r="D10" s="417">
        <f>SUM(E10:G10)</f>
        <v>100.0000033440766</v>
      </c>
      <c r="E10" s="411">
        <v>72.06246695007269</v>
      </c>
      <c r="F10" s="411">
        <v>23.02009846901149</v>
      </c>
      <c r="G10" s="411">
        <v>4.917437924992428</v>
      </c>
      <c r="H10" s="418"/>
    </row>
    <row r="11" spans="4:7" ht="11.25">
      <c r="D11" s="406"/>
      <c r="E11" s="406"/>
      <c r="F11" s="406"/>
      <c r="G11" s="406"/>
    </row>
    <row r="12" spans="4:7" ht="11.25">
      <c r="D12" s="406" t="s">
        <v>267</v>
      </c>
      <c r="E12" s="406"/>
      <c r="F12" s="406"/>
      <c r="G12" s="406"/>
    </row>
    <row r="13" ht="11.25"/>
    <row r="14" ht="11.25"/>
    <row r="15" ht="11.25">
      <c r="A15" s="408" t="s">
        <v>461</v>
      </c>
    </row>
    <row r="16" ht="11.25">
      <c r="A16" s="412" t="s">
        <v>314</v>
      </c>
    </row>
    <row r="17" ht="11.25"/>
    <row r="18" ht="11.25"/>
    <row r="19" ht="11.25"/>
    <row r="20" ht="11.25"/>
    <row r="21" ht="11.25"/>
    <row r="22" spans="9:12" ht="11.25">
      <c r="I22" s="419"/>
      <c r="J22" s="419"/>
      <c r="K22" s="419"/>
      <c r="L22" s="419"/>
    </row>
    <row r="23" spans="9:12" ht="11.25">
      <c r="I23" s="419"/>
      <c r="J23" s="419"/>
      <c r="K23" s="419"/>
      <c r="L23" s="419"/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37"/>
  <dimension ref="A1:AL53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0.66015625" style="407" customWidth="1"/>
    <col min="4" max="4" width="15" style="407" customWidth="1"/>
    <col min="5" max="5" width="10.5" style="407" customWidth="1"/>
    <col min="6" max="6" width="21.5" style="407" customWidth="1"/>
    <col min="7" max="7" width="10.5" style="407" customWidth="1"/>
    <col min="8" max="8" width="11.33203125" style="407" customWidth="1"/>
    <col min="9" max="9" width="10.5" style="407" customWidth="1"/>
    <col min="10" max="10" width="11.83203125" style="407" customWidth="1"/>
    <col min="11" max="11" width="8.33203125" style="407" customWidth="1"/>
    <col min="12" max="16384" width="16.33203125" style="407" customWidth="1"/>
  </cols>
  <sheetData>
    <row r="1" spans="1:2" ht="12.75">
      <c r="A1" s="405"/>
      <c r="B1" s="406"/>
    </row>
    <row r="2" spans="1:4" ht="11.25">
      <c r="A2" s="406"/>
      <c r="B2" s="406"/>
      <c r="D2" s="408" t="s">
        <v>444</v>
      </c>
    </row>
    <row r="3" ht="11.25">
      <c r="D3" s="408" t="s">
        <v>445</v>
      </c>
    </row>
    <row r="4" ht="11.25">
      <c r="D4" s="408" t="s">
        <v>265</v>
      </c>
    </row>
    <row r="5" ht="11.25"/>
    <row r="6" ht="11.25">
      <c r="D6" s="409" t="s">
        <v>440</v>
      </c>
    </row>
    <row r="7" ht="11.25">
      <c r="D7" s="408" t="s">
        <v>315</v>
      </c>
    </row>
    <row r="8" spans="5:11" ht="11.25">
      <c r="E8" s="420"/>
      <c r="F8" s="420"/>
      <c r="G8" s="420"/>
      <c r="H8" s="420"/>
      <c r="I8" s="420"/>
      <c r="J8" s="420"/>
      <c r="K8" s="420"/>
    </row>
    <row r="9" spans="4:11" ht="34.5" customHeight="1">
      <c r="D9" s="421"/>
      <c r="E9" s="413" t="s">
        <v>316</v>
      </c>
      <c r="F9" s="422" t="s">
        <v>317</v>
      </c>
      <c r="G9" s="422" t="s">
        <v>318</v>
      </c>
      <c r="H9" s="413" t="s">
        <v>319</v>
      </c>
      <c r="I9" s="413" t="s">
        <v>320</v>
      </c>
      <c r="J9" s="410"/>
      <c r="K9" s="410"/>
    </row>
    <row r="10" spans="4:11" ht="11.25">
      <c r="D10" s="416" t="s">
        <v>321</v>
      </c>
      <c r="E10" s="423">
        <v>74.78247224700083</v>
      </c>
      <c r="F10" s="423">
        <v>2.228305149613762</v>
      </c>
      <c r="G10" s="423">
        <v>22.98922260338542</v>
      </c>
      <c r="H10" s="423">
        <v>0</v>
      </c>
      <c r="I10" s="423">
        <v>0</v>
      </c>
      <c r="J10" s="423"/>
      <c r="K10" s="410"/>
    </row>
    <row r="11" spans="4:11" ht="11.25">
      <c r="D11" s="416" t="s">
        <v>518</v>
      </c>
      <c r="E11" s="423">
        <v>66.15146901422858</v>
      </c>
      <c r="F11" s="423">
        <v>2.097346518201755</v>
      </c>
      <c r="G11" s="423">
        <v>31.751184467569665</v>
      </c>
      <c r="H11" s="423">
        <v>0</v>
      </c>
      <c r="I11" s="423">
        <v>0</v>
      </c>
      <c r="J11" s="423"/>
      <c r="K11" s="410"/>
    </row>
    <row r="12" spans="4:11" ht="11.25">
      <c r="D12" s="416" t="s">
        <v>322</v>
      </c>
      <c r="E12" s="423">
        <v>60.56454238734082</v>
      </c>
      <c r="F12" s="423">
        <v>3.7455907993839492</v>
      </c>
      <c r="G12" s="423">
        <v>35.689866813275216</v>
      </c>
      <c r="H12" s="423">
        <v>0</v>
      </c>
      <c r="I12" s="423">
        <v>0</v>
      </c>
      <c r="J12" s="423"/>
      <c r="K12" s="410"/>
    </row>
    <row r="13" spans="4:11" ht="11.25">
      <c r="D13" s="416" t="s">
        <v>524</v>
      </c>
      <c r="E13" s="423">
        <v>59.72086988301992</v>
      </c>
      <c r="F13" s="423">
        <v>0</v>
      </c>
      <c r="G13" s="423">
        <v>40.27913011698008</v>
      </c>
      <c r="H13" s="423">
        <v>0</v>
      </c>
      <c r="I13" s="423">
        <v>0</v>
      </c>
      <c r="J13" s="423"/>
      <c r="K13" s="410"/>
    </row>
    <row r="14" spans="4:11" ht="11.25">
      <c r="D14" s="416" t="s">
        <v>511</v>
      </c>
      <c r="E14" s="423">
        <v>56.59502261673053</v>
      </c>
      <c r="F14" s="423">
        <v>3.451545646841217</v>
      </c>
      <c r="G14" s="423">
        <v>39.95343173642826</v>
      </c>
      <c r="H14" s="423">
        <v>0</v>
      </c>
      <c r="I14" s="423">
        <v>0</v>
      </c>
      <c r="J14" s="423"/>
      <c r="K14" s="410"/>
    </row>
    <row r="15" spans="4:11" ht="11.25">
      <c r="D15" s="416" t="s">
        <v>323</v>
      </c>
      <c r="E15" s="423">
        <v>50.472821002663004</v>
      </c>
      <c r="F15" s="423">
        <v>2.3075754808285893</v>
      </c>
      <c r="G15" s="423">
        <v>47.21960351650841</v>
      </c>
      <c r="H15" s="423">
        <v>0</v>
      </c>
      <c r="I15" s="423">
        <v>0</v>
      </c>
      <c r="J15" s="423"/>
      <c r="K15" s="410"/>
    </row>
    <row r="16" spans="4:11" ht="11.25">
      <c r="D16" s="416" t="s">
        <v>324</v>
      </c>
      <c r="E16" s="423">
        <v>49.99377967597176</v>
      </c>
      <c r="F16" s="423">
        <v>0.7330459135494378</v>
      </c>
      <c r="G16" s="423">
        <v>18.35982677417926</v>
      </c>
      <c r="H16" s="423">
        <v>0</v>
      </c>
      <c r="I16" s="423">
        <v>30.913347636299545</v>
      </c>
      <c r="J16" s="423"/>
      <c r="K16" s="410"/>
    </row>
    <row r="17" spans="4:11" ht="11.25">
      <c r="D17" s="416" t="s">
        <v>516</v>
      </c>
      <c r="E17" s="423">
        <v>49.56881371543324</v>
      </c>
      <c r="F17" s="423">
        <v>1.6769423246858213</v>
      </c>
      <c r="G17" s="423">
        <v>43.015104523783414</v>
      </c>
      <c r="H17" s="423">
        <v>5.7391394360975205</v>
      </c>
      <c r="I17" s="423">
        <v>0</v>
      </c>
      <c r="J17" s="423"/>
      <c r="K17" s="410"/>
    </row>
    <row r="18" spans="4:11" ht="11.25">
      <c r="D18" s="416" t="s">
        <v>514</v>
      </c>
      <c r="E18" s="423">
        <v>49.20519337775641</v>
      </c>
      <c r="F18" s="423">
        <v>0.7851892560280278</v>
      </c>
      <c r="G18" s="423">
        <v>42.1446726660713</v>
      </c>
      <c r="H18" s="423">
        <v>7.86494470014426</v>
      </c>
      <c r="I18" s="423">
        <v>0</v>
      </c>
      <c r="J18" s="423"/>
      <c r="K18" s="410"/>
    </row>
    <row r="19" spans="4:11" ht="11.25">
      <c r="D19" s="416" t="s">
        <v>325</v>
      </c>
      <c r="E19" s="423">
        <v>48.691465483526166</v>
      </c>
      <c r="F19" s="423">
        <v>5.1970991262637805</v>
      </c>
      <c r="G19" s="423">
        <v>46.085801732641166</v>
      </c>
      <c r="H19" s="423">
        <v>0.025633657568902582</v>
      </c>
      <c r="I19" s="423">
        <v>0</v>
      </c>
      <c r="J19" s="423"/>
      <c r="K19" s="410"/>
    </row>
    <row r="20" spans="4:11" ht="11.25">
      <c r="D20" s="416" t="s">
        <v>543</v>
      </c>
      <c r="E20" s="423">
        <v>45.85248736466843</v>
      </c>
      <c r="F20" s="423">
        <v>1.1377999332930278</v>
      </c>
      <c r="G20" s="423">
        <v>52.00930319545496</v>
      </c>
      <c r="H20" s="423">
        <v>1.0004095065835903</v>
      </c>
      <c r="I20" s="423">
        <v>0</v>
      </c>
      <c r="J20" s="423"/>
      <c r="K20" s="410"/>
    </row>
    <row r="21" spans="4:11" ht="11.25">
      <c r="D21" s="416" t="s">
        <v>326</v>
      </c>
      <c r="E21" s="423">
        <v>39.9920053324767</v>
      </c>
      <c r="F21" s="423">
        <v>3.8267123246600283</v>
      </c>
      <c r="G21" s="423">
        <v>56.181282342863256</v>
      </c>
      <c r="H21" s="423">
        <v>0</v>
      </c>
      <c r="I21" s="423">
        <v>0</v>
      </c>
      <c r="J21" s="424"/>
      <c r="K21" s="410"/>
    </row>
    <row r="22" spans="4:11" ht="11.25">
      <c r="D22" s="416" t="s">
        <v>509</v>
      </c>
      <c r="E22" s="423">
        <v>37.38907390801368</v>
      </c>
      <c r="F22" s="423">
        <v>3.910498834154532</v>
      </c>
      <c r="G22" s="423">
        <v>58.70042725783178</v>
      </c>
      <c r="H22" s="423">
        <v>0</v>
      </c>
      <c r="I22" s="423">
        <v>0</v>
      </c>
      <c r="J22" s="424"/>
      <c r="K22" s="410"/>
    </row>
    <row r="23" spans="4:11" ht="11.25">
      <c r="D23" s="416" t="s">
        <v>523</v>
      </c>
      <c r="E23" s="423">
        <v>36.67638483965015</v>
      </c>
      <c r="F23" s="423">
        <v>2.4489795918367347</v>
      </c>
      <c r="G23" s="423">
        <v>60.87463556851313</v>
      </c>
      <c r="H23" s="423">
        <v>0</v>
      </c>
      <c r="I23" s="423">
        <v>0</v>
      </c>
      <c r="J23" s="424"/>
      <c r="K23" s="410"/>
    </row>
    <row r="24" spans="4:11" ht="11.25">
      <c r="D24" s="416" t="s">
        <v>520</v>
      </c>
      <c r="E24" s="423">
        <v>27.627606805089535</v>
      </c>
      <c r="F24" s="425">
        <v>40.15954447261596</v>
      </c>
      <c r="G24" s="423">
        <v>32.212848722294495</v>
      </c>
      <c r="H24" s="423">
        <v>0</v>
      </c>
      <c r="I24" s="423">
        <v>0</v>
      </c>
      <c r="J24" s="424"/>
      <c r="K24" s="410"/>
    </row>
    <row r="25" spans="4:11" ht="11.25">
      <c r="D25" s="416" t="s">
        <v>535</v>
      </c>
      <c r="E25" s="423">
        <v>59.09644545545446</v>
      </c>
      <c r="F25" s="423">
        <v>3.0967408645916854</v>
      </c>
      <c r="G25" s="423">
        <v>37.80681367995384</v>
      </c>
      <c r="H25" s="423">
        <v>0</v>
      </c>
      <c r="I25" s="423">
        <v>0</v>
      </c>
      <c r="J25" s="423"/>
      <c r="K25" s="410"/>
    </row>
    <row r="26" spans="4:11" ht="11.25">
      <c r="D26" s="421"/>
      <c r="E26" s="410"/>
      <c r="F26" s="410"/>
      <c r="G26" s="410"/>
      <c r="H26" s="410"/>
      <c r="I26" s="410"/>
      <c r="J26" s="410"/>
      <c r="K26" s="410"/>
    </row>
    <row r="27" spans="4:11" ht="11.25">
      <c r="D27" s="407" t="s">
        <v>327</v>
      </c>
      <c r="E27" s="410"/>
      <c r="F27" s="410"/>
      <c r="G27" s="410"/>
      <c r="H27" s="410"/>
      <c r="I27" s="410"/>
      <c r="J27" s="410"/>
      <c r="K27" s="410"/>
    </row>
    <row r="28" ht="11.25">
      <c r="D28" s="407" t="s">
        <v>240</v>
      </c>
    </row>
    <row r="29" ht="11.25">
      <c r="D29" s="426" t="s">
        <v>162</v>
      </c>
    </row>
    <row r="30" spans="4:11" ht="11.25">
      <c r="D30" s="416" t="s">
        <v>328</v>
      </c>
      <c r="E30" s="410"/>
      <c r="F30" s="410"/>
      <c r="G30" s="410"/>
      <c r="H30" s="410"/>
      <c r="I30" s="410"/>
      <c r="J30" s="410"/>
      <c r="K30" s="410"/>
    </row>
    <row r="31" spans="4:11" ht="11.25">
      <c r="D31" s="416" t="s">
        <v>329</v>
      </c>
      <c r="E31" s="423"/>
      <c r="F31" s="423"/>
      <c r="G31" s="423"/>
      <c r="H31" s="418"/>
      <c r="I31" s="418"/>
      <c r="J31" s="418"/>
      <c r="K31" s="418"/>
    </row>
    <row r="32" ht="11.25">
      <c r="D32" s="407" t="s">
        <v>330</v>
      </c>
    </row>
    <row r="34" ht="11.25">
      <c r="A34" s="408" t="s">
        <v>461</v>
      </c>
    </row>
    <row r="35" ht="11.25">
      <c r="A35" s="412" t="s">
        <v>331</v>
      </c>
    </row>
    <row r="37" spans="12:18" ht="11.25">
      <c r="L37" s="421"/>
      <c r="M37" s="421"/>
      <c r="N37" s="421"/>
      <c r="O37" s="421"/>
      <c r="P37" s="421"/>
      <c r="Q37" s="421"/>
      <c r="R37" s="421"/>
    </row>
    <row r="38" spans="12:38" ht="11.25"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</row>
    <row r="39" spans="12:38" ht="11.25"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427"/>
      <c r="AL39" s="427"/>
    </row>
    <row r="40" spans="12:38" ht="11.25"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427"/>
      <c r="AL40" s="427"/>
    </row>
    <row r="41" spans="12:38" ht="11.25"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27"/>
    </row>
    <row r="42" spans="12:38" ht="11.25"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7"/>
      <c r="AL42" s="427"/>
    </row>
    <row r="43" spans="12:38" ht="11.25"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</row>
    <row r="44" spans="12:38" ht="11.25"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</row>
    <row r="45" spans="12:38" ht="11.25"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0"/>
      <c r="AD45" s="420"/>
      <c r="AE45" s="420"/>
      <c r="AF45" s="420"/>
      <c r="AG45" s="420"/>
      <c r="AH45" s="420"/>
      <c r="AI45" s="420"/>
      <c r="AJ45" s="420"/>
      <c r="AK45" s="420"/>
      <c r="AL45" s="420"/>
    </row>
    <row r="46" spans="12:38" ht="11.25"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</row>
    <row r="47" spans="12:38" ht="11.25"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/>
    </row>
    <row r="48" spans="12:38" ht="11.25"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427"/>
      <c r="AK48" s="427"/>
      <c r="AL48" s="427"/>
    </row>
    <row r="49" spans="12:38" ht="11.25"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27"/>
      <c r="AF49" s="427"/>
      <c r="AG49" s="427"/>
      <c r="AH49" s="427"/>
      <c r="AI49" s="427"/>
      <c r="AJ49" s="427"/>
      <c r="AK49" s="427"/>
      <c r="AL49" s="427"/>
    </row>
    <row r="50" spans="12:38" ht="11.25"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7"/>
      <c r="AF50" s="427"/>
      <c r="AG50" s="427"/>
      <c r="AH50" s="427"/>
      <c r="AI50" s="427"/>
      <c r="AJ50" s="427"/>
      <c r="AK50" s="427"/>
      <c r="AL50" s="427"/>
    </row>
    <row r="51" spans="12:38" ht="11.25"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</row>
    <row r="52" spans="12:38" ht="11.25"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  <c r="AF52" s="427"/>
      <c r="AG52" s="427"/>
      <c r="AH52" s="427"/>
      <c r="AI52" s="427"/>
      <c r="AJ52" s="427"/>
      <c r="AK52" s="427"/>
      <c r="AL52" s="427"/>
    </row>
    <row r="53" spans="12:38" ht="11.25"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27"/>
      <c r="AJ53" s="427"/>
      <c r="AK53" s="427"/>
      <c r="AL53" s="427"/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38"/>
  <dimension ref="A1:K5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66015625" style="429" customWidth="1"/>
    <col min="3" max="3" width="2" style="429" customWidth="1"/>
    <col min="4" max="4" width="63" style="429" customWidth="1"/>
    <col min="5" max="5" width="2" style="429" customWidth="1"/>
    <col min="6" max="16384" width="10.66015625" style="429" customWidth="1"/>
  </cols>
  <sheetData>
    <row r="1" spans="1:11" ht="12.75">
      <c r="A1" s="405"/>
      <c r="B1" s="428"/>
      <c r="D1" s="407"/>
      <c r="E1" s="407"/>
      <c r="F1" s="407"/>
      <c r="G1" s="407"/>
      <c r="H1" s="407"/>
      <c r="I1" s="407"/>
      <c r="J1" s="407"/>
      <c r="K1" s="407"/>
    </row>
    <row r="2" spans="1:11" ht="11.25">
      <c r="A2" s="406"/>
      <c r="B2" s="428"/>
      <c r="D2" s="408" t="s">
        <v>444</v>
      </c>
      <c r="E2" s="407"/>
      <c r="F2" s="407"/>
      <c r="G2" s="407"/>
      <c r="H2" s="407"/>
      <c r="I2" s="407"/>
      <c r="J2" s="407"/>
      <c r="K2" s="407"/>
    </row>
    <row r="3" spans="4:11" ht="11.25">
      <c r="D3" s="408" t="s">
        <v>445</v>
      </c>
      <c r="E3" s="407"/>
      <c r="F3" s="407"/>
      <c r="G3" s="407"/>
      <c r="H3" s="407"/>
      <c r="I3" s="407"/>
      <c r="J3" s="407"/>
      <c r="K3" s="407"/>
    </row>
    <row r="4" spans="4:11" ht="11.25">
      <c r="D4" s="408" t="s">
        <v>265</v>
      </c>
      <c r="E4" s="407"/>
      <c r="F4" s="407"/>
      <c r="G4" s="407"/>
      <c r="H4" s="407"/>
      <c r="I4" s="407"/>
      <c r="J4" s="407"/>
      <c r="K4" s="407"/>
    </row>
    <row r="6" ht="11.25">
      <c r="D6" s="430" t="s">
        <v>441</v>
      </c>
    </row>
    <row r="9" ht="11.25">
      <c r="D9" s="430"/>
    </row>
    <row r="10" spans="3:5" ht="11.25">
      <c r="C10" s="431"/>
      <c r="D10" s="432" t="s">
        <v>332</v>
      </c>
      <c r="E10" s="431"/>
    </row>
    <row r="11" spans="3:5" ht="11.25">
      <c r="C11" s="433"/>
      <c r="D11" s="433" t="s">
        <v>371</v>
      </c>
      <c r="E11" s="433"/>
    </row>
    <row r="12" spans="3:5" ht="11.25">
      <c r="C12" s="434"/>
      <c r="D12" s="434" t="s">
        <v>372</v>
      </c>
      <c r="E12" s="434"/>
    </row>
    <row r="13" spans="3:5" ht="11.25">
      <c r="C13" s="435"/>
      <c r="D13" s="435" t="s">
        <v>333</v>
      </c>
      <c r="E13" s="435"/>
    </row>
    <row r="14" spans="3:5" ht="11.25">
      <c r="C14" s="436"/>
      <c r="D14" s="437" t="s">
        <v>334</v>
      </c>
      <c r="E14" s="436"/>
    </row>
    <row r="15" spans="3:5" ht="11.25">
      <c r="C15" s="431"/>
      <c r="D15" s="432" t="s">
        <v>335</v>
      </c>
      <c r="E15" s="431"/>
    </row>
    <row r="16" spans="3:5" ht="11.25">
      <c r="C16" s="433"/>
      <c r="D16" s="433" t="s">
        <v>336</v>
      </c>
      <c r="E16" s="433"/>
    </row>
    <row r="17" spans="3:5" ht="11.25">
      <c r="C17" s="434"/>
      <c r="D17" s="434" t="s">
        <v>337</v>
      </c>
      <c r="E17" s="434"/>
    </row>
    <row r="18" spans="3:5" ht="11.25">
      <c r="C18" s="435"/>
      <c r="D18" s="435" t="s">
        <v>338</v>
      </c>
      <c r="E18" s="435"/>
    </row>
    <row r="19" spans="3:5" ht="11.25">
      <c r="C19" s="436"/>
      <c r="D19" s="437" t="s">
        <v>339</v>
      </c>
      <c r="E19" s="436"/>
    </row>
    <row r="20" spans="3:5" ht="11.25">
      <c r="C20" s="433"/>
      <c r="D20" s="433" t="s">
        <v>340</v>
      </c>
      <c r="E20" s="433"/>
    </row>
    <row r="21" spans="3:5" ht="11.25">
      <c r="C21" s="434"/>
      <c r="D21" s="434" t="s">
        <v>341</v>
      </c>
      <c r="E21" s="434"/>
    </row>
    <row r="22" spans="3:5" ht="11.25">
      <c r="C22" s="435"/>
      <c r="D22" s="435" t="s">
        <v>342</v>
      </c>
      <c r="E22" s="435"/>
    </row>
    <row r="23" spans="3:5" ht="11.25">
      <c r="C23" s="436"/>
      <c r="D23" s="437" t="s">
        <v>343</v>
      </c>
      <c r="E23" s="436"/>
    </row>
    <row r="24" spans="3:5" ht="11.25">
      <c r="C24" s="433"/>
      <c r="D24" s="433" t="s">
        <v>344</v>
      </c>
      <c r="E24" s="433"/>
    </row>
    <row r="25" spans="3:5" ht="11.25">
      <c r="C25" s="435"/>
      <c r="D25" s="435" t="s">
        <v>345</v>
      </c>
      <c r="E25" s="435"/>
    </row>
    <row r="26" spans="3:5" ht="11.25">
      <c r="C26" s="436"/>
      <c r="D26" s="437" t="s">
        <v>346</v>
      </c>
      <c r="E26" s="436"/>
    </row>
    <row r="27" spans="3:5" ht="11.25">
      <c r="C27" s="431"/>
      <c r="D27" s="432" t="s">
        <v>347</v>
      </c>
      <c r="E27" s="431"/>
    </row>
    <row r="28" spans="3:5" ht="11.25">
      <c r="C28" s="433"/>
      <c r="D28" s="433" t="s">
        <v>348</v>
      </c>
      <c r="E28" s="433"/>
    </row>
    <row r="29" spans="3:5" ht="11.25">
      <c r="C29" s="434"/>
      <c r="D29" s="434" t="s">
        <v>349</v>
      </c>
      <c r="E29" s="434"/>
    </row>
    <row r="30" spans="3:5" ht="11.25">
      <c r="C30" s="434"/>
      <c r="D30" s="434" t="s">
        <v>350</v>
      </c>
      <c r="E30" s="434"/>
    </row>
    <row r="31" spans="3:5" ht="11.25">
      <c r="C31" s="434"/>
      <c r="D31" s="434" t="s">
        <v>351</v>
      </c>
      <c r="E31" s="434"/>
    </row>
    <row r="32" spans="3:5" ht="11.25">
      <c r="C32" s="434"/>
      <c r="D32" s="434" t="s">
        <v>352</v>
      </c>
      <c r="E32" s="434"/>
    </row>
    <row r="33" spans="3:5" ht="11.25">
      <c r="C33" s="434"/>
      <c r="D33" s="434" t="s">
        <v>373</v>
      </c>
      <c r="E33" s="434"/>
    </row>
    <row r="34" spans="3:5" ht="11.25">
      <c r="C34" s="434"/>
      <c r="D34" s="434" t="s">
        <v>353</v>
      </c>
      <c r="E34" s="434"/>
    </row>
    <row r="35" spans="3:5" ht="11.25">
      <c r="C35" s="434"/>
      <c r="D35" s="434" t="s">
        <v>354</v>
      </c>
      <c r="E35" s="434"/>
    </row>
    <row r="36" spans="3:5" ht="11.25">
      <c r="C36" s="434"/>
      <c r="D36" s="434" t="s">
        <v>355</v>
      </c>
      <c r="E36" s="434"/>
    </row>
    <row r="37" spans="3:5" ht="11.25">
      <c r="C37" s="434"/>
      <c r="D37" s="434" t="s">
        <v>356</v>
      </c>
      <c r="E37" s="434"/>
    </row>
    <row r="38" spans="3:5" ht="11.25">
      <c r="C38" s="434"/>
      <c r="D38" s="434" t="s">
        <v>357</v>
      </c>
      <c r="E38" s="434"/>
    </row>
    <row r="39" spans="3:5" ht="11.25">
      <c r="C39" s="434"/>
      <c r="D39" s="434" t="s">
        <v>358</v>
      </c>
      <c r="E39" s="434"/>
    </row>
    <row r="40" spans="3:5" ht="11.25">
      <c r="C40" s="434"/>
      <c r="D40" s="434" t="s">
        <v>359</v>
      </c>
      <c r="E40" s="434"/>
    </row>
    <row r="41" spans="3:5" ht="11.25">
      <c r="C41" s="434"/>
      <c r="D41" s="434" t="s">
        <v>360</v>
      </c>
      <c r="E41" s="434"/>
    </row>
    <row r="42" spans="3:5" ht="11.25">
      <c r="C42" s="434"/>
      <c r="D42" s="434" t="s">
        <v>361</v>
      </c>
      <c r="E42" s="434"/>
    </row>
    <row r="43" spans="3:5" ht="11.25">
      <c r="C43" s="434"/>
      <c r="D43" s="434" t="s">
        <v>362</v>
      </c>
      <c r="E43" s="434"/>
    </row>
    <row r="44" spans="3:5" ht="11.25">
      <c r="C44" s="435"/>
      <c r="D44" s="435" t="s">
        <v>363</v>
      </c>
      <c r="E44" s="435"/>
    </row>
    <row r="45" spans="3:5" ht="11.25">
      <c r="C45" s="436"/>
      <c r="D45" s="437" t="s">
        <v>364</v>
      </c>
      <c r="E45" s="436"/>
    </row>
    <row r="46" spans="3:5" ht="11.25">
      <c r="C46" s="433"/>
      <c r="D46" s="433" t="s">
        <v>365</v>
      </c>
      <c r="E46" s="433"/>
    </row>
    <row r="47" spans="3:5" ht="11.25">
      <c r="C47" s="435"/>
      <c r="D47" s="435" t="s">
        <v>366</v>
      </c>
      <c r="E47" s="435"/>
    </row>
    <row r="48" spans="3:5" ht="11.25">
      <c r="C48" s="436"/>
      <c r="D48" s="437" t="s">
        <v>367</v>
      </c>
      <c r="E48" s="436"/>
    </row>
    <row r="49" spans="3:5" ht="11.25">
      <c r="C49" s="433"/>
      <c r="D49" s="433" t="s">
        <v>368</v>
      </c>
      <c r="E49" s="433"/>
    </row>
    <row r="50" spans="3:5" ht="11.25">
      <c r="C50" s="434"/>
      <c r="D50" s="434" t="s">
        <v>369</v>
      </c>
      <c r="E50" s="434"/>
    </row>
    <row r="51" spans="3:5" ht="11.25">
      <c r="C51" s="435"/>
      <c r="D51" s="435" t="s">
        <v>370</v>
      </c>
      <c r="E51" s="4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93"/>
  <sheetViews>
    <sheetView showGridLines="0" workbookViewId="0" topLeftCell="A1">
      <selection activeCell="A1" sqref="A1"/>
    </sheetView>
  </sheetViews>
  <sheetFormatPr defaultColWidth="12.83203125" defaultRowHeight="11.25"/>
  <cols>
    <col min="1" max="3" width="6.33203125" style="3" customWidth="1"/>
    <col min="4" max="4" width="32.5" style="3" customWidth="1"/>
    <col min="5" max="5" width="18.16015625" style="3" customWidth="1"/>
    <col min="6" max="7" width="17.5" style="3" bestFit="1" customWidth="1"/>
    <col min="8" max="10" width="12.83203125" style="3" customWidth="1"/>
    <col min="11" max="11" width="98.83203125" style="3" customWidth="1"/>
    <col min="12" max="16384" width="12.83203125" style="3" customWidth="1"/>
  </cols>
  <sheetData>
    <row r="1" ht="12.75">
      <c r="A1" s="1"/>
    </row>
    <row r="2" spans="1:4" ht="11.25">
      <c r="A2" s="5"/>
      <c r="D2" s="6" t="s">
        <v>444</v>
      </c>
    </row>
    <row r="3" ht="11.25">
      <c r="D3" s="6" t="s">
        <v>445</v>
      </c>
    </row>
    <row r="4" ht="11.25">
      <c r="D4" s="6" t="s">
        <v>446</v>
      </c>
    </row>
    <row r="6" ht="11.25">
      <c r="D6" s="18" t="s">
        <v>398</v>
      </c>
    </row>
    <row r="7" spans="2:7" ht="11.25">
      <c r="B7" s="17"/>
      <c r="C7" s="17"/>
      <c r="D7" s="18" t="s">
        <v>467</v>
      </c>
      <c r="E7" s="17"/>
      <c r="F7" s="17"/>
      <c r="G7" s="17"/>
    </row>
    <row r="8" spans="2:7" ht="11.25">
      <c r="B8" s="17"/>
      <c r="C8" s="17"/>
      <c r="D8" s="18"/>
      <c r="E8" s="17"/>
      <c r="F8" s="17"/>
      <c r="G8" s="17"/>
    </row>
    <row r="9" spans="2:7" ht="11.25">
      <c r="B9" s="17"/>
      <c r="C9" s="17"/>
      <c r="D9" s="17"/>
      <c r="E9" s="451" t="s">
        <v>489</v>
      </c>
      <c r="F9" s="451"/>
      <c r="G9" s="17"/>
    </row>
    <row r="10" spans="2:7" ht="11.25">
      <c r="B10" s="17"/>
      <c r="C10" s="17"/>
      <c r="D10" s="17"/>
      <c r="E10" s="20">
        <v>1996</v>
      </c>
      <c r="F10" s="20">
        <v>2006</v>
      </c>
      <c r="G10" s="17"/>
    </row>
    <row r="11" spans="2:7" ht="11.25">
      <c r="B11" s="17"/>
      <c r="C11" s="17"/>
      <c r="D11" s="17" t="s">
        <v>453</v>
      </c>
      <c r="E11" s="22">
        <v>4389307.74306</v>
      </c>
      <c r="F11" s="22">
        <v>4132505.6709</v>
      </c>
      <c r="G11" s="17"/>
    </row>
    <row r="12" spans="2:7" ht="11.25">
      <c r="B12" s="17"/>
      <c r="C12" s="17"/>
      <c r="D12" s="17" t="s">
        <v>454</v>
      </c>
      <c r="E12" s="22">
        <v>576105.5491</v>
      </c>
      <c r="F12" s="22">
        <v>427845.49003999995</v>
      </c>
      <c r="G12" s="17"/>
    </row>
    <row r="13" spans="2:7" ht="11.25">
      <c r="B13" s="17"/>
      <c r="C13" s="17"/>
      <c r="D13" s="17" t="s">
        <v>455</v>
      </c>
      <c r="E13" s="22">
        <v>7665400.9379</v>
      </c>
      <c r="F13" s="22">
        <v>6526092.627559999</v>
      </c>
      <c r="G13" s="17"/>
    </row>
    <row r="14" spans="2:7" ht="11.25">
      <c r="B14" s="17"/>
      <c r="C14" s="17"/>
      <c r="D14" s="17" t="s">
        <v>456</v>
      </c>
      <c r="E14" s="22">
        <v>3746249.8821</v>
      </c>
      <c r="F14" s="22">
        <v>3065881.98526</v>
      </c>
      <c r="G14" s="17"/>
    </row>
    <row r="15" spans="2:7" ht="11.25">
      <c r="B15" s="17"/>
      <c r="C15" s="17"/>
      <c r="D15" s="17" t="s">
        <v>457</v>
      </c>
      <c r="E15" s="22">
        <v>6456239.361839999</v>
      </c>
      <c r="F15" s="22">
        <v>6907051.296700001</v>
      </c>
      <c r="G15" s="17"/>
    </row>
    <row r="16" spans="2:7" ht="11.25">
      <c r="B16" s="17"/>
      <c r="C16" s="17"/>
      <c r="D16" s="17" t="s">
        <v>458</v>
      </c>
      <c r="E16" s="22">
        <v>4219441.616800002</v>
      </c>
      <c r="F16" s="22">
        <v>3102874.8787400033</v>
      </c>
      <c r="G16" s="17"/>
    </row>
    <row r="17" spans="2:7" ht="11.25">
      <c r="B17" s="17"/>
      <c r="C17" s="17"/>
      <c r="D17" s="17" t="s">
        <v>459</v>
      </c>
      <c r="E17" s="22">
        <v>27054741.090800002</v>
      </c>
      <c r="F17" s="22">
        <v>24164257.949200004</v>
      </c>
      <c r="G17" s="17"/>
    </row>
    <row r="18" spans="2:7" ht="11.25">
      <c r="B18" s="17"/>
      <c r="C18" s="17"/>
      <c r="D18" s="17"/>
      <c r="E18" s="17"/>
      <c r="F18" s="17"/>
      <c r="G18" s="17"/>
    </row>
    <row r="19" spans="2:7" ht="11.25">
      <c r="B19" s="17"/>
      <c r="C19" s="17"/>
      <c r="D19" s="17" t="s">
        <v>490</v>
      </c>
      <c r="E19" s="17"/>
      <c r="F19" s="32"/>
      <c r="G19" s="17"/>
    </row>
    <row r="20" spans="2:7" ht="11.25">
      <c r="B20" s="17"/>
      <c r="C20" s="17"/>
      <c r="D20" s="24" t="s">
        <v>464</v>
      </c>
      <c r="E20" s="17"/>
      <c r="F20" s="17"/>
      <c r="G20" s="17"/>
    </row>
    <row r="22" ht="11.25">
      <c r="D22" s="26" t="s">
        <v>461</v>
      </c>
    </row>
    <row r="23" ht="11.25">
      <c r="D23" s="33" t="s">
        <v>468</v>
      </c>
    </row>
    <row r="24" ht="11.25">
      <c r="D24" s="36"/>
    </row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spans="7:9" ht="11.25">
      <c r="G38" s="27"/>
      <c r="H38" s="27"/>
      <c r="I38" s="41"/>
    </row>
    <row r="39" spans="7:8" ht="11.25">
      <c r="G39" s="28"/>
      <c r="H39" s="28"/>
    </row>
    <row r="40" spans="7:8" ht="11.25">
      <c r="G40" s="28"/>
      <c r="H40" s="28"/>
    </row>
    <row r="41" spans="7:8" ht="11.25">
      <c r="G41" s="28"/>
      <c r="H41" s="28"/>
    </row>
    <row r="42" spans="7:8" ht="11.25">
      <c r="G42" s="28"/>
      <c r="H42" s="28"/>
    </row>
    <row r="43" spans="7:8" ht="11.25">
      <c r="G43" s="28"/>
      <c r="H43" s="42"/>
    </row>
    <row r="44" spans="7:8" ht="11.25">
      <c r="G44" s="28"/>
      <c r="H44" s="42"/>
    </row>
    <row r="45" spans="7:8" ht="11.25">
      <c r="G45" s="29"/>
      <c r="H45" s="41"/>
    </row>
    <row r="46" spans="5:6" ht="11.25" customHeight="1">
      <c r="E46" s="43"/>
      <c r="F46" s="43"/>
    </row>
    <row r="47" spans="5:6" ht="11.25" customHeight="1">
      <c r="E47" s="43"/>
      <c r="F47" s="43"/>
    </row>
    <row r="48" spans="3:6" s="30" customFormat="1" ht="11.25" customHeight="1">
      <c r="C48" s="3"/>
      <c r="D48" s="3"/>
      <c r="E48" s="44"/>
      <c r="F48" s="44"/>
    </row>
    <row r="49" spans="3:6" s="30" customFormat="1" ht="11.25" customHeight="1">
      <c r="C49" s="3"/>
      <c r="D49" s="3"/>
      <c r="E49" s="44"/>
      <c r="F49" s="44"/>
    </row>
    <row r="50" spans="3:6" s="30" customFormat="1" ht="11.25" customHeight="1">
      <c r="C50" s="3"/>
      <c r="D50" s="3"/>
      <c r="E50" s="44"/>
      <c r="F50" s="44"/>
    </row>
    <row r="51" spans="3:6" s="30" customFormat="1" ht="11.25" customHeight="1">
      <c r="C51" s="3"/>
      <c r="D51" s="3"/>
      <c r="E51" s="44"/>
      <c r="F51" s="44"/>
    </row>
    <row r="52" spans="3:6" s="30" customFormat="1" ht="11.25" customHeight="1">
      <c r="C52" s="3"/>
      <c r="D52" s="3"/>
      <c r="E52" s="44"/>
      <c r="F52" s="44"/>
    </row>
    <row r="53" spans="3:4" s="30" customFormat="1" ht="11.25">
      <c r="C53" s="3"/>
      <c r="D53" s="3"/>
    </row>
    <row r="54" spans="3:14" s="30" customFormat="1" ht="11.25">
      <c r="C54" s="3"/>
      <c r="D54" s="3"/>
      <c r="I54" s="31"/>
      <c r="J54" s="31"/>
      <c r="K54" s="31"/>
      <c r="L54" s="31"/>
      <c r="M54" s="31"/>
      <c r="N54" s="31"/>
    </row>
    <row r="55" spans="3:14" s="30" customFormat="1" ht="11.25">
      <c r="C55" s="3"/>
      <c r="D55" s="3"/>
      <c r="I55" s="31"/>
      <c r="J55" s="31"/>
      <c r="K55" s="31"/>
      <c r="L55" s="31"/>
      <c r="M55" s="31"/>
      <c r="N55" s="31"/>
    </row>
    <row r="56" spans="3:14" s="30" customFormat="1" ht="11.25">
      <c r="C56" s="3"/>
      <c r="D56" s="3"/>
      <c r="I56" s="31"/>
      <c r="J56" s="31"/>
      <c r="K56" s="31"/>
      <c r="L56" s="31"/>
      <c r="M56" s="31"/>
      <c r="N56" s="31"/>
    </row>
    <row r="57" spans="3:14" s="30" customFormat="1" ht="11.25">
      <c r="C57" s="3"/>
      <c r="D57" s="3"/>
      <c r="I57" s="31"/>
      <c r="J57" s="31"/>
      <c r="K57" s="31"/>
      <c r="L57" s="31"/>
      <c r="M57" s="31"/>
      <c r="N57" s="31"/>
    </row>
    <row r="58" spans="3:14" s="30" customFormat="1" ht="11.25">
      <c r="C58" s="3"/>
      <c r="D58" s="3"/>
      <c r="I58" s="31"/>
      <c r="J58" s="31"/>
      <c r="K58" s="31"/>
      <c r="L58" s="31"/>
      <c r="M58" s="31"/>
      <c r="N58" s="31"/>
    </row>
    <row r="59" spans="3:14" s="30" customFormat="1" ht="11.25">
      <c r="C59" s="3"/>
      <c r="D59" s="3"/>
      <c r="I59" s="31"/>
      <c r="J59" s="31"/>
      <c r="K59" s="31"/>
      <c r="L59" s="31"/>
      <c r="M59" s="31"/>
      <c r="N59" s="31"/>
    </row>
    <row r="60" spans="3:14" s="30" customFormat="1" ht="11.25">
      <c r="C60" s="3"/>
      <c r="D60" s="3"/>
      <c r="I60" s="31"/>
      <c r="J60" s="31"/>
      <c r="K60" s="31"/>
      <c r="L60" s="31"/>
      <c r="M60" s="31"/>
      <c r="N60" s="31"/>
    </row>
    <row r="61" spans="9:14" s="30" customFormat="1" ht="11.25">
      <c r="I61" s="31"/>
      <c r="J61" s="31"/>
      <c r="K61" s="31"/>
      <c r="L61" s="31"/>
      <c r="M61" s="31"/>
      <c r="N61" s="31"/>
    </row>
    <row r="62" spans="9:14" s="30" customFormat="1" ht="11.25">
      <c r="I62" s="31"/>
      <c r="J62" s="31"/>
      <c r="K62" s="31"/>
      <c r="L62" s="31"/>
      <c r="M62" s="31"/>
      <c r="N62" s="31"/>
    </row>
    <row r="63" spans="9:14" s="30" customFormat="1" ht="11.25">
      <c r="I63" s="31"/>
      <c r="J63" s="31"/>
      <c r="K63" s="31"/>
      <c r="L63" s="31"/>
      <c r="M63" s="31"/>
      <c r="N63" s="31"/>
    </row>
    <row r="64" spans="9:14" s="30" customFormat="1" ht="11.25">
      <c r="I64" s="31"/>
      <c r="J64" s="31"/>
      <c r="K64" s="31"/>
      <c r="L64" s="31"/>
      <c r="M64" s="31"/>
      <c r="N64" s="31"/>
    </row>
    <row r="65" spans="9:14" s="30" customFormat="1" ht="11.25">
      <c r="I65" s="31"/>
      <c r="J65" s="31"/>
      <c r="K65" s="31"/>
      <c r="L65" s="31"/>
      <c r="M65" s="31"/>
      <c r="N65" s="31"/>
    </row>
    <row r="66" spans="9:14" s="30" customFormat="1" ht="11.25">
      <c r="I66" s="31"/>
      <c r="J66" s="31"/>
      <c r="K66" s="31"/>
      <c r="L66" s="31"/>
      <c r="M66" s="31"/>
      <c r="N66" s="31"/>
    </row>
    <row r="67" spans="9:14" s="30" customFormat="1" ht="11.25">
      <c r="I67" s="31"/>
      <c r="J67" s="31"/>
      <c r="K67" s="31"/>
      <c r="L67" s="31"/>
      <c r="M67" s="31"/>
      <c r="N67" s="31"/>
    </row>
    <row r="68" spans="9:14" s="30" customFormat="1" ht="11.25">
      <c r="I68" s="31"/>
      <c r="J68" s="31"/>
      <c r="K68" s="31"/>
      <c r="L68" s="31"/>
      <c r="M68" s="31"/>
      <c r="N68" s="31"/>
    </row>
    <row r="69" spans="9:14" s="30" customFormat="1" ht="11.25">
      <c r="I69" s="31"/>
      <c r="J69" s="31"/>
      <c r="K69" s="31"/>
      <c r="L69" s="31"/>
      <c r="M69" s="31"/>
      <c r="N69" s="31"/>
    </row>
    <row r="70" spans="9:14" s="30" customFormat="1" ht="11.25">
      <c r="I70" s="31"/>
      <c r="J70" s="31"/>
      <c r="K70" s="31"/>
      <c r="L70" s="31"/>
      <c r="M70" s="31"/>
      <c r="N70" s="31"/>
    </row>
    <row r="71" spans="9:14" s="30" customFormat="1" ht="11.25">
      <c r="I71" s="31"/>
      <c r="J71" s="31"/>
      <c r="K71" s="31"/>
      <c r="L71" s="31"/>
      <c r="M71" s="31"/>
      <c r="N71" s="31"/>
    </row>
    <row r="72" spans="9:14" s="30" customFormat="1" ht="11.25">
      <c r="I72" s="31"/>
      <c r="J72" s="31"/>
      <c r="K72" s="31"/>
      <c r="L72" s="31"/>
      <c r="M72" s="31"/>
      <c r="N72" s="31"/>
    </row>
    <row r="73" spans="9:14" s="30" customFormat="1" ht="11.25">
      <c r="I73" s="31"/>
      <c r="J73" s="31"/>
      <c r="K73" s="31"/>
      <c r="L73" s="31"/>
      <c r="M73" s="31"/>
      <c r="N73" s="31"/>
    </row>
    <row r="74" spans="9:14" s="30" customFormat="1" ht="11.25">
      <c r="I74" s="31"/>
      <c r="J74" s="31"/>
      <c r="K74" s="31"/>
      <c r="L74" s="31"/>
      <c r="M74" s="31"/>
      <c r="N74" s="31"/>
    </row>
    <row r="75" spans="9:14" s="30" customFormat="1" ht="11.25">
      <c r="I75" s="31"/>
      <c r="J75" s="31"/>
      <c r="K75" s="31"/>
      <c r="L75" s="31"/>
      <c r="M75" s="31"/>
      <c r="N75" s="31"/>
    </row>
    <row r="76" spans="9:14" s="30" customFormat="1" ht="11.25">
      <c r="I76" s="31"/>
      <c r="J76" s="31"/>
      <c r="K76" s="31"/>
      <c r="L76" s="31"/>
      <c r="M76" s="31"/>
      <c r="N76" s="31"/>
    </row>
    <row r="77" spans="9:14" s="30" customFormat="1" ht="11.25">
      <c r="I77" s="31"/>
      <c r="J77" s="31"/>
      <c r="K77" s="31"/>
      <c r="L77" s="31"/>
      <c r="M77" s="31"/>
      <c r="N77" s="31"/>
    </row>
    <row r="78" spans="9:14" s="30" customFormat="1" ht="11.25">
      <c r="I78" s="31"/>
      <c r="J78" s="31"/>
      <c r="K78" s="31"/>
      <c r="L78" s="31"/>
      <c r="M78" s="31"/>
      <c r="N78" s="31"/>
    </row>
    <row r="79" spans="9:14" s="30" customFormat="1" ht="11.25">
      <c r="I79" s="31"/>
      <c r="J79" s="31"/>
      <c r="K79" s="31"/>
      <c r="L79" s="31"/>
      <c r="M79" s="31"/>
      <c r="N79" s="31"/>
    </row>
    <row r="80" spans="9:14" s="30" customFormat="1" ht="11.25">
      <c r="I80" s="31"/>
      <c r="J80" s="31"/>
      <c r="K80" s="31"/>
      <c r="L80" s="31"/>
      <c r="M80" s="31"/>
      <c r="N80" s="31"/>
    </row>
    <row r="81" spans="9:14" s="30" customFormat="1" ht="11.25">
      <c r="I81" s="31"/>
      <c r="J81" s="31"/>
      <c r="K81" s="31"/>
      <c r="L81" s="31"/>
      <c r="M81" s="31"/>
      <c r="N81" s="31"/>
    </row>
    <row r="82" spans="9:14" s="30" customFormat="1" ht="11.25">
      <c r="I82" s="31"/>
      <c r="J82" s="31"/>
      <c r="K82" s="31"/>
      <c r="L82" s="31"/>
      <c r="M82" s="31"/>
      <c r="N82" s="31"/>
    </row>
    <row r="83" spans="9:14" s="30" customFormat="1" ht="11.25">
      <c r="I83" s="31"/>
      <c r="J83" s="31"/>
      <c r="K83" s="31"/>
      <c r="L83" s="31"/>
      <c r="M83" s="31"/>
      <c r="N83" s="31"/>
    </row>
    <row r="84" spans="9:14" s="30" customFormat="1" ht="11.25">
      <c r="I84" s="31"/>
      <c r="J84" s="31"/>
      <c r="K84" s="31"/>
      <c r="L84" s="31"/>
      <c r="M84" s="31"/>
      <c r="N84" s="31"/>
    </row>
    <row r="85" spans="9:14" s="30" customFormat="1" ht="11.25">
      <c r="I85" s="31"/>
      <c r="J85" s="31"/>
      <c r="K85" s="31"/>
      <c r="L85" s="31"/>
      <c r="M85" s="31"/>
      <c r="N85" s="31"/>
    </row>
    <row r="86" spans="9:14" s="30" customFormat="1" ht="11.25">
      <c r="I86" s="31"/>
      <c r="J86" s="31"/>
      <c r="K86" s="31"/>
      <c r="L86" s="31"/>
      <c r="M86" s="31"/>
      <c r="N86" s="31"/>
    </row>
    <row r="87" spans="9:14" s="30" customFormat="1" ht="11.25">
      <c r="I87" s="31"/>
      <c r="J87" s="31"/>
      <c r="K87" s="31"/>
      <c r="L87" s="31"/>
      <c r="M87" s="31"/>
      <c r="N87" s="31"/>
    </row>
    <row r="88" spans="9:14" s="30" customFormat="1" ht="11.25">
      <c r="I88" s="31"/>
      <c r="J88" s="31"/>
      <c r="K88" s="31"/>
      <c r="L88" s="31"/>
      <c r="M88" s="31"/>
      <c r="N88" s="31"/>
    </row>
    <row r="89" spans="9:14" s="30" customFormat="1" ht="11.25">
      <c r="I89" s="31"/>
      <c r="J89" s="31"/>
      <c r="K89" s="31"/>
      <c r="L89" s="31"/>
      <c r="M89" s="31"/>
      <c r="N89" s="31"/>
    </row>
    <row r="90" spans="9:14" s="30" customFormat="1" ht="11.25">
      <c r="I90" s="31"/>
      <c r="J90" s="31"/>
      <c r="K90" s="31"/>
      <c r="L90" s="31"/>
      <c r="M90" s="31"/>
      <c r="N90" s="31"/>
    </row>
    <row r="91" spans="9:14" s="30" customFormat="1" ht="11.25">
      <c r="I91" s="31"/>
      <c r="J91" s="31"/>
      <c r="K91" s="31"/>
      <c r="L91" s="31"/>
      <c r="M91" s="31"/>
      <c r="N91" s="31"/>
    </row>
    <row r="92" spans="9:14" s="30" customFormat="1" ht="11.25">
      <c r="I92" s="31"/>
      <c r="J92" s="31"/>
      <c r="K92" s="31"/>
      <c r="L92" s="31"/>
      <c r="M92" s="31"/>
      <c r="N92" s="31"/>
    </row>
    <row r="93" spans="9:14" s="30" customFormat="1" ht="11.25">
      <c r="I93" s="31"/>
      <c r="J93" s="31"/>
      <c r="K93" s="31"/>
      <c r="L93" s="31"/>
      <c r="M93" s="31"/>
      <c r="N93" s="31"/>
    </row>
    <row r="94" s="30" customFormat="1" ht="11.25"/>
    <row r="95" s="30" customFormat="1" ht="11.25"/>
    <row r="96" s="30" customFormat="1" ht="11.25"/>
    <row r="97" s="30" customFormat="1" ht="11.25"/>
    <row r="98" s="30" customFormat="1" ht="11.25"/>
    <row r="99" s="30" customFormat="1" ht="11.25"/>
    <row r="100" s="30" customFormat="1" ht="11.25"/>
    <row r="101" s="30" customFormat="1" ht="11.25"/>
    <row r="102" s="30" customFormat="1" ht="11.25"/>
    <row r="103" s="30" customFormat="1" ht="11.25"/>
    <row r="104" s="30" customFormat="1" ht="11.25"/>
    <row r="105" s="30" customFormat="1" ht="11.25"/>
  </sheetData>
  <sheetProtection/>
  <mergeCells count="1">
    <mergeCell ref="E9:F9"/>
  </mergeCells>
  <printOptions/>
  <pageMargins left="0.75" right="0.75" top="1" bottom="1" header="0.5" footer="0.5"/>
  <pageSetup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9"/>
  <dimension ref="A2:E4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440" customWidth="1"/>
    <col min="3" max="3" width="2" style="440" customWidth="1"/>
    <col min="4" max="4" width="13" style="440" customWidth="1"/>
    <col min="5" max="16384" width="10.66015625" style="440" customWidth="1"/>
  </cols>
  <sheetData>
    <row r="1" s="438" customFormat="1" ht="11.25"/>
    <row r="2" s="439" customFormat="1" ht="11.25">
      <c r="D2" s="439" t="s">
        <v>444</v>
      </c>
    </row>
    <row r="3" s="439" customFormat="1" ht="11.25">
      <c r="D3" s="439" t="s">
        <v>445</v>
      </c>
    </row>
    <row r="4" s="439" customFormat="1" ht="11.25">
      <c r="D4" s="439" t="s">
        <v>374</v>
      </c>
    </row>
    <row r="5" s="439" customFormat="1" ht="11.25"/>
    <row r="6" s="439" customFormat="1" ht="11.25">
      <c r="D6" s="439" t="s">
        <v>442</v>
      </c>
    </row>
    <row r="7" s="439" customFormat="1" ht="11.25">
      <c r="D7" s="439" t="s">
        <v>132</v>
      </c>
    </row>
    <row r="8" ht="12"/>
    <row r="9" ht="12"/>
    <row r="10" ht="12">
      <c r="E10" s="441">
        <v>2008</v>
      </c>
    </row>
    <row r="11" spans="4:5" ht="12">
      <c r="D11" s="440" t="s">
        <v>505</v>
      </c>
      <c r="E11" s="442">
        <v>84</v>
      </c>
    </row>
    <row r="12" spans="4:5" ht="12">
      <c r="D12" s="440" t="s">
        <v>506</v>
      </c>
      <c r="E12" s="442">
        <v>100</v>
      </c>
    </row>
    <row r="13" spans="4:5" ht="12">
      <c r="D13" s="440" t="s">
        <v>509</v>
      </c>
      <c r="E13" s="442">
        <v>100</v>
      </c>
    </row>
    <row r="14" spans="4:5" ht="12">
      <c r="D14" s="440" t="s">
        <v>516</v>
      </c>
      <c r="E14" s="442">
        <v>100</v>
      </c>
    </row>
    <row r="15" spans="4:5" ht="12">
      <c r="D15" s="440" t="s">
        <v>523</v>
      </c>
      <c r="E15" s="442">
        <v>100</v>
      </c>
    </row>
    <row r="16" spans="4:5" ht="12">
      <c r="D16" s="440" t="s">
        <v>510</v>
      </c>
      <c r="E16" s="442">
        <v>99</v>
      </c>
    </row>
    <row r="17" spans="4:5" ht="12">
      <c r="D17" s="440" t="s">
        <v>513</v>
      </c>
      <c r="E17" s="442">
        <v>99</v>
      </c>
    </row>
    <row r="18" spans="4:5" ht="12">
      <c r="D18" s="440" t="s">
        <v>530</v>
      </c>
      <c r="E18" s="442">
        <v>99</v>
      </c>
    </row>
    <row r="19" spans="4:5" ht="12">
      <c r="D19" s="440" t="s">
        <v>531</v>
      </c>
      <c r="E19" s="442">
        <v>99</v>
      </c>
    </row>
    <row r="20" spans="4:5" ht="12">
      <c r="D20" s="440" t="s">
        <v>520</v>
      </c>
      <c r="E20" s="442">
        <v>97</v>
      </c>
    </row>
    <row r="21" spans="4:5" ht="12">
      <c r="D21" s="440" t="s">
        <v>514</v>
      </c>
      <c r="E21" s="442">
        <v>96</v>
      </c>
    </row>
    <row r="22" spans="4:5" ht="12">
      <c r="D22" s="440" t="s">
        <v>543</v>
      </c>
      <c r="E22" s="442">
        <v>95</v>
      </c>
    </row>
    <row r="23" spans="4:5" ht="12">
      <c r="D23" s="440" t="s">
        <v>507</v>
      </c>
      <c r="E23" s="442">
        <v>94</v>
      </c>
    </row>
    <row r="24" spans="4:5" ht="12">
      <c r="D24" s="440" t="s">
        <v>522</v>
      </c>
      <c r="E24" s="442">
        <v>93</v>
      </c>
    </row>
    <row r="25" spans="4:5" ht="12">
      <c r="D25" s="440" t="s">
        <v>515</v>
      </c>
      <c r="E25" s="442">
        <v>91</v>
      </c>
    </row>
    <row r="26" spans="4:5" ht="12">
      <c r="D26" s="440" t="s">
        <v>518</v>
      </c>
      <c r="E26" s="442">
        <v>89</v>
      </c>
    </row>
    <row r="27" spans="4:5" ht="12">
      <c r="D27" s="440" t="s">
        <v>524</v>
      </c>
      <c r="E27" s="442">
        <v>89</v>
      </c>
    </row>
    <row r="28" spans="4:5" ht="12">
      <c r="D28" s="440" t="s">
        <v>526</v>
      </c>
      <c r="E28" s="442">
        <v>88</v>
      </c>
    </row>
    <row r="29" spans="4:5" ht="12">
      <c r="D29" s="440" t="s">
        <v>512</v>
      </c>
      <c r="E29" s="442">
        <v>86</v>
      </c>
    </row>
    <row r="30" spans="4:5" ht="11.25">
      <c r="D30" s="440" t="s">
        <v>521</v>
      </c>
      <c r="E30" s="442">
        <v>86</v>
      </c>
    </row>
    <row r="31" spans="4:5" ht="11.25">
      <c r="D31" s="440" t="s">
        <v>511</v>
      </c>
      <c r="E31" s="442">
        <v>84</v>
      </c>
    </row>
    <row r="32" spans="4:5" ht="11.25">
      <c r="D32" s="440" t="s">
        <v>527</v>
      </c>
      <c r="E32" s="442">
        <v>82</v>
      </c>
    </row>
    <row r="33" spans="4:5" ht="11.25">
      <c r="D33" s="440" t="s">
        <v>528</v>
      </c>
      <c r="E33" s="442">
        <v>73</v>
      </c>
    </row>
    <row r="34" spans="4:5" ht="11.25">
      <c r="D34" s="440" t="s">
        <v>529</v>
      </c>
      <c r="E34" s="442">
        <v>72</v>
      </c>
    </row>
    <row r="35" spans="4:5" ht="11.25">
      <c r="D35" s="440" t="s">
        <v>519</v>
      </c>
      <c r="E35" s="442">
        <v>61</v>
      </c>
    </row>
    <row r="36" spans="4:5" ht="11.25">
      <c r="D36" s="440" t="s">
        <v>544</v>
      </c>
      <c r="E36" s="442">
        <v>59</v>
      </c>
    </row>
    <row r="37" spans="4:5" ht="11.25">
      <c r="D37" s="440" t="s">
        <v>517</v>
      </c>
      <c r="E37" s="442">
        <v>25</v>
      </c>
    </row>
    <row r="38" spans="4:5" ht="11.25">
      <c r="D38" s="440" t="s">
        <v>525</v>
      </c>
      <c r="E38" s="442">
        <v>17</v>
      </c>
    </row>
    <row r="40" ht="11.25">
      <c r="D40" s="440" t="s">
        <v>375</v>
      </c>
    </row>
    <row r="45" ht="11.25">
      <c r="A45" s="443" t="s">
        <v>376</v>
      </c>
    </row>
    <row r="46" ht="11.25">
      <c r="A46" s="440" t="s">
        <v>377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0"/>
  <dimension ref="A1:W3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440" customWidth="1"/>
    <col min="3" max="3" width="2" style="440" customWidth="1"/>
    <col min="4" max="4" width="36.83203125" style="440" customWidth="1"/>
    <col min="5" max="23" width="5.5" style="440" customWidth="1"/>
    <col min="24" max="29" width="5" style="440" customWidth="1"/>
    <col min="30" max="16384" width="10.66015625" style="440" customWidth="1"/>
  </cols>
  <sheetData>
    <row r="1" s="438" customFormat="1" ht="11.25">
      <c r="C1" s="444"/>
    </row>
    <row r="2" s="439" customFormat="1" ht="11.25">
      <c r="D2" s="439" t="s">
        <v>444</v>
      </c>
    </row>
    <row r="3" s="439" customFormat="1" ht="11.25">
      <c r="D3" s="439" t="s">
        <v>445</v>
      </c>
    </row>
    <row r="4" s="439" customFormat="1" ht="11.25">
      <c r="D4" s="439" t="s">
        <v>374</v>
      </c>
    </row>
    <row r="5" s="439" customFormat="1" ht="11.25"/>
    <row r="6" s="439" customFormat="1" ht="11.25">
      <c r="D6" s="439" t="s">
        <v>443</v>
      </c>
    </row>
    <row r="7" s="439" customFormat="1" ht="11.25">
      <c r="D7" s="439" t="s">
        <v>378</v>
      </c>
    </row>
    <row r="8" ht="12"/>
    <row r="9" spans="4:23" ht="24">
      <c r="D9" s="445"/>
      <c r="E9" s="441" t="s">
        <v>379</v>
      </c>
      <c r="F9" s="441" t="s">
        <v>380</v>
      </c>
      <c r="G9" s="441" t="s">
        <v>381</v>
      </c>
      <c r="H9" s="441" t="s">
        <v>382</v>
      </c>
      <c r="I9" s="441" t="s">
        <v>383</v>
      </c>
      <c r="J9" s="441" t="s">
        <v>384</v>
      </c>
      <c r="K9" s="441" t="s">
        <v>385</v>
      </c>
      <c r="L9" s="441" t="s">
        <v>386</v>
      </c>
      <c r="M9" s="441" t="s">
        <v>387</v>
      </c>
      <c r="N9" s="441" t="s">
        <v>602</v>
      </c>
      <c r="O9" s="441" t="s">
        <v>603</v>
      </c>
      <c r="P9" s="441" t="s">
        <v>604</v>
      </c>
      <c r="Q9" s="441" t="s">
        <v>605</v>
      </c>
      <c r="R9" s="441" t="s">
        <v>606</v>
      </c>
      <c r="S9" s="441" t="s">
        <v>607</v>
      </c>
      <c r="T9" s="446" t="s">
        <v>608</v>
      </c>
      <c r="U9" s="446" t="s">
        <v>609</v>
      </c>
      <c r="V9" s="446" t="s">
        <v>610</v>
      </c>
      <c r="W9" s="446" t="s">
        <v>611</v>
      </c>
    </row>
    <row r="10" spans="4:23" ht="12">
      <c r="D10" s="440" t="s">
        <v>388</v>
      </c>
      <c r="E10" s="447">
        <v>100</v>
      </c>
      <c r="F10" s="447">
        <v>96.6</v>
      </c>
      <c r="G10" s="447">
        <v>96.6</v>
      </c>
      <c r="H10" s="447">
        <v>96.5</v>
      </c>
      <c r="I10" s="447">
        <v>95.5</v>
      </c>
      <c r="J10" s="447">
        <v>90.7</v>
      </c>
      <c r="K10" s="447">
        <v>92.3</v>
      </c>
      <c r="L10" s="447">
        <v>91.7</v>
      </c>
      <c r="M10" s="447">
        <v>88.1</v>
      </c>
      <c r="N10" s="447">
        <v>88</v>
      </c>
      <c r="O10" s="447">
        <v>88</v>
      </c>
      <c r="P10" s="448">
        <v>90.7</v>
      </c>
      <c r="Q10" s="448">
        <v>89</v>
      </c>
      <c r="R10" s="448">
        <v>90.6</v>
      </c>
      <c r="S10" s="448">
        <v>92.8</v>
      </c>
      <c r="T10" s="448">
        <v>90.4</v>
      </c>
      <c r="U10" s="448">
        <v>89.5</v>
      </c>
      <c r="V10" s="448">
        <v>91.3</v>
      </c>
      <c r="W10" s="448">
        <v>91.6</v>
      </c>
    </row>
    <row r="11" spans="4:23" ht="12">
      <c r="D11" s="440" t="s">
        <v>389</v>
      </c>
      <c r="E11" s="447">
        <v>100</v>
      </c>
      <c r="F11" s="447">
        <v>100.5</v>
      </c>
      <c r="G11" s="447">
        <v>97</v>
      </c>
      <c r="H11" s="447">
        <v>89.3</v>
      </c>
      <c r="I11" s="447">
        <v>94.7</v>
      </c>
      <c r="J11" s="447">
        <v>86.2</v>
      </c>
      <c r="K11" s="447">
        <v>91.1</v>
      </c>
      <c r="L11" s="447">
        <v>91.1</v>
      </c>
      <c r="M11" s="447">
        <v>83.4</v>
      </c>
      <c r="N11" s="447">
        <v>78.3</v>
      </c>
      <c r="O11" s="447">
        <v>74.8</v>
      </c>
      <c r="P11" s="448">
        <v>79.2</v>
      </c>
      <c r="Q11" s="448">
        <v>80.3</v>
      </c>
      <c r="R11" s="448">
        <v>81.6</v>
      </c>
      <c r="S11" s="448">
        <v>85.4</v>
      </c>
      <c r="T11" s="448">
        <v>80.5</v>
      </c>
      <c r="U11" s="448">
        <v>80.5</v>
      </c>
      <c r="V11" s="448">
        <v>81.6</v>
      </c>
      <c r="W11" s="448">
        <v>85.5</v>
      </c>
    </row>
    <row r="12" spans="4:23" ht="12">
      <c r="D12" s="440" t="s">
        <v>390</v>
      </c>
      <c r="E12" s="447">
        <v>100</v>
      </c>
      <c r="F12" s="447">
        <v>94.2</v>
      </c>
      <c r="G12" s="447">
        <v>100.8</v>
      </c>
      <c r="H12" s="447">
        <v>101.9</v>
      </c>
      <c r="I12" s="447">
        <v>96.8</v>
      </c>
      <c r="J12" s="447">
        <v>85.9</v>
      </c>
      <c r="K12" s="447">
        <v>84.1</v>
      </c>
      <c r="L12" s="447">
        <v>89.5</v>
      </c>
      <c r="M12" s="447">
        <v>85.4</v>
      </c>
      <c r="N12" s="447">
        <v>87.1</v>
      </c>
      <c r="O12" s="447">
        <v>87.1</v>
      </c>
      <c r="P12" s="448">
        <v>86.6</v>
      </c>
      <c r="Q12" s="448">
        <v>82.1</v>
      </c>
      <c r="R12" s="448">
        <v>83.1</v>
      </c>
      <c r="S12" s="448">
        <v>83.4</v>
      </c>
      <c r="T12" s="448">
        <v>84.9</v>
      </c>
      <c r="U12" s="448">
        <v>82.8</v>
      </c>
      <c r="V12" s="448">
        <v>80.9</v>
      </c>
      <c r="W12" s="448">
        <v>82.6</v>
      </c>
    </row>
    <row r="13" spans="5:21" ht="12"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8"/>
      <c r="Q13" s="448"/>
      <c r="R13" s="448"/>
      <c r="S13" s="448"/>
      <c r="U13" s="448"/>
    </row>
    <row r="14" spans="4:19" ht="12">
      <c r="D14" s="440" t="s">
        <v>391</v>
      </c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8"/>
      <c r="Q14" s="448"/>
      <c r="R14" s="448"/>
      <c r="S14" s="448"/>
    </row>
    <row r="15" spans="4:11" ht="12">
      <c r="D15" s="440" t="s">
        <v>392</v>
      </c>
      <c r="E15" s="441"/>
      <c r="F15" s="441"/>
      <c r="G15" s="441"/>
      <c r="H15" s="441"/>
      <c r="I15" s="441"/>
      <c r="J15" s="441"/>
      <c r="K15" s="441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7" ht="11.25">
      <c r="A37" s="443" t="s">
        <v>376</v>
      </c>
    </row>
    <row r="38" ht="11.25">
      <c r="A38" s="449" t="s">
        <v>393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P5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66015625" style="2" customWidth="1"/>
    <col min="3" max="3" width="2" style="2" customWidth="1"/>
    <col min="4" max="4" width="13.66015625" style="2" customWidth="1"/>
    <col min="5" max="6" width="20.16015625" style="2" customWidth="1"/>
    <col min="7" max="7" width="11" style="2" customWidth="1"/>
    <col min="8" max="8" width="18.33203125" style="2" customWidth="1"/>
    <col min="9" max="9" width="2" style="2" customWidth="1"/>
    <col min="10" max="16384" width="10.66015625" style="2" customWidth="1"/>
  </cols>
  <sheetData>
    <row r="1" spans="1:13" ht="12.75">
      <c r="A1" s="1"/>
      <c r="J1" s="4"/>
      <c r="K1" s="4"/>
      <c r="L1" s="4"/>
      <c r="M1" s="4"/>
    </row>
    <row r="2" spans="1:13" ht="11.25">
      <c r="A2" s="5"/>
      <c r="D2" s="6" t="s">
        <v>444</v>
      </c>
      <c r="E2" s="4"/>
      <c r="F2" s="4"/>
      <c r="G2" s="4"/>
      <c r="H2" s="4"/>
      <c r="I2" s="4"/>
      <c r="J2" s="4"/>
      <c r="K2" s="4"/>
      <c r="L2" s="4"/>
      <c r="M2" s="4"/>
    </row>
    <row r="3" spans="4:13" ht="11.25">
      <c r="D3" s="6" t="s">
        <v>445</v>
      </c>
      <c r="E3" s="4"/>
      <c r="F3" s="4"/>
      <c r="G3" s="4"/>
      <c r="H3" s="4"/>
      <c r="I3" s="4"/>
      <c r="J3" s="4"/>
      <c r="K3" s="4"/>
      <c r="L3" s="4"/>
      <c r="M3" s="4"/>
    </row>
    <row r="4" spans="4:13" ht="11.25">
      <c r="D4" s="6" t="s">
        <v>446</v>
      </c>
      <c r="E4" s="4"/>
      <c r="F4" s="4"/>
      <c r="G4" s="4"/>
      <c r="H4" s="4"/>
      <c r="I4" s="4"/>
      <c r="J4" s="4"/>
      <c r="K4" s="4"/>
      <c r="L4" s="4"/>
      <c r="M4" s="4"/>
    </row>
    <row r="6" ht="11.25">
      <c r="D6" s="7" t="s">
        <v>399</v>
      </c>
    </row>
    <row r="9" spans="4:16" ht="11.25">
      <c r="D9" s="7"/>
      <c r="M9" s="5"/>
      <c r="N9" s="5"/>
      <c r="O9" s="5"/>
      <c r="P9" s="5"/>
    </row>
    <row r="10" spans="2:16" ht="22.5">
      <c r="B10" s="5"/>
      <c r="C10" s="8"/>
      <c r="D10" s="45" t="s">
        <v>469</v>
      </c>
      <c r="E10" s="45" t="s">
        <v>470</v>
      </c>
      <c r="F10" s="45" t="s">
        <v>471</v>
      </c>
      <c r="G10" s="45" t="s">
        <v>472</v>
      </c>
      <c r="H10" s="45" t="s">
        <v>473</v>
      </c>
      <c r="I10" s="10"/>
      <c r="M10" s="5"/>
      <c r="N10" s="5"/>
      <c r="O10" s="5"/>
      <c r="P10" s="5"/>
    </row>
    <row r="11" spans="2:16" s="46" customFormat="1" ht="24.75" customHeight="1">
      <c r="B11" s="5"/>
      <c r="C11" s="47"/>
      <c r="D11" s="452" t="s">
        <v>474</v>
      </c>
      <c r="E11" s="458" t="s">
        <v>491</v>
      </c>
      <c r="F11" s="48" t="s">
        <v>492</v>
      </c>
      <c r="G11" s="48">
        <v>1</v>
      </c>
      <c r="H11" s="455" t="s">
        <v>475</v>
      </c>
      <c r="I11" s="49"/>
      <c r="M11" s="5"/>
      <c r="N11" s="5"/>
      <c r="O11" s="5"/>
      <c r="P11" s="5"/>
    </row>
    <row r="12" spans="2:16" s="46" customFormat="1" ht="24.75" customHeight="1">
      <c r="B12" s="5"/>
      <c r="C12" s="15"/>
      <c r="D12" s="453"/>
      <c r="E12" s="459"/>
      <c r="F12" s="48" t="s">
        <v>493</v>
      </c>
      <c r="G12" s="48">
        <v>21</v>
      </c>
      <c r="H12" s="456"/>
      <c r="I12" s="5"/>
      <c r="M12" s="5"/>
      <c r="N12" s="5"/>
      <c r="O12" s="5"/>
      <c r="P12" s="5"/>
    </row>
    <row r="13" spans="2:16" s="46" customFormat="1" ht="24.75" customHeight="1">
      <c r="B13" s="5"/>
      <c r="C13" s="50"/>
      <c r="D13" s="454"/>
      <c r="E13" s="460"/>
      <c r="F13" s="48" t="s">
        <v>494</v>
      </c>
      <c r="G13" s="48">
        <v>310</v>
      </c>
      <c r="H13" s="457"/>
      <c r="I13" s="51"/>
      <c r="M13" s="5"/>
      <c r="N13" s="5"/>
      <c r="O13" s="5"/>
      <c r="P13" s="5"/>
    </row>
    <row r="14" spans="2:16" s="46" customFormat="1" ht="11.25">
      <c r="B14" s="5"/>
      <c r="C14" s="47"/>
      <c r="D14" s="452" t="s">
        <v>476</v>
      </c>
      <c r="E14" s="458" t="s">
        <v>495</v>
      </c>
      <c r="F14" s="48" t="s">
        <v>496</v>
      </c>
      <c r="G14" s="48">
        <v>1</v>
      </c>
      <c r="H14" s="455" t="s">
        <v>477</v>
      </c>
      <c r="I14" s="49"/>
      <c r="M14" s="5"/>
      <c r="N14" s="5"/>
      <c r="O14" s="5"/>
      <c r="P14" s="5"/>
    </row>
    <row r="15" spans="2:16" s="46" customFormat="1" ht="11.25">
      <c r="B15" s="5"/>
      <c r="C15" s="15"/>
      <c r="D15" s="453"/>
      <c r="E15" s="459"/>
      <c r="F15" s="48" t="s">
        <v>497</v>
      </c>
      <c r="G15" s="48">
        <v>0.7</v>
      </c>
      <c r="H15" s="456"/>
      <c r="I15" s="5"/>
      <c r="M15" s="5"/>
      <c r="N15" s="5"/>
      <c r="O15" s="5"/>
      <c r="P15" s="5"/>
    </row>
    <row r="16" spans="2:16" s="46" customFormat="1" ht="11.25">
      <c r="B16" s="5"/>
      <c r="C16" s="50"/>
      <c r="D16" s="454"/>
      <c r="E16" s="460"/>
      <c r="F16" s="48" t="s">
        <v>498</v>
      </c>
      <c r="G16" s="48">
        <v>1.9</v>
      </c>
      <c r="H16" s="457"/>
      <c r="I16" s="51"/>
      <c r="M16" s="5"/>
      <c r="N16" s="5"/>
      <c r="O16" s="5"/>
      <c r="P16" s="5"/>
    </row>
    <row r="17" spans="2:16" s="46" customFormat="1" ht="33.75">
      <c r="B17" s="5"/>
      <c r="C17" s="47"/>
      <c r="D17" s="452" t="s">
        <v>478</v>
      </c>
      <c r="E17" s="458" t="s">
        <v>479</v>
      </c>
      <c r="F17" s="48" t="s">
        <v>480</v>
      </c>
      <c r="G17" s="48">
        <v>1</v>
      </c>
      <c r="H17" s="455" t="s">
        <v>481</v>
      </c>
      <c r="I17" s="49"/>
      <c r="M17" s="5"/>
      <c r="N17" s="5"/>
      <c r="O17" s="5"/>
      <c r="P17" s="5"/>
    </row>
    <row r="18" spans="2:16" s="46" customFormat="1" ht="11.25">
      <c r="B18" s="5"/>
      <c r="C18" s="15"/>
      <c r="D18" s="453"/>
      <c r="E18" s="459"/>
      <c r="F18" s="48" t="s">
        <v>497</v>
      </c>
      <c r="G18" s="48">
        <v>1.22</v>
      </c>
      <c r="H18" s="456"/>
      <c r="I18" s="5"/>
      <c r="M18" s="5"/>
      <c r="N18" s="5"/>
      <c r="O18" s="5"/>
      <c r="P18" s="5"/>
    </row>
    <row r="19" spans="2:16" s="46" customFormat="1" ht="11.25">
      <c r="B19" s="5"/>
      <c r="C19" s="15"/>
      <c r="D19" s="453"/>
      <c r="E19" s="459"/>
      <c r="F19" s="48" t="s">
        <v>482</v>
      </c>
      <c r="G19" s="48">
        <v>0.11</v>
      </c>
      <c r="H19" s="456"/>
      <c r="I19" s="5"/>
      <c r="M19" s="5"/>
      <c r="N19" s="5"/>
      <c r="O19" s="5"/>
      <c r="P19" s="5"/>
    </row>
    <row r="20" spans="2:16" ht="11.25">
      <c r="B20" s="5"/>
      <c r="C20" s="50"/>
      <c r="D20" s="454"/>
      <c r="E20" s="460"/>
      <c r="F20" s="48" t="s">
        <v>493</v>
      </c>
      <c r="G20" s="48">
        <v>0.014</v>
      </c>
      <c r="H20" s="457"/>
      <c r="I20" s="52"/>
      <c r="M20" s="5"/>
      <c r="N20" s="5"/>
      <c r="O20" s="5"/>
      <c r="P20" s="5"/>
    </row>
    <row r="21" spans="2:16" ht="11.25">
      <c r="B21" s="5"/>
      <c r="C21" s="15"/>
      <c r="D21" s="15"/>
      <c r="H21" s="5"/>
      <c r="J21" s="2" t="s">
        <v>483</v>
      </c>
      <c r="M21" s="5"/>
      <c r="N21" s="5"/>
      <c r="O21" s="5"/>
      <c r="P21" s="5"/>
    </row>
    <row r="22" spans="2:16" ht="11.25">
      <c r="B22" s="5"/>
      <c r="C22" s="15"/>
      <c r="D22" s="15"/>
      <c r="E22" s="15"/>
      <c r="F22" s="15"/>
      <c r="G22" s="15"/>
      <c r="H22" s="5"/>
      <c r="M22" s="5"/>
      <c r="N22" s="5"/>
      <c r="O22" s="5"/>
      <c r="P22" s="5"/>
    </row>
    <row r="23" spans="2:16" ht="11.25">
      <c r="B23" s="5"/>
      <c r="C23" s="15"/>
      <c r="D23" s="16"/>
      <c r="E23" s="15"/>
      <c r="F23" s="15"/>
      <c r="G23" s="15"/>
      <c r="H23" s="5"/>
      <c r="M23" s="5"/>
      <c r="N23" s="5"/>
      <c r="O23" s="5"/>
      <c r="P23" s="5"/>
    </row>
    <row r="24" spans="2:16" ht="11.25">
      <c r="B24" s="5"/>
      <c r="C24" s="15"/>
      <c r="D24" s="53"/>
      <c r="E24" s="53"/>
      <c r="F24" s="53"/>
      <c r="G24" s="53"/>
      <c r="H24" s="54"/>
      <c r="M24" s="5"/>
      <c r="N24" s="5"/>
      <c r="O24" s="5"/>
      <c r="P24" s="5"/>
    </row>
    <row r="25" spans="2:16" ht="11.25">
      <c r="B25" s="5"/>
      <c r="C25" s="15"/>
      <c r="D25" s="53"/>
      <c r="E25" s="53"/>
      <c r="F25" s="53"/>
      <c r="G25" s="53"/>
      <c r="H25" s="54"/>
      <c r="M25" s="5"/>
      <c r="N25" s="5"/>
      <c r="O25" s="5"/>
      <c r="P25" s="5"/>
    </row>
    <row r="26" spans="2:16" ht="11.25">
      <c r="B26" s="5"/>
      <c r="C26" s="15"/>
      <c r="D26" s="53"/>
      <c r="E26" s="53"/>
      <c r="F26" s="53"/>
      <c r="G26" s="53"/>
      <c r="H26" s="54"/>
      <c r="M26" s="5"/>
      <c r="N26" s="5"/>
      <c r="O26" s="5"/>
      <c r="P26" s="5"/>
    </row>
    <row r="27" spans="2:16" ht="11.25">
      <c r="B27" s="5"/>
      <c r="C27" s="15"/>
      <c r="D27" s="53"/>
      <c r="E27" s="53"/>
      <c r="F27" s="53"/>
      <c r="G27" s="53"/>
      <c r="H27" s="54"/>
      <c r="M27" s="5"/>
      <c r="N27" s="5"/>
      <c r="O27" s="5"/>
      <c r="P27" s="5"/>
    </row>
    <row r="28" spans="2:16" ht="11.25">
      <c r="B28" s="5"/>
      <c r="C28" s="15"/>
      <c r="D28" s="55"/>
      <c r="E28" s="53"/>
      <c r="F28" s="53"/>
      <c r="G28" s="53"/>
      <c r="H28" s="54"/>
      <c r="M28" s="5"/>
      <c r="N28" s="5"/>
      <c r="O28" s="5"/>
      <c r="P28" s="5"/>
    </row>
    <row r="29" spans="2:16" ht="11.25">
      <c r="B29" s="5"/>
      <c r="C29" s="15"/>
      <c r="D29" s="53"/>
      <c r="E29" s="53"/>
      <c r="F29" s="53"/>
      <c r="G29" s="53"/>
      <c r="H29" s="54"/>
      <c r="M29" s="5"/>
      <c r="N29" s="5"/>
      <c r="O29" s="5"/>
      <c r="P29" s="5"/>
    </row>
    <row r="30" spans="2:16" ht="11.25">
      <c r="B30" s="5"/>
      <c r="C30" s="15"/>
      <c r="D30" s="53"/>
      <c r="E30" s="53"/>
      <c r="F30" s="53"/>
      <c r="G30" s="53"/>
      <c r="H30" s="54"/>
      <c r="M30" s="5"/>
      <c r="N30" s="5"/>
      <c r="O30" s="5"/>
      <c r="P30" s="5"/>
    </row>
    <row r="31" spans="2:16" ht="11.25">
      <c r="B31" s="5"/>
      <c r="C31" s="15"/>
      <c r="D31" s="55"/>
      <c r="E31" s="53"/>
      <c r="F31" s="53"/>
      <c r="G31" s="53"/>
      <c r="H31" s="54"/>
      <c r="M31" s="5"/>
      <c r="N31" s="5"/>
      <c r="O31" s="5"/>
      <c r="P31" s="5"/>
    </row>
    <row r="32" spans="2:16" ht="11.25">
      <c r="B32" s="5"/>
      <c r="C32" s="15"/>
      <c r="D32" s="53"/>
      <c r="E32" s="53"/>
      <c r="F32" s="53"/>
      <c r="G32" s="53"/>
      <c r="H32" s="54"/>
      <c r="M32" s="5"/>
      <c r="N32" s="5"/>
      <c r="O32" s="5"/>
      <c r="P32" s="5"/>
    </row>
    <row r="33" spans="2:16" ht="11.25">
      <c r="B33" s="5"/>
      <c r="C33" s="15"/>
      <c r="D33" s="53"/>
      <c r="E33" s="53"/>
      <c r="F33" s="53"/>
      <c r="G33" s="53"/>
      <c r="H33" s="54"/>
      <c r="M33" s="5"/>
      <c r="N33" s="5"/>
      <c r="O33" s="5"/>
      <c r="P33" s="5"/>
    </row>
    <row r="34" spans="2:16" ht="11.25">
      <c r="B34" s="5"/>
      <c r="C34" s="15"/>
      <c r="D34" s="53"/>
      <c r="E34" s="53"/>
      <c r="F34" s="53"/>
      <c r="G34" s="53"/>
      <c r="H34" s="54"/>
      <c r="M34" s="5"/>
      <c r="N34" s="5"/>
      <c r="O34" s="5"/>
      <c r="P34" s="5"/>
    </row>
    <row r="35" spans="2:16" ht="11.25">
      <c r="B35" s="5"/>
      <c r="C35" s="5"/>
      <c r="D35" s="54"/>
      <c r="E35" s="54"/>
      <c r="F35" s="54"/>
      <c r="G35" s="54"/>
      <c r="H35" s="54"/>
      <c r="M35" s="5"/>
      <c r="N35" s="5"/>
      <c r="O35" s="5"/>
      <c r="P35" s="5"/>
    </row>
    <row r="36" spans="4:16" ht="11.25">
      <c r="D36" s="56"/>
      <c r="E36" s="56"/>
      <c r="F36" s="56"/>
      <c r="G36" s="56"/>
      <c r="H36" s="56"/>
      <c r="M36" s="5"/>
      <c r="N36" s="5"/>
      <c r="O36" s="5"/>
      <c r="P36" s="5"/>
    </row>
    <row r="37" spans="4:8" ht="11.25">
      <c r="D37" s="56"/>
      <c r="E37" s="56"/>
      <c r="F37" s="56"/>
      <c r="G37" s="56"/>
      <c r="H37" s="56"/>
    </row>
    <row r="38" spans="4:8" ht="11.25">
      <c r="D38" s="56"/>
      <c r="E38" s="56"/>
      <c r="F38" s="56"/>
      <c r="G38" s="56"/>
      <c r="H38" s="56"/>
    </row>
    <row r="39" spans="4:8" ht="11.25">
      <c r="D39" s="56"/>
      <c r="E39" s="56"/>
      <c r="F39" s="56"/>
      <c r="G39" s="56"/>
      <c r="H39" s="56"/>
    </row>
    <row r="40" spans="4:8" ht="11.25">
      <c r="D40" s="56"/>
      <c r="E40" s="56"/>
      <c r="F40" s="56"/>
      <c r="G40" s="56"/>
      <c r="H40" s="56"/>
    </row>
    <row r="41" spans="4:8" ht="11.25">
      <c r="D41" s="56"/>
      <c r="E41" s="56"/>
      <c r="F41" s="56"/>
      <c r="G41" s="56"/>
      <c r="H41" s="56"/>
    </row>
    <row r="42" spans="4:8" ht="11.25">
      <c r="D42" s="56"/>
      <c r="E42" s="56"/>
      <c r="F42" s="56"/>
      <c r="G42" s="56"/>
      <c r="H42" s="56"/>
    </row>
    <row r="43" spans="4:8" ht="11.25">
      <c r="D43" s="56"/>
      <c r="E43" s="56"/>
      <c r="F43" s="56"/>
      <c r="G43" s="56"/>
      <c r="H43" s="56"/>
    </row>
    <row r="44" spans="4:8" ht="11.25">
      <c r="D44" s="56"/>
      <c r="E44" s="56"/>
      <c r="F44" s="56"/>
      <c r="G44" s="56"/>
      <c r="H44" s="56"/>
    </row>
    <row r="45" spans="4:8" ht="11.25">
      <c r="D45" s="56"/>
      <c r="E45" s="56"/>
      <c r="F45" s="56"/>
      <c r="G45" s="56"/>
      <c r="H45" s="56"/>
    </row>
    <row r="46" spans="4:8" ht="11.25">
      <c r="D46" s="56"/>
      <c r="E46" s="56"/>
      <c r="F46" s="56"/>
      <c r="G46" s="56"/>
      <c r="H46" s="56"/>
    </row>
    <row r="47" spans="4:8" ht="11.25">
      <c r="D47" s="56"/>
      <c r="E47" s="56"/>
      <c r="F47" s="56"/>
      <c r="G47" s="56"/>
      <c r="H47" s="56"/>
    </row>
    <row r="48" spans="4:8" ht="11.25">
      <c r="D48" s="56"/>
      <c r="E48" s="56"/>
      <c r="F48" s="56"/>
      <c r="G48" s="56"/>
      <c r="H48" s="56"/>
    </row>
    <row r="49" spans="4:8" ht="11.25">
      <c r="D49" s="56"/>
      <c r="E49" s="56"/>
      <c r="F49" s="56"/>
      <c r="G49" s="56"/>
      <c r="H49" s="56"/>
    </row>
    <row r="50" spans="4:8" ht="11.25">
      <c r="D50" s="56"/>
      <c r="E50" s="56"/>
      <c r="F50" s="56"/>
      <c r="G50" s="56"/>
      <c r="H50" s="56"/>
    </row>
  </sheetData>
  <mergeCells count="9">
    <mergeCell ref="D11:D13"/>
    <mergeCell ref="D14:D16"/>
    <mergeCell ref="D17:D20"/>
    <mergeCell ref="H11:H13"/>
    <mergeCell ref="H14:H16"/>
    <mergeCell ref="H17:H20"/>
    <mergeCell ref="E11:E13"/>
    <mergeCell ref="E14:E16"/>
    <mergeCell ref="E17:E20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53"/>
  <sheetViews>
    <sheetView showGridLines="0" zoomScalePageLayoutView="0" workbookViewId="0" topLeftCell="A1">
      <selection activeCell="A1" sqref="A1"/>
    </sheetView>
  </sheetViews>
  <sheetFormatPr defaultColWidth="10.66015625" defaultRowHeight="11.25"/>
  <cols>
    <col min="1" max="2" width="10.66015625" style="58" customWidth="1"/>
    <col min="3" max="3" width="1.3359375" style="58" customWidth="1"/>
    <col min="4" max="4" width="16" style="58" customWidth="1"/>
    <col min="5" max="6" width="7.83203125" style="58" customWidth="1"/>
    <col min="7" max="7" width="0.65625" style="58" customWidth="1"/>
    <col min="8" max="9" width="6.33203125" style="58" customWidth="1"/>
    <col min="10" max="10" width="0.65625" style="58" customWidth="1"/>
    <col min="11" max="12" width="6.33203125" style="58" customWidth="1"/>
    <col min="13" max="13" width="0.65625" style="58" customWidth="1"/>
    <col min="14" max="15" width="6.33203125" style="58" customWidth="1"/>
    <col min="16" max="16" width="0.65625" style="58" customWidth="1"/>
    <col min="17" max="18" width="6.33203125" style="58" customWidth="1"/>
    <col min="19" max="19" width="1.0078125" style="58" customWidth="1"/>
    <col min="20" max="20" width="4.16015625" style="58" customWidth="1"/>
    <col min="21" max="21" width="10" style="58" customWidth="1"/>
    <col min="22" max="16384" width="10.66015625" style="58" customWidth="1"/>
  </cols>
  <sheetData>
    <row r="1" spans="2:19" ht="11.2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ht="11.25">
      <c r="D2" s="59" t="s">
        <v>444</v>
      </c>
    </row>
    <row r="3" ht="11.25">
      <c r="D3" s="59" t="s">
        <v>445</v>
      </c>
    </row>
    <row r="4" ht="11.25">
      <c r="D4" s="59" t="s">
        <v>499</v>
      </c>
    </row>
    <row r="5" ht="14.25" customHeight="1"/>
    <row r="6" ht="11.25">
      <c r="D6" s="60" t="s">
        <v>400</v>
      </c>
    </row>
    <row r="7" ht="11.25">
      <c r="D7" s="60" t="s">
        <v>500</v>
      </c>
    </row>
    <row r="8" ht="11.25">
      <c r="D8" s="60"/>
    </row>
    <row r="9" ht="11.25">
      <c r="D9" s="60"/>
    </row>
    <row r="10" spans="3:19" ht="45.75" customHeight="1">
      <c r="C10" s="61"/>
      <c r="D10" s="62"/>
      <c r="E10" s="462" t="s">
        <v>501</v>
      </c>
      <c r="F10" s="462"/>
      <c r="G10" s="64"/>
      <c r="H10" s="462" t="s">
        <v>455</v>
      </c>
      <c r="I10" s="462"/>
      <c r="J10" s="63"/>
      <c r="K10" s="461" t="s">
        <v>502</v>
      </c>
      <c r="L10" s="462"/>
      <c r="M10" s="64"/>
      <c r="N10" s="462" t="s">
        <v>503</v>
      </c>
      <c r="O10" s="462"/>
      <c r="P10" s="63"/>
      <c r="Q10" s="461" t="s">
        <v>504</v>
      </c>
      <c r="R10" s="462"/>
      <c r="S10" s="65"/>
    </row>
    <row r="11" spans="3:19" ht="11.25" customHeight="1">
      <c r="C11" s="66"/>
      <c r="D11" s="67"/>
      <c r="E11" s="68">
        <v>2006</v>
      </c>
      <c r="F11" s="68">
        <v>2008</v>
      </c>
      <c r="G11" s="69"/>
      <c r="H11" s="68">
        <v>2006</v>
      </c>
      <c r="I11" s="68">
        <v>2008</v>
      </c>
      <c r="J11" s="68"/>
      <c r="K11" s="70">
        <v>2006</v>
      </c>
      <c r="L11" s="68">
        <v>2008</v>
      </c>
      <c r="M11" s="69"/>
      <c r="N11" s="68">
        <v>2006</v>
      </c>
      <c r="O11" s="68">
        <v>2008</v>
      </c>
      <c r="P11" s="68"/>
      <c r="Q11" s="70">
        <v>2006</v>
      </c>
      <c r="R11" s="68">
        <v>2008</v>
      </c>
      <c r="S11" s="66"/>
    </row>
    <row r="12" spans="3:21" s="71" customFormat="1" ht="9.75" customHeight="1">
      <c r="C12" s="72"/>
      <c r="D12" s="73" t="s">
        <v>505</v>
      </c>
      <c r="E12" s="74">
        <v>2864450</v>
      </c>
      <c r="F12" s="74">
        <v>2626450</v>
      </c>
      <c r="G12" s="75"/>
      <c r="H12" s="74">
        <v>360130</v>
      </c>
      <c r="I12" s="74">
        <v>342700</v>
      </c>
      <c r="J12" s="74"/>
      <c r="K12" s="76">
        <v>740670</v>
      </c>
      <c r="L12" s="74">
        <v>727050</v>
      </c>
      <c r="M12" s="75"/>
      <c r="N12" s="74">
        <v>969730</v>
      </c>
      <c r="O12" s="74">
        <v>870420</v>
      </c>
      <c r="P12" s="74"/>
      <c r="Q12" s="76">
        <v>155800</v>
      </c>
      <c r="R12" s="74">
        <v>137700</v>
      </c>
      <c r="S12" s="72"/>
      <c r="T12" s="77"/>
      <c r="U12" s="78"/>
    </row>
    <row r="13" spans="3:21" s="71" customFormat="1" ht="9.75" customHeight="1">
      <c r="C13" s="79"/>
      <c r="D13" s="80" t="s">
        <v>506</v>
      </c>
      <c r="E13" s="81">
        <v>59351.721</v>
      </c>
      <c r="F13" s="82">
        <v>59541.557</v>
      </c>
      <c r="G13" s="83"/>
      <c r="H13" s="82">
        <v>15307.573</v>
      </c>
      <c r="I13" s="82">
        <v>10090.329</v>
      </c>
      <c r="J13" s="82"/>
      <c r="K13" s="84">
        <v>159.059</v>
      </c>
      <c r="L13" s="82">
        <v>503.487</v>
      </c>
      <c r="M13" s="83"/>
      <c r="N13" s="81">
        <v>13089.651</v>
      </c>
      <c r="O13" s="82">
        <v>26361.501</v>
      </c>
      <c r="P13" s="82"/>
      <c r="Q13" s="84">
        <v>7039.37</v>
      </c>
      <c r="R13" s="81">
        <v>4402.159</v>
      </c>
      <c r="S13" s="79"/>
      <c r="T13" s="77"/>
      <c r="U13" s="78"/>
    </row>
    <row r="14" spans="3:21" s="71" customFormat="1" ht="9.75" customHeight="1">
      <c r="C14" s="85"/>
      <c r="D14" s="86" t="s">
        <v>507</v>
      </c>
      <c r="E14" s="87">
        <v>242488.634</v>
      </c>
      <c r="F14" s="87">
        <v>286092.936</v>
      </c>
      <c r="G14" s="88"/>
      <c r="H14" s="87">
        <v>4316.435</v>
      </c>
      <c r="I14" s="87">
        <v>3447.006</v>
      </c>
      <c r="J14" s="87"/>
      <c r="K14" s="89">
        <v>225338.442</v>
      </c>
      <c r="L14" s="87">
        <v>267558.647</v>
      </c>
      <c r="M14" s="88"/>
      <c r="N14" s="87">
        <v>1023.303</v>
      </c>
      <c r="O14" s="87">
        <v>1828.761</v>
      </c>
      <c r="P14" s="87"/>
      <c r="Q14" s="89">
        <v>1472.988</v>
      </c>
      <c r="R14" s="87">
        <v>1462.15</v>
      </c>
      <c r="S14" s="85"/>
      <c r="T14" s="77"/>
      <c r="U14" s="78"/>
    </row>
    <row r="15" spans="3:21" s="71" customFormat="1" ht="9.75" customHeight="1">
      <c r="C15" s="85"/>
      <c r="D15" s="86" t="s">
        <v>508</v>
      </c>
      <c r="E15" s="87">
        <v>24745.752</v>
      </c>
      <c r="F15" s="87">
        <v>25419.695</v>
      </c>
      <c r="G15" s="88"/>
      <c r="H15" s="87">
        <v>5932.365</v>
      </c>
      <c r="I15" s="87">
        <v>5292.547</v>
      </c>
      <c r="J15" s="87"/>
      <c r="K15" s="89">
        <v>471.508</v>
      </c>
      <c r="L15" s="87">
        <v>166.949</v>
      </c>
      <c r="M15" s="88"/>
      <c r="N15" s="87">
        <v>8379.849</v>
      </c>
      <c r="O15" s="87">
        <v>10650.635</v>
      </c>
      <c r="P15" s="87"/>
      <c r="Q15" s="89">
        <v>1025.075</v>
      </c>
      <c r="R15" s="87">
        <v>881.143</v>
      </c>
      <c r="S15" s="85"/>
      <c r="T15" s="77"/>
      <c r="U15" s="78"/>
    </row>
    <row r="16" spans="3:21" s="71" customFormat="1" ht="9.75" customHeight="1">
      <c r="C16" s="85"/>
      <c r="D16" s="86" t="s">
        <v>509</v>
      </c>
      <c r="E16" s="87">
        <v>14703.138</v>
      </c>
      <c r="F16" s="87">
        <v>15155.208</v>
      </c>
      <c r="G16" s="88"/>
      <c r="H16" s="87">
        <v>1642.642</v>
      </c>
      <c r="I16" s="87">
        <v>1454.489</v>
      </c>
      <c r="J16" s="87"/>
      <c r="K16" s="89">
        <v>2.061</v>
      </c>
      <c r="L16" s="87">
        <v>2.43</v>
      </c>
      <c r="M16" s="88"/>
      <c r="N16" s="87">
        <v>5802.368</v>
      </c>
      <c r="O16" s="87">
        <v>5674.326</v>
      </c>
      <c r="P16" s="87"/>
      <c r="Q16" s="89">
        <v>1485.8</v>
      </c>
      <c r="R16" s="87">
        <v>1680.213</v>
      </c>
      <c r="S16" s="85"/>
      <c r="T16" s="77"/>
      <c r="U16" s="78"/>
    </row>
    <row r="17" spans="3:21" s="71" customFormat="1" ht="9.75" customHeight="1">
      <c r="C17" s="85"/>
      <c r="D17" s="86" t="s">
        <v>510</v>
      </c>
      <c r="E17" s="87">
        <v>363786.069</v>
      </c>
      <c r="F17" s="87">
        <v>372796.353</v>
      </c>
      <c r="G17" s="88"/>
      <c r="H17" s="87">
        <v>31705.197</v>
      </c>
      <c r="I17" s="87">
        <v>52322.458</v>
      </c>
      <c r="J17" s="87"/>
      <c r="K17" s="89">
        <v>47222.2</v>
      </c>
      <c r="L17" s="87">
        <v>28287.6</v>
      </c>
      <c r="M17" s="88"/>
      <c r="N17" s="87">
        <v>196536.165</v>
      </c>
      <c r="O17" s="87">
        <v>197207.425</v>
      </c>
      <c r="P17" s="87"/>
      <c r="Q17" s="89">
        <v>15107.451</v>
      </c>
      <c r="R17" s="87">
        <v>10066.741</v>
      </c>
      <c r="S17" s="85"/>
      <c r="T17" s="77"/>
      <c r="U17" s="78"/>
    </row>
    <row r="18" spans="3:21" s="71" customFormat="1" ht="9.75" customHeight="1">
      <c r="C18" s="85"/>
      <c r="D18" s="86" t="s">
        <v>511</v>
      </c>
      <c r="E18" s="87">
        <v>18932.903</v>
      </c>
      <c r="F18" s="87">
        <v>19583.855</v>
      </c>
      <c r="G18" s="88"/>
      <c r="H18" s="87">
        <v>3981.123</v>
      </c>
      <c r="I18" s="87">
        <v>3771.574</v>
      </c>
      <c r="J18" s="87"/>
      <c r="K18" s="89">
        <v>5960.972</v>
      </c>
      <c r="L18" s="87">
        <v>7197.79</v>
      </c>
      <c r="M18" s="88"/>
      <c r="N18" s="87">
        <v>717.105</v>
      </c>
      <c r="O18" s="87">
        <v>1099.1</v>
      </c>
      <c r="P18" s="87"/>
      <c r="Q18" s="90">
        <v>1601.195</v>
      </c>
      <c r="R18" s="87">
        <v>706.317</v>
      </c>
      <c r="S18" s="85"/>
      <c r="T18" s="77"/>
      <c r="U18" s="78"/>
    </row>
    <row r="19" spans="3:21" s="71" customFormat="1" ht="9.75" customHeight="1">
      <c r="C19" s="85"/>
      <c r="D19" s="86" t="s">
        <v>512</v>
      </c>
      <c r="E19" s="91">
        <v>29599.175</v>
      </c>
      <c r="F19" s="91">
        <v>23637.015</v>
      </c>
      <c r="G19" s="92"/>
      <c r="H19" s="87">
        <v>4067.355</v>
      </c>
      <c r="I19" s="87">
        <v>4025.624</v>
      </c>
      <c r="J19" s="91"/>
      <c r="K19" s="90">
        <v>4765.557</v>
      </c>
      <c r="L19" s="91">
        <v>2061.293</v>
      </c>
      <c r="M19" s="92"/>
      <c r="N19" s="87">
        <v>16599.466</v>
      </c>
      <c r="O19" s="91">
        <v>0</v>
      </c>
      <c r="P19" s="91"/>
      <c r="Q19" s="89">
        <v>1327.064</v>
      </c>
      <c r="R19" s="91">
        <v>0</v>
      </c>
      <c r="S19" s="85"/>
      <c r="T19" s="77"/>
      <c r="U19" s="78"/>
    </row>
    <row r="20" spans="3:21" s="71" customFormat="1" ht="9.75" customHeight="1">
      <c r="C20" s="85"/>
      <c r="D20" s="86" t="s">
        <v>513</v>
      </c>
      <c r="E20" s="87">
        <v>51324.662</v>
      </c>
      <c r="F20" s="87">
        <v>68643.963</v>
      </c>
      <c r="G20" s="88"/>
      <c r="H20" s="87">
        <v>5284.71</v>
      </c>
      <c r="I20" s="87">
        <v>5702.706</v>
      </c>
      <c r="J20" s="87"/>
      <c r="K20" s="89">
        <v>14887.758</v>
      </c>
      <c r="L20" s="91">
        <v>38151.604</v>
      </c>
      <c r="M20" s="88"/>
      <c r="N20" s="87">
        <v>6829.161</v>
      </c>
      <c r="O20" s="91">
        <v>6828.051</v>
      </c>
      <c r="P20" s="87"/>
      <c r="Q20" s="89">
        <v>1518.098</v>
      </c>
      <c r="R20" s="91">
        <v>1796.11</v>
      </c>
      <c r="S20" s="85"/>
      <c r="T20" s="77"/>
      <c r="U20" s="78"/>
    </row>
    <row r="21" spans="3:21" s="71" customFormat="1" ht="9.75" customHeight="1">
      <c r="C21" s="85"/>
      <c r="D21" s="86" t="s">
        <v>514</v>
      </c>
      <c r="E21" s="87">
        <v>160946.629</v>
      </c>
      <c r="F21" s="87">
        <v>149254.157</v>
      </c>
      <c r="G21" s="88"/>
      <c r="H21" s="87">
        <v>22427.334</v>
      </c>
      <c r="I21" s="87">
        <v>19368.659</v>
      </c>
      <c r="J21" s="87"/>
      <c r="K21" s="89">
        <v>26014.629</v>
      </c>
      <c r="L21" s="87">
        <v>25716.298</v>
      </c>
      <c r="M21" s="88"/>
      <c r="N21" s="87">
        <v>47323.392</v>
      </c>
      <c r="O21" s="87">
        <v>44926.463</v>
      </c>
      <c r="P21" s="87"/>
      <c r="Q21" s="89">
        <v>15376.127</v>
      </c>
      <c r="R21" s="87">
        <v>12742.102</v>
      </c>
      <c r="S21" s="85"/>
      <c r="T21" s="77"/>
      <c r="U21" s="78"/>
    </row>
    <row r="22" spans="3:21" s="71" customFormat="1" ht="9.75" customHeight="1">
      <c r="C22" s="85"/>
      <c r="D22" s="86" t="s">
        <v>515</v>
      </c>
      <c r="E22" s="87">
        <v>445865.248</v>
      </c>
      <c r="F22" s="87">
        <v>345002.21</v>
      </c>
      <c r="G22" s="88"/>
      <c r="H22" s="87">
        <v>22972.976</v>
      </c>
      <c r="I22" s="87">
        <v>21640.26</v>
      </c>
      <c r="J22" s="87"/>
      <c r="K22" s="89">
        <v>1040.4</v>
      </c>
      <c r="L22" s="87">
        <v>1195.22</v>
      </c>
      <c r="M22" s="88"/>
      <c r="N22" s="87">
        <v>358878.312</v>
      </c>
      <c r="O22" s="87">
        <v>252979.84</v>
      </c>
      <c r="P22" s="87"/>
      <c r="Q22" s="90">
        <v>24157.95</v>
      </c>
      <c r="R22" s="87">
        <v>24083.26</v>
      </c>
      <c r="S22" s="85"/>
      <c r="T22" s="77"/>
      <c r="U22" s="78"/>
    </row>
    <row r="23" spans="3:21" s="71" customFormat="1" ht="9.75" customHeight="1">
      <c r="C23" s="85"/>
      <c r="D23" s="86" t="s">
        <v>516</v>
      </c>
      <c r="E23" s="87">
        <v>155025.054</v>
      </c>
      <c r="F23" s="91">
        <v>179034.461</v>
      </c>
      <c r="G23" s="92"/>
      <c r="H23" s="87">
        <v>39997.386</v>
      </c>
      <c r="I23" s="87">
        <v>43085.764</v>
      </c>
      <c r="J23" s="91"/>
      <c r="K23" s="89">
        <v>1005.261</v>
      </c>
      <c r="L23" s="91">
        <v>1262.823</v>
      </c>
      <c r="M23" s="92"/>
      <c r="N23" s="87">
        <v>52315.62</v>
      </c>
      <c r="O23" s="91">
        <v>69731.942</v>
      </c>
      <c r="P23" s="91"/>
      <c r="Q23" s="89">
        <v>5534.068</v>
      </c>
      <c r="R23" s="91">
        <v>5550.322</v>
      </c>
      <c r="S23" s="85"/>
      <c r="T23" s="77"/>
      <c r="U23" s="78"/>
    </row>
    <row r="24" spans="3:21" s="71" customFormat="1" ht="9.75" customHeight="1">
      <c r="C24" s="85"/>
      <c r="D24" s="86" t="s">
        <v>517</v>
      </c>
      <c r="E24" s="87">
        <v>1248.723</v>
      </c>
      <c r="F24" s="87">
        <v>1842.781</v>
      </c>
      <c r="G24" s="88"/>
      <c r="H24" s="87">
        <v>174.399</v>
      </c>
      <c r="I24" s="87">
        <v>137.925</v>
      </c>
      <c r="J24" s="87"/>
      <c r="K24" s="89">
        <v>27.882</v>
      </c>
      <c r="L24" s="87">
        <v>504.686</v>
      </c>
      <c r="M24" s="88"/>
      <c r="N24" s="87">
        <v>298.346</v>
      </c>
      <c r="O24" s="87">
        <v>431.231</v>
      </c>
      <c r="P24" s="87"/>
      <c r="Q24" s="89">
        <v>247.085</v>
      </c>
      <c r="R24" s="87">
        <v>190.566</v>
      </c>
      <c r="S24" s="85"/>
      <c r="T24" s="77"/>
      <c r="U24" s="78"/>
    </row>
    <row r="25" spans="3:21" s="71" customFormat="1" ht="9.75" customHeight="1">
      <c r="C25" s="85"/>
      <c r="D25" s="86" t="s">
        <v>518</v>
      </c>
      <c r="E25" s="87">
        <v>1858.551</v>
      </c>
      <c r="F25" s="87">
        <v>1495.084</v>
      </c>
      <c r="G25" s="88"/>
      <c r="H25" s="87">
        <v>569.624</v>
      </c>
      <c r="I25" s="87">
        <v>501.287</v>
      </c>
      <c r="J25" s="87"/>
      <c r="K25" s="89">
        <v>0</v>
      </c>
      <c r="L25" s="87">
        <v>2.585</v>
      </c>
      <c r="M25" s="88"/>
      <c r="N25" s="87">
        <v>19.339</v>
      </c>
      <c r="O25" s="87">
        <v>12.04</v>
      </c>
      <c r="P25" s="87"/>
      <c r="Q25" s="89">
        <v>239.346</v>
      </c>
      <c r="R25" s="87">
        <v>166.217</v>
      </c>
      <c r="S25" s="85"/>
      <c r="T25" s="77"/>
      <c r="U25" s="78"/>
    </row>
    <row r="26" spans="3:21" s="71" customFormat="1" ht="9.75" customHeight="1">
      <c r="C26" s="85"/>
      <c r="D26" s="86" t="s">
        <v>519</v>
      </c>
      <c r="E26" s="87">
        <v>7665.111</v>
      </c>
      <c r="F26" s="87">
        <v>6834.858</v>
      </c>
      <c r="G26" s="88"/>
      <c r="H26" s="87">
        <v>2947.92</v>
      </c>
      <c r="I26" s="87">
        <v>2757.738</v>
      </c>
      <c r="J26" s="87"/>
      <c r="K26" s="89">
        <v>5.514</v>
      </c>
      <c r="L26" s="87">
        <v>3.367</v>
      </c>
      <c r="M26" s="88"/>
      <c r="N26" s="87">
        <v>348.968</v>
      </c>
      <c r="O26" s="87">
        <v>412.045</v>
      </c>
      <c r="P26" s="87"/>
      <c r="Q26" s="89">
        <v>586.294</v>
      </c>
      <c r="R26" s="87">
        <v>625.246</v>
      </c>
      <c r="S26" s="85"/>
      <c r="T26" s="77"/>
      <c r="U26" s="78"/>
    </row>
    <row r="27" spans="3:21" s="71" customFormat="1" ht="9.75" customHeight="1">
      <c r="C27" s="85"/>
      <c r="D27" s="86" t="s">
        <v>520</v>
      </c>
      <c r="E27" s="87">
        <v>9586.405</v>
      </c>
      <c r="F27" s="87">
        <v>9592.144</v>
      </c>
      <c r="G27" s="88"/>
      <c r="H27" s="87">
        <v>604.216</v>
      </c>
      <c r="I27" s="87">
        <v>672.899</v>
      </c>
      <c r="J27" s="87"/>
      <c r="K27" s="89">
        <v>56.487</v>
      </c>
      <c r="L27" s="87">
        <v>9.738</v>
      </c>
      <c r="M27" s="88"/>
      <c r="N27" s="87">
        <v>6774.547</v>
      </c>
      <c r="O27" s="87">
        <v>8282.055</v>
      </c>
      <c r="P27" s="87"/>
      <c r="Q27" s="89">
        <v>242.712</v>
      </c>
      <c r="R27" s="87">
        <v>184.137</v>
      </c>
      <c r="S27" s="85"/>
      <c r="T27" s="77"/>
      <c r="U27" s="78"/>
    </row>
    <row r="28" spans="3:21" s="71" customFormat="1" ht="9.75" customHeight="1">
      <c r="C28" s="85"/>
      <c r="D28" s="86" t="s">
        <v>521</v>
      </c>
      <c r="E28" s="91">
        <v>22287.476</v>
      </c>
      <c r="F28" s="91">
        <v>20385.227</v>
      </c>
      <c r="G28" s="92"/>
      <c r="H28" s="87">
        <v>5528.244</v>
      </c>
      <c r="I28" s="87">
        <v>4788.947</v>
      </c>
      <c r="J28" s="91"/>
      <c r="K28" s="90">
        <v>26.504</v>
      </c>
      <c r="L28" s="91">
        <v>577.729</v>
      </c>
      <c r="M28" s="92"/>
      <c r="N28" s="91">
        <v>3045.335</v>
      </c>
      <c r="O28" s="91">
        <v>5240.063</v>
      </c>
      <c r="P28" s="91"/>
      <c r="Q28" s="90">
        <v>2445.429</v>
      </c>
      <c r="R28" s="91">
        <v>1232.083</v>
      </c>
      <c r="S28" s="85"/>
      <c r="T28" s="77"/>
      <c r="U28" s="78"/>
    </row>
    <row r="29" spans="3:21" s="71" customFormat="1" ht="9.75" customHeight="1">
      <c r="C29" s="85"/>
      <c r="D29" s="86" t="s">
        <v>522</v>
      </c>
      <c r="E29" s="87">
        <v>2861.222</v>
      </c>
      <c r="F29" s="91">
        <v>1499.22</v>
      </c>
      <c r="G29" s="92"/>
      <c r="H29" s="87">
        <v>2.379</v>
      </c>
      <c r="I29" s="87">
        <v>13.253</v>
      </c>
      <c r="J29" s="91"/>
      <c r="K29" s="89">
        <v>0</v>
      </c>
      <c r="L29" s="87">
        <v>0</v>
      </c>
      <c r="M29" s="92"/>
      <c r="N29" s="87">
        <v>2492.522</v>
      </c>
      <c r="O29" s="87">
        <v>1098.761</v>
      </c>
      <c r="P29" s="91"/>
      <c r="Q29" s="89">
        <v>194.84</v>
      </c>
      <c r="R29" s="91">
        <v>210.155</v>
      </c>
      <c r="S29" s="85"/>
      <c r="T29" s="77"/>
      <c r="U29" s="78"/>
    </row>
    <row r="30" spans="3:21" s="71" customFormat="1" ht="9.75" customHeight="1">
      <c r="C30" s="85"/>
      <c r="D30" s="86" t="s">
        <v>523</v>
      </c>
      <c r="E30" s="87">
        <v>93808.094</v>
      </c>
      <c r="F30" s="87">
        <v>99591.174</v>
      </c>
      <c r="G30" s="88"/>
      <c r="H30" s="87">
        <v>15562.143</v>
      </c>
      <c r="I30" s="87">
        <v>15823.638</v>
      </c>
      <c r="J30" s="87"/>
      <c r="K30" s="89">
        <v>213.364</v>
      </c>
      <c r="L30" s="87">
        <v>269.658</v>
      </c>
      <c r="M30" s="88"/>
      <c r="N30" s="87">
        <v>56609.823</v>
      </c>
      <c r="O30" s="87">
        <v>59476.831</v>
      </c>
      <c r="P30" s="87"/>
      <c r="Q30" s="89">
        <v>5349.094</v>
      </c>
      <c r="R30" s="87">
        <v>5783.535</v>
      </c>
      <c r="S30" s="85"/>
      <c r="T30" s="77"/>
      <c r="U30" s="78"/>
    </row>
    <row r="31" spans="3:21" s="71" customFormat="1" ht="9.75" customHeight="1">
      <c r="C31" s="85"/>
      <c r="D31" s="86" t="s">
        <v>524</v>
      </c>
      <c r="E31" s="87">
        <v>54286.603</v>
      </c>
      <c r="F31" s="87">
        <v>56308.766</v>
      </c>
      <c r="G31" s="88"/>
      <c r="H31" s="87">
        <v>11470.174</v>
      </c>
      <c r="I31" s="87">
        <v>13076.83</v>
      </c>
      <c r="J31" s="87"/>
      <c r="K31" s="89">
        <v>1042.516</v>
      </c>
      <c r="L31" s="87">
        <v>677.937</v>
      </c>
      <c r="M31" s="88"/>
      <c r="N31" s="87">
        <v>31321.626</v>
      </c>
      <c r="O31" s="87">
        <v>31389.803</v>
      </c>
      <c r="P31" s="87"/>
      <c r="Q31" s="89">
        <v>3457.848</v>
      </c>
      <c r="R31" s="87">
        <v>3395.561</v>
      </c>
      <c r="S31" s="85"/>
      <c r="T31" s="77"/>
      <c r="U31" s="78"/>
    </row>
    <row r="32" spans="3:21" s="71" customFormat="1" ht="9.75" customHeight="1">
      <c r="C32" s="85"/>
      <c r="D32" s="86" t="s">
        <v>525</v>
      </c>
      <c r="E32" s="87">
        <v>170230.263</v>
      </c>
      <c r="F32" s="87">
        <v>140340.303</v>
      </c>
      <c r="G32" s="88"/>
      <c r="H32" s="87">
        <v>61130.525</v>
      </c>
      <c r="I32" s="87">
        <v>56745.692</v>
      </c>
      <c r="J32" s="87"/>
      <c r="K32" s="89">
        <v>38671.255</v>
      </c>
      <c r="L32" s="87">
        <v>33665.852</v>
      </c>
      <c r="M32" s="88"/>
      <c r="N32" s="87">
        <v>14141.031</v>
      </c>
      <c r="O32" s="87">
        <v>6929.51</v>
      </c>
      <c r="P32" s="87"/>
      <c r="Q32" s="89">
        <v>3512.459</v>
      </c>
      <c r="R32" s="87">
        <v>4977.011</v>
      </c>
      <c r="S32" s="85"/>
      <c r="T32" s="77"/>
      <c r="U32" s="78"/>
    </row>
    <row r="33" spans="3:21" s="71" customFormat="1" ht="9.75" customHeight="1">
      <c r="C33" s="85"/>
      <c r="D33" s="86" t="s">
        <v>526</v>
      </c>
      <c r="E33" s="91">
        <v>34952.771</v>
      </c>
      <c r="F33" s="87">
        <v>36479.845</v>
      </c>
      <c r="G33" s="88"/>
      <c r="H33" s="87">
        <v>10929.056</v>
      </c>
      <c r="I33" s="87">
        <v>9001.304</v>
      </c>
      <c r="J33" s="87"/>
      <c r="K33" s="90">
        <v>3563.416</v>
      </c>
      <c r="L33" s="87">
        <v>1890.925</v>
      </c>
      <c r="M33" s="88"/>
      <c r="N33" s="91">
        <v>3607.449</v>
      </c>
      <c r="O33" s="87">
        <v>8084.709</v>
      </c>
      <c r="P33" s="87"/>
      <c r="Q33" s="90">
        <v>10352.982</v>
      </c>
      <c r="R33" s="87">
        <v>10343.533</v>
      </c>
      <c r="S33" s="85"/>
      <c r="T33" s="77"/>
      <c r="U33" s="78"/>
    </row>
    <row r="34" spans="3:21" s="71" customFormat="1" ht="9.75" customHeight="1">
      <c r="C34" s="85"/>
      <c r="D34" s="86" t="s">
        <v>527</v>
      </c>
      <c r="E34" s="87">
        <v>344424.713</v>
      </c>
      <c r="F34" s="87">
        <v>189322.889</v>
      </c>
      <c r="G34" s="88"/>
      <c r="H34" s="87">
        <v>9160.706</v>
      </c>
      <c r="I34" s="87">
        <v>11064.034</v>
      </c>
      <c r="J34" s="87"/>
      <c r="K34" s="89">
        <v>199126.793</v>
      </c>
      <c r="L34" s="87">
        <v>140677.024</v>
      </c>
      <c r="M34" s="88"/>
      <c r="N34" s="87">
        <v>33.74</v>
      </c>
      <c r="O34" s="87">
        <v>330.437</v>
      </c>
      <c r="P34" s="87"/>
      <c r="Q34" s="89">
        <v>5593.141</v>
      </c>
      <c r="R34" s="87">
        <v>4138.615</v>
      </c>
      <c r="S34" s="85"/>
      <c r="T34" s="77"/>
      <c r="U34" s="78"/>
    </row>
    <row r="35" spans="3:21" s="71" customFormat="1" ht="9.75" customHeight="1">
      <c r="C35" s="85"/>
      <c r="D35" s="86" t="s">
        <v>528</v>
      </c>
      <c r="E35" s="87">
        <v>6035.829</v>
      </c>
      <c r="F35" s="87">
        <v>5038.401</v>
      </c>
      <c r="G35" s="88"/>
      <c r="H35" s="87">
        <v>2385.279</v>
      </c>
      <c r="I35" s="87">
        <v>1734.777</v>
      </c>
      <c r="J35" s="87"/>
      <c r="K35" s="89">
        <v>376.93</v>
      </c>
      <c r="L35" s="87">
        <v>54.519</v>
      </c>
      <c r="M35" s="88"/>
      <c r="N35" s="87">
        <v>994.886</v>
      </c>
      <c r="O35" s="87">
        <v>1376.225</v>
      </c>
      <c r="P35" s="87"/>
      <c r="Q35" s="89">
        <v>428.634</v>
      </c>
      <c r="R35" s="87">
        <v>547.162</v>
      </c>
      <c r="S35" s="85"/>
      <c r="T35" s="77"/>
      <c r="U35" s="78"/>
    </row>
    <row r="36" spans="3:21" s="71" customFormat="1" ht="9.75" customHeight="1">
      <c r="C36" s="85"/>
      <c r="D36" s="86" t="s">
        <v>529</v>
      </c>
      <c r="E36" s="87">
        <v>14501.495</v>
      </c>
      <c r="F36" s="87">
        <v>11472.008</v>
      </c>
      <c r="G36" s="88"/>
      <c r="H36" s="87">
        <v>5527.117</v>
      </c>
      <c r="I36" s="87">
        <v>4469.017</v>
      </c>
      <c r="J36" s="87"/>
      <c r="K36" s="89">
        <v>331.864</v>
      </c>
      <c r="L36" s="87">
        <v>150.86</v>
      </c>
      <c r="M36" s="88"/>
      <c r="N36" s="87">
        <v>916.228</v>
      </c>
      <c r="O36" s="87">
        <v>1301.76</v>
      </c>
      <c r="P36" s="87"/>
      <c r="Q36" s="89">
        <v>3235.758</v>
      </c>
      <c r="R36" s="87">
        <v>828.66</v>
      </c>
      <c r="S36" s="85"/>
      <c r="T36" s="77"/>
      <c r="U36" s="78"/>
    </row>
    <row r="37" spans="3:21" s="71" customFormat="1" ht="9.75" customHeight="1">
      <c r="C37" s="85"/>
      <c r="D37" s="86" t="s">
        <v>530</v>
      </c>
      <c r="E37" s="87">
        <v>72205.476</v>
      </c>
      <c r="F37" s="87">
        <v>81792.854</v>
      </c>
      <c r="G37" s="88"/>
      <c r="H37" s="87">
        <v>17976.517</v>
      </c>
      <c r="I37" s="87">
        <v>16948.362</v>
      </c>
      <c r="J37" s="87"/>
      <c r="K37" s="89">
        <v>21500.896</v>
      </c>
      <c r="L37" s="87">
        <v>31796.383</v>
      </c>
      <c r="M37" s="88"/>
      <c r="N37" s="87">
        <v>23145.712</v>
      </c>
      <c r="O37" s="87">
        <v>24455.231</v>
      </c>
      <c r="P37" s="87"/>
      <c r="Q37" s="89">
        <v>1668.216</v>
      </c>
      <c r="R37" s="87">
        <v>799.047</v>
      </c>
      <c r="S37" s="85"/>
      <c r="T37" s="77"/>
      <c r="U37" s="78"/>
    </row>
    <row r="38" spans="3:21" s="71" customFormat="1" ht="9.75" customHeight="1">
      <c r="C38" s="85"/>
      <c r="D38" s="86" t="s">
        <v>531</v>
      </c>
      <c r="E38" s="87">
        <v>115583.415</v>
      </c>
      <c r="F38" s="87">
        <v>86168.59</v>
      </c>
      <c r="G38" s="88"/>
      <c r="H38" s="87">
        <v>30362.634</v>
      </c>
      <c r="I38" s="87">
        <v>11926.805</v>
      </c>
      <c r="J38" s="87"/>
      <c r="K38" s="89">
        <v>62084.293</v>
      </c>
      <c r="L38" s="87">
        <v>58701.928</v>
      </c>
      <c r="M38" s="88"/>
      <c r="N38" s="87">
        <v>8943.363</v>
      </c>
      <c r="O38" s="87">
        <v>3310.326</v>
      </c>
      <c r="P38" s="87"/>
      <c r="Q38" s="89">
        <v>1516.826</v>
      </c>
      <c r="R38" s="87">
        <v>1319.724</v>
      </c>
      <c r="S38" s="85"/>
      <c r="T38" s="77"/>
      <c r="U38" s="78"/>
    </row>
    <row r="39" spans="3:21" s="71" customFormat="1" ht="9.75" customHeight="1">
      <c r="C39" s="93"/>
      <c r="D39" s="94" t="s">
        <v>532</v>
      </c>
      <c r="E39" s="95">
        <v>346143.765</v>
      </c>
      <c r="F39" s="95">
        <v>334127.092</v>
      </c>
      <c r="G39" s="96"/>
      <c r="H39" s="95">
        <v>28161.267</v>
      </c>
      <c r="I39" s="95">
        <v>22837.155</v>
      </c>
      <c r="J39" s="95"/>
      <c r="K39" s="97">
        <v>86779.157</v>
      </c>
      <c r="L39" s="95">
        <v>85962.59</v>
      </c>
      <c r="M39" s="96"/>
      <c r="N39" s="95">
        <v>109545.987</v>
      </c>
      <c r="O39" s="95">
        <v>100999.493</v>
      </c>
      <c r="P39" s="95"/>
      <c r="Q39" s="97">
        <v>41087.732</v>
      </c>
      <c r="R39" s="95">
        <v>39583.6</v>
      </c>
      <c r="S39" s="93"/>
      <c r="T39" s="77"/>
      <c r="U39" s="78"/>
    </row>
    <row r="40" spans="3:21" s="71" customFormat="1" ht="9.75" customHeight="1">
      <c r="C40" s="79"/>
      <c r="D40" s="80" t="s">
        <v>533</v>
      </c>
      <c r="E40" s="82" t="s">
        <v>534</v>
      </c>
      <c r="F40" s="82">
        <v>348</v>
      </c>
      <c r="G40" s="83"/>
      <c r="H40" s="82" t="s">
        <v>534</v>
      </c>
      <c r="I40" s="82">
        <v>33</v>
      </c>
      <c r="J40" s="82"/>
      <c r="K40" s="98" t="s">
        <v>534</v>
      </c>
      <c r="L40" s="82">
        <v>11</v>
      </c>
      <c r="M40" s="83"/>
      <c r="N40" s="82" t="s">
        <v>534</v>
      </c>
      <c r="O40" s="82">
        <v>0</v>
      </c>
      <c r="P40" s="82"/>
      <c r="Q40" s="98" t="s">
        <v>534</v>
      </c>
      <c r="R40" s="82">
        <v>0</v>
      </c>
      <c r="S40" s="79"/>
      <c r="T40" s="77"/>
      <c r="U40" s="78"/>
    </row>
    <row r="41" spans="3:21" s="71" customFormat="1" ht="9.75" customHeight="1">
      <c r="C41" s="93"/>
      <c r="D41" s="94" t="s">
        <v>535</v>
      </c>
      <c r="E41" s="95">
        <v>9051.347</v>
      </c>
      <c r="F41" s="95">
        <v>10427.018</v>
      </c>
      <c r="G41" s="96"/>
      <c r="H41" s="95">
        <v>3518.581</v>
      </c>
      <c r="I41" s="95">
        <v>3689.06</v>
      </c>
      <c r="J41" s="95"/>
      <c r="K41" s="97">
        <v>136.282</v>
      </c>
      <c r="L41" s="95">
        <v>113.389</v>
      </c>
      <c r="M41" s="96"/>
      <c r="N41" s="95">
        <v>1247.938</v>
      </c>
      <c r="O41" s="95">
        <v>1498.376</v>
      </c>
      <c r="P41" s="95"/>
      <c r="Q41" s="97">
        <v>1471.605</v>
      </c>
      <c r="R41" s="95">
        <v>1675.388</v>
      </c>
      <c r="S41" s="93"/>
      <c r="T41" s="77"/>
      <c r="U41" s="78"/>
    </row>
    <row r="42" spans="3:21" s="71" customFormat="1" ht="9.75" customHeight="1">
      <c r="C42" s="79"/>
      <c r="D42" s="80" t="s">
        <v>536</v>
      </c>
      <c r="E42" s="82" t="s">
        <v>534</v>
      </c>
      <c r="F42" s="82">
        <v>4172.152</v>
      </c>
      <c r="G42" s="83"/>
      <c r="H42" s="82" t="s">
        <v>534</v>
      </c>
      <c r="I42" s="82">
        <v>1726.759</v>
      </c>
      <c r="J42" s="82"/>
      <c r="K42" s="98" t="s">
        <v>534</v>
      </c>
      <c r="L42" s="82">
        <v>34.225</v>
      </c>
      <c r="M42" s="83"/>
      <c r="N42" s="82" t="s">
        <v>534</v>
      </c>
      <c r="O42" s="82">
        <v>129.223</v>
      </c>
      <c r="P42" s="82"/>
      <c r="Q42" s="98" t="s">
        <v>534</v>
      </c>
      <c r="R42" s="82">
        <v>86.652</v>
      </c>
      <c r="S42" s="79"/>
      <c r="T42" s="77"/>
      <c r="U42" s="78"/>
    </row>
    <row r="43" spans="3:21" s="71" customFormat="1" ht="9.75" customHeight="1">
      <c r="C43" s="85"/>
      <c r="D43" s="86" t="s">
        <v>537</v>
      </c>
      <c r="E43" s="87" t="s">
        <v>534</v>
      </c>
      <c r="F43" s="87">
        <v>1362.466</v>
      </c>
      <c r="G43" s="88"/>
      <c r="H43" s="87" t="s">
        <v>534</v>
      </c>
      <c r="I43" s="87">
        <v>1362.466</v>
      </c>
      <c r="J43" s="87"/>
      <c r="K43" s="89" t="s">
        <v>534</v>
      </c>
      <c r="L43" s="87">
        <v>0</v>
      </c>
      <c r="M43" s="88"/>
      <c r="N43" s="87" t="s">
        <v>534</v>
      </c>
      <c r="O43" s="87">
        <v>0</v>
      </c>
      <c r="P43" s="87"/>
      <c r="Q43" s="89" t="s">
        <v>534</v>
      </c>
      <c r="R43" s="87">
        <v>0</v>
      </c>
      <c r="S43" s="85"/>
      <c r="T43" s="77"/>
      <c r="U43" s="78"/>
    </row>
    <row r="44" spans="3:21" s="71" customFormat="1" ht="9.75" customHeight="1">
      <c r="C44" s="93"/>
      <c r="D44" s="94" t="s">
        <v>538</v>
      </c>
      <c r="E44" s="95">
        <v>46091.628</v>
      </c>
      <c r="F44" s="95">
        <v>64770.223</v>
      </c>
      <c r="G44" s="96"/>
      <c r="H44" s="95">
        <v>0</v>
      </c>
      <c r="I44" s="95">
        <v>10741.195</v>
      </c>
      <c r="J44" s="95"/>
      <c r="K44" s="97" t="s">
        <v>534</v>
      </c>
      <c r="L44" s="95" t="s">
        <v>534</v>
      </c>
      <c r="M44" s="96"/>
      <c r="N44" s="95" t="s">
        <v>534</v>
      </c>
      <c r="O44" s="95" t="s">
        <v>534</v>
      </c>
      <c r="P44" s="95"/>
      <c r="Q44" s="97" t="s">
        <v>534</v>
      </c>
      <c r="R44" s="95" t="s">
        <v>534</v>
      </c>
      <c r="S44" s="93"/>
      <c r="T44" s="77"/>
      <c r="U44" s="78"/>
    </row>
    <row r="46" ht="11.25">
      <c r="D46" s="58" t="s">
        <v>539</v>
      </c>
    </row>
    <row r="47" ht="11.25">
      <c r="D47" s="58" t="s">
        <v>540</v>
      </c>
    </row>
    <row r="50" spans="1:18" ht="11.25">
      <c r="A50" s="99"/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2" ht="11.25">
      <c r="A52" s="101" t="s">
        <v>461</v>
      </c>
    </row>
    <row r="53" ht="11.25">
      <c r="A53" s="102" t="s">
        <v>541</v>
      </c>
    </row>
  </sheetData>
  <sheetProtection/>
  <mergeCells count="5">
    <mergeCell ref="Q10:R10"/>
    <mergeCell ref="K10:L10"/>
    <mergeCell ref="E10:F10"/>
    <mergeCell ref="H10:I10"/>
    <mergeCell ref="N10:O10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I49"/>
  <sheetViews>
    <sheetView showGridLines="0" zoomScalePageLayoutView="0" workbookViewId="0" topLeftCell="A1">
      <selection activeCell="A1" sqref="A1"/>
    </sheetView>
  </sheetViews>
  <sheetFormatPr defaultColWidth="10.66015625" defaultRowHeight="11.25"/>
  <cols>
    <col min="1" max="3" width="10.66015625" style="58" customWidth="1"/>
    <col min="4" max="4" width="18.33203125" style="58" customWidth="1"/>
    <col min="5" max="11" width="10.66015625" style="58" customWidth="1"/>
    <col min="12" max="12" width="12.33203125" style="58" customWidth="1"/>
    <col min="13" max="16384" width="10.66015625" style="58" customWidth="1"/>
  </cols>
  <sheetData>
    <row r="1" ht="11.25"/>
    <row r="2" ht="11.25">
      <c r="D2" s="59" t="s">
        <v>444</v>
      </c>
    </row>
    <row r="3" ht="11.25">
      <c r="D3" s="59" t="s">
        <v>445</v>
      </c>
    </row>
    <row r="4" ht="11.25">
      <c r="D4" s="59" t="s">
        <v>499</v>
      </c>
    </row>
    <row r="5" ht="11.25"/>
    <row r="6" ht="11.25">
      <c r="D6" s="60" t="s">
        <v>401</v>
      </c>
    </row>
    <row r="7" ht="11.25">
      <c r="D7" s="101" t="s">
        <v>542</v>
      </c>
    </row>
    <row r="8" ht="11.25"/>
    <row r="9" ht="11.25"/>
    <row r="10" ht="11.25">
      <c r="E10" s="58">
        <v>2008</v>
      </c>
    </row>
    <row r="11" spans="1:9" ht="12.75">
      <c r="A11" s="103"/>
      <c r="B11" s="104"/>
      <c r="D11" s="58" t="s">
        <v>505</v>
      </c>
      <c r="E11" s="105">
        <v>5277.35238004945</v>
      </c>
      <c r="I11" s="106"/>
    </row>
    <row r="12" spans="1:9" ht="12.75">
      <c r="A12" s="103"/>
      <c r="B12" s="104"/>
      <c r="D12" s="58" t="s">
        <v>507</v>
      </c>
      <c r="E12" s="105">
        <v>37445.5528925931</v>
      </c>
      <c r="I12" s="106"/>
    </row>
    <row r="13" spans="1:9" ht="12.75">
      <c r="A13" s="103"/>
      <c r="B13" s="104"/>
      <c r="D13" s="58" t="s">
        <v>520</v>
      </c>
      <c r="E13" s="105">
        <v>19826.7131598039</v>
      </c>
      <c r="I13" s="106"/>
    </row>
    <row r="14" spans="1:9" ht="12.75">
      <c r="A14" s="103"/>
      <c r="B14" s="104"/>
      <c r="D14" s="58" t="s">
        <v>530</v>
      </c>
      <c r="E14" s="105">
        <v>15431.2047352656</v>
      </c>
      <c r="I14" s="106"/>
    </row>
    <row r="15" spans="1:9" ht="12.75">
      <c r="A15" s="103"/>
      <c r="B15" s="104"/>
      <c r="D15" s="58" t="s">
        <v>511</v>
      </c>
      <c r="E15" s="105">
        <v>14604.626994597</v>
      </c>
      <c r="I15" s="106"/>
    </row>
    <row r="16" spans="1:9" ht="12.75">
      <c r="A16" s="103"/>
      <c r="B16" s="104"/>
      <c r="D16" s="58" t="s">
        <v>531</v>
      </c>
      <c r="E16" s="105">
        <v>9383.56479290317</v>
      </c>
      <c r="I16" s="106"/>
    </row>
    <row r="17" spans="1:9" ht="12.75">
      <c r="A17" s="103"/>
      <c r="B17" s="104"/>
      <c r="D17" s="58" t="s">
        <v>527</v>
      </c>
      <c r="E17" s="105">
        <v>8794.00664984348</v>
      </c>
      <c r="I17" s="106"/>
    </row>
    <row r="18" spans="1:9" ht="12.75">
      <c r="A18" s="103"/>
      <c r="B18" s="104"/>
      <c r="D18" s="58" t="s">
        <v>524</v>
      </c>
      <c r="E18" s="105">
        <v>6769.02611102936</v>
      </c>
      <c r="I18" s="106"/>
    </row>
    <row r="19" spans="1:9" ht="12.75">
      <c r="A19" s="103"/>
      <c r="B19" s="104"/>
      <c r="D19" s="58" t="s">
        <v>513</v>
      </c>
      <c r="E19" s="105">
        <v>6121.39106109132</v>
      </c>
      <c r="I19" s="106"/>
    </row>
    <row r="20" spans="1:9" ht="12.75">
      <c r="A20" s="103"/>
      <c r="B20" s="104"/>
      <c r="D20" s="58" t="s">
        <v>523</v>
      </c>
      <c r="E20" s="105">
        <v>6070.63406089665</v>
      </c>
      <c r="I20" s="106"/>
    </row>
    <row r="21" spans="1:9" ht="12.75">
      <c r="A21" s="103"/>
      <c r="B21" s="104"/>
      <c r="D21" s="58" t="s">
        <v>506</v>
      </c>
      <c r="E21" s="105">
        <v>5581.91661712071</v>
      </c>
      <c r="I21" s="106"/>
    </row>
    <row r="22" spans="1:9" ht="12.75">
      <c r="A22" s="103"/>
      <c r="B22" s="104"/>
      <c r="D22" s="58" t="s">
        <v>543</v>
      </c>
      <c r="E22" s="105">
        <v>5460.31115102049</v>
      </c>
      <c r="I22" s="106"/>
    </row>
    <row r="23" spans="1:9" ht="12.75">
      <c r="A23" s="103"/>
      <c r="B23" s="104"/>
      <c r="D23" s="58" t="s">
        <v>515</v>
      </c>
      <c r="E23" s="105">
        <v>5390.29459146148</v>
      </c>
      <c r="I23" s="106"/>
    </row>
    <row r="24" spans="1:9" ht="12.75">
      <c r="A24" s="103"/>
      <c r="B24" s="104"/>
      <c r="D24" s="58" t="s">
        <v>512</v>
      </c>
      <c r="E24" s="105">
        <v>5370.41935935346</v>
      </c>
      <c r="I24" s="106"/>
    </row>
    <row r="25" spans="1:9" ht="12.75">
      <c r="A25" s="103"/>
      <c r="B25" s="104"/>
      <c r="D25" s="58" t="s">
        <v>510</v>
      </c>
      <c r="E25" s="105">
        <v>4534.25152743923</v>
      </c>
      <c r="I25" s="106"/>
    </row>
    <row r="26" spans="1:9" ht="12.75">
      <c r="A26" s="103"/>
      <c r="B26" s="104"/>
      <c r="D26" s="58" t="s">
        <v>525</v>
      </c>
      <c r="E26" s="105">
        <v>3681.96097413132</v>
      </c>
      <c r="I26" s="106"/>
    </row>
    <row r="27" spans="1:9" ht="12.75">
      <c r="A27" s="103"/>
      <c r="B27" s="104"/>
      <c r="D27" s="58" t="s">
        <v>522</v>
      </c>
      <c r="E27" s="105">
        <v>3654.05063735406</v>
      </c>
      <c r="I27" s="106"/>
    </row>
    <row r="28" spans="1:9" ht="12.75">
      <c r="A28" s="103"/>
      <c r="B28" s="104"/>
      <c r="D28" s="58" t="s">
        <v>526</v>
      </c>
      <c r="E28" s="105">
        <v>3435.79821070253</v>
      </c>
      <c r="I28" s="106"/>
    </row>
    <row r="29" spans="1:9" ht="12.75">
      <c r="A29" s="103"/>
      <c r="B29" s="104"/>
      <c r="D29" s="58" t="s">
        <v>514</v>
      </c>
      <c r="E29" s="105">
        <v>3296.01182194064</v>
      </c>
      <c r="I29" s="106"/>
    </row>
    <row r="30" spans="1:9" ht="12.75">
      <c r="A30" s="103"/>
      <c r="B30" s="104"/>
      <c r="D30" s="58" t="s">
        <v>516</v>
      </c>
      <c r="E30" s="105">
        <v>3002.96198198603</v>
      </c>
      <c r="I30" s="106"/>
    </row>
    <row r="31" spans="1:9" ht="12.75">
      <c r="A31" s="103"/>
      <c r="B31" s="104"/>
      <c r="D31" s="58" t="s">
        <v>509</v>
      </c>
      <c r="E31" s="105">
        <v>2767.67470763584</v>
      </c>
      <c r="I31" s="106"/>
    </row>
    <row r="32" spans="1:9" ht="12.75">
      <c r="A32" s="103"/>
      <c r="B32" s="104"/>
      <c r="D32" s="58" t="s">
        <v>528</v>
      </c>
      <c r="E32" s="105">
        <v>2506.33155960719</v>
      </c>
      <c r="I32" s="106"/>
    </row>
    <row r="33" spans="1:9" ht="12.75">
      <c r="A33" s="103"/>
      <c r="B33" s="104"/>
      <c r="D33" s="58" t="s">
        <v>544</v>
      </c>
      <c r="E33" s="105">
        <v>2448.64430741162</v>
      </c>
      <c r="I33" s="106"/>
    </row>
    <row r="34" spans="1:9" ht="12.75">
      <c r="A34" s="103"/>
      <c r="B34" s="104"/>
      <c r="D34" s="58" t="s">
        <v>517</v>
      </c>
      <c r="E34" s="105">
        <v>2334.79506986844</v>
      </c>
      <c r="I34" s="106"/>
    </row>
    <row r="35" spans="1:9" ht="12.75">
      <c r="A35" s="103"/>
      <c r="B35" s="104"/>
      <c r="D35" s="58" t="s">
        <v>529</v>
      </c>
      <c r="E35" s="105">
        <v>2124.05328070849</v>
      </c>
      <c r="I35" s="106"/>
    </row>
    <row r="36" spans="1:9" ht="12.75">
      <c r="A36" s="103"/>
      <c r="B36" s="104"/>
      <c r="D36" s="58" t="s">
        <v>519</v>
      </c>
      <c r="E36" s="105">
        <v>2030.34272271182</v>
      </c>
      <c r="I36" s="106"/>
    </row>
    <row r="37" spans="1:9" ht="12.75">
      <c r="A37" s="103"/>
      <c r="B37" s="104"/>
      <c r="D37" s="58" t="s">
        <v>521</v>
      </c>
      <c r="E37" s="105">
        <v>2029.30941373072</v>
      </c>
      <c r="I37" s="106"/>
    </row>
    <row r="38" spans="1:9" ht="12.75">
      <c r="A38" s="103"/>
      <c r="B38" s="104"/>
      <c r="D38" s="58" t="s">
        <v>518</v>
      </c>
      <c r="E38" s="105">
        <v>658.367988113932</v>
      </c>
      <c r="I38" s="106"/>
    </row>
    <row r="39" spans="1:9" ht="12.75">
      <c r="A39" s="103"/>
      <c r="B39" s="104"/>
      <c r="D39" s="58" t="s">
        <v>535</v>
      </c>
      <c r="E39" s="105">
        <v>2201.10642427727</v>
      </c>
      <c r="I39" s="106"/>
    </row>
    <row r="40" spans="1:9" ht="12.75">
      <c r="A40" s="103"/>
      <c r="B40" s="104"/>
      <c r="D40" s="58" t="s">
        <v>536</v>
      </c>
      <c r="E40" s="105">
        <v>940.436177883829</v>
      </c>
      <c r="I40" s="106"/>
    </row>
    <row r="41" spans="1:9" ht="12.75">
      <c r="A41" s="103"/>
      <c r="B41" s="104"/>
      <c r="D41" s="58" t="s">
        <v>538</v>
      </c>
      <c r="E41" s="105">
        <v>917.60389455987</v>
      </c>
      <c r="I41" s="106"/>
    </row>
    <row r="42" spans="1:9" ht="12.75">
      <c r="A42" s="103"/>
      <c r="B42" s="104"/>
      <c r="D42" s="58" t="s">
        <v>545</v>
      </c>
      <c r="E42" s="105">
        <v>666.184799653037</v>
      </c>
      <c r="I42" s="106"/>
    </row>
    <row r="43" spans="1:5" ht="12.75">
      <c r="A43" s="103"/>
      <c r="B43" s="104"/>
      <c r="D43" s="58" t="s">
        <v>533</v>
      </c>
      <c r="E43" s="105">
        <v>9.8494173549044</v>
      </c>
    </row>
    <row r="45" ht="11.25">
      <c r="D45" s="58" t="s">
        <v>546</v>
      </c>
    </row>
    <row r="47" ht="11.25">
      <c r="A47" s="101" t="s">
        <v>461</v>
      </c>
    </row>
    <row r="48" ht="11.25">
      <c r="A48" s="102" t="s">
        <v>547</v>
      </c>
    </row>
    <row r="49" ht="11.25">
      <c r="A49" s="102" t="s">
        <v>548</v>
      </c>
    </row>
  </sheetData>
  <sheetProtection/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2:H46"/>
  <sheetViews>
    <sheetView showGridLines="0" zoomScalePageLayoutView="0" workbookViewId="0" topLeftCell="A1">
      <selection activeCell="A1" sqref="A1"/>
    </sheetView>
  </sheetViews>
  <sheetFormatPr defaultColWidth="10.66015625" defaultRowHeight="11.25"/>
  <cols>
    <col min="1" max="3" width="10.66015625" style="58" customWidth="1"/>
    <col min="4" max="4" width="13.83203125" style="58" customWidth="1"/>
    <col min="5" max="5" width="10.66015625" style="58" customWidth="1"/>
    <col min="6" max="6" width="11.16015625" style="58" customWidth="1"/>
    <col min="7" max="16384" width="10.66015625" style="58" customWidth="1"/>
  </cols>
  <sheetData>
    <row r="1" ht="11.25"/>
    <row r="2" ht="11.25">
      <c r="D2" s="59" t="s">
        <v>444</v>
      </c>
    </row>
    <row r="3" ht="11.25">
      <c r="D3" s="59" t="s">
        <v>445</v>
      </c>
    </row>
    <row r="4" ht="11.25">
      <c r="D4" s="59" t="s">
        <v>499</v>
      </c>
    </row>
    <row r="5" ht="11.25"/>
    <row r="6" spans="4:5" ht="11.25">
      <c r="D6" s="60" t="s">
        <v>402</v>
      </c>
      <c r="E6" s="60"/>
    </row>
    <row r="7" ht="11.25">
      <c r="D7" s="101" t="s">
        <v>542</v>
      </c>
    </row>
    <row r="8" ht="11.25"/>
    <row r="9" spans="3:8" ht="11.25">
      <c r="C9" s="107"/>
      <c r="D9" s="107"/>
      <c r="E9" s="107"/>
      <c r="G9" s="107"/>
      <c r="H9" s="107"/>
    </row>
    <row r="10" spans="3:8" ht="11.25">
      <c r="C10" s="107"/>
      <c r="D10" s="107"/>
      <c r="E10" s="107">
        <v>2008</v>
      </c>
      <c r="G10" s="107"/>
      <c r="H10" s="107"/>
    </row>
    <row r="11" spans="3:8" ht="11.25">
      <c r="C11" s="107"/>
      <c r="D11" s="108" t="s">
        <v>505</v>
      </c>
      <c r="E11" s="109">
        <v>443.957055482467</v>
      </c>
      <c r="G11" s="107"/>
      <c r="H11" s="107"/>
    </row>
    <row r="12" spans="3:8" ht="11.25">
      <c r="C12" s="107"/>
      <c r="D12" s="107" t="s">
        <v>523</v>
      </c>
      <c r="E12" s="109">
        <v>577.961829639132</v>
      </c>
      <c r="G12" s="107"/>
      <c r="H12" s="107"/>
    </row>
    <row r="13" spans="3:8" ht="11.25">
      <c r="C13" s="107"/>
      <c r="D13" s="107" t="s">
        <v>520</v>
      </c>
      <c r="E13" s="109">
        <v>571.047067067108</v>
      </c>
      <c r="G13" s="107"/>
      <c r="H13" s="107"/>
    </row>
    <row r="14" spans="3:8" ht="11.25">
      <c r="C14" s="107"/>
      <c r="D14" s="107" t="s">
        <v>517</v>
      </c>
      <c r="E14" s="109">
        <v>548.429416333341</v>
      </c>
      <c r="G14" s="107"/>
      <c r="H14" s="107"/>
    </row>
    <row r="15" spans="3:8" ht="11.25">
      <c r="C15" s="107"/>
      <c r="D15" s="107" t="s">
        <v>516</v>
      </c>
      <c r="E15" s="109">
        <v>544.648738688434</v>
      </c>
      <c r="G15" s="107"/>
      <c r="H15" s="107"/>
    </row>
    <row r="16" spans="3:8" ht="11.25">
      <c r="C16" s="107"/>
      <c r="D16" s="107" t="s">
        <v>514</v>
      </c>
      <c r="E16" s="109">
        <v>539.522144375695</v>
      </c>
      <c r="G16" s="107"/>
      <c r="H16" s="107"/>
    </row>
    <row r="17" spans="3:8" ht="11.25">
      <c r="C17" s="107"/>
      <c r="D17" s="107" t="s">
        <v>543</v>
      </c>
      <c r="E17" s="109">
        <v>515.416449215681</v>
      </c>
      <c r="G17" s="107"/>
      <c r="H17" s="107"/>
    </row>
    <row r="18" spans="3:8" ht="11.25">
      <c r="C18" s="107"/>
      <c r="D18" s="107" t="s">
        <v>526</v>
      </c>
      <c r="E18" s="109">
        <v>485.658919291834</v>
      </c>
      <c r="G18" s="107"/>
      <c r="H18" s="107"/>
    </row>
    <row r="19" spans="3:8" ht="11.25">
      <c r="C19" s="107"/>
      <c r="D19" s="107" t="s">
        <v>531</v>
      </c>
      <c r="E19" s="109">
        <v>478.387991105668</v>
      </c>
      <c r="G19" s="107"/>
      <c r="H19" s="107"/>
    </row>
    <row r="20" spans="3:8" ht="11.25">
      <c r="C20" s="107"/>
      <c r="D20" s="107" t="s">
        <v>509</v>
      </c>
      <c r="E20" s="109">
        <v>459.140002421567</v>
      </c>
      <c r="G20" s="107"/>
      <c r="H20" s="107"/>
    </row>
    <row r="21" spans="3:8" ht="11.25">
      <c r="C21" s="107"/>
      <c r="D21" s="107" t="s">
        <v>524</v>
      </c>
      <c r="E21" s="109">
        <v>459.125382156018</v>
      </c>
      <c r="G21" s="107"/>
      <c r="H21" s="107"/>
    </row>
    <row r="22" spans="3:8" ht="11.25">
      <c r="C22" s="107"/>
      <c r="D22" s="107" t="s">
        <v>515</v>
      </c>
      <c r="E22" s="109">
        <v>457.945870633477</v>
      </c>
      <c r="G22" s="107"/>
      <c r="H22" s="107"/>
    </row>
    <row r="23" spans="3:8" ht="11.25">
      <c r="C23" s="107"/>
      <c r="D23" s="107" t="s">
        <v>512</v>
      </c>
      <c r="E23" s="109">
        <v>430.620401750534</v>
      </c>
      <c r="G23" s="107"/>
      <c r="H23" s="107"/>
    </row>
    <row r="24" spans="3:8" ht="11.25">
      <c r="C24" s="107"/>
      <c r="D24" s="107" t="s">
        <v>510</v>
      </c>
      <c r="E24" s="109">
        <v>418.038538686058</v>
      </c>
      <c r="G24" s="107"/>
      <c r="H24" s="107"/>
    </row>
    <row r="25" spans="3:8" ht="11.25">
      <c r="C25" s="107"/>
      <c r="D25" s="107" t="s">
        <v>506</v>
      </c>
      <c r="E25" s="109">
        <v>411.907536132979</v>
      </c>
      <c r="G25" s="107"/>
      <c r="H25" s="107"/>
    </row>
    <row r="26" spans="3:8" ht="11.25">
      <c r="C26" s="107"/>
      <c r="D26" s="107" t="s">
        <v>522</v>
      </c>
      <c r="E26" s="109">
        <v>404.775841956156</v>
      </c>
      <c r="G26" s="107"/>
      <c r="H26" s="107"/>
    </row>
    <row r="27" spans="3:8" ht="11.25">
      <c r="C27" s="107"/>
      <c r="D27" s="107" t="s">
        <v>519</v>
      </c>
      <c r="E27" s="109">
        <v>403.109990704139</v>
      </c>
      <c r="G27" s="107"/>
      <c r="H27" s="107"/>
    </row>
    <row r="28" spans="3:8" ht="11.25">
      <c r="C28" s="107"/>
      <c r="D28" s="107" t="s">
        <v>527</v>
      </c>
      <c r="E28" s="109">
        <v>381.09755335597</v>
      </c>
      <c r="G28" s="107"/>
      <c r="H28" s="107"/>
    </row>
    <row r="29" spans="3:8" ht="11.25">
      <c r="C29" s="107"/>
      <c r="D29" s="107" t="s">
        <v>507</v>
      </c>
      <c r="E29" s="109">
        <v>380.501420767258</v>
      </c>
      <c r="G29" s="107"/>
      <c r="H29" s="107"/>
    </row>
    <row r="30" spans="3:8" ht="11.25">
      <c r="C30" s="107"/>
      <c r="D30" s="107" t="s">
        <v>513</v>
      </c>
      <c r="E30" s="109">
        <v>355.258425613686</v>
      </c>
      <c r="G30" s="107"/>
      <c r="H30" s="107"/>
    </row>
    <row r="31" spans="3:8" ht="11.25">
      <c r="C31" s="107"/>
      <c r="D31" s="107" t="s">
        <v>528</v>
      </c>
      <c r="E31" s="109">
        <v>352.645070330847</v>
      </c>
      <c r="G31" s="107"/>
      <c r="H31" s="107"/>
    </row>
    <row r="32" spans="3:8" ht="11.25">
      <c r="C32" s="107"/>
      <c r="D32" s="107" t="s">
        <v>521</v>
      </c>
      <c r="E32" s="109">
        <v>345.04053267759</v>
      </c>
      <c r="G32" s="107"/>
      <c r="H32" s="107"/>
    </row>
    <row r="33" spans="3:8" ht="11.25">
      <c r="C33" s="107"/>
      <c r="D33" s="107" t="s">
        <v>529</v>
      </c>
      <c r="E33" s="109">
        <v>328.166316669622</v>
      </c>
      <c r="G33" s="107"/>
      <c r="H33" s="107"/>
    </row>
    <row r="34" spans="3:8" ht="11.25">
      <c r="C34" s="107"/>
      <c r="D34" s="107" t="s">
        <v>511</v>
      </c>
      <c r="E34" s="109">
        <v>328.109064197742</v>
      </c>
      <c r="G34" s="107"/>
      <c r="H34" s="107"/>
    </row>
    <row r="35" spans="3:8" ht="11.25">
      <c r="C35" s="107"/>
      <c r="D35" s="107" t="s">
        <v>530</v>
      </c>
      <c r="E35" s="109">
        <v>315.895680469934</v>
      </c>
      <c r="G35" s="107"/>
      <c r="H35" s="107"/>
    </row>
    <row r="36" spans="3:8" ht="11.25">
      <c r="C36" s="107"/>
      <c r="D36" s="107" t="s">
        <v>544</v>
      </c>
      <c r="E36" s="109">
        <v>305.956665892826</v>
      </c>
      <c r="G36" s="107"/>
      <c r="H36" s="107"/>
    </row>
    <row r="37" spans="3:8" ht="11.25">
      <c r="C37" s="107"/>
      <c r="D37" s="107" t="s">
        <v>518</v>
      </c>
      <c r="E37" s="109">
        <v>266.88900494695</v>
      </c>
      <c r="G37" s="107"/>
      <c r="H37" s="107"/>
    </row>
    <row r="38" spans="3:8" ht="11.25">
      <c r="C38" s="107"/>
      <c r="D38" s="107" t="s">
        <v>525</v>
      </c>
      <c r="E38" s="109">
        <v>180.484804125424</v>
      </c>
      <c r="G38" s="107"/>
      <c r="H38" s="107"/>
    </row>
    <row r="39" spans="3:8" ht="11.25">
      <c r="C39" s="107"/>
      <c r="D39" s="107" t="s">
        <v>535</v>
      </c>
      <c r="E39" s="109">
        <v>499.22133568748</v>
      </c>
      <c r="G39" s="107"/>
      <c r="H39" s="107"/>
    </row>
    <row r="40" spans="3:8" ht="11.25">
      <c r="C40" s="107"/>
      <c r="D40" s="107" t="s">
        <v>538</v>
      </c>
      <c r="E40" s="109">
        <v>393.131526687698</v>
      </c>
      <c r="G40" s="107"/>
      <c r="H40" s="107"/>
    </row>
    <row r="41" spans="4:8" ht="11.25">
      <c r="D41" s="99"/>
      <c r="E41" s="107"/>
      <c r="F41" s="107"/>
      <c r="G41" s="107"/>
      <c r="H41" s="107"/>
    </row>
    <row r="42" ht="11.25">
      <c r="D42" s="58" t="s">
        <v>546</v>
      </c>
    </row>
    <row r="44" ht="11.25">
      <c r="A44" s="101" t="s">
        <v>461</v>
      </c>
    </row>
    <row r="45" ht="11.25">
      <c r="A45" s="102" t="s">
        <v>549</v>
      </c>
    </row>
    <row r="46" ht="11.25">
      <c r="A46" s="102" t="s">
        <v>548</v>
      </c>
    </row>
  </sheetData>
  <sheetProtection/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piirtju</cp:lastModifiedBy>
  <dcterms:created xsi:type="dcterms:W3CDTF">2011-05-16T15:54:08Z</dcterms:created>
  <dcterms:modified xsi:type="dcterms:W3CDTF">2011-05-17T07:35:32Z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