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drawings/drawing19.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drawings/drawing22.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3.xml" ContentType="application/vnd.openxmlformats-officedocument.drawing+xml"/>
  <Override PartName="/xl/worksheets/sheet40.xml" ContentType="application/vnd.openxmlformats-officedocument.spreadsheetml.worksheet+xml"/>
  <Override PartName="/xl/drawings/drawing25.xml" ContentType="application/vnd.openxmlformats-officedocument.drawing+xml"/>
  <Override PartName="/xl/worksheets/sheet4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900" tabRatio="679" activeTab="0"/>
  </bookViews>
  <sheets>
    <sheet name="SubCh 10.1" sheetId="1" r:id="rId1"/>
    <sheet name="C10F1" sheetId="2" r:id="rId2"/>
    <sheet name="C10F2" sheetId="3" r:id="rId3"/>
    <sheet name="C10T1" sheetId="4" r:id="rId4"/>
    <sheet name="C10F3" sheetId="5" r:id="rId5"/>
    <sheet name="SubCh 10.2" sheetId="6" r:id="rId6"/>
    <sheet name="C10F4" sheetId="7" r:id="rId7"/>
    <sheet name="C10F5" sheetId="8" r:id="rId8"/>
    <sheet name="C10F6" sheetId="9" r:id="rId9"/>
    <sheet name="C10T2" sheetId="10" r:id="rId10"/>
    <sheet name="C10F7" sheetId="11" r:id="rId11"/>
    <sheet name="C10F8" sheetId="12" r:id="rId12"/>
    <sheet name="C10F9" sheetId="13" r:id="rId13"/>
    <sheet name="C10F10" sheetId="14" r:id="rId14"/>
    <sheet name="SubCh 10.3" sheetId="15" r:id="rId15"/>
    <sheet name="C10F11" sheetId="16" r:id="rId16"/>
    <sheet name="C10T3" sheetId="17" r:id="rId17"/>
    <sheet name="C10F12" sheetId="18" r:id="rId18"/>
    <sheet name="SubCh 10.4" sheetId="19" r:id="rId19"/>
    <sheet name="C10F13" sheetId="20" r:id="rId20"/>
    <sheet name="C10F14" sheetId="21" r:id="rId21"/>
    <sheet name="C10T4" sheetId="22" r:id="rId22"/>
    <sheet name="C10T5" sheetId="23" r:id="rId23"/>
    <sheet name="C10T6" sheetId="24" r:id="rId24"/>
    <sheet name="SubCh 10.5" sheetId="25" r:id="rId25"/>
    <sheet name="C10F15" sheetId="26" r:id="rId26"/>
    <sheet name="C10F16" sheetId="27" r:id="rId27"/>
    <sheet name="SubCh 10.6" sheetId="28" r:id="rId28"/>
    <sheet name="C10F17" sheetId="29" r:id="rId29"/>
    <sheet name="SubCh 10.7" sheetId="30" r:id="rId30"/>
    <sheet name="C10F18" sheetId="31" r:id="rId31"/>
    <sheet name="C10F19" sheetId="32" r:id="rId32"/>
    <sheet name="C10F20" sheetId="33" r:id="rId33"/>
    <sheet name="SubCh 10.8" sheetId="34" r:id="rId34"/>
    <sheet name="C10T7" sheetId="35" r:id="rId35"/>
    <sheet name="C10F21" sheetId="36" r:id="rId36"/>
    <sheet name="C10F22" sheetId="37" r:id="rId37"/>
    <sheet name="SubCh 10.9" sheetId="38" r:id="rId38"/>
    <sheet name="C10F23" sheetId="39" r:id="rId39"/>
    <sheet name="C10F24" sheetId="40" r:id="rId40"/>
    <sheet name="C10F25" sheetId="41" r:id="rId41"/>
  </sheets>
  <definedNames/>
  <calcPr fullCalcOnLoad="1"/>
</workbook>
</file>

<file path=xl/sharedStrings.xml><?xml version="1.0" encoding="utf-8"?>
<sst xmlns="http://schemas.openxmlformats.org/spreadsheetml/2006/main" count="1306" uniqueCount="309">
  <si>
    <t>Source: Eurostat (tsdcc100), European Environment Agency</t>
  </si>
  <si>
    <t>Source: Eurostat (ten00073, ten00070, ten00074, ten00067 and ten00068), European Environment Agency</t>
  </si>
  <si>
    <t>Source: Eurostat (tsdtr430, tsdtr440, tsdtr450 and tsdtr410), European Environment Agency, Topic Centre on Air and Climate</t>
  </si>
  <si>
    <t>Domestic material consumption (DMC)</t>
  </si>
  <si>
    <t>Source: Eurostat (tsdpc100, tec00001 and tsdpc220)</t>
  </si>
  <si>
    <t>Resource productivity (GDP per DMC)</t>
  </si>
  <si>
    <t>Source: Eurostat (tsdpc100)</t>
  </si>
  <si>
    <t>Source: Eurostat (tsdph320)</t>
  </si>
  <si>
    <t>Source: Eurostat (env_bio1)</t>
  </si>
  <si>
    <t xml:space="preserve">The indicator shows the population weighted annual mean concentration of particulate matter at urban background stations in agglomerations. Fine particulates (PM10), i.e. particulates whose diameter is less than 10 micrometers, can be carried deep into the lungs where they can cause inflammation and a worsening of the condition of people with heart and lung diseases. In 1996, the Environment Council adopted Framework Directive 96/62/EC on ambient air quality assessment and management. The first Daughter Directive (1999/30/EC) relating to limit values for PM10 and other pollutants in ambient air fixed an annual limit value of 40 microgram of PM10 per m³. Annual reporting must follow Commission Decision 2004/224/EC of 20 February 2004 laying down arrangements for the submission of information under Council Directive 96/62/EC in relation to limit values for certain pollutants in ambient air. </t>
  </si>
  <si>
    <t xml:space="preserve">The indicator shows the population weighted yearly sum of maximum daily 8-hour mean ozone concentrations above a threshold (70 microgram ozone per m³) at the urban background stations in agglomerations. Ozone is a strong photochemical oxidant, which causes serious health problems and damage to the ecosystem, agricultural crops and materials. Human exposure to elevated ozone concentrations can give rise to inflammatory responses and decreases in lung function. In 1996, the Environment Council adopted Framework Directive 96/62/EC on ambient air quality assessment and management. The third Daughter Directive (2002/3/EC) relating to ozone was adopted on 12 February 2002 with a long-term objective of 120 microgram ozone per m³ as a maximum daily 8-hour mean within a calendar year. The annual reporting must follow the Commission Decision 2004/224/CE of 20 February 2004 laying down arrangements for the submission of information under Council Directive 96/62/EC in relation to limit values for certain pollutants in ambient air. </t>
  </si>
  <si>
    <t xml:space="preserve">The minimum period taken into account for the calculation of long term annual averages is 20 years. Actual evapotranspiration is the volume of water transported from the ground (including inland water surfaces) into the atmosphere by evaporation and by transpiration of plants. Internal flow is the total volume of river run-off and groundwater renewal generated, in natural conditions, exclusively by precipitation into a territory. The internal flow is equal to precipitation less actual evapotranspiration. Actual external inflow is the total volume of actual inflow of rivers and groundwater coming from neighbouring territories. Total fresh water resources is the total volume of water that is additionally available due to internal flow and external inflow. Total actual outflow is the total actual outflow of rivers and groundwater into the sea and into neighbouring territories. </t>
  </si>
  <si>
    <t>Source: Eurostat (env_bio1 and tsdnr100)</t>
  </si>
  <si>
    <t>Production volume of toxic chemicals, EU-15 (1)</t>
  </si>
  <si>
    <t>(tonnes)</t>
  </si>
  <si>
    <t>This indicator is defined as the number of EMAS-registered organisations and sites. The EMAS (Eco-Management and Audit Scheme) is a voluntarily environmental management system implemented by companies and other organisations from all sectors of economic activity including local authorities, to evaluate, report on and improve their environmental performance. The scheme integrates ISO 14001 (International Standard for Environmental Management System) as its environmental management system element. Since April 2001, corporate registrations are possible, wherein organisations gather all their sites under one registration number. The European Commission started to collect numbers of sites in addition to number of organisations in March 2004 to give a more accurate picture of EMAS development.</t>
  </si>
  <si>
    <t>Source: Eurostat (tsdpc410 and tps00001), European Commission (EMAS)</t>
  </si>
  <si>
    <r>
      <t>Sulphur dioxide (SO</t>
    </r>
    <r>
      <rPr>
        <vertAlign val="subscript"/>
        <sz val="9"/>
        <rFont val="Frutiger 45"/>
        <family val="2"/>
      </rPr>
      <t>2</t>
    </r>
    <r>
      <rPr>
        <sz val="9"/>
        <rFont val="Frutiger 45"/>
        <family val="2"/>
      </rPr>
      <t>) is colourless and non-flammable. The main sources of SO</t>
    </r>
    <r>
      <rPr>
        <vertAlign val="subscript"/>
        <sz val="9"/>
        <rFont val="Frutiger 45"/>
        <family val="2"/>
      </rPr>
      <t>2</t>
    </r>
    <r>
      <rPr>
        <sz val="9"/>
        <rFont val="Frutiger 45"/>
        <family val="2"/>
      </rPr>
      <t xml:space="preserve"> are coal and oil combustion. Volcanoes are the most important natural source. SO</t>
    </r>
    <r>
      <rPr>
        <vertAlign val="subscript"/>
        <sz val="9"/>
        <rFont val="Frutiger 45"/>
        <family val="2"/>
      </rPr>
      <t>2</t>
    </r>
    <r>
      <rPr>
        <sz val="9"/>
        <rFont val="Frutiger 45"/>
        <family val="2"/>
      </rPr>
      <t xml:space="preserve"> dissolves in water in the air to form microscopic acid aerosols that cause acid rain, acidifying lakes and rivers, and increasing erosion. It interacts with other substances, such as ammonia, being an important contributor to the formation of particulate matter, responsible for scattering and absorbing radiation, affecting our climate and contributing to produce a haze that reduces visibility (smog above urban areas). When combined with other gases and particles in the air it forms sulphates and other products that can have adverse effects on human health (respiratory system, eye and lung irritations), the environment (damage vegetation), corrodes metals and damages buildings and materials. The air emissions of sulphur oxides (SO</t>
    </r>
    <r>
      <rPr>
        <vertAlign val="subscript"/>
        <sz val="9"/>
        <rFont val="Frutiger 45"/>
        <family val="2"/>
      </rPr>
      <t>2</t>
    </r>
    <r>
      <rPr>
        <sz val="9"/>
        <rFont val="Frutiger 45"/>
        <family val="2"/>
      </rPr>
      <t xml:space="preserve"> and sulphur trioxide-SO</t>
    </r>
    <r>
      <rPr>
        <vertAlign val="subscript"/>
        <sz val="9"/>
        <rFont val="Frutiger 45"/>
        <family val="2"/>
      </rPr>
      <t>3</t>
    </r>
    <r>
      <rPr>
        <sz val="9"/>
        <rFont val="Frutiger 45"/>
        <family val="2"/>
      </rPr>
      <t xml:space="preserve"> reported as SOx) are estimated and reported under the Geneva Convention on Long-range Transboundary Air Pollution (CLRTAP), the Gothenburg Protocol and National Emission Ceilings Directive (NEC Directive 2001/81/EC). </t>
    </r>
  </si>
  <si>
    <t>Cyprus (2)</t>
  </si>
  <si>
    <t>Malta (2)</t>
  </si>
  <si>
    <t>(2) No target under the Kyoto Protocol.</t>
  </si>
  <si>
    <t>Target 2008-2012</t>
  </si>
  <si>
    <t>Water</t>
  </si>
  <si>
    <t>Turkey</t>
  </si>
  <si>
    <t>Switzerland</t>
  </si>
  <si>
    <t>Air pollutants</t>
  </si>
  <si>
    <t>(1 000 tonnes)</t>
  </si>
  <si>
    <t>(kg per capita)</t>
  </si>
  <si>
    <t>(population weighted annual mean concentration of particulate matter - micrograms per cubic metre day)</t>
  </si>
  <si>
    <t>(population weighted yearly sum of maximum daily 8-hour mean ozone concentrations above a threshold)</t>
  </si>
  <si>
    <t>Resource productivity</t>
  </si>
  <si>
    <t>(EUR/kg)</t>
  </si>
  <si>
    <t>Municipal waste</t>
  </si>
  <si>
    <t>(million tonnes)</t>
  </si>
  <si>
    <t>Biodiversity</t>
  </si>
  <si>
    <t>(area proposed under the habitats Directive as a % of total area )</t>
  </si>
  <si>
    <t>Corporate responsibility</t>
  </si>
  <si>
    <t>Turkey (2)</t>
  </si>
  <si>
    <t>Liechtenstein (4)</t>
  </si>
  <si>
    <t>EU-27</t>
  </si>
  <si>
    <t>Greenhouse gas emissions</t>
  </si>
  <si>
    <t>Luxembourg (3)</t>
  </si>
  <si>
    <t>Emissions of carbon dioxide (million tonnes)</t>
  </si>
  <si>
    <t>FYR of Macedonia</t>
  </si>
  <si>
    <t>Transport</t>
  </si>
  <si>
    <t>Agriculture</t>
  </si>
  <si>
    <t>Other (energy)</t>
  </si>
  <si>
    <t>Other (non-energy)</t>
  </si>
  <si>
    <t>(1) Estimates.</t>
  </si>
  <si>
    <t>Bulgaria (1)</t>
  </si>
  <si>
    <t>Estonia (1)</t>
  </si>
  <si>
    <t>Ireland (1)</t>
  </si>
  <si>
    <t>Cyprus (1)</t>
  </si>
  <si>
    <t>Latvia (1)</t>
  </si>
  <si>
    <t>Lithuania (1)</t>
  </si>
  <si>
    <t>Luxembourg (1)</t>
  </si>
  <si>
    <t>Hungary (1)</t>
  </si>
  <si>
    <t>Malta (1)</t>
  </si>
  <si>
    <t>Romania (1)</t>
  </si>
  <si>
    <t>(1) Not available.</t>
  </si>
  <si>
    <t>(1) The minimum period taken into account for the calculation of long term annual averages is 20 years; population data are as of 1 January 2006.</t>
  </si>
  <si>
    <t>Freshwater resources per capita, 2006 (1)</t>
  </si>
  <si>
    <t>Italy (3)</t>
  </si>
  <si>
    <t>Cyprus (3)</t>
  </si>
  <si>
    <t>Latvia (3)</t>
  </si>
  <si>
    <t>United Kingdom (3)</t>
  </si>
  <si>
    <t>(3) Not available.</t>
  </si>
  <si>
    <t>Actual external inflow</t>
  </si>
  <si>
    <t>Total actual outflow</t>
  </si>
  <si>
    <t>(million m³) (1)</t>
  </si>
  <si>
    <t>(2) Bulgaria, 2003 instead of 2004; the Czech Republic and Hungary, 2002 instead of 2004; the Netherlands, 2001 instead of 2000; Luxembourg and Austria, 1999 instead of 2000; Luxembourg and Portugal, 1989 instead of 1990.</t>
  </si>
  <si>
    <t>Precipit-
ation</t>
  </si>
  <si>
    <t>Population connected to urban wastewater treatment, 2003 (1)</t>
  </si>
  <si>
    <t>Italy (2)</t>
  </si>
  <si>
    <t>Slovenia (2)</t>
  </si>
  <si>
    <t>Slovakia (2)</t>
  </si>
  <si>
    <t>Poland (2)</t>
  </si>
  <si>
    <t>Construction</t>
  </si>
  <si>
    <t>Generation of waste by origin, EU-27, 2004 (1)</t>
  </si>
  <si>
    <t>Manufacturing</t>
  </si>
  <si>
    <t>Households</t>
  </si>
  <si>
    <t>Municipal waste generated (total)</t>
  </si>
  <si>
    <t>Sorting residues</t>
  </si>
  <si>
    <t>Energy recovery</t>
  </si>
  <si>
    <t>Deposit onto or into land</t>
  </si>
  <si>
    <t>Inciner-
ation</t>
  </si>
  <si>
    <t>Metallic waste</t>
  </si>
  <si>
    <t>Slovenia (1)</t>
  </si>
  <si>
    <t>Slovakia (1)</t>
  </si>
  <si>
    <t>Eco-label awards, 2006</t>
  </si>
  <si>
    <t>Footwear</t>
  </si>
  <si>
    <t>Ceramic tiles and flags</t>
  </si>
  <si>
    <t>Electrical and optical equipment</t>
  </si>
  <si>
    <t>Furniture; other manufactured goods n.e.c.</t>
  </si>
  <si>
    <t>Hotel and restaurant services</t>
  </si>
  <si>
    <t>Eco-label awards by product group, EU-25, 2007</t>
  </si>
  <si>
    <t>(% of total)</t>
  </si>
  <si>
    <t>(1990=100)</t>
  </si>
  <si>
    <t>Total greenhouse gas emissions
 (1990=100) (1)</t>
  </si>
  <si>
    <r>
      <t>Weighted emissions of greenhouse gases
(million tonnes of CO</t>
    </r>
    <r>
      <rPr>
        <b/>
        <vertAlign val="subscript"/>
        <sz val="9"/>
        <rFont val="Frutiger 45"/>
        <family val="2"/>
      </rPr>
      <t>2</t>
    </r>
    <r>
      <rPr>
        <b/>
        <sz val="9"/>
        <rFont val="Frutiger 45"/>
        <family val="2"/>
      </rPr>
      <t xml:space="preserve"> equivalent) (2)</t>
    </r>
  </si>
  <si>
    <t>Share in EU-27 (%)</t>
  </si>
  <si>
    <t>Energy industries</t>
  </si>
  <si>
    <t>Manufacturing industries and construction</t>
  </si>
  <si>
    <t>Industrial processes</t>
  </si>
  <si>
    <t>Total emissions</t>
  </si>
  <si>
    <r>
      <t>(%, based on data in million tonnes CO</t>
    </r>
    <r>
      <rPr>
        <vertAlign val="subscript"/>
        <sz val="9"/>
        <rFont val="Frutiger 45"/>
        <family val="2"/>
      </rPr>
      <t>2</t>
    </r>
    <r>
      <rPr>
        <sz val="9"/>
        <rFont val="Frutiger 45"/>
        <family val="2"/>
      </rPr>
      <t xml:space="preserve"> equivalent)</t>
    </r>
  </si>
  <si>
    <t>(%, based on data in 1 000 tonnes of acid equivalent)</t>
  </si>
  <si>
    <t>(1) Estimates; transport, 2003; total emissions were 683 300 tonnes of acid equivalent.</t>
  </si>
  <si>
    <t>Weighted emissions of acidifying substances, by sector, EU-25, 2004 (1)</t>
  </si>
  <si>
    <t>(2) Total freshwater resources, estimate.</t>
  </si>
  <si>
    <t xml:space="preserve">      (% of available resources) (2)</t>
  </si>
  <si>
    <t xml:space="preserve">       Groundwater and 
       surface water abstraction</t>
  </si>
  <si>
    <t>Total fresh- water resources</t>
  </si>
  <si>
    <t>Internal flow</t>
  </si>
  <si>
    <t>Actual evapo-trans-
piration</t>
  </si>
  <si>
    <t>Long-term annual averages, 20 years</t>
  </si>
  <si>
    <t>Water resources</t>
  </si>
  <si>
    <t>(1) The minimum period taken into account for the calculation of long-term annual averages is 20 years; population data are as of 1 January 2006.</t>
  </si>
  <si>
    <t>(1) Estonia, Spain, Hungary, the Netherlands, Finland and Sweden, 2002; France and Germany, 2001; the Czech Republic and Ireland, 1999; Portugal, Belgium, Austria and Denmark, 1998; Greece, 1992; the United Kingdom, 1991.</t>
  </si>
  <si>
    <t>Resource productivity, EU-15</t>
  </si>
  <si>
    <t>Hazardous</t>
  </si>
  <si>
    <t>Non-hazardous</t>
  </si>
  <si>
    <t>Household and 
similar wastes</t>
  </si>
  <si>
    <t>Mixed and 
undifferentiated materials</t>
  </si>
  <si>
    <t>Waste treatment (non-hazardous), breakdown by type of treatment, 2004</t>
  </si>
  <si>
    <t>Waste treatment (non-hazardous), recovery, 2004</t>
  </si>
  <si>
    <t>Glass 
waste</t>
  </si>
  <si>
    <t>Paper and cardboard waste</t>
  </si>
  <si>
    <t>Rubber waste</t>
  </si>
  <si>
    <t>Plastic waste</t>
  </si>
  <si>
    <t>Wood 
waste</t>
  </si>
  <si>
    <t>Textile waste</t>
  </si>
  <si>
    <t xml:space="preserve">      Protected areas for biodiversity
     (% of total area) (1)</t>
  </si>
  <si>
    <t>(1) Area proposed under the habitats Directive.</t>
  </si>
  <si>
    <t>(per million inhabitants)</t>
  </si>
  <si>
    <t>Number of sites having implemented an eco-management and audit scheme (EMAS) or an ISO 14001 certification, 2006</t>
  </si>
  <si>
    <t>Source: Directorate-General Environment</t>
  </si>
  <si>
    <t>Chemicals and man-made fibres</t>
  </si>
  <si>
    <t>Textiles</t>
  </si>
  <si>
    <t>Pulp and paper</t>
  </si>
  <si>
    <t>Markers</t>
  </si>
  <si>
    <t>Labels</t>
  </si>
  <si>
    <t>series</t>
  </si>
  <si>
    <t>point</t>
  </si>
  <si>
    <t>cut-off</t>
  </si>
  <si>
    <t>Gap width</t>
  </si>
  <si>
    <t>Num series</t>
  </si>
  <si>
    <t>Num points</t>
  </si>
  <si>
    <t>Gross domestic product (GDP)</t>
  </si>
  <si>
    <t>Czech Republic (1)</t>
  </si>
  <si>
    <t>Poland (1)</t>
  </si>
  <si>
    <t>(2) Aggregated index of population estimates of a selected group of breeding bird species dependent on agricultural land for nesting or feeding; the EU index is based on trend data from 18 EU Member States which is derived from annually operated national breeding bird surveys spanning different periods, obtained through the Pan-European Common Bird Monitoring Scheme (PECBMS).</t>
  </si>
  <si>
    <t>EU-27 (2)</t>
  </si>
  <si>
    <t>This indicator is defined as the number of eco-label or EU flower awards in EU Member States. The Community eco-label is awarded to products and services with reduced environmental impacts. It is administered by the European Eco-labelling Board (EUEB) and receives the support of the European Commission, all EU Member States and the European Economic Area (EEA). The Eco-labelling Board includes representatives such as industry, environment protection groups and consumer organisations.</t>
  </si>
  <si>
    <t>Source: Eurostat (tsdpc420 and tps00001), Directorate-General Environment</t>
  </si>
  <si>
    <r>
      <t>Carbon dioxide (CO</t>
    </r>
    <r>
      <rPr>
        <vertAlign val="subscript"/>
        <sz val="9"/>
        <rFont val="Frutiger 45"/>
        <family val="2"/>
      </rPr>
      <t>2</t>
    </r>
    <r>
      <rPr>
        <sz val="9"/>
        <rFont val="Frutiger 45"/>
        <family val="2"/>
      </rPr>
      <t>) is by far the most important greenhouse gas, accounting for above 82% of the global warming potential due to anthropogenic GHG emissions covered by the Kyoto Protocol. The main source of CO</t>
    </r>
    <r>
      <rPr>
        <vertAlign val="subscript"/>
        <sz val="9"/>
        <rFont val="Frutiger 45"/>
        <family val="2"/>
      </rPr>
      <t>2</t>
    </r>
    <r>
      <rPr>
        <sz val="9"/>
        <rFont val="Frutiger 45"/>
        <family val="2"/>
      </rPr>
      <t xml:space="preserve"> is the burning of fossil fuels. The annual emissions are estimated and reported under the United Nations Framework Convention on Climate Change (UNFCCC), the Kyoto Protocol and the Decision 280/2004/EC. The impact of land use, land use changes and forestry (LULUCF) is excluded. </t>
    </r>
  </si>
  <si>
    <t>This indicator presents the trend in aggregated production volumes of toxic chemicals, broken down into five toxicity classes. The classes are derived from the Risk Phrases assigned to the individual substances in Annex 6 of the Dangerous Substance Directive (Council Directive 67/548/EEC as last amended in 2001). The chemicals are grouped into five toxicity classes: carcinogenic, mutagenic and reprotoxic (CMR-) chemicals; chronic toxic chemicals; very toxic chemicals; toxic chemicals; and harmful chemicals.</t>
  </si>
  <si>
    <r>
      <t>Under the Kyoto Protocol, the EU has agreed to an 8 % reduction in its greenhouse gas emissions by 2008-2012, compared to the Kyoto base year. The reductions for each of the EU-15 countries have been agreed under the so-called EU Burden Sharing Agreement (Council Decision 2002/358/EC), which allows some countries to increase emissions, provided these are offset by reductions in other Member States. Eight of the ten new Member States have chosen other reduction targets and other base years, as allowed under the Kyoto Protocol. These and the 'Burden sharing' targets for 2008-2012 are shown in the table as figures for 2010 (no target for Cyprus and Malta). Emissions of the 6 greenhouse gases covered by the Protocol are weighted by their global warming potentials (GWPs) and aggregated to give total emissions in CO2 equivalents. The total emissions are presented as indices, with the base year=100. In general, the base year is 1990 for the non-fluorinated gases (CO</t>
    </r>
    <r>
      <rPr>
        <vertAlign val="subscript"/>
        <sz val="9"/>
        <rFont val="Frutiger 45"/>
        <family val="2"/>
      </rPr>
      <t>2</t>
    </r>
    <r>
      <rPr>
        <sz val="9"/>
        <rFont val="Frutiger 45"/>
        <family val="2"/>
      </rPr>
      <t>, CH</t>
    </r>
    <r>
      <rPr>
        <vertAlign val="subscript"/>
        <sz val="9"/>
        <rFont val="Frutiger 45"/>
        <family val="2"/>
      </rPr>
      <t>4</t>
    </r>
    <r>
      <rPr>
        <sz val="9"/>
        <rFont val="Frutiger 45"/>
        <family val="2"/>
      </rPr>
      <t xml:space="preserve"> and N</t>
    </r>
    <r>
      <rPr>
        <vertAlign val="subscript"/>
        <sz val="9"/>
        <rFont val="Frutiger 45"/>
        <family val="2"/>
      </rPr>
      <t>2</t>
    </r>
    <r>
      <rPr>
        <sz val="9"/>
        <rFont val="Frutiger 45"/>
        <family val="2"/>
      </rPr>
      <t>O), and 1995 for the fluorinated gases (HFC, PFC and SF</t>
    </r>
    <r>
      <rPr>
        <vertAlign val="subscript"/>
        <sz val="9"/>
        <rFont val="Frutiger 45"/>
        <family val="2"/>
      </rPr>
      <t>6</t>
    </r>
    <r>
      <rPr>
        <sz val="9"/>
        <rFont val="Frutiger 45"/>
        <family val="2"/>
      </rPr>
      <t xml:space="preserve">; exception see meta data). Data exclude emissions and removals due to land use change and forestry (LUCF). </t>
    </r>
  </si>
  <si>
    <r>
      <t>Nitric oxide (NO) is colourless and odourless. The nitric oxide molecule is a free radical, which makes it very reactive and unstable. In air, it quickly reacts with oxygen to form the poisonous nitrogen dioxide (NO</t>
    </r>
    <r>
      <rPr>
        <vertAlign val="subscript"/>
        <sz val="9"/>
        <rFont val="Frutiger 45"/>
        <family val="2"/>
      </rPr>
      <t>2</t>
    </r>
    <r>
      <rPr>
        <sz val="9"/>
        <rFont val="Frutiger 45"/>
        <family val="2"/>
      </rPr>
      <t>) which is an odorous, brown, acidic, highly-corrosive gas responsible for the yellowish-brown colour of the photochemical smog. About 90 % of the nitrogen oxides (NOx) from fuel combustion are emitted as NO. Nitric acid is formed by reaction of nitrogen oxides with water and it is a major contributor to acid rain. Nitrogen oxides (NO</t>
    </r>
    <r>
      <rPr>
        <sz val="9"/>
        <rFont val="Frutiger 45"/>
        <family val="2"/>
      </rPr>
      <t xml:space="preserve"> and NO</t>
    </r>
    <r>
      <rPr>
        <vertAlign val="subscript"/>
        <sz val="9"/>
        <rFont val="Frutiger 45"/>
        <family val="2"/>
      </rPr>
      <t>2</t>
    </r>
    <r>
      <rPr>
        <sz val="9"/>
        <rFont val="Frutiger 45"/>
        <family val="2"/>
      </rPr>
      <t xml:space="preserve"> reported as NOx) are the most important precursor for tropospheric ozone and particulate matter. The air emissions of nitrogen oxides (NOx) are estimated and reported under the Geneva Convention on Long-range Transboundary Air Pollution (CLRTAP), the Gothenburg Protocol and National Emission Ceilings Directive (NEC Directive 2001/81/EC). </t>
    </r>
  </si>
  <si>
    <t>The farmland bird index is an aggregated index of population trend estimates of a selected group of breeding bird species dependent on agricultural land for nesting or breeding. It is indexed on the year 2000. Indices are calculated for each species independently and are weighted equally when combined in the aggregate index using a geometric mean. Aggregated EU indices are calculated using population-dependent weighting factors for each country and species.</t>
  </si>
  <si>
    <t>Liechtenstein (3)</t>
  </si>
  <si>
    <t>(3) 2003.</t>
  </si>
  <si>
    <t>Greenhouse gas emissions, EU-27 (1)</t>
  </si>
  <si>
    <r>
      <t>(1) Weighted emissions of greenhouse gases represented 5 249 million tonnes of CO</t>
    </r>
    <r>
      <rPr>
        <vertAlign val="subscript"/>
        <sz val="9"/>
        <rFont val="Frutiger 45"/>
        <family val="2"/>
      </rPr>
      <t xml:space="preserve">2 </t>
    </r>
    <r>
      <rPr>
        <sz val="9"/>
        <rFont val="Frutiger 45"/>
        <family val="2"/>
      </rPr>
      <t>equivalent in 1995 and 5 177 million tonnes in 2005.</t>
    </r>
  </si>
  <si>
    <t>(2) Estimates for Cyprus, Malta, Croatia (2005) and Turkey (2000).</t>
  </si>
  <si>
    <t>(3) Total greenhouse gas emissions, break in series, 1995.</t>
  </si>
  <si>
    <t>(4) Total greenhouse gas emissions, 2003 instead of 2005.</t>
  </si>
  <si>
    <t>Energy use excluding transport</t>
  </si>
  <si>
    <t>Solvents / other</t>
  </si>
  <si>
    <t>Greenhouse gas emissions by sector, EU-15, 2005 (1)</t>
  </si>
  <si>
    <r>
      <t>(1) Total emissions were 4 192 million tonnes of CO</t>
    </r>
    <r>
      <rPr>
        <vertAlign val="subscript"/>
        <sz val="9"/>
        <rFont val="Frutiger 45"/>
        <family val="2"/>
      </rPr>
      <t>2</t>
    </r>
    <r>
      <rPr>
        <sz val="9"/>
        <rFont val="Frutiger 45"/>
        <family val="2"/>
      </rPr>
      <t xml:space="preserve"> equivalent for the EU-15.</t>
    </r>
  </si>
  <si>
    <t>Urban population exposure to air pollution by particulate matter, 2005</t>
  </si>
  <si>
    <t>Urban population exposure to air pollution by ozone, 2005</t>
  </si>
  <si>
    <t>Climate change</t>
  </si>
  <si>
    <t>Air pollution</t>
  </si>
  <si>
    <t>Sulphur oxides</t>
  </si>
  <si>
    <t>Nitrogen oxides</t>
  </si>
  <si>
    <t>Ammonia</t>
  </si>
  <si>
    <t>Carbon monoxide</t>
  </si>
  <si>
    <t>Particulates &lt; 10µm</t>
  </si>
  <si>
    <t>Air pollutants, EU-27</t>
  </si>
  <si>
    <t>Emissions of carbon monoxide (million tonnes)</t>
  </si>
  <si>
    <t xml:space="preserve">Emissions of methane 
(million tonnes) </t>
  </si>
  <si>
    <r>
      <t>Emissions of nitrogen oxides 
(million tonnes of NO</t>
    </r>
    <r>
      <rPr>
        <b/>
        <vertAlign val="subscript"/>
        <sz val="9"/>
        <rFont val="Frutiger 45"/>
        <family val="2"/>
      </rPr>
      <t>2</t>
    </r>
    <r>
      <rPr>
        <b/>
        <sz val="9"/>
        <rFont val="Frutiger 45"/>
        <family val="2"/>
      </rPr>
      <t xml:space="preserve"> equivalent)</t>
    </r>
  </si>
  <si>
    <r>
      <t>Emissions of sulphur oxides 
(million tonnes of SO</t>
    </r>
    <r>
      <rPr>
        <b/>
        <vertAlign val="subscript"/>
        <sz val="9"/>
        <rFont val="Frutiger 45"/>
        <family val="2"/>
      </rPr>
      <t>2</t>
    </r>
    <r>
      <rPr>
        <b/>
        <sz val="9"/>
        <rFont val="Frutiger 45"/>
        <family val="2"/>
      </rPr>
      <t xml:space="preserve"> equivalent)</t>
    </r>
  </si>
  <si>
    <t>Emissions of carbon dioxide, 2005</t>
  </si>
  <si>
    <t xml:space="preserve">Germany </t>
  </si>
  <si>
    <t>Emissions of carbon monoxide, 2005</t>
  </si>
  <si>
    <t>Emissions of ozone precursors from road transport (1 000 tonnes of ozone-forming potential) (left-hand scale)</t>
  </si>
  <si>
    <r>
      <t>Greenhouse gas emissions from road transport (1 000 tonnes of CO</t>
    </r>
    <r>
      <rPr>
        <vertAlign val="subscript"/>
        <sz val="9"/>
        <rFont val="Frutiger 45"/>
        <family val="2"/>
      </rPr>
      <t>2</t>
    </r>
    <r>
      <rPr>
        <sz val="9"/>
        <rFont val="Frutiger 45"/>
        <family val="2"/>
      </rPr>
      <t xml:space="preserve"> equivalent) (right-hand scale)</t>
    </r>
  </si>
  <si>
    <t>Emissions of NOx from road vehicles (1 000 tonnes) (left-hand scale)</t>
  </si>
  <si>
    <t>Emissions associated with road vehicles, EU-27</t>
  </si>
  <si>
    <t>Emissions of particulates &lt;10µm from road vehicles (1 000 tonnes) (left-hand scale)</t>
  </si>
  <si>
    <t>Municipal waste, EU-27</t>
  </si>
  <si>
    <t xml:space="preserve">          Municipal waste 
         generated (1)</t>
  </si>
  <si>
    <t>EA-13</t>
  </si>
  <si>
    <t xml:space="preserve">        Municipal waste 
        landfilled (2)</t>
  </si>
  <si>
    <t>(1) Breaks in series for Estonia (2001), Latvia (2006), Lithuania (1999), Hungary (2000), Malta (1999), Portugal (2002), Slovenia (2002), Slovakia (2002), Turkey (2004) and Switzerland (2004).</t>
  </si>
  <si>
    <t xml:space="preserve">       Municipal waste 
       incinerated (3)</t>
  </si>
  <si>
    <t>(3) Break in series for Italy (2002).</t>
  </si>
  <si>
    <t>Resource use</t>
  </si>
  <si>
    <t>Chemicals management</t>
  </si>
  <si>
    <t>Toxic chemicals (left-hand scale)</t>
  </si>
  <si>
    <t>Harmful chemicals (left-hand scale)</t>
  </si>
  <si>
    <t>Very toxic chemicals (left-hand scale)</t>
  </si>
  <si>
    <t>Chronic toxic chemicals (left-hand scale)</t>
  </si>
  <si>
    <t>CMR - chemicals (left-hand scale)</t>
  </si>
  <si>
    <t>All toxic industrial chemicals (right-hand scale)</t>
  </si>
  <si>
    <t>(1) In 2006, the volume of toxic industrial chemicals produced in the EU-25 was 207 million tonnes.</t>
  </si>
  <si>
    <t>Environmental protection expenditure</t>
  </si>
  <si>
    <t xml:space="preserve">     Farmland bird index 
    (1990=100) (2)</t>
  </si>
  <si>
    <t>Protected areas for biodiversity: habitats Directive, 2007</t>
  </si>
  <si>
    <t>Farmland birds</t>
  </si>
  <si>
    <t>(aggregated index of population estimates of a selected group of breeding bird species dependent on agricultural land for nesting or feeding, 1990=100)</t>
  </si>
  <si>
    <t>(1) The EU index is based on trend data from 18 Member States which is derived from annually operated national breeding bird surveys spanning different periods, obtained through the pan-European common bird monitoring scheme (PECBMS).</t>
  </si>
  <si>
    <t>(1) Generally index based on 1990=100.</t>
  </si>
  <si>
    <t>(1) Generally index based on 1990=100; EU-27, Cyprus and Malta, no target under the Kyoto Protocol.</t>
  </si>
  <si>
    <t>Emission of acidifying pollutants (acid equivalent)</t>
  </si>
  <si>
    <t>(2) Breaks in series for Estonia (2001), Latvia (2006), Lithuania (1999), Hungary (2000), Malta (1999), Portugal (2002) and Turkey (2004).</t>
  </si>
  <si>
    <t>Belgium and Luxembourg</t>
  </si>
  <si>
    <t>(1) Excluding the activities of the recycling sector (NACE Division 37); figures do not sum to 100 % due to rounding.</t>
  </si>
  <si>
    <t>Breakdown of environmental protection expenditure by the public sector, EU-25, 2002 (1)</t>
  </si>
  <si>
    <t>(1) Figures do not sum to 100 % due to rounding.</t>
  </si>
  <si>
    <t>EU farmland bird index (1)</t>
  </si>
  <si>
    <t>Source: Eurostat (tsien010 and ten00072)</t>
  </si>
  <si>
    <t>Source: Eurostat (tsien042), European Environment Agency, European Topic Center on Air and Climate Change</t>
  </si>
  <si>
    <t>Source: Eurostat (tsien041), European Environment Agency, European Topic Center on Air and Climate Change</t>
  </si>
  <si>
    <t>Source: Eurostat (ten00073, ten00070, ten00074, ten00067 and ten00068)</t>
  </si>
  <si>
    <t xml:space="preserve">Carbon monoxide (CO) is an odorless, colorless and toxic gas. It is impossible to see, taste or smell the toxic fumes. It is a major product of the incomplete combustion of carbon and carbon-containing compounds. Carbon monoxide impairs the oxygen admission of people and animals as an air pollutant. Already low quantities of this breath poison have consequences for the central nervous system. In addition CO also takes part in the photo-chemical formation of near-surface (tropospheric) ozone. Therefore, CO emissions are reported under the Geneva Convention on Long-range Transboundary Air Pollution (CLRTAP). </t>
  </si>
  <si>
    <r>
      <t>The annual greenhouse gas (GHG) emissions are estimated and reported under the United Nations Framework Convention on Climate Change (UNFCCC), the Kyoto Protocol and the Decision 280/2004/EC. The so called Kyoto basket includes six gases: carbon dioxide (CO</t>
    </r>
    <r>
      <rPr>
        <vertAlign val="subscript"/>
        <sz val="9"/>
        <rFont val="Frutiger 45"/>
        <family val="2"/>
      </rPr>
      <t>2</t>
    </r>
    <r>
      <rPr>
        <sz val="9"/>
        <rFont val="Frutiger 45"/>
        <family val="2"/>
      </rPr>
      <t>), methane (CH</t>
    </r>
    <r>
      <rPr>
        <vertAlign val="subscript"/>
        <sz val="9"/>
        <rFont val="Frutiger 45"/>
        <family val="2"/>
      </rPr>
      <t>4</t>
    </r>
    <r>
      <rPr>
        <sz val="9"/>
        <rFont val="Frutiger 45"/>
        <family val="2"/>
      </rPr>
      <t>), nitrous oxide (N</t>
    </r>
    <r>
      <rPr>
        <vertAlign val="subscript"/>
        <sz val="9"/>
        <rFont val="Frutiger 45"/>
        <family val="2"/>
      </rPr>
      <t>2</t>
    </r>
    <r>
      <rPr>
        <sz val="9"/>
        <rFont val="Frutiger 45"/>
        <family val="2"/>
      </rPr>
      <t>O), hydrofluorocarbons (HFCs), perfluorocarbons (PFCs), and sulphur hexafluoride (SF</t>
    </r>
    <r>
      <rPr>
        <vertAlign val="subscript"/>
        <sz val="9"/>
        <rFont val="Frutiger 45"/>
        <family val="2"/>
      </rPr>
      <t>6</t>
    </r>
    <r>
      <rPr>
        <sz val="9"/>
        <rFont val="Frutiger 45"/>
        <family val="2"/>
      </rPr>
      <t>). The impact of land use, land use changes and forestry (LULUCF) on the GHG inventories is excluded. Emissions are weighted according to the global warming potential of each gas. To obtain emissions in CO</t>
    </r>
    <r>
      <rPr>
        <vertAlign val="subscript"/>
        <sz val="9"/>
        <rFont val="Frutiger 45"/>
        <family val="2"/>
      </rPr>
      <t>2</t>
    </r>
    <r>
      <rPr>
        <sz val="9"/>
        <rFont val="Frutiger 45"/>
        <family val="2"/>
      </rPr>
      <t>-equivalents using their global warming potential (GWP) the following weighting factors are used: CO</t>
    </r>
    <r>
      <rPr>
        <vertAlign val="subscript"/>
        <sz val="9"/>
        <rFont val="Frutiger 45"/>
        <family val="2"/>
      </rPr>
      <t>2</t>
    </r>
    <r>
      <rPr>
        <sz val="9"/>
        <rFont val="Frutiger 45"/>
        <family val="2"/>
      </rPr>
      <t>=1, CH</t>
    </r>
    <r>
      <rPr>
        <vertAlign val="subscript"/>
        <sz val="9"/>
        <rFont val="Frutiger 45"/>
        <family val="2"/>
      </rPr>
      <t>4</t>
    </r>
    <r>
      <rPr>
        <sz val="9"/>
        <rFont val="Frutiger 45"/>
        <family val="2"/>
      </rPr>
      <t>=21 and N</t>
    </r>
    <r>
      <rPr>
        <vertAlign val="subscript"/>
        <sz val="9"/>
        <rFont val="Frutiger 45"/>
        <family val="2"/>
      </rPr>
      <t>2</t>
    </r>
    <r>
      <rPr>
        <sz val="9"/>
        <rFont val="Frutiger 45"/>
        <family val="2"/>
      </rPr>
      <t>O=310, SF</t>
    </r>
    <r>
      <rPr>
        <vertAlign val="subscript"/>
        <sz val="9"/>
        <rFont val="Frutiger 45"/>
        <family val="2"/>
      </rPr>
      <t>6</t>
    </r>
    <r>
      <rPr>
        <sz val="9"/>
        <rFont val="Frutiger 45"/>
        <family val="2"/>
      </rPr>
      <t>=23900. HFCs and PFCs comprise a large number of different gases that have different GWPs.</t>
    </r>
  </si>
  <si>
    <r>
      <t>Aggregated emissions of Kyoto basket of 6 greenhouse gases weighted by their global warming potentials (GWPs). Using GWPs, emissions of individual gases are translated into CO</t>
    </r>
    <r>
      <rPr>
        <vertAlign val="subscript"/>
        <sz val="9"/>
        <rFont val="Frutiger 45"/>
        <family val="2"/>
      </rPr>
      <t>2</t>
    </r>
    <r>
      <rPr>
        <sz val="9"/>
        <rFont val="Frutiger 45"/>
        <family val="2"/>
      </rPr>
      <t xml:space="preserve"> equivalents that can be added up to one figure. Weighting factors: carbon dioxide = 1, methane = 21, nitrous oxide = 310 and sulphur hexafluoride = 23 900. Hydrofluorocarbons and perfluorocarbons comprise a large number of different gases that have different GWPs.</t>
    </r>
  </si>
  <si>
    <t>Source: Eurostat (tsien010), European Environment Agency</t>
  </si>
  <si>
    <t>Source: Eurostat (tsien010 and ten00072), European Environment Agency</t>
  </si>
  <si>
    <t xml:space="preserve">This indicator presents the amount of municipal waste disposed of through landfill. The bulk of this waste stream is from households, though similar wastes from sources such as commerce, offices and public institutions are included. Landfill is defined as the depositing of waste into or onto land, including specially engineered landfill, and temporary storage of over one year on permanent sites. The definition covers both landfill in internal sites (i.e. where a generator of waste is carrying out its own waste disposal at the place of generation) and in external sites. The quantity of waste landfilled is expressed in kg per person per year. </t>
  </si>
  <si>
    <t>Source: Eurostat (ten00073 and tps00001)</t>
  </si>
  <si>
    <t>Source: Eurostat (ten00070 and tps00001)</t>
  </si>
  <si>
    <t xml:space="preserve">This indicator tracks trends in anthropogenic atmospheric emissions of acidifying substances (sulphur dioxide, nitrogen oxides and ammonia) by source sector. Acidifying substance emissions are combined in terms of their acidifying effects, and expressed in acid equivalents. </t>
  </si>
  <si>
    <t>Source: Eurostat (tsdpc260), European Environment Agency, Topic Centre on Air and Climate</t>
  </si>
  <si>
    <t>Source: Eurostat (ten00001)</t>
  </si>
  <si>
    <t>:</t>
  </si>
  <si>
    <t>(2) Not available.</t>
  </si>
  <si>
    <t>(%)</t>
  </si>
  <si>
    <t>Waste</t>
  </si>
  <si>
    <t>(kg per inhabitant)</t>
  </si>
  <si>
    <t>Municipal waste landfilled</t>
  </si>
  <si>
    <t>Municipal waste incinerated</t>
  </si>
  <si>
    <t>(1 000 m³ per inhabitant)</t>
  </si>
  <si>
    <t>Freshwater resources per capita - long-term average (1)</t>
  </si>
  <si>
    <t>France (3)</t>
  </si>
  <si>
    <t>Ireland (3)</t>
  </si>
  <si>
    <t>-</t>
  </si>
  <si>
    <t>Municipal waste other treatment (e.g. recycling, composting)</t>
  </si>
  <si>
    <t>Malta (3)</t>
  </si>
  <si>
    <t>Non-core domains</t>
  </si>
  <si>
    <t>Wastewater</t>
  </si>
  <si>
    <t>Air</t>
  </si>
  <si>
    <t>Breakdown of environmental protection expenditure by industry, EU-25, 2002 (1)</t>
  </si>
  <si>
    <t>Breakdown of environmental protection investment by industry, EU-25, 2002 (1)</t>
  </si>
  <si>
    <t>EU-25</t>
  </si>
  <si>
    <t>Euro area</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</si>
  <si>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</si>
  <si>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</si>
  <si>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</si>
  <si>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</si>
  <si>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</si>
  <si>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</si>
  <si>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</si>
  <si>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</si>
  <si>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</si>
  <si>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</si>
  <si>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</si>
  <si>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</si>
  <si>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</si>
  <si>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</si>
  <si>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</si>
  <si>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</si>
  <si>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</si>
  <si>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</si>
  <si>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</si>
  <si>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</si>
  <si>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</si>
  <si>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</si>
  <si>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</si>
  <si>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</si>
  <si>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</si>
  <si>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</si>
  <si>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Croatia</t>
  </si>
  <si>
    <t>Romania</t>
  </si>
  <si>
    <t>Norway</t>
  </si>
  <si>
    <t>Chapter 10</t>
  </si>
  <si>
    <t>Environment</t>
  </si>
  <si>
    <t>Iceland</t>
  </si>
  <si>
    <t>Liechtenstein</t>
  </si>
  <si>
    <t>Total greenhouse gas emissions (1)</t>
  </si>
  <si>
    <t>Luxembourg (2)</t>
  </si>
  <si>
    <t>Source: Eurostat (ten00001 and env_watq2_1)</t>
  </si>
  <si>
    <t>Source: Eurostat (env_wat_urbww)</t>
  </si>
  <si>
    <t>Source: Eurostat (env_wasgen)</t>
  </si>
  <si>
    <t>Source: Eurostat (tsien051, tsien052 and tsien053)</t>
  </si>
  <si>
    <t xml:space="preserve">This indicator presents the amount of municipal waste generated. It consists of waste collected by or on behalf of municipal authorities and disposed of through the waste management system. The bulk of this waste stream is from households, though similar wastes from sources such as commerce, offices and public institutions are included. For areas not covered by a municipal waste scheme an estimation has been made of the amount of waste generated. The quantity of waste generated is expressed in kg per person per year. </t>
  </si>
  <si>
    <r>
      <t>Methane (CH</t>
    </r>
    <r>
      <rPr>
        <vertAlign val="subscript"/>
        <sz val="9"/>
        <rFont val="Frutiger 45"/>
        <family val="2"/>
      </rPr>
      <t>4</t>
    </r>
    <r>
      <rPr>
        <sz val="9"/>
        <rFont val="Frutiger 45"/>
        <family val="2"/>
      </rPr>
      <t>) is a greenhouse gas and a precursor for tropospheric ozone. Agriculture is the dominant source of anthropogenic CH</t>
    </r>
    <r>
      <rPr>
        <vertAlign val="subscript"/>
        <sz val="9"/>
        <rFont val="Frutiger 45"/>
        <family val="2"/>
      </rPr>
      <t>4</t>
    </r>
    <r>
      <rPr>
        <sz val="9"/>
        <rFont val="Frutiger 45"/>
        <family val="2"/>
      </rPr>
      <t xml:space="preserve"> emissions with 47 % in 2005 in the EU-27; the other two important sources are waste management and fugitive emissions by the energy use (31 % and 17 %, respectively). In agriculture, methane is produced as a by-product of enteric fermentation, an anaerobic digestive process. Both ruminant animals (e.g. cattle, sheep) and some non-ruminant animals (e.g. pigs, horses) produce methane; dairy cows are the principal producers. Livestock manure is the second most important source of methane. In this case, methane is produced during the decomposition of manure under anaerobic conditions, while under aerobic conditions, carbon dioxide will be produced. These anaerobic conditions often occur when large numbers of animals are managed in a confined area (e.g. dairy farms, beef feedlots and pig and poultry farms). The annual emissions are estimated and reported under the United Nations Framework Convention on Climate Change (UNFCCC), the Kyoto Protocol and the Decision 280/2004/EC. The impact of land use, land use changes and forestry (LULUCF) is excluded.</t>
    </r>
  </si>
  <si>
    <t xml:space="preserve">This indicator presents the amount of municipal waste disposed of through incineration. The bulk of this waste stream is from households, though similar wastes from sources such as commerce, offices and public institutions are included. Incineration means thermal treatment of waste in an incineration plant as defined in Article 3(4) or a co-incineration plant as defined in Article 3(5) of the Directive on the incineration of waste (Directive 2000/76/EC of 4 December 2000). The quantity of waste incinerated is expressed in kg per person per year. </t>
  </si>
  <si>
    <t>Source: Eurostat (env_wastrt)</t>
  </si>
  <si>
    <t>Source: Eurostat (ten00055)</t>
  </si>
  <si>
    <t>Source: Eurostat (ten00058)</t>
  </si>
  <si>
    <t>Source: Eurostat (ten00059)</t>
  </si>
  <si>
    <t xml:space="preserve">The indicator presents environmental protection expenditure by environmental domain. It includes both investments and current expenditure. </t>
  </si>
  <si>
    <t>Source: Eurostat (tsien073)</t>
  </si>
  <si>
    <t xml:space="preserve">Ozone is a highly reactive gas causing or provoking respiratory problems in man and animals. It is also toxic to plants and can lead to leaf damage and defoliation. Tropospheric or ground-level ozone is a secondary pollutant. It forms when sufficient concentrations of precursor gases come into contact in the presence of sunlight. High concentrations of ozone result in the phenomenon known as summer smog. Tropospheric ozone is also a greenhouse gas. Reducing negative side-effects of transport is an important element of the sustainable development strategy. The precursors are principally volatile organic compounds, oxides of nitrogen, carbon monoxide and methane. With the exception of methane, these precursors are all produced in significant quantities by uncontrolled internal combustion engines. Weighting factors are used to combine the emissions of each individual gas, using their ozone formation potential. These factors are the following: nitrogen oxides = 1.22; volatile organic compounds without methane = 1; carbon monoxide = 0.11; methane = 0.014.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</si>
</sst>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 numFmtId="180" formatCode="0.0000"/>
    <numFmt numFmtId="181" formatCode="0.00000"/>
    <numFmt numFmtId="182" formatCode="#,##0.0"/>
    <numFmt numFmtId="183" formatCode="0.0%"/>
    <numFmt numFmtId="184" formatCode="#,##0;[Black]#,##0"/>
    <numFmt numFmtId="185" formatCode="#\ ###\ ##0"/>
    <numFmt numFmtId="186" formatCode="0;[Red]0"/>
    <numFmt numFmtId="187" formatCode="#\ ##0.0"/>
    <numFmt numFmtId="188" formatCode="#\ ###.0"/>
    <numFmt numFmtId="189" formatCode="&quot;Yes&quot;;&quot;Yes&quot;;&quot;No&quot;"/>
    <numFmt numFmtId="190" formatCode="&quot;True&quot;;&quot;True&quot;;&quot;False&quot;"/>
    <numFmt numFmtId="191" formatCode="&quot;On&quot;;&quot;On&quot;;&quot;Off&quot;"/>
    <numFmt numFmtId="192" formatCode="[$€-2]\ #,##0.00_);[Red]\([$€-2]\ #,##0.00\)"/>
    <numFmt numFmtId="193" formatCode="_-* #,##0.0_-;\-* #,##0.0_-;_-* &quot;-&quot;??_-;_-@_-"/>
    <numFmt numFmtId="194" formatCode="_-* #,##0_-;\-* #,##0_-;_-* &quot;-&quot;??_-;_-@_-"/>
    <numFmt numFmtId="195" formatCode="0.000000"/>
    <numFmt numFmtId="196" formatCode="_(* #,##0.0_);_(* \(#,##0.0\);_(* &quot;-&quot;??_);_(@_)"/>
    <numFmt numFmtId="197" formatCode="#,##0.000"/>
    <numFmt numFmtId="198" formatCode="_(* #,##0_);_(* \(#,##0\);_(* &quot;-&quot;??_);_(@_)"/>
    <numFmt numFmtId="199" formatCode="d/mm/yy;@"/>
    <numFmt numFmtId="200" formatCode="0.0000000"/>
  </numFmts>
  <fonts count="30">
    <font>
      <sz val="10"/>
      <name val="Arial"/>
      <family val="0"/>
    </font>
    <font>
      <sz val="8"/>
      <name val="Arial"/>
      <family val="0"/>
    </font>
    <font>
      <u val="single"/>
      <sz val="10"/>
      <color indexed="12"/>
      <name val="Arial"/>
      <family val="0"/>
    </font>
    <font>
      <u val="single"/>
      <sz val="10"/>
      <color indexed="36"/>
      <name val="Arial"/>
      <family val="0"/>
    </font>
    <font>
      <sz val="8"/>
      <name val="Frutiger 45"/>
      <family val="2"/>
    </font>
    <font>
      <sz val="9"/>
      <name val="Frutiger 45"/>
      <family val="2"/>
    </font>
    <font>
      <b/>
      <sz val="9"/>
      <name val="Frutiger 45"/>
      <family val="2"/>
    </font>
    <font>
      <b/>
      <sz val="9"/>
      <color indexed="14"/>
      <name val="Frutiger 45"/>
      <family val="2"/>
    </font>
    <font>
      <b/>
      <sz val="9"/>
      <color indexed="10"/>
      <name val="Frutiger 45"/>
      <family val="2"/>
    </font>
    <font>
      <i/>
      <sz val="9"/>
      <name val="Frutiger 45"/>
      <family val="2"/>
    </font>
    <font>
      <sz val="9"/>
      <color indexed="8"/>
      <name val="Frutiger 45"/>
      <family val="2"/>
    </font>
    <font>
      <b/>
      <sz val="9"/>
      <color indexed="8"/>
      <name val="Frutiger 45"/>
      <family val="2"/>
    </font>
    <font>
      <sz val="9"/>
      <color indexed="18"/>
      <name val="Frutiger 45"/>
      <family val="2"/>
    </font>
    <font>
      <sz val="8"/>
      <color indexed="8"/>
      <name val="Arial"/>
      <family val="2"/>
    </font>
    <font>
      <b/>
      <sz val="8"/>
      <color indexed="8"/>
      <name val="Arial"/>
      <family val="2"/>
    </font>
    <font>
      <b/>
      <sz val="8"/>
      <name val="Arial"/>
      <family val="2"/>
    </font>
    <font>
      <b/>
      <sz val="10"/>
      <name val="Arial"/>
      <family val="2"/>
    </font>
    <font>
      <u val="single"/>
      <sz val="9"/>
      <name val="Frutiger 45"/>
      <family val="2"/>
    </font>
    <font>
      <vertAlign val="subscript"/>
      <sz val="9"/>
      <name val="Frutiger 45"/>
      <family val="2"/>
    </font>
    <font>
      <b/>
      <vertAlign val="subscript"/>
      <sz val="9"/>
      <name val="Frutiger 45"/>
      <family val="2"/>
    </font>
    <font>
      <sz val="8"/>
      <color indexed="14"/>
      <name val="Arial"/>
      <family val="0"/>
    </font>
    <font>
      <sz val="9"/>
      <color indexed="62"/>
      <name val="Frutiger 45"/>
      <family val="2"/>
    </font>
    <font>
      <sz val="9"/>
      <name val="Arial"/>
      <family val="0"/>
    </font>
    <font>
      <sz val="10"/>
      <color indexed="62"/>
      <name val="Frutiger 45"/>
      <family val="2"/>
    </font>
    <font>
      <sz val="10"/>
      <color indexed="18"/>
      <name val="Frutiger 45"/>
      <family val="2"/>
    </font>
    <font>
      <b/>
      <sz val="10"/>
      <name val="Frutiger 45"/>
      <family val="2"/>
    </font>
    <font>
      <sz val="9"/>
      <color indexed="63"/>
      <name val="Frutiger 45"/>
      <family val="2"/>
    </font>
    <font>
      <i/>
      <sz val="9"/>
      <color indexed="63"/>
      <name val="Frutiger 45"/>
      <family val="2"/>
    </font>
    <font>
      <sz val="8"/>
      <color indexed="8"/>
      <name val="Trebuchet MS"/>
      <family val="2"/>
    </font>
    <font>
      <sz val="10"/>
      <color indexed="10"/>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5" fillId="0" borderId="0" xfId="0" applyFont="1" applyFill="1" applyAlignment="1">
      <alignment/>
    </xf>
    <xf numFmtId="0" fontId="7" fillId="0" borderId="0" xfId="0" applyFont="1" applyFill="1" applyAlignment="1">
      <alignment/>
    </xf>
    <xf numFmtId="0" fontId="5" fillId="0" borderId="0" xfId="0" applyFont="1" applyAlignment="1">
      <alignment/>
    </xf>
    <xf numFmtId="0" fontId="5" fillId="0" borderId="0" xfId="0" applyFont="1" applyBorder="1" applyAlignment="1">
      <alignment/>
    </xf>
    <xf numFmtId="0" fontId="6" fillId="0" borderId="0" xfId="0" applyFont="1" applyBorder="1" applyAlignment="1">
      <alignment/>
    </xf>
    <xf numFmtId="178" fontId="5" fillId="0" borderId="0" xfId="0" applyNumberFormat="1" applyFont="1" applyBorder="1" applyAlignment="1">
      <alignment horizontal="right"/>
    </xf>
    <xf numFmtId="0" fontId="5" fillId="2" borderId="0" xfId="0" applyFont="1" applyFill="1" applyBorder="1" applyAlignment="1">
      <alignment/>
    </xf>
    <xf numFmtId="0" fontId="7" fillId="2" borderId="0" xfId="0" applyFont="1" applyFill="1" applyBorder="1" applyAlignment="1">
      <alignment/>
    </xf>
    <xf numFmtId="0" fontId="5" fillId="2" borderId="0" xfId="0" applyFont="1" applyFill="1" applyBorder="1" applyAlignment="1">
      <alignment wrapText="1"/>
    </xf>
    <xf numFmtId="0" fontId="5" fillId="2" borderId="0" xfId="0" applyFont="1" applyFill="1" applyBorder="1" applyAlignment="1">
      <alignment horizontal="right" wrapText="1"/>
    </xf>
    <xf numFmtId="0" fontId="5" fillId="2" borderId="0" xfId="0" applyFont="1" applyFill="1" applyAlignment="1">
      <alignment/>
    </xf>
    <xf numFmtId="0" fontId="7" fillId="2" borderId="0" xfId="0" applyFont="1" applyFill="1" applyAlignment="1">
      <alignment/>
    </xf>
    <xf numFmtId="196" fontId="5" fillId="2" borderId="0" xfId="15" applyNumberFormat="1" applyFont="1" applyFill="1" applyAlignment="1">
      <alignment horizontal="right"/>
    </xf>
    <xf numFmtId="0" fontId="5" fillId="2" borderId="0" xfId="0" applyFont="1" applyFill="1" applyAlignment="1">
      <alignment horizontal="right"/>
    </xf>
    <xf numFmtId="178" fontId="5" fillId="2" borderId="0" xfId="0" applyNumberFormat="1" applyFont="1" applyFill="1" applyAlignment="1">
      <alignment horizontal="right"/>
    </xf>
    <xf numFmtId="178" fontId="5" fillId="2" borderId="0" xfId="0" applyNumberFormat="1" applyFont="1" applyFill="1" applyAlignment="1">
      <alignment/>
    </xf>
    <xf numFmtId="0" fontId="6" fillId="2" borderId="0" xfId="0" applyFont="1" applyFill="1" applyBorder="1" applyAlignment="1">
      <alignment/>
    </xf>
    <xf numFmtId="0" fontId="5" fillId="2" borderId="0" xfId="0" applyFont="1" applyFill="1" applyBorder="1" applyAlignment="1">
      <alignment horizontal="left" wrapText="1"/>
    </xf>
    <xf numFmtId="178" fontId="5" fillId="2" borderId="0" xfId="0" applyNumberFormat="1" applyFont="1" applyFill="1" applyBorder="1" applyAlignment="1">
      <alignment/>
    </xf>
    <xf numFmtId="178" fontId="5" fillId="2" borderId="0" xfId="0" applyNumberFormat="1" applyFont="1" applyFill="1" applyBorder="1" applyAlignment="1">
      <alignment horizontal="right" wrapText="1"/>
    </xf>
    <xf numFmtId="0" fontId="6" fillId="2" borderId="0" xfId="0" applyFont="1" applyFill="1" applyAlignment="1">
      <alignment/>
    </xf>
    <xf numFmtId="3" fontId="5"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0" fontId="6" fillId="2" borderId="0" xfId="0" applyFont="1" applyFill="1" applyBorder="1" applyAlignment="1">
      <alignment horizontal="center" wrapText="1"/>
    </xf>
    <xf numFmtId="0" fontId="5" fillId="2" borderId="1" xfId="0" applyFont="1" applyFill="1" applyBorder="1" applyAlignment="1">
      <alignment/>
    </xf>
    <xf numFmtId="0" fontId="6" fillId="2" borderId="1" xfId="0" applyFont="1" applyFill="1" applyBorder="1" applyAlignment="1">
      <alignment/>
    </xf>
    <xf numFmtId="182" fontId="5" fillId="2" borderId="1" xfId="0" applyNumberFormat="1" applyFont="1" applyFill="1" applyBorder="1" applyAlignment="1">
      <alignment horizontal="right" wrapText="1"/>
    </xf>
    <xf numFmtId="182" fontId="5" fillId="2" borderId="0" xfId="0" applyNumberFormat="1" applyFont="1" applyFill="1" applyBorder="1" applyAlignment="1">
      <alignment horizontal="right" wrapText="1"/>
    </xf>
    <xf numFmtId="182" fontId="9" fillId="2" borderId="0" xfId="0" applyNumberFormat="1" applyFont="1" applyFill="1" applyBorder="1" applyAlignment="1">
      <alignment horizontal="right" wrapText="1"/>
    </xf>
    <xf numFmtId="0" fontId="5" fillId="2" borderId="2" xfId="0" applyFont="1" applyFill="1" applyBorder="1" applyAlignment="1">
      <alignment/>
    </xf>
    <xf numFmtId="0" fontId="6" fillId="2" borderId="2" xfId="0" applyFont="1" applyFill="1" applyBorder="1" applyAlignment="1">
      <alignment/>
    </xf>
    <xf numFmtId="182" fontId="5" fillId="2" borderId="2" xfId="0" applyNumberFormat="1" applyFont="1" applyFill="1" applyBorder="1" applyAlignment="1">
      <alignment horizontal="right" wrapText="1"/>
    </xf>
    <xf numFmtId="182" fontId="5" fillId="2" borderId="0" xfId="0" applyNumberFormat="1" applyFont="1" applyFill="1" applyBorder="1" applyAlignment="1">
      <alignment horizontal="right"/>
    </xf>
    <xf numFmtId="0" fontId="5" fillId="2" borderId="3" xfId="0" applyFont="1" applyFill="1" applyBorder="1" applyAlignment="1">
      <alignment/>
    </xf>
    <xf numFmtId="0" fontId="6" fillId="2" borderId="3" xfId="0" applyFont="1" applyFill="1" applyBorder="1" applyAlignment="1">
      <alignment/>
    </xf>
    <xf numFmtId="182" fontId="5" fillId="2" borderId="3" xfId="0" applyNumberFormat="1" applyFont="1" applyFill="1" applyBorder="1" applyAlignment="1">
      <alignment horizontal="right" wrapText="1"/>
    </xf>
    <xf numFmtId="0" fontId="5" fillId="2" borderId="0" xfId="0" applyFont="1" applyFill="1" applyBorder="1" applyAlignment="1">
      <alignment/>
    </xf>
    <xf numFmtId="0" fontId="5" fillId="2" borderId="3" xfId="0" applyFont="1" applyFill="1" applyBorder="1" applyAlignment="1">
      <alignment vertical="center"/>
    </xf>
    <xf numFmtId="0" fontId="6" fillId="2" borderId="3" xfId="0" applyFont="1" applyFill="1" applyBorder="1" applyAlignment="1">
      <alignment vertical="center"/>
    </xf>
    <xf numFmtId="182" fontId="5" fillId="2" borderId="3" xfId="0" applyNumberFormat="1" applyFont="1" applyFill="1" applyBorder="1" applyAlignment="1">
      <alignment horizontal="right" vertical="center"/>
    </xf>
    <xf numFmtId="182" fontId="5" fillId="2" borderId="3" xfId="0" applyNumberFormat="1" applyFont="1" applyFill="1" applyBorder="1" applyAlignment="1">
      <alignment horizontal="right"/>
    </xf>
    <xf numFmtId="0" fontId="5" fillId="2" borderId="0" xfId="0" applyFont="1" applyFill="1" applyBorder="1" applyAlignment="1">
      <alignment vertical="center"/>
    </xf>
    <xf numFmtId="0" fontId="5" fillId="2" borderId="2" xfId="0" applyFont="1" applyFill="1" applyBorder="1" applyAlignment="1">
      <alignment vertical="center"/>
    </xf>
    <xf numFmtId="0" fontId="6" fillId="2" borderId="2" xfId="0" applyFont="1" applyFill="1" applyBorder="1" applyAlignment="1">
      <alignment vertical="center"/>
    </xf>
    <xf numFmtId="182" fontId="5" fillId="2" borderId="2" xfId="0" applyNumberFormat="1" applyFont="1" applyFill="1" applyBorder="1" applyAlignment="1">
      <alignment horizontal="right" vertical="center"/>
    </xf>
    <xf numFmtId="182" fontId="5" fillId="2" borderId="2" xfId="0" applyNumberFormat="1" applyFont="1" applyFill="1" applyBorder="1" applyAlignment="1">
      <alignment horizontal="right"/>
    </xf>
    <xf numFmtId="0" fontId="6" fillId="2" borderId="0" xfId="0" applyFont="1" applyFill="1" applyBorder="1" applyAlignment="1">
      <alignment vertical="center"/>
    </xf>
    <xf numFmtId="182" fontId="5" fillId="2" borderId="0" xfId="0" applyNumberFormat="1" applyFont="1" applyFill="1" applyBorder="1" applyAlignment="1">
      <alignment horizontal="right" vertical="center"/>
    </xf>
    <xf numFmtId="182" fontId="5" fillId="2" borderId="0" xfId="0" applyNumberFormat="1" applyFont="1" applyFill="1" applyAlignment="1">
      <alignment/>
    </xf>
    <xf numFmtId="182" fontId="9" fillId="2" borderId="0" xfId="0" applyNumberFormat="1" applyFont="1" applyFill="1" applyAlignment="1">
      <alignment/>
    </xf>
    <xf numFmtId="0" fontId="6" fillId="2" borderId="0" xfId="0" applyFont="1" applyFill="1" applyBorder="1" applyAlignment="1">
      <alignment wrapText="1"/>
    </xf>
    <xf numFmtId="198" fontId="5" fillId="2" borderId="0" xfId="15" applyNumberFormat="1" applyFont="1" applyFill="1" applyBorder="1" applyAlignment="1">
      <alignment horizontal="right" wrapText="1"/>
    </xf>
    <xf numFmtId="3" fontId="5" fillId="2" borderId="0" xfId="0" applyNumberFormat="1" applyFont="1" applyFill="1" applyAlignment="1">
      <alignment/>
    </xf>
    <xf numFmtId="0" fontId="5" fillId="2" borderId="0" xfId="0" applyFont="1" applyFill="1" applyBorder="1" applyAlignment="1">
      <alignment horizontal="left"/>
    </xf>
    <xf numFmtId="0" fontId="5" fillId="2" borderId="0" xfId="0" applyFont="1" applyFill="1" applyBorder="1" applyAlignment="1">
      <alignment horizontal="right"/>
    </xf>
    <xf numFmtId="199" fontId="5" fillId="2" borderId="0" xfId="0" applyNumberFormat="1" applyFont="1" applyFill="1" applyBorder="1" applyAlignment="1">
      <alignment horizontal="right"/>
    </xf>
    <xf numFmtId="182" fontId="5" fillId="2" borderId="0" xfId="0" applyNumberFormat="1" applyFont="1" applyFill="1" applyBorder="1" applyAlignment="1">
      <alignment/>
    </xf>
    <xf numFmtId="182" fontId="10" fillId="2" borderId="0" xfId="0" applyNumberFormat="1" applyFont="1" applyFill="1" applyBorder="1" applyAlignment="1">
      <alignment/>
    </xf>
    <xf numFmtId="0" fontId="14" fillId="2" borderId="0" xfId="0" applyFont="1" applyFill="1" applyBorder="1" applyAlignment="1">
      <alignment horizontal="left" wrapText="1"/>
    </xf>
    <xf numFmtId="0" fontId="13" fillId="2" borderId="0" xfId="0" applyFont="1" applyFill="1" applyBorder="1" applyAlignment="1">
      <alignment horizontal="right" wrapText="1"/>
    </xf>
    <xf numFmtId="178" fontId="5" fillId="2" borderId="0" xfId="0" applyNumberFormat="1" applyFont="1" applyFill="1" applyBorder="1" applyAlignment="1">
      <alignment horizontal="right"/>
    </xf>
    <xf numFmtId="0" fontId="6" fillId="2" borderId="0" xfId="0" applyFont="1" applyFill="1" applyBorder="1" applyAlignment="1">
      <alignment horizontal="right"/>
    </xf>
    <xf numFmtId="0" fontId="11" fillId="2" borderId="0" xfId="0" applyFont="1" applyFill="1" applyBorder="1" applyAlignment="1">
      <alignment horizontal="right"/>
    </xf>
    <xf numFmtId="0" fontId="14" fillId="2" borderId="0" xfId="0" applyFont="1" applyFill="1" applyBorder="1" applyAlignment="1">
      <alignment horizontal="right" wrapText="1"/>
    </xf>
    <xf numFmtId="0" fontId="0" fillId="2" borderId="0" xfId="0" applyFill="1" applyAlignment="1">
      <alignment/>
    </xf>
    <xf numFmtId="178" fontId="0" fillId="2" borderId="0" xfId="0" applyNumberFormat="1" applyFill="1" applyAlignment="1">
      <alignment/>
    </xf>
    <xf numFmtId="0" fontId="15" fillId="2" borderId="0" xfId="0" applyFont="1" applyFill="1" applyBorder="1" applyAlignment="1">
      <alignment horizontal="right" wrapText="1"/>
    </xf>
    <xf numFmtId="0" fontId="8"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xf>
    <xf numFmtId="0" fontId="6" fillId="2" borderId="0" xfId="0" applyFont="1" applyFill="1" applyBorder="1" applyAlignment="1">
      <alignment horizontal="left" vertical="top"/>
    </xf>
    <xf numFmtId="0" fontId="0" fillId="2" borderId="0" xfId="0" applyFont="1" applyFill="1" applyBorder="1" applyAlignment="1">
      <alignment/>
    </xf>
    <xf numFmtId="0" fontId="6" fillId="2" borderId="0" xfId="0" applyFont="1" applyFill="1" applyAlignment="1">
      <alignment horizontal="center" wrapText="1"/>
    </xf>
    <xf numFmtId="3" fontId="9" fillId="2" borderId="0" xfId="0" applyNumberFormat="1" applyFont="1" applyFill="1" applyAlignment="1">
      <alignment horizontal="right"/>
    </xf>
    <xf numFmtId="3" fontId="17" fillId="2" borderId="0" xfId="20" applyNumberFormat="1" applyFont="1" applyFill="1" applyBorder="1" applyAlignment="1">
      <alignment horizontal="right"/>
    </xf>
    <xf numFmtId="3" fontId="5" fillId="2" borderId="0" xfId="0" applyNumberFormat="1" applyFont="1" applyFill="1" applyAlignment="1">
      <alignment horizontal="right"/>
    </xf>
    <xf numFmtId="3" fontId="5" fillId="2" borderId="0" xfId="0" applyNumberFormat="1" applyFont="1" applyFill="1" applyBorder="1" applyAlignment="1">
      <alignment horizontal="right"/>
    </xf>
    <xf numFmtId="0" fontId="6" fillId="2" borderId="0" xfId="0" applyFont="1" applyFill="1" applyBorder="1" applyAlignment="1">
      <alignment/>
    </xf>
    <xf numFmtId="0" fontId="6" fillId="2" borderId="0" xfId="0" applyFont="1" applyFill="1" applyBorder="1" applyAlignment="1">
      <alignment horizontal="left" wrapText="1"/>
    </xf>
    <xf numFmtId="1" fontId="5" fillId="2" borderId="0" xfId="0" applyNumberFormat="1" applyFont="1" applyFill="1" applyBorder="1" applyAlignment="1">
      <alignment/>
    </xf>
    <xf numFmtId="0" fontId="5" fillId="2" borderId="0" xfId="0" applyFont="1" applyFill="1" applyBorder="1" applyAlignment="1">
      <alignment horizontal="right" vertical="top"/>
    </xf>
    <xf numFmtId="1" fontId="5" fillId="2" borderId="0" xfId="0" applyNumberFormat="1" applyFont="1" applyFill="1" applyAlignment="1">
      <alignment horizontal="right" vertical="top"/>
    </xf>
    <xf numFmtId="1" fontId="6" fillId="2" borderId="0" xfId="0" applyNumberFormat="1" applyFont="1" applyFill="1" applyAlignment="1">
      <alignment horizontal="right" vertical="top"/>
    </xf>
    <xf numFmtId="0" fontId="5" fillId="2" borderId="0" xfId="0" applyFont="1" applyFill="1" applyAlignment="1">
      <alignment/>
    </xf>
    <xf numFmtId="0" fontId="6" fillId="2" borderId="0" xfId="0" applyNumberFormat="1" applyFont="1" applyFill="1" applyBorder="1" applyAlignment="1">
      <alignment horizontal="right" wrapText="1"/>
    </xf>
    <xf numFmtId="3" fontId="5" fillId="2" borderId="3" xfId="0" applyNumberFormat="1" applyFont="1" applyFill="1" applyBorder="1" applyAlignment="1">
      <alignment horizontal="right" wrapText="1"/>
    </xf>
    <xf numFmtId="0" fontId="5" fillId="2" borderId="3" xfId="0" applyFont="1" applyFill="1" applyBorder="1" applyAlignment="1">
      <alignment horizontal="right"/>
    </xf>
    <xf numFmtId="178" fontId="5" fillId="2" borderId="0" xfId="21" applyNumberFormat="1" applyFont="1" applyFill="1" applyBorder="1" applyAlignment="1">
      <alignment horizontal="right"/>
    </xf>
    <xf numFmtId="178" fontId="5" fillId="2" borderId="0" xfId="21" applyNumberFormat="1" applyFont="1" applyFill="1" applyAlignment="1">
      <alignment/>
    </xf>
    <xf numFmtId="3" fontId="5" fillId="2" borderId="2" xfId="0" applyNumberFormat="1" applyFont="1" applyFill="1" applyBorder="1" applyAlignment="1">
      <alignment horizontal="right" wrapText="1"/>
    </xf>
    <xf numFmtId="0" fontId="5" fillId="2" borderId="2" xfId="0" applyFont="1" applyFill="1" applyBorder="1" applyAlignment="1">
      <alignment horizontal="right"/>
    </xf>
    <xf numFmtId="0" fontId="5" fillId="2" borderId="0" xfId="0" applyFont="1" applyFill="1" applyAlignment="1">
      <alignment horizontal="right" wrapText="1"/>
    </xf>
    <xf numFmtId="3" fontId="5" fillId="2" borderId="0" xfId="15" applyNumberFormat="1" applyFont="1" applyFill="1" applyAlignment="1">
      <alignment horizontal="right"/>
    </xf>
    <xf numFmtId="3" fontId="5" fillId="2" borderId="3" xfId="0" applyNumberFormat="1" applyFont="1" applyFill="1" applyBorder="1" applyAlignment="1">
      <alignment horizontal="right"/>
    </xf>
    <xf numFmtId="3" fontId="5" fillId="2" borderId="2" xfId="0" applyNumberFormat="1" applyFont="1" applyFill="1" applyBorder="1" applyAlignment="1">
      <alignment horizontal="right"/>
    </xf>
    <xf numFmtId="0" fontId="20" fillId="2" borderId="0" xfId="0" applyFont="1" applyFill="1" applyAlignment="1">
      <alignment/>
    </xf>
    <xf numFmtId="0" fontId="5" fillId="2" borderId="3" xfId="0" applyFont="1" applyFill="1" applyBorder="1" applyAlignment="1">
      <alignment horizontal="right" wrapText="1"/>
    </xf>
    <xf numFmtId="0" fontId="5" fillId="2" borderId="2" xfId="0" applyFont="1" applyFill="1" applyBorder="1" applyAlignment="1">
      <alignment horizontal="right" wrapText="1"/>
    </xf>
    <xf numFmtId="0" fontId="6" fillId="2" borderId="3" xfId="0" applyFont="1" applyFill="1" applyBorder="1" applyAlignment="1">
      <alignment horizontal="left" vertical="top"/>
    </xf>
    <xf numFmtId="3" fontId="9" fillId="2" borderId="0" xfId="0" applyNumberFormat="1" applyFont="1" applyFill="1" applyBorder="1" applyAlignment="1">
      <alignment horizontal="right"/>
    </xf>
    <xf numFmtId="0" fontId="6" fillId="2" borderId="2" xfId="0" applyFont="1" applyFill="1" applyBorder="1" applyAlignment="1">
      <alignment horizontal="left" vertical="top"/>
    </xf>
    <xf numFmtId="3" fontId="9" fillId="2" borderId="2" xfId="0" applyNumberFormat="1" applyFont="1" applyFill="1" applyBorder="1" applyAlignment="1">
      <alignment horizontal="right"/>
    </xf>
    <xf numFmtId="3" fontId="17" fillId="2" borderId="2" xfId="20" applyNumberFormat="1" applyFont="1" applyFill="1" applyBorder="1" applyAlignment="1">
      <alignment horizontal="right"/>
    </xf>
    <xf numFmtId="3" fontId="9" fillId="2" borderId="3" xfId="0" applyNumberFormat="1" applyFont="1" applyFill="1" applyBorder="1" applyAlignment="1">
      <alignment horizontal="right"/>
    </xf>
    <xf numFmtId="3" fontId="17" fillId="2" borderId="3" xfId="20" applyNumberFormat="1" applyFont="1" applyFill="1" applyBorder="1" applyAlignment="1">
      <alignment horizontal="right"/>
    </xf>
    <xf numFmtId="0" fontId="0" fillId="2" borderId="3" xfId="0" applyFont="1" applyFill="1" applyBorder="1" applyAlignment="1">
      <alignment/>
    </xf>
    <xf numFmtId="0" fontId="0" fillId="2" borderId="2" xfId="0" applyFont="1" applyFill="1" applyBorder="1" applyAlignment="1">
      <alignment/>
    </xf>
    <xf numFmtId="0" fontId="16" fillId="2" borderId="0" xfId="0" applyFont="1" applyFill="1" applyBorder="1" applyAlignment="1">
      <alignment horizontal="right" vertical="top" wrapText="1"/>
    </xf>
    <xf numFmtId="0" fontId="5" fillId="0" borderId="0" xfId="0" applyFont="1" applyAlignment="1">
      <alignment vertical="center"/>
    </xf>
    <xf numFmtId="0" fontId="6" fillId="0" borderId="0" xfId="0" applyFont="1" applyAlignment="1">
      <alignment vertical="center"/>
    </xf>
    <xf numFmtId="178" fontId="5" fillId="0" borderId="0" xfId="0" applyNumberFormat="1" applyFont="1" applyAlignment="1">
      <alignment horizontal="right" vertical="center"/>
    </xf>
    <xf numFmtId="0" fontId="6" fillId="0" borderId="0" xfId="0" applyFont="1" applyAlignment="1">
      <alignment horizontal="center"/>
    </xf>
    <xf numFmtId="0" fontId="5" fillId="0" borderId="3" xfId="0" applyFont="1" applyBorder="1" applyAlignment="1">
      <alignment vertical="center"/>
    </xf>
    <xf numFmtId="0" fontId="6" fillId="0" borderId="3" xfId="0" applyFont="1" applyBorder="1" applyAlignment="1">
      <alignment vertical="center"/>
    </xf>
    <xf numFmtId="178" fontId="5" fillId="0" borderId="3" xfId="0" applyNumberFormat="1" applyFont="1" applyBorder="1" applyAlignment="1">
      <alignment horizontal="right" vertical="center"/>
    </xf>
    <xf numFmtId="0" fontId="5" fillId="0" borderId="2" xfId="0" applyFont="1" applyBorder="1" applyAlignment="1">
      <alignment vertical="center"/>
    </xf>
    <xf numFmtId="0" fontId="6" fillId="0" borderId="2" xfId="0" applyFont="1" applyBorder="1" applyAlignment="1">
      <alignment vertical="center"/>
    </xf>
    <xf numFmtId="178" fontId="5" fillId="0" borderId="2" xfId="0" applyNumberFormat="1"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178" fontId="5" fillId="0" borderId="0" xfId="0" applyNumberFormat="1" applyFont="1" applyBorder="1" applyAlignment="1">
      <alignment horizontal="right" vertical="center"/>
    </xf>
    <xf numFmtId="0" fontId="20" fillId="0" borderId="0" xfId="0" applyFont="1" applyAlignment="1">
      <alignment/>
    </xf>
    <xf numFmtId="0" fontId="20" fillId="2" borderId="0" xfId="0" applyFont="1" applyFill="1" applyBorder="1" applyAlignment="1">
      <alignment/>
    </xf>
    <xf numFmtId="0" fontId="21" fillId="2" borderId="0" xfId="0" applyFont="1" applyFill="1" applyBorder="1" applyAlignment="1">
      <alignment horizontal="left" wrapText="1"/>
    </xf>
    <xf numFmtId="0" fontId="22" fillId="2" borderId="0" xfId="0" applyFont="1" applyFill="1" applyAlignment="1">
      <alignment/>
    </xf>
    <xf numFmtId="1" fontId="23" fillId="2" borderId="0" xfId="0" applyNumberFormat="1" applyFont="1" applyFill="1" applyAlignment="1">
      <alignment/>
    </xf>
    <xf numFmtId="1" fontId="23" fillId="2" borderId="0" xfId="0" applyNumberFormat="1" applyFont="1" applyFill="1" applyBorder="1" applyAlignment="1">
      <alignment horizontal="right" vertical="center"/>
    </xf>
    <xf numFmtId="0" fontId="23" fillId="2" borderId="0" xfId="0" applyFont="1" applyFill="1" applyAlignment="1">
      <alignment/>
    </xf>
    <xf numFmtId="0" fontId="12" fillId="2" borderId="0" xfId="0" applyFont="1" applyFill="1" applyAlignment="1">
      <alignment/>
    </xf>
    <xf numFmtId="0" fontId="12" fillId="2" borderId="0" xfId="0" applyFont="1" applyFill="1" applyAlignment="1">
      <alignment horizontal="right" wrapText="1"/>
    </xf>
    <xf numFmtId="178" fontId="12" fillId="2" borderId="0" xfId="0" applyNumberFormat="1" applyFont="1" applyFill="1" applyAlignment="1">
      <alignment/>
    </xf>
    <xf numFmtId="0" fontId="24" fillId="2" borderId="0" xfId="0" applyFont="1" applyFill="1" applyAlignment="1">
      <alignment/>
    </xf>
    <xf numFmtId="1" fontId="24" fillId="2" borderId="0" xfId="0" applyNumberFormat="1" applyFont="1" applyFill="1" applyAlignment="1">
      <alignment/>
    </xf>
    <xf numFmtId="182" fontId="24" fillId="2" borderId="0" xfId="0" applyNumberFormat="1" applyFont="1" applyFill="1" applyAlignment="1">
      <alignment/>
    </xf>
    <xf numFmtId="1" fontId="24" fillId="2" borderId="0" xfId="0" applyNumberFormat="1" applyFont="1" applyFill="1" applyBorder="1" applyAlignment="1">
      <alignment horizontal="right" vertical="center"/>
    </xf>
    <xf numFmtId="0" fontId="12" fillId="2" borderId="0" xfId="0" applyFont="1" applyFill="1" applyBorder="1" applyAlignment="1">
      <alignment/>
    </xf>
    <xf numFmtId="0" fontId="21" fillId="2" borderId="0" xfId="0" applyFont="1" applyFill="1" applyAlignment="1">
      <alignment/>
    </xf>
    <xf numFmtId="178" fontId="21" fillId="2" borderId="0" xfId="0" applyNumberFormat="1" applyFont="1" applyFill="1" applyAlignment="1">
      <alignment/>
    </xf>
    <xf numFmtId="0" fontId="5" fillId="2" borderId="1" xfId="0" applyFont="1" applyFill="1" applyBorder="1" applyAlignment="1">
      <alignment vertical="center"/>
    </xf>
    <xf numFmtId="0" fontId="6" fillId="2" borderId="1" xfId="0" applyFont="1" applyFill="1" applyBorder="1" applyAlignment="1">
      <alignment vertical="center"/>
    </xf>
    <xf numFmtId="182" fontId="5" fillId="2" borderId="1" xfId="0" applyNumberFormat="1" applyFont="1" applyFill="1" applyBorder="1" applyAlignment="1">
      <alignment horizontal="right" vertical="center"/>
    </xf>
    <xf numFmtId="182" fontId="5" fillId="2" borderId="1" xfId="0" applyNumberFormat="1" applyFont="1" applyFill="1" applyBorder="1" applyAlignment="1">
      <alignment horizontal="right"/>
    </xf>
    <xf numFmtId="3" fontId="5" fillId="2" borderId="0" xfId="0" applyNumberFormat="1" applyFont="1" applyFill="1" applyBorder="1" applyAlignment="1">
      <alignment/>
    </xf>
    <xf numFmtId="182" fontId="27" fillId="2" borderId="1" xfId="0" applyNumberFormat="1" applyFont="1" applyFill="1" applyBorder="1" applyAlignment="1">
      <alignment horizontal="right" wrapText="1"/>
    </xf>
    <xf numFmtId="182" fontId="26" fillId="2" borderId="0" xfId="0" applyNumberFormat="1" applyFont="1" applyFill="1" applyBorder="1" applyAlignment="1">
      <alignment horizontal="right" wrapText="1"/>
    </xf>
    <xf numFmtId="182" fontId="27" fillId="2" borderId="0" xfId="0" applyNumberFormat="1" applyFont="1" applyFill="1" applyBorder="1" applyAlignment="1">
      <alignment horizontal="right" wrapText="1"/>
    </xf>
    <xf numFmtId="182" fontId="26" fillId="2" borderId="2" xfId="0" applyNumberFormat="1" applyFont="1" applyFill="1" applyBorder="1" applyAlignment="1">
      <alignment horizontal="right" wrapText="1"/>
    </xf>
    <xf numFmtId="182" fontId="26" fillId="2" borderId="0" xfId="0" applyNumberFormat="1" applyFont="1" applyFill="1" applyBorder="1" applyAlignment="1">
      <alignment horizontal="right"/>
    </xf>
    <xf numFmtId="182" fontId="26" fillId="2" borderId="3" xfId="0" applyNumberFormat="1" applyFont="1" applyFill="1" applyBorder="1" applyAlignment="1">
      <alignment horizontal="right" wrapText="1"/>
    </xf>
    <xf numFmtId="4" fontId="5" fillId="2" borderId="1" xfId="0" applyNumberFormat="1" applyFont="1" applyFill="1" applyBorder="1" applyAlignment="1">
      <alignment horizontal="right" wrapText="1"/>
    </xf>
    <xf numFmtId="4" fontId="5" fillId="2" borderId="0" xfId="0" applyNumberFormat="1" applyFont="1" applyFill="1" applyBorder="1" applyAlignment="1">
      <alignment horizontal="right" wrapText="1"/>
    </xf>
    <xf numFmtId="4" fontId="9" fillId="2" borderId="0" xfId="0" applyNumberFormat="1" applyFont="1" applyFill="1" applyBorder="1" applyAlignment="1">
      <alignment horizontal="right" wrapText="1"/>
    </xf>
    <xf numFmtId="4" fontId="5" fillId="2" borderId="2" xfId="0" applyNumberFormat="1" applyFont="1" applyFill="1" applyBorder="1" applyAlignment="1">
      <alignment horizontal="right" wrapText="1"/>
    </xf>
    <xf numFmtId="4" fontId="5" fillId="2" borderId="3" xfId="0" applyNumberFormat="1" applyFont="1" applyFill="1" applyBorder="1" applyAlignment="1">
      <alignment horizontal="right" wrapText="1"/>
    </xf>
    <xf numFmtId="1" fontId="5" fillId="2" borderId="0" xfId="0" applyNumberFormat="1" applyFont="1" applyFill="1" applyBorder="1" applyAlignment="1">
      <alignment horizontal="right" wrapText="1"/>
    </xf>
    <xf numFmtId="1" fontId="5" fillId="2" borderId="3" xfId="0" applyNumberFormat="1" applyFont="1" applyFill="1" applyBorder="1" applyAlignment="1">
      <alignment horizontal="right" wrapText="1"/>
    </xf>
    <xf numFmtId="0" fontId="5" fillId="2" borderId="0" xfId="0" applyFont="1" applyFill="1" applyAlignment="1">
      <alignment wrapText="1"/>
    </xf>
    <xf numFmtId="0" fontId="21" fillId="2" borderId="0" xfId="0" applyFont="1" applyFill="1" applyBorder="1" applyAlignment="1">
      <alignment/>
    </xf>
    <xf numFmtId="4" fontId="5" fillId="2" borderId="0" xfId="0" applyNumberFormat="1" applyFont="1" applyFill="1" applyBorder="1" applyAlignment="1">
      <alignment horizontal="right"/>
    </xf>
    <xf numFmtId="0" fontId="12" fillId="2" borderId="0" xfId="0" applyFont="1" applyFill="1" applyBorder="1" applyAlignment="1">
      <alignment horizontal="left" wrapText="1"/>
    </xf>
    <xf numFmtId="3" fontId="24" fillId="2" borderId="0" xfId="0" applyNumberFormat="1" applyFont="1" applyFill="1" applyAlignment="1">
      <alignment/>
    </xf>
    <xf numFmtId="0" fontId="28" fillId="0" borderId="0" xfId="0" applyFont="1" applyFill="1" applyBorder="1" applyAlignment="1">
      <alignment vertical="top"/>
    </xf>
    <xf numFmtId="0" fontId="5" fillId="2" borderId="1" xfId="0" applyFont="1" applyFill="1" applyBorder="1" applyAlignment="1">
      <alignment horizontal="right" wrapText="1"/>
    </xf>
    <xf numFmtId="1" fontId="5" fillId="2" borderId="1" xfId="0" applyNumberFormat="1" applyFont="1" applyFill="1" applyBorder="1" applyAlignment="1">
      <alignment horizontal="right" wrapText="1"/>
    </xf>
    <xf numFmtId="3" fontId="1" fillId="0" borderId="0" xfId="0" applyNumberFormat="1" applyFont="1" applyFill="1" applyAlignment="1">
      <alignment/>
    </xf>
    <xf numFmtId="0" fontId="1" fillId="0" borderId="0" xfId="0" applyFont="1" applyAlignment="1">
      <alignment/>
    </xf>
    <xf numFmtId="0" fontId="13" fillId="0" borderId="0" xfId="0" applyFont="1" applyFill="1" applyBorder="1" applyAlignment="1">
      <alignment horizontal="left" vertical="top"/>
    </xf>
    <xf numFmtId="0" fontId="29" fillId="2" borderId="0" xfId="0" applyFont="1" applyFill="1" applyBorder="1" applyAlignment="1">
      <alignment horizontal="right" wrapText="1"/>
    </xf>
    <xf numFmtId="0" fontId="5" fillId="0" borderId="0" xfId="0" applyNumberFormat="1" applyFont="1" applyAlignment="1">
      <alignment/>
    </xf>
    <xf numFmtId="0" fontId="6" fillId="2" borderId="0" xfId="0" applyFont="1" applyFill="1" applyBorder="1" applyAlignment="1">
      <alignment horizontal="center" vertical="center" wrapText="1"/>
    </xf>
    <xf numFmtId="0" fontId="6" fillId="2" borderId="2" xfId="0" applyFont="1" applyFill="1" applyBorder="1" applyAlignment="1">
      <alignment horizontal="center" wrapText="1"/>
    </xf>
    <xf numFmtId="0" fontId="5" fillId="2" borderId="0" xfId="0" applyFont="1" applyFill="1" applyAlignment="1">
      <alignment horizontal="justify"/>
    </xf>
    <xf numFmtId="0" fontId="5"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center" wrapText="1"/>
    </xf>
    <xf numFmtId="0" fontId="12" fillId="2" borderId="0" xfId="0" applyFont="1" applyFill="1" applyAlignment="1">
      <alignment horizontal="left" wrapText="1"/>
    </xf>
    <xf numFmtId="0" fontId="6" fillId="0" borderId="2"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425"/>
        </c:manualLayout>
      </c:layout>
      <c:barChart>
        <c:barDir val="col"/>
        <c:grouping val="clustered"/>
        <c:varyColors val="0"/>
        <c:ser>
          <c:idx val="0"/>
          <c:order val="0"/>
          <c:tx>
            <c:strRef>
              <c:f>'C10F1'!$C$9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'C10F1'!$B$10:$B$44</c:f>
              <c:strCache/>
            </c:strRef>
          </c:cat>
          <c:val>
            <c:numRef>
              <c:f>'C10F1'!$C$10:$C$44</c:f>
              <c:numCache/>
            </c:numRef>
          </c:val>
        </c:ser>
        <c:axId val="37490663"/>
        <c:axId val="1871648"/>
      </c:barChart>
      <c:scatterChart>
        <c:scatterStyle val="lineMarker"/>
        <c:varyColors val="0"/>
        <c:ser>
          <c:idx val="1"/>
          <c:order val="1"/>
          <c:tx>
            <c:strRef>
              <c:f>'C10F1'!$D$9</c:f>
              <c:strCache>
                <c:ptCount val="1"/>
                <c:pt idx="0">
                  <c:v>Target 2008-2012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'C10F1'!$B$10:$B$44</c:f>
              <c:strCache/>
            </c:strRef>
          </c:xVal>
          <c:yVal>
            <c:numRef>
              <c:f>'C10F1'!$D$10:$D$44</c:f>
              <c:numCache/>
            </c:numRef>
          </c:yVal>
          <c:smooth val="0"/>
        </c:ser>
        <c:axId val="16844833"/>
        <c:axId val="17385770"/>
      </c:scatterChart>
      <c:catAx>
        <c:axId val="3749066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871648"/>
        <c:crosses val="autoZero"/>
        <c:auto val="1"/>
        <c:lblOffset val="0"/>
        <c:tickLblSkip val="1"/>
        <c:noMultiLvlLbl val="0"/>
      </c:catAx>
      <c:valAx>
        <c:axId val="1871648"/>
        <c:scaling>
          <c:orientation val="minMax"/>
          <c:max val="200"/>
          <c:min val="0"/>
        </c:scaling>
        <c:axPos val="l"/>
        <c:majorGridlines>
          <c:spPr>
            <a:ln w="3175">
              <a:solidFill/>
            </a:ln>
          </c:spPr>
        </c:majorGridlines>
        <c:delete val="0"/>
        <c:numFmt formatCode="0" sourceLinked="0"/>
        <c:majorTickMark val="none"/>
        <c:minorTickMark val="none"/>
        <c:tickLblPos val="nextTo"/>
        <c:crossAx val="37490663"/>
        <c:crossesAt val="1"/>
        <c:crossBetween val="between"/>
        <c:dispUnits/>
        <c:majorUnit val="25"/>
      </c:valAx>
      <c:valAx>
        <c:axId val="16844833"/>
        <c:scaling>
          <c:orientation val="minMax"/>
        </c:scaling>
        <c:axPos val="b"/>
        <c:delete val="1"/>
        <c:majorTickMark val="out"/>
        <c:minorTickMark val="none"/>
        <c:tickLblPos val="nextTo"/>
        <c:crossAx val="17385770"/>
        <c:crosses val="max"/>
        <c:crossBetween val="midCat"/>
        <c:dispUnits/>
      </c:valAx>
      <c:valAx>
        <c:axId val="17385770"/>
        <c:scaling>
          <c:orientation val="minMax"/>
          <c:min val="-40"/>
        </c:scaling>
        <c:axPos val="l"/>
        <c:delete val="1"/>
        <c:majorTickMark val="out"/>
        <c:minorTickMark val="none"/>
        <c:tickLblPos val="nextTo"/>
        <c:crossAx val="16844833"/>
        <c:crosses val="max"/>
        <c:crossBetween val="midCat"/>
        <c:dispUnits/>
        <c:majorUnit val="20"/>
      </c:valAx>
      <c:spPr>
        <a:noFill/>
        <a:ln>
          <a:noFill/>
        </a:ln>
      </c:spPr>
    </c:plotArea>
    <c:legend>
      <c:legendPos val="r"/>
      <c:layout>
        <c:manualLayout>
          <c:xMode val="edge"/>
          <c:yMode val="edge"/>
          <c:x val="0.58225"/>
          <c:y val="0.9145"/>
          <c:w val="0.34725"/>
          <c:h val="0.06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
        </c:manualLayout>
      </c:layout>
      <c:lineChart>
        <c:grouping val="standard"/>
        <c:varyColors val="0"/>
        <c:ser>
          <c:idx val="1"/>
          <c:order val="0"/>
          <c:tx>
            <c:strRef>
              <c:f>'C10F9'!$B$10</c:f>
              <c:strCache>
                <c:ptCount val="1"/>
                <c:pt idx="0">
                  <c:v>Emissions of ozone precursors from road transport (1 000 tonnes of ozone-forming potential) (left-hand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numRef>
          </c:cat>
          <c:val>
            <c:numRef>
              <c:f>'C10F9'!$C$10:$M$10</c:f>
              <c:numCache/>
            </c:numRef>
          </c:val>
          <c:smooth val="0"/>
        </c:ser>
        <c:ser>
          <c:idx val="2"/>
          <c:order val="2"/>
          <c:tx>
            <c:strRef>
              <c:f>'C10F9'!$B$12</c:f>
              <c:strCache>
                <c:ptCount val="1"/>
                <c:pt idx="0">
                  <c:v>Emissions of NOx from road vehicles (1 000 tonnes)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numRef>
          </c:cat>
          <c:val>
            <c:numRef>
              <c:f>'C10F9'!$C$12:$M$12</c:f>
              <c:numCache/>
            </c:numRef>
          </c:val>
          <c:smooth val="0"/>
        </c:ser>
        <c:ser>
          <c:idx val="3"/>
          <c:order val="3"/>
          <c:tx>
            <c:strRef>
              <c:f>'C10F9'!$B$13</c:f>
              <c:strCache>
                <c:ptCount val="1"/>
                <c:pt idx="0">
                  <c:v>Emissions of particulates &lt;10µm from road vehicles (1 000 tonnes) (left-hand scale)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numRef>
          </c:cat>
          <c:val>
            <c:numRef>
              <c:f>'C10F9'!$C$13:$M$13</c:f>
              <c:numCache/>
            </c:numRef>
          </c:val>
          <c:smooth val="0"/>
        </c:ser>
        <c:axId val="57916727"/>
        <c:axId val="51488496"/>
      </c:lineChart>
      <c:lineChart>
        <c:grouping val="standard"/>
        <c:varyColors val="0"/>
        <c:ser>
          <c:idx val="0"/>
          <c:order val="1"/>
          <c:tx>
            <c:strRef>
              <c:f>'C10F9'!$B$11</c:f>
              <c:strCache>
                <c:ptCount val="1"/>
                <c:pt idx="0">
                  <c:v>Greenhouse gas emissions from road transport (1 000 tonnes of CO2 equivalent) (right-hand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numRef>
          </c:cat>
          <c:val>
            <c:numRef>
              <c:f>'C10F9'!$C$11:$M$11</c:f>
              <c:numCache/>
            </c:numRef>
          </c:val>
          <c:smooth val="0"/>
        </c:ser>
        <c:axId val="60743281"/>
        <c:axId val="9818618"/>
      </c:lineChart>
      <c:catAx>
        <c:axId val="57916727"/>
        <c:scaling>
          <c:orientation val="minMax"/>
        </c:scaling>
        <c:axPos val="b"/>
        <c:delete val="0"/>
        <c:numFmt formatCode="General" sourceLinked="1"/>
        <c:majorTickMark val="in"/>
        <c:minorTickMark val="none"/>
        <c:tickLblPos val="low"/>
        <c:spPr>
          <a:ln w="3175">
            <a:solidFill/>
          </a:ln>
        </c:spPr>
        <c:crossAx val="51488496"/>
        <c:crosses val="autoZero"/>
        <c:auto val="1"/>
        <c:lblOffset val="100"/>
        <c:noMultiLvlLbl val="0"/>
      </c:catAx>
      <c:valAx>
        <c:axId val="51488496"/>
        <c:scaling>
          <c:orientation val="minMax"/>
        </c:scaling>
        <c:axPos val="l"/>
        <c:majorGridlines>
          <c:spPr>
            <a:ln w="3175">
              <a:solidFill/>
            </a:ln>
          </c:spPr>
        </c:majorGridlines>
        <c:delete val="0"/>
        <c:numFmt formatCode="#,##0" sourceLinked="0"/>
        <c:majorTickMark val="none"/>
        <c:minorTickMark val="none"/>
        <c:tickLblPos val="nextTo"/>
        <c:crossAx val="57916727"/>
        <c:crossesAt val="1"/>
        <c:crossBetween val="between"/>
        <c:dispUnits/>
        <c:majorUnit val="5000"/>
      </c:valAx>
      <c:catAx>
        <c:axId val="60743281"/>
        <c:scaling>
          <c:orientation val="minMax"/>
        </c:scaling>
        <c:axPos val="b"/>
        <c:delete val="1"/>
        <c:majorTickMark val="in"/>
        <c:minorTickMark val="none"/>
        <c:tickLblPos val="nextTo"/>
        <c:crossAx val="9818618"/>
        <c:crosses val="autoZero"/>
        <c:auto val="1"/>
        <c:lblOffset val="100"/>
        <c:noMultiLvlLbl val="0"/>
      </c:catAx>
      <c:valAx>
        <c:axId val="9818618"/>
        <c:scaling>
          <c:orientation val="minMax"/>
          <c:max val="1200000"/>
          <c:min val="0"/>
        </c:scaling>
        <c:axPos val="l"/>
        <c:delete val="0"/>
        <c:numFmt formatCode="#,##0" sourceLinked="0"/>
        <c:majorTickMark val="none"/>
        <c:minorTickMark val="none"/>
        <c:tickLblPos val="nextTo"/>
        <c:crossAx val="60743281"/>
        <c:crosses val="max"/>
        <c:crossBetween val="between"/>
        <c:dispUnits/>
        <c:majorUnit val="300000"/>
      </c:valAx>
      <c:spPr>
        <a:noFill/>
        <a:ln>
          <a:noFill/>
        </a:ln>
      </c:spPr>
    </c:plotArea>
    <c:legend>
      <c:legendPos val="b"/>
      <c:layout>
        <c:manualLayout>
          <c:xMode val="edge"/>
          <c:yMode val="edge"/>
          <c:x val="0.02425"/>
          <c:y val="0.749"/>
          <c:w val="0.94875"/>
          <c:h val="0.19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29"/>
          <c:y val="0.26875"/>
          <c:w val="0.21975"/>
          <c:h val="0.58275"/>
        </c:manualLayout>
      </c:layout>
      <c:pieChart>
        <c:varyColors val="1"/>
        <c:ser>
          <c:idx val="0"/>
          <c:order val="0"/>
          <c:tx>
            <c:strRef>
              <c:f>'C10F10'!$C$9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Manufacturing industries 
and construction
10.9%</a:t>
                    </a:r>
                  </a:p>
                </c:rich>
              </c:tx>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Industrial 
processes
1.8%</a:t>
                    </a:r>
                  </a:p>
                </c:rich>
              </c:tx>
              <c:numFmt formatCode="General" sourceLinked="1"/>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'C10F10'!$B$11:$B$18</c:f>
              <c:strCache/>
            </c:strRef>
          </c:cat>
          <c:val>
            <c:numRef>
              <c:f>'C10F10'!$C$11:$C$18</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725"/>
          <c:w val="0.931"/>
          <c:h val="0.94675"/>
        </c:manualLayout>
      </c:layout>
      <c:barChart>
        <c:barDir val="col"/>
        <c:grouping val="clustered"/>
        <c:varyColors val="0"/>
        <c:ser>
          <c:idx val="0"/>
          <c:order val="0"/>
          <c:tx>
            <c:strRef>
              <c:f>'C10F11'!$C$9</c:f>
              <c:strCache>
                <c:ptCount val="1"/>
                <c:pt idx="0">
                  <c:v>Freshwater resources per capita, 2006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'C10F11'!$B$53:$B$84</c:f>
              <c:strCache/>
            </c:strRef>
          </c:cat>
          <c:val>
            <c:numRef>
              <c:f>'C10F11'!$C$53:$C$84</c:f>
              <c:numCache/>
            </c:numRef>
          </c:val>
        </c:ser>
        <c:axId val="21258699"/>
        <c:axId val="57110564"/>
      </c:barChart>
      <c:scatterChart>
        <c:scatterStyle val="lineMarker"/>
        <c:varyColors val="0"/>
        <c:ser>
          <c:idx val="1"/>
          <c:order val="1"/>
          <c:tx>
            <c:strRef>
              <c:f>'C10F11'!$G$1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'C10F11'!$H$2</c:f>
                  <c:strCache>
                    <c:ptCount val="1"/>
                    <c:pt idx="0">
                      <c:v>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
              <c:tx>
                <c:strRef>
                  <c:f>'C10F11'!$H$3</c:f>
                  <c:strCache>
                    <c:ptCount val="1"/>
                    <c:pt idx="0">
                      <c:v>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2"/>
              <c:tx>
                <c:strRef>
                  <c:f>'C10F11'!$H$4</c:f>
                  <c:strCache>
                    <c:ptCount val="1"/>
                    <c:pt idx="0">
                      <c:v>10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3"/>
              <c:tx>
                <c:strRef>
                  <c:f>'C10F11'!$H$5</c:f>
                  <c:strCache>
                    <c:ptCount val="1"/>
                    <c:pt idx="0">
                      <c:v>15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4"/>
              <c:tx>
                <c:strRef>
                  <c:f>'C10F11'!$H$6</c:f>
                  <c:strCache>
                    <c:ptCount val="1"/>
                    <c:pt idx="0">
                      <c:v>20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5"/>
              <c:tx>
                <c:strRef>
                  <c:f>'C10F11'!$H$7</c:f>
                  <c:strCache>
                    <c:ptCount val="1"/>
                    <c:pt idx="0">
                      <c:v>25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6"/>
              <c:tx>
                <c:strRef>
                  <c:f>'C10F11'!$H$8</c:f>
                  <c:strCache>
                    <c:ptCount val="1"/>
                    <c:pt idx="0">
                      <c:v>560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7"/>
              <c:tx>
                <c:strRef>
                  <c:f>'C10F11'!$H$9</c:f>
                  <c:strCache>
                    <c:ptCount val="1"/>
                    <c:pt idx="0">
                      <c:v>565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8"/>
              <c:tx>
                <c:strRef>
                  <c:f>'C10F11'!$H$10</c:f>
                  <c:strCache>
                    <c:ptCount val="1"/>
                    <c:pt idx="0">
                      <c:v>570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'C10F11'!$F$2:$F$10</c:f>
              <c:numCache/>
            </c:numRef>
          </c:xVal>
          <c:yVal>
            <c:numRef>
              <c:f>'C10F11'!$G$2:$G$10</c:f>
              <c:numCache/>
            </c:numRef>
          </c:yVal>
          <c:smooth val="0"/>
        </c:ser>
        <c:ser>
          <c:idx val="2"/>
          <c:order val="2"/>
          <c:tx>
            <c:strRef>
              <c:f>'C10F11'!$O$1</c:f>
              <c:strCache>
                <c:ptCount val="1"/>
                <c:pt idx="0">
                  <c:v>cut-off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'C10F11'!$N$2:$N$3</c:f>
              <c:numCache/>
            </c:numRef>
          </c:xVal>
          <c:yVal>
            <c:numRef>
              <c:f>'C10F11'!$O$2:$O$3</c:f>
              <c:numCache/>
            </c:numRef>
          </c:yVal>
          <c:smooth val="0"/>
        </c:ser>
        <c:axId val="44233029"/>
        <c:axId val="62552942"/>
      </c:scatterChart>
      <c:catAx>
        <c:axId val="2125869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110564"/>
        <c:crosses val="autoZero"/>
        <c:auto val="1"/>
        <c:lblOffset val="0"/>
        <c:tickLblSkip val="1"/>
        <c:noMultiLvlLbl val="0"/>
      </c:catAx>
      <c:valAx>
        <c:axId val="57110564"/>
        <c:scaling>
          <c:orientation val="minMax"/>
          <c:max val="45"/>
          <c:min val="0"/>
        </c:scaling>
        <c:axPos val="l"/>
        <c:majorGridlines>
          <c:spPr>
            <a:ln w="3175">
              <a:solidFill/>
            </a:ln>
          </c:spPr>
        </c:majorGridlines>
        <c:delete val="0"/>
        <c:numFmt formatCode="#,##0" sourceLinked="0"/>
        <c:majorTickMark val="none"/>
        <c:minorTickMark val="none"/>
        <c:tickLblPos val="none"/>
        <c:crossAx val="21258699"/>
        <c:crossesAt val="1"/>
        <c:crossBetween val="between"/>
        <c:dispUnits/>
        <c:majorUnit val="5"/>
      </c:valAx>
      <c:valAx>
        <c:axId val="44233029"/>
        <c:scaling>
          <c:orientation val="minMax"/>
          <c:max val="1"/>
          <c:min val="0"/>
        </c:scaling>
        <c:axPos val="b"/>
        <c:delete val="0"/>
        <c:numFmt formatCode="General" sourceLinked="1"/>
        <c:majorTickMark val="none"/>
        <c:minorTickMark val="none"/>
        <c:tickLblPos val="none"/>
        <c:spPr>
          <a:ln w="3175">
            <a:noFill/>
          </a:ln>
        </c:spPr>
        <c:crossAx val="62552942"/>
        <c:crosses val="max"/>
        <c:crossBetween val="midCat"/>
        <c:dispUnits/>
      </c:valAx>
      <c:valAx>
        <c:axId val="62552942"/>
        <c:scaling>
          <c:orientation val="minMax"/>
        </c:scaling>
        <c:axPos val="l"/>
        <c:delete val="1"/>
        <c:majorTickMark val="out"/>
        <c:minorTickMark val="none"/>
        <c:tickLblPos val="nextTo"/>
        <c:crossAx val="44233029"/>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'C10F12'!$C$9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'C10F12'!$B$10:$B$36</c:f>
              <c:strCache/>
            </c:strRef>
          </c:cat>
          <c:val>
            <c:numRef>
              <c:f>'C10F12'!$C$10:$C$36</c:f>
              <c:numCache/>
            </c:numRef>
          </c:val>
        </c:ser>
        <c:axId val="26105567"/>
        <c:axId val="33623512"/>
      </c:barChart>
      <c:catAx>
        <c:axId val="2610556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3623512"/>
        <c:crosses val="autoZero"/>
        <c:auto val="1"/>
        <c:lblOffset val="0"/>
        <c:tickLblSkip val="1"/>
        <c:noMultiLvlLbl val="0"/>
      </c:catAx>
      <c:valAx>
        <c:axId val="33623512"/>
        <c:scaling>
          <c:orientation val="minMax"/>
          <c:max val="100"/>
          <c:min val="0"/>
        </c:scaling>
        <c:axPos val="l"/>
        <c:majorGridlines>
          <c:spPr>
            <a:ln w="3175">
              <a:solidFill/>
            </a:ln>
          </c:spPr>
        </c:majorGridlines>
        <c:delete val="0"/>
        <c:numFmt formatCode="#,##0" sourceLinked="0"/>
        <c:majorTickMark val="none"/>
        <c:minorTickMark val="none"/>
        <c:tickLblPos val="nextTo"/>
        <c:crossAx val="2610556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075"/>
        </c:manualLayout>
      </c:layout>
      <c:barChart>
        <c:barDir val="col"/>
        <c:grouping val="stacked"/>
        <c:varyColors val="0"/>
        <c:ser>
          <c:idx val="0"/>
          <c:order val="0"/>
          <c:tx>
            <c:strRef>
              <c:f>'C10F13'!$C$10</c:f>
              <c:strCache>
                <c:ptCount val="1"/>
                <c:pt idx="0">
                  <c:v>Hazardous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'C10F13'!$B$11:$B$13</c:f>
              <c:strCache/>
            </c:strRef>
          </c:cat>
          <c:val>
            <c:numRef>
              <c:f>'C10F13'!$C$11:$C$13</c:f>
              <c:numCache/>
            </c:numRef>
          </c:val>
        </c:ser>
        <c:ser>
          <c:idx val="1"/>
          <c:order val="1"/>
          <c:tx>
            <c:strRef>
              <c:f>'C10F13'!$D$10</c:f>
              <c:strCache>
                <c:ptCount val="1"/>
                <c:pt idx="0">
                  <c:v>Non-hazardous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'C10F13'!$B$11:$B$13</c:f>
              <c:strCache/>
            </c:strRef>
          </c:cat>
          <c:val>
            <c:numRef>
              <c:f>'C10F13'!$D$11:$D$13</c:f>
              <c:numCache/>
            </c:numRef>
          </c:val>
        </c:ser>
        <c:overlap val="100"/>
        <c:axId val="34176153"/>
        <c:axId val="39149922"/>
      </c:barChart>
      <c:catAx>
        <c:axId val="34176153"/>
        <c:scaling>
          <c:orientation val="minMax"/>
        </c:scaling>
        <c:axPos val="b"/>
        <c:delete val="0"/>
        <c:numFmt formatCode="General" sourceLinked="1"/>
        <c:majorTickMark val="in"/>
        <c:minorTickMark val="none"/>
        <c:tickLblPos val="nextTo"/>
        <c:crossAx val="39149922"/>
        <c:crosses val="autoZero"/>
        <c:auto val="1"/>
        <c:lblOffset val="0"/>
        <c:tickLblSkip val="1"/>
        <c:noMultiLvlLbl val="0"/>
      </c:catAx>
      <c:valAx>
        <c:axId val="39149922"/>
        <c:scaling>
          <c:orientation val="minMax"/>
          <c:max val="1000"/>
          <c:min val="0"/>
        </c:scaling>
        <c:axPos val="l"/>
        <c:majorGridlines>
          <c:spPr>
            <a:ln w="3175">
              <a:solidFill/>
            </a:ln>
          </c:spPr>
        </c:majorGridlines>
        <c:delete val="0"/>
        <c:numFmt formatCode="#,##0" sourceLinked="0"/>
        <c:majorTickMark val="none"/>
        <c:minorTickMark val="none"/>
        <c:tickLblPos val="nextTo"/>
        <c:crossAx val="34176153"/>
        <c:crossesAt val="1"/>
        <c:crossBetween val="between"/>
        <c:dispUnits/>
        <c:majorUnit val="250"/>
        <c:minorUnit val="50"/>
      </c:valAx>
      <c:spPr>
        <a:noFill/>
        <a:ln>
          <a:noFill/>
        </a:ln>
      </c:spPr>
    </c:plotArea>
    <c:legend>
      <c:legendPos val="b"/>
      <c:layout>
        <c:manualLayout>
          <c:xMode val="edge"/>
          <c:yMode val="edge"/>
          <c:x val="0.4565"/>
          <c:y val="0.866"/>
          <c:w val="0.15025"/>
          <c:h val="0.134"/>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7815"/>
        </c:manualLayout>
      </c:layout>
      <c:areaChart>
        <c:grouping val="stacked"/>
        <c:varyColors val="0"/>
        <c:ser>
          <c:idx val="1"/>
          <c:order val="0"/>
          <c:tx>
            <c:strRef>
              <c:f>'C10F14'!$B$12</c:f>
              <c:strCache>
                <c:ptCount val="1"/>
                <c:pt idx="0">
                  <c:v>Municipal waste landfilled</c:v>
                </c:pt>
              </c:strCache>
            </c:strRef>
          </c:tx>
          <c:spPr>
            <a:solidFill>
              <a:srgbClr val="DEDFEF"/>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numRef>
          </c:cat>
          <c:val>
            <c:numRef>
              <c:f>'C10F14'!$C$12:$M$12</c:f>
              <c:numCache/>
            </c:numRef>
          </c:val>
        </c:ser>
        <c:ser>
          <c:idx val="2"/>
          <c:order val="1"/>
          <c:tx>
            <c:strRef>
              <c:f>'C10F14'!$B$13</c:f>
              <c:strCache>
                <c:ptCount val="1"/>
                <c:pt idx="0">
                  <c:v>Municipal waste incinerated</c:v>
                </c:pt>
              </c:strCache>
            </c:strRef>
          </c:tx>
          <c:spPr>
            <a:solidFill>
              <a:srgbClr val="A8AED9"/>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numRef>
          </c:cat>
          <c:val>
            <c:numRef>
              <c:f>'C10F14'!$C$13:$M$13</c:f>
              <c:numCache/>
            </c:numRef>
          </c:val>
        </c:ser>
        <c:ser>
          <c:idx val="3"/>
          <c:order val="2"/>
          <c:tx>
            <c:strRef>
              <c:f>'C10F14'!$B$14</c:f>
              <c:strCache>
                <c:ptCount val="1"/>
                <c:pt idx="0">
                  <c:v>Municipal waste other treatment (e.g. recycling, composting)</c:v>
                </c:pt>
              </c:strCache>
            </c:strRef>
          </c:tx>
          <c:spPr>
            <a:solidFill>
              <a:srgbClr val="7A85C2"/>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numRef>
          </c:cat>
          <c:val>
            <c:numRef>
              <c:f>'C10F14'!$C$14:$M$14</c:f>
              <c:numCache/>
            </c:numRef>
          </c:val>
        </c:ser>
        <c:axId val="16804979"/>
        <c:axId val="17027084"/>
      </c:areaChart>
      <c:catAx>
        <c:axId val="16804979"/>
        <c:scaling>
          <c:orientation val="minMax"/>
        </c:scaling>
        <c:axPos val="b"/>
        <c:delete val="0"/>
        <c:numFmt formatCode="General" sourceLinked="1"/>
        <c:majorTickMark val="in"/>
        <c:minorTickMark val="none"/>
        <c:tickLblPos val="nextTo"/>
        <c:crossAx val="17027084"/>
        <c:crosses val="autoZero"/>
        <c:auto val="1"/>
        <c:lblOffset val="0"/>
        <c:tickLblSkip val="1"/>
        <c:noMultiLvlLbl val="0"/>
      </c:catAx>
      <c:valAx>
        <c:axId val="17027084"/>
        <c:scaling>
          <c:orientation val="minMax"/>
          <c:max val="600"/>
          <c:min val="0"/>
        </c:scaling>
        <c:axPos val="l"/>
        <c:majorGridlines>
          <c:spPr>
            <a:ln w="3175">
              <a:solidFill/>
            </a:ln>
          </c:spPr>
        </c:majorGridlines>
        <c:delete val="0"/>
        <c:numFmt formatCode="#,##0" sourceLinked="0"/>
        <c:majorTickMark val="none"/>
        <c:minorTickMark val="none"/>
        <c:tickLblPos val="nextTo"/>
        <c:crossAx val="16804979"/>
        <c:crossesAt val="1"/>
        <c:crossBetween val="midCat"/>
        <c:dispUnits/>
        <c:majorUnit val="100"/>
      </c:valAx>
      <c:spPr>
        <a:noFill/>
        <a:ln>
          <a:noFill/>
        </a:ln>
      </c:spPr>
    </c:plotArea>
    <c:legend>
      <c:legendPos val="b"/>
      <c:layout>
        <c:manualLayout>
          <c:xMode val="edge"/>
          <c:yMode val="edge"/>
          <c:x val="0.0795"/>
          <c:y val="0.8045"/>
          <c:w val="0.84525"/>
          <c:h val="0.19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0.7955"/>
        </c:manualLayout>
      </c:layout>
      <c:lineChart>
        <c:grouping val="standard"/>
        <c:varyColors val="0"/>
        <c:ser>
          <c:idx val="1"/>
          <c:order val="0"/>
          <c:tx>
            <c:strRef>
              <c:f>'C10F15'!$B$10</c:f>
              <c:strCache>
                <c:ptCount val="1"/>
                <c:pt idx="0">
                  <c:v>Resource productivity</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numRef>
          </c:cat>
          <c:val>
            <c:numRef>
              <c:f>'C10F15'!$C$10:$Q$10</c:f>
              <c:numCache/>
            </c:numRef>
          </c:val>
          <c:smooth val="0"/>
        </c:ser>
        <c:ser>
          <c:idx val="2"/>
          <c:order val="1"/>
          <c:tx>
            <c:strRef>
              <c:f>'C10F15'!$B$12</c:f>
              <c:strCache>
                <c:ptCount val="1"/>
                <c:pt idx="0">
                  <c:v>Gross domestic product (GDP)</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numRef>
          </c:cat>
          <c:val>
            <c:numRef>
              <c:f>'C10F15'!$C$12:$Q$12</c:f>
              <c:numCache/>
            </c:numRef>
          </c:val>
          <c:smooth val="0"/>
        </c:ser>
        <c:ser>
          <c:idx val="0"/>
          <c:order val="2"/>
          <c:tx>
            <c:strRef>
              <c:f>'C10F15'!$B$11</c:f>
              <c:strCache>
                <c:ptCount val="1"/>
                <c:pt idx="0">
                  <c:v>Domestic material consumption (DMC)</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numRef>
          </c:cat>
          <c:val>
            <c:numRef>
              <c:f>'C10F15'!$C$11:$Q$11</c:f>
              <c:numCache/>
            </c:numRef>
          </c:val>
          <c:smooth val="0"/>
        </c:ser>
        <c:axId val="19026029"/>
        <c:axId val="37016534"/>
      </c:lineChart>
      <c:catAx>
        <c:axId val="19026029"/>
        <c:scaling>
          <c:orientation val="minMax"/>
        </c:scaling>
        <c:axPos val="b"/>
        <c:delete val="0"/>
        <c:numFmt formatCode="General" sourceLinked="1"/>
        <c:majorTickMark val="in"/>
        <c:minorTickMark val="none"/>
        <c:tickLblPos val="low"/>
        <c:crossAx val="37016534"/>
        <c:crossesAt val="100"/>
        <c:auto val="1"/>
        <c:lblOffset val="100"/>
        <c:noMultiLvlLbl val="0"/>
      </c:catAx>
      <c:valAx>
        <c:axId val="37016534"/>
        <c:scaling>
          <c:orientation val="minMax"/>
          <c:max val="140"/>
          <c:min val="80"/>
        </c:scaling>
        <c:axPos val="l"/>
        <c:majorGridlines>
          <c:spPr>
            <a:ln w="3175">
              <a:solidFill/>
            </a:ln>
          </c:spPr>
        </c:majorGridlines>
        <c:delete val="0"/>
        <c:numFmt formatCode="0" sourceLinked="0"/>
        <c:majorTickMark val="none"/>
        <c:minorTickMark val="none"/>
        <c:tickLblPos val="nextTo"/>
        <c:crossAx val="19026029"/>
        <c:crossesAt val="1"/>
        <c:crossBetween val="between"/>
        <c:dispUnits/>
        <c:majorUnit val="20"/>
        <c:minorUnit val="2"/>
      </c:valAx>
      <c:spPr>
        <a:noFill/>
        <a:ln>
          <a:noFill/>
        </a:ln>
      </c:spPr>
    </c:plotArea>
    <c:legend>
      <c:legendPos val="b"/>
      <c:layout>
        <c:manualLayout>
          <c:xMode val="edge"/>
          <c:yMode val="edge"/>
          <c:x val="0.3485"/>
          <c:y val="0.822"/>
          <c:w val="0.374"/>
          <c:h val="0.17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625"/>
          <c:h val="1"/>
        </c:manualLayout>
      </c:layout>
      <c:barChart>
        <c:barDir val="col"/>
        <c:grouping val="clustered"/>
        <c:varyColors val="0"/>
        <c:ser>
          <c:idx val="0"/>
          <c:order val="0"/>
          <c:tx>
            <c:strRef>
              <c:f>'C10F16'!$C$10</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'C10F16'!$B$11:$B$36</c:f>
              <c:strCache/>
            </c:strRef>
          </c:cat>
          <c:val>
            <c:numRef>
              <c:f>'C10F16'!$C$11:$C$36</c:f>
              <c:numCache/>
            </c:numRef>
          </c:val>
        </c:ser>
        <c:ser>
          <c:idx val="1"/>
          <c:order val="1"/>
          <c:tx>
            <c:strRef>
              <c:f>'C10F16'!$D$10</c:f>
              <c:strCache>
                <c:ptCount val="1"/>
                <c:pt idx="0">
                  <c:v>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'C10F16'!$B$11:$B$36</c:f>
              <c:strCache/>
            </c:strRef>
          </c:cat>
          <c:val>
            <c:numRef>
              <c:f>'C10F16'!$D$11:$D$36</c:f>
              <c:numCache/>
            </c:numRef>
          </c:val>
        </c:ser>
        <c:axId val="64713351"/>
        <c:axId val="45549248"/>
      </c:barChart>
      <c:catAx>
        <c:axId val="6471335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5549248"/>
        <c:crosses val="autoZero"/>
        <c:auto val="1"/>
        <c:lblOffset val="0"/>
        <c:tickLblSkip val="1"/>
        <c:noMultiLvlLbl val="0"/>
      </c:catAx>
      <c:valAx>
        <c:axId val="45549248"/>
        <c:scaling>
          <c:orientation val="minMax"/>
          <c:max val="2"/>
          <c:min val="0"/>
        </c:scaling>
        <c:axPos val="l"/>
        <c:majorGridlines>
          <c:spPr>
            <a:ln w="3175">
              <a:solidFill/>
            </a:ln>
          </c:spPr>
        </c:majorGridlines>
        <c:delete val="0"/>
        <c:numFmt formatCode="#,##0.0" sourceLinked="0"/>
        <c:majorTickMark val="none"/>
        <c:minorTickMark val="none"/>
        <c:tickLblPos val="nextTo"/>
        <c:crossAx val="64713351"/>
        <c:crossesAt val="1"/>
        <c:crossBetween val="between"/>
        <c:dispUnits/>
        <c:majorUnit val="0.5"/>
      </c:valAx>
      <c:spPr>
        <a:noFill/>
        <a:ln>
          <a:noFill/>
        </a:ln>
      </c:spPr>
    </c:plotArea>
    <c:legend>
      <c:legendPos val="r"/>
      <c:layout>
        <c:manualLayout>
          <c:xMode val="edge"/>
          <c:yMode val="edge"/>
          <c:x val="0.36475"/>
          <c:y val="0.9425"/>
          <c:w val="0.21475"/>
          <c:h val="0.05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5675"/>
          <c:w val="0.985"/>
          <c:h val="0.6375"/>
        </c:manualLayout>
      </c:layout>
      <c:lineChart>
        <c:grouping val="standard"/>
        <c:varyColors val="0"/>
        <c:ser>
          <c:idx val="3"/>
          <c:order val="0"/>
          <c:tx>
            <c:strRef>
              <c:f>'C10F17'!$B$13</c:f>
              <c:strCache>
                <c:ptCount val="1"/>
                <c:pt idx="0">
                  <c:v>Toxic chemicals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'C10F17'!$C$13:$M$13</c:f>
              <c:numCache/>
            </c:numRef>
          </c:val>
          <c:smooth val="0"/>
        </c:ser>
        <c:ser>
          <c:idx val="4"/>
          <c:order val="1"/>
          <c:tx>
            <c:strRef>
              <c:f>'C10F17'!$B$14</c:f>
              <c:strCache>
                <c:ptCount val="1"/>
                <c:pt idx="0">
                  <c:v>Harmful chemicals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'C10F17'!$C$14:$M$14</c:f>
              <c:numCache/>
            </c:numRef>
          </c:val>
          <c:smooth val="0"/>
        </c:ser>
        <c:ser>
          <c:idx val="1"/>
          <c:order val="2"/>
          <c:tx>
            <c:strRef>
              <c:f>'C10F17'!$B$10</c:f>
              <c:strCache>
                <c:ptCount val="1"/>
                <c:pt idx="0">
                  <c:v>CMR - chemicals (left-hand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'C10F17'!$C$10:$M$10</c:f>
              <c:numCache/>
            </c:numRef>
          </c:val>
          <c:smooth val="0"/>
        </c:ser>
        <c:ser>
          <c:idx val="0"/>
          <c:order val="3"/>
          <c:tx>
            <c:strRef>
              <c:f>'C10F17'!$B$12</c:f>
              <c:strCache>
                <c:ptCount val="1"/>
                <c:pt idx="0">
                  <c:v>Very toxic chemicals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'C10F17'!$C$12:$M$12</c:f>
              <c:numCache/>
            </c:numRef>
          </c:val>
          <c:smooth val="0"/>
        </c:ser>
        <c:ser>
          <c:idx val="2"/>
          <c:order val="4"/>
          <c:tx>
            <c:strRef>
              <c:f>'C10F17'!$B$11</c:f>
              <c:strCache>
                <c:ptCount val="1"/>
                <c:pt idx="0">
                  <c:v>Chronic toxic chemicals (left-hand scale)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'C10F17'!$C$11:$M$11</c:f>
              <c:numCache/>
            </c:numRef>
          </c:val>
          <c:smooth val="0"/>
        </c:ser>
        <c:axId val="7290049"/>
        <c:axId val="65610442"/>
      </c:lineChart>
      <c:lineChart>
        <c:grouping val="standard"/>
        <c:varyColors val="0"/>
        <c:ser>
          <c:idx val="5"/>
          <c:order val="5"/>
          <c:tx>
            <c:strRef>
              <c:f>'C10F17'!$B$15</c:f>
              <c:strCache>
                <c:ptCount val="1"/>
                <c:pt idx="0">
                  <c:v>All toxic industrial chemicals (right-hand scale)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numRef>
          </c:cat>
          <c:val>
            <c:numRef>
              <c:f>'C10F17'!$C$15:$M$15</c:f>
              <c:numCache/>
            </c:numRef>
          </c:val>
          <c:smooth val="0"/>
        </c:ser>
        <c:axId val="53623067"/>
        <c:axId val="12845556"/>
      </c:lineChart>
      <c:catAx>
        <c:axId val="7290049"/>
        <c:scaling>
          <c:orientation val="minMax"/>
        </c:scaling>
        <c:axPos val="b"/>
        <c:delete val="0"/>
        <c:numFmt formatCode="General" sourceLinked="1"/>
        <c:majorTickMark val="in"/>
        <c:minorTickMark val="none"/>
        <c:tickLblPos val="low"/>
        <c:crossAx val="65610442"/>
        <c:crossesAt val="0"/>
        <c:auto val="1"/>
        <c:lblOffset val="100"/>
        <c:noMultiLvlLbl val="0"/>
      </c:catAx>
      <c:valAx>
        <c:axId val="65610442"/>
        <c:scaling>
          <c:orientation val="minMax"/>
          <c:max val="80"/>
          <c:min val="0"/>
        </c:scaling>
        <c:axPos val="l"/>
        <c:majorGridlines>
          <c:spPr>
            <a:ln w="3175">
              <a:solidFill/>
            </a:ln>
          </c:spPr>
        </c:majorGridlines>
        <c:delete val="0"/>
        <c:numFmt formatCode="0" sourceLinked="0"/>
        <c:majorTickMark val="none"/>
        <c:minorTickMark val="none"/>
        <c:tickLblPos val="nextTo"/>
        <c:crossAx val="7290049"/>
        <c:crossesAt val="1"/>
        <c:crossBetween val="between"/>
        <c:dispUnits/>
        <c:majorUnit val="20"/>
      </c:valAx>
      <c:catAx>
        <c:axId val="53623067"/>
        <c:scaling>
          <c:orientation val="minMax"/>
        </c:scaling>
        <c:axPos val="b"/>
        <c:delete val="1"/>
        <c:majorTickMark val="in"/>
        <c:minorTickMark val="none"/>
        <c:tickLblPos val="nextTo"/>
        <c:crossAx val="12845556"/>
        <c:crosses val="autoZero"/>
        <c:auto val="1"/>
        <c:lblOffset val="100"/>
        <c:noMultiLvlLbl val="0"/>
      </c:catAx>
      <c:valAx>
        <c:axId val="12845556"/>
        <c:scaling>
          <c:orientation val="minMax"/>
        </c:scaling>
        <c:axPos val="l"/>
        <c:delete val="0"/>
        <c:numFmt formatCode="0" sourceLinked="0"/>
        <c:majorTickMark val="none"/>
        <c:minorTickMark val="none"/>
        <c:tickLblPos val="nextTo"/>
        <c:crossAx val="53623067"/>
        <c:crosses val="max"/>
        <c:crossBetween val="between"/>
        <c:dispUnits/>
        <c:majorUnit val="50"/>
      </c:valAx>
      <c:spPr>
        <a:noFill/>
        <a:ln>
          <a:noFill/>
        </a:ln>
      </c:spPr>
    </c:plotArea>
    <c:legend>
      <c:legendPos val="b"/>
      <c:layout>
        <c:manualLayout>
          <c:xMode val="edge"/>
          <c:yMode val="edge"/>
          <c:x val="0.19425"/>
          <c:y val="0.702"/>
          <c:w val="0.6145"/>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
          <c:y val="0.17325"/>
          <c:w val="0.27325"/>
          <c:h val="0.71725"/>
        </c:manualLayout>
      </c:layout>
      <c:pieChart>
        <c:varyColors val="1"/>
        <c:ser>
          <c:idx val="0"/>
          <c:order val="0"/>
          <c:tx>
            <c:strRef>
              <c:f>'C10F18'!$C$9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'C10F18'!$B$10:$B$13</c:f>
              <c:strCache/>
            </c:strRef>
          </c:cat>
          <c:val>
            <c:numRef>
              <c:f>'C10F18'!$C$10:$C$13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
          <c:w val="0.96975"/>
          <c:h val="1"/>
        </c:manualLayout>
      </c:layout>
      <c:lineChart>
        <c:grouping val="standard"/>
        <c:varyColors val="0"/>
        <c:ser>
          <c:idx val="1"/>
          <c:order val="0"/>
          <c:tx>
            <c:strRef>
              <c:f>'C10F2'!$B$10</c:f>
              <c:strCache>
                <c:ptCount val="1"/>
                <c:pt idx="0">
                  <c:v>Greenhouse gas emissions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'C10F2'!$C$9:$M$9</c:f>
              <c:numCache/>
            </c:numRef>
          </c:cat>
          <c:val>
            <c:numRef>
              <c:f>'C10F2'!$C$10:$M$10</c:f>
              <c:numCache/>
            </c:numRef>
          </c:val>
          <c:smooth val="0"/>
        </c:ser>
        <c:axId val="22254203"/>
        <c:axId val="66070100"/>
      </c:lineChart>
      <c:catAx>
        <c:axId val="22254203"/>
        <c:scaling>
          <c:orientation val="minMax"/>
        </c:scaling>
        <c:axPos val="b"/>
        <c:delete val="0"/>
        <c:numFmt formatCode="General" sourceLinked="1"/>
        <c:majorTickMark val="in"/>
        <c:minorTickMark val="none"/>
        <c:tickLblPos val="low"/>
        <c:crossAx val="66070100"/>
        <c:crossesAt val="0"/>
        <c:auto val="1"/>
        <c:lblOffset val="100"/>
        <c:noMultiLvlLbl val="0"/>
      </c:catAx>
      <c:valAx>
        <c:axId val="66070100"/>
        <c:scaling>
          <c:orientation val="minMax"/>
          <c:max val="100"/>
          <c:min val="85"/>
        </c:scaling>
        <c:axPos val="l"/>
        <c:majorGridlines>
          <c:spPr>
            <a:ln w="3175">
              <a:solidFill/>
            </a:ln>
          </c:spPr>
        </c:majorGridlines>
        <c:delete val="0"/>
        <c:numFmt formatCode="0" sourceLinked="0"/>
        <c:majorTickMark val="none"/>
        <c:minorTickMark val="none"/>
        <c:tickLblPos val="nextTo"/>
        <c:crossAx val="22254203"/>
        <c:crossesAt val="1"/>
        <c:crossBetween val="between"/>
        <c:dispUnits/>
        <c:majorUnit val="5"/>
        <c:min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6"/>
          <c:y val="0.17375"/>
          <c:w val="0.268"/>
          <c:h val="0.70225"/>
        </c:manualLayout>
      </c:layout>
      <c:pieChart>
        <c:varyColors val="1"/>
        <c:ser>
          <c:idx val="0"/>
          <c:order val="0"/>
          <c:tx>
            <c:strRef>
              <c:f>'C10F19'!$C$9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'C10F19'!$B$10:$B$13</c:f>
              <c:strCache/>
            </c:strRef>
          </c:cat>
          <c:val>
            <c:numRef>
              <c:f>'C10F19'!$C$10:$C$13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75"/>
          <c:y val="0.0855"/>
          <c:w val="0.27175"/>
          <c:h val="0.726"/>
        </c:manualLayout>
      </c:layout>
      <c:pieChart>
        <c:varyColors val="1"/>
        <c:ser>
          <c:idx val="0"/>
          <c:order val="0"/>
          <c:tx>
            <c:strRef>
              <c:f>'C10F20'!$C$9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'C10F20'!$B$10:$B$13</c:f>
              <c:strCache/>
            </c:strRef>
          </c:cat>
          <c:val>
            <c:numRef>
              <c:f>'C10F20'!$C$10:$C$13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'C10F21'!$C$9</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'C10F21'!$B$10:$B$38</c:f>
              <c:strCache/>
            </c:strRef>
          </c:cat>
          <c:val>
            <c:numRef>
              <c:f>'C10F21'!$C$10:$C$38</c:f>
              <c:numCache/>
            </c:numRef>
          </c:val>
        </c:ser>
        <c:axId val="48501141"/>
        <c:axId val="33857086"/>
      </c:barChart>
      <c:catAx>
        <c:axId val="4850114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3857086"/>
        <c:crosses val="autoZero"/>
        <c:auto val="1"/>
        <c:lblOffset val="0"/>
        <c:tickLblSkip val="1"/>
        <c:noMultiLvlLbl val="0"/>
      </c:catAx>
      <c:valAx>
        <c:axId val="33857086"/>
        <c:scaling>
          <c:orientation val="minMax"/>
          <c:max val="40"/>
          <c:min val="0"/>
        </c:scaling>
        <c:axPos val="l"/>
        <c:majorGridlines>
          <c:spPr>
            <a:ln w="3175">
              <a:solidFill/>
            </a:ln>
          </c:spPr>
        </c:majorGridlines>
        <c:delete val="0"/>
        <c:numFmt formatCode="#,##0" sourceLinked="0"/>
        <c:majorTickMark val="none"/>
        <c:minorTickMark val="none"/>
        <c:tickLblPos val="nextTo"/>
        <c:crossAx val="48501141"/>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1"/>
        </c:manualLayout>
      </c:layout>
      <c:lineChart>
        <c:grouping val="standard"/>
        <c:varyColors val="0"/>
        <c:ser>
          <c:idx val="1"/>
          <c:order val="0"/>
          <c:tx>
            <c:strRef>
              <c:f>'C10F22'!$B$10</c:f>
              <c:strCache>
                <c:ptCount val="1"/>
                <c:pt idx="0">
                  <c:v>Farmland birds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'C10F22'!$C$9:$R$9</c:f>
              <c:numCache/>
            </c:numRef>
          </c:cat>
          <c:val>
            <c:numRef>
              <c:f>'C10F22'!$C$10:$R$10</c:f>
              <c:numCache/>
            </c:numRef>
          </c:val>
          <c:smooth val="0"/>
        </c:ser>
        <c:axId val="36278319"/>
        <c:axId val="58069416"/>
      </c:lineChart>
      <c:catAx>
        <c:axId val="36278319"/>
        <c:scaling>
          <c:orientation val="minMax"/>
        </c:scaling>
        <c:axPos val="b"/>
        <c:delete val="0"/>
        <c:numFmt formatCode="General" sourceLinked="1"/>
        <c:majorTickMark val="in"/>
        <c:minorTickMark val="none"/>
        <c:tickLblPos val="low"/>
        <c:crossAx val="58069416"/>
        <c:crossesAt val="70"/>
        <c:auto val="1"/>
        <c:lblOffset val="100"/>
        <c:noMultiLvlLbl val="0"/>
      </c:catAx>
      <c:valAx>
        <c:axId val="58069416"/>
        <c:scaling>
          <c:orientation val="minMax"/>
          <c:max val="110"/>
          <c:min val="70"/>
        </c:scaling>
        <c:axPos val="l"/>
        <c:majorGridlines>
          <c:spPr>
            <a:ln w="3175">
              <a:solidFill/>
            </a:ln>
          </c:spPr>
        </c:majorGridlines>
        <c:delete val="0"/>
        <c:numFmt formatCode="0" sourceLinked="0"/>
        <c:majorTickMark val="none"/>
        <c:minorTickMark val="none"/>
        <c:tickLblPos val="nextTo"/>
        <c:crossAx val="36278319"/>
        <c:crossesAt val="1"/>
        <c:crossBetween val="between"/>
        <c:dispUnits/>
        <c:majorUnit val="10"/>
        <c:min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
          <c:h val="0.92875"/>
        </c:manualLayout>
      </c:layout>
      <c:barChart>
        <c:barDir val="col"/>
        <c:grouping val="clustered"/>
        <c:varyColors val="0"/>
        <c:ser>
          <c:idx val="0"/>
          <c:order val="0"/>
          <c:tx>
            <c:strRef>
              <c:f>'C10F23'!$C$10</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'C10F23'!$B$11:$B$41</c:f>
              <c:strCache/>
            </c:strRef>
          </c:cat>
          <c:val>
            <c:numRef>
              <c:f>'C10F23'!$C$11:$C$41</c:f>
              <c:numCache/>
            </c:numRef>
          </c:val>
        </c:ser>
        <c:axId val="52862697"/>
        <c:axId val="6002226"/>
      </c:barChart>
      <c:catAx>
        <c:axId val="5286269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02226"/>
        <c:crosses val="autoZero"/>
        <c:auto val="1"/>
        <c:lblOffset val="0"/>
        <c:tickLblSkip val="1"/>
        <c:noMultiLvlLbl val="0"/>
      </c:catAx>
      <c:valAx>
        <c:axId val="6002226"/>
        <c:scaling>
          <c:orientation val="minMax"/>
          <c:max val="40"/>
          <c:min val="0"/>
        </c:scaling>
        <c:axPos val="l"/>
        <c:majorGridlines>
          <c:spPr>
            <a:ln w="3175">
              <a:solidFill/>
            </a:ln>
          </c:spPr>
        </c:majorGridlines>
        <c:delete val="0"/>
        <c:numFmt formatCode="#,##0" sourceLinked="0"/>
        <c:majorTickMark val="none"/>
        <c:minorTickMark val="none"/>
        <c:tickLblPos val="nextTo"/>
        <c:crossAx val="52862697"/>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6175"/>
          <c:w val="0.9295"/>
          <c:h val="0.93825"/>
        </c:manualLayout>
      </c:layout>
      <c:barChart>
        <c:barDir val="col"/>
        <c:grouping val="clustered"/>
        <c:varyColors val="0"/>
        <c:ser>
          <c:idx val="0"/>
          <c:order val="0"/>
          <c:tx>
            <c:strRef>
              <c:f>'C10F24'!$C$10</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'C10F24'!$B$50:$B$81</c:f>
              <c:strCache/>
            </c:strRef>
          </c:cat>
          <c:val>
            <c:numRef>
              <c:f>'C10F24'!$C$50:$C$81</c:f>
              <c:numCache/>
            </c:numRef>
          </c:val>
        </c:ser>
        <c:axId val="54020035"/>
        <c:axId val="16418268"/>
      </c:barChart>
      <c:scatterChart>
        <c:scatterStyle val="lineMarker"/>
        <c:varyColors val="0"/>
        <c:ser>
          <c:idx val="1"/>
          <c:order val="1"/>
          <c:tx>
            <c:strRef>
              <c:f>'C10F24'!$G$1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'C10F24'!$H$2</c:f>
                  <c:strCache>
                    <c:ptCount val="1"/>
                    <c:pt idx="0">
                      <c:v>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1"/>
              <c:tx>
                <c:strRef>
                  <c:f>'C10F24'!$H$3</c:f>
                  <c:strCache>
                    <c:ptCount val="1"/>
                    <c:pt idx="0">
                      <c:v>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2"/>
              <c:tx>
                <c:strRef>
                  <c:f>'C10F24'!$H$4</c:f>
                  <c:strCache>
                    <c:ptCount val="1"/>
                    <c:pt idx="0">
                      <c:v>100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3"/>
              <c:tx>
                <c:strRef>
                  <c:f>'C10F24'!$H$5</c:f>
                  <c:strCache>
                    <c:ptCount val="1"/>
                    <c:pt idx="0">
                      <c:v>150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4"/>
              <c:tx>
                <c:strRef>
                  <c:f>'C10F24'!$H$6</c:f>
                  <c:strCache>
                    <c:ptCount val="1"/>
                    <c:pt idx="0">
                      <c:v>200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5"/>
              <c:tx>
                <c:strRef>
                  <c:f>'C10F24'!$H$7</c:f>
                  <c:strCache>
                    <c:ptCount val="1"/>
                    <c:pt idx="0">
                      <c:v>250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6"/>
              <c:tx>
                <c:strRef>
                  <c:f>'C10F24'!$H$8</c:f>
                  <c:strCache>
                    <c:ptCount val="1"/>
                    <c:pt idx="0">
                      <c:v>1000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7"/>
              <c:tx>
                <c:strRef>
                  <c:f>'C10F24'!$H$9</c:f>
                  <c:strCache>
                    <c:ptCount val="1"/>
                    <c:pt idx="0">
                      <c:v>1050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'C10F24'!$F$2:$F$9</c:f>
              <c:numCache/>
            </c:numRef>
          </c:xVal>
          <c:yVal>
            <c:numRef>
              <c:f>'C10F24'!$G$2:$G$9</c:f>
              <c:numCache/>
            </c:numRef>
          </c:yVal>
          <c:smooth val="0"/>
        </c:ser>
        <c:axId val="13546685"/>
        <c:axId val="54811302"/>
      </c:scatterChart>
      <c:catAx>
        <c:axId val="540200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6418268"/>
        <c:crosses val="autoZero"/>
        <c:auto val="1"/>
        <c:lblOffset val="0"/>
        <c:tickLblSkip val="1"/>
        <c:noMultiLvlLbl val="0"/>
      </c:catAx>
      <c:valAx>
        <c:axId val="16418268"/>
        <c:scaling>
          <c:orientation val="minMax"/>
          <c:max val="400"/>
          <c:min val="0"/>
        </c:scaling>
        <c:axPos val="l"/>
        <c:majorGridlines>
          <c:spPr>
            <a:ln w="3175">
              <a:solidFill/>
            </a:ln>
          </c:spPr>
        </c:majorGridlines>
        <c:delete val="0"/>
        <c:numFmt formatCode="#,##0" sourceLinked="0"/>
        <c:majorTickMark val="in"/>
        <c:minorTickMark val="none"/>
        <c:tickLblPos val="none"/>
        <c:spPr>
          <a:ln w="3175">
            <a:solidFill/>
          </a:ln>
        </c:spPr>
        <c:crossAx val="54020035"/>
        <c:crossesAt val="1"/>
        <c:crossBetween val="between"/>
        <c:dispUnits/>
        <c:majorUnit val="50"/>
      </c:valAx>
      <c:valAx>
        <c:axId val="13546685"/>
        <c:scaling>
          <c:orientation val="minMax"/>
          <c:max val="900"/>
          <c:min val="0"/>
        </c:scaling>
        <c:axPos val="b"/>
        <c:delete val="0"/>
        <c:numFmt formatCode="General" sourceLinked="1"/>
        <c:majorTickMark val="none"/>
        <c:minorTickMark val="none"/>
        <c:tickLblPos val="none"/>
        <c:spPr>
          <a:ln w="3175">
            <a:noFill/>
          </a:ln>
        </c:spPr>
        <c:crossAx val="54811302"/>
        <c:crosses val="max"/>
        <c:crossBetween val="midCat"/>
        <c:dispUnits/>
        <c:majorUnit val="100"/>
      </c:valAx>
      <c:valAx>
        <c:axId val="54811302"/>
        <c:scaling>
          <c:orientation val="minMax"/>
        </c:scaling>
        <c:axPos val="l"/>
        <c:delete val="1"/>
        <c:majorTickMark val="out"/>
        <c:minorTickMark val="none"/>
        <c:tickLblPos val="nextTo"/>
        <c:crossAx val="13546685"/>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4375"/>
          <c:y val="0.328"/>
          <c:w val="0.21825"/>
          <c:h val="0.58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DEDFEF"/>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tx>
                <c:rich>
                  <a:bodyPr vert="horz" rot="0" anchor="ctr"/>
                  <a:lstStyle/>
                  <a:p>
                    <a:pPr algn="ctr">
                      <a:defRPr/>
                    </a:pPr>
                    <a:r>
                      <a:rPr lang="en-US" cap="none" sz="800" b="0" i="0" u="none" baseline="0"/>
                      <a:t>Chemicals and 
man-made fibres
41.9%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Hotel and 
restaurant services
27.8%</a:t>
                    </a:r>
                  </a:p>
                </c:rich>
              </c:tx>
              <c:numFmt formatCode="General" sourceLinked="1"/>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Pulp and paper
7.0%</a:t>
                    </a:r>
                  </a:p>
                </c:rich>
              </c:tx>
              <c:numFmt formatCode="General" sourceLinked="1"/>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Furniture; other 
manufactured goods 
n.e.c.
1.8%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Ceramic tiles 
and flags
1.5%</a:t>
                    </a:r>
                  </a:p>
                </c:rich>
              </c:tx>
              <c:numFmt formatCode="General" sourceLinked="1"/>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'C10F25'!$B$10:$B$17</c:f>
              <c:strCache/>
            </c:strRef>
          </c:cat>
          <c:val>
            <c:numRef>
              <c:f>'C10F25'!$C$10:$C$17</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1990</a:t>
            </a:r>
          </a:p>
        </c:rich>
      </c:tx>
      <c:layout>
        <c:manualLayout>
          <c:xMode val="factor"/>
          <c:yMode val="factor"/>
          <c:x val="0.04125"/>
          <c:y val="0"/>
        </c:manualLayout>
      </c:layout>
      <c:spPr>
        <a:noFill/>
        <a:ln>
          <a:noFill/>
        </a:ln>
      </c:spPr>
    </c:title>
    <c:plotArea>
      <c:layout>
        <c:manualLayout>
          <c:xMode val="edge"/>
          <c:yMode val="edge"/>
          <c:x val="0.29575"/>
          <c:y val="0.24875"/>
          <c:w val="0.5375"/>
          <c:h val="0.66275"/>
        </c:manualLayout>
      </c:layout>
      <c:pieChart>
        <c:varyColors val="1"/>
        <c:ser>
          <c:idx val="0"/>
          <c:order val="0"/>
          <c:tx>
            <c:strRef>
              <c:f>'C10F3'!$C$9</c:f>
              <c:strCache>
                <c:ptCount val="1"/>
                <c:pt idx="0">
                  <c:v>1990</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2"/>
              <c:layout>
                <c:manualLayout>
                  <c:x val="0"/>
                  <c:y val="0"/>
                </c:manualLayout>
              </c:layout>
              <c:numFmt formatCode="0%" sourceLinked="0"/>
              <c:spPr>
                <a:noFill/>
                <a:ln>
                  <a:noFill/>
                </a:ln>
              </c:spPr>
              <c:showLegendKey val="0"/>
              <c:showVal val="0"/>
              <c:showBubbleSize val="0"/>
              <c:showCatName val="1"/>
              <c:showSerName val="0"/>
              <c:showPercent val="1"/>
            </c:dLbl>
            <c:dLbl>
              <c:idx val="3"/>
              <c:numFmt formatCode="0%" sourceLinked="0"/>
              <c:spPr>
                <a:noFill/>
                <a:ln>
                  <a:noFill/>
                </a:ln>
              </c:spPr>
              <c:showLegendKey val="0"/>
              <c:showVal val="0"/>
              <c:showBubbleSize val="0"/>
              <c:showCatName val="1"/>
              <c:showSerName val="0"/>
              <c:showPercent val="1"/>
            </c:dLbl>
            <c:dLbl>
              <c:idx val="4"/>
              <c:layout>
                <c:manualLayout>
                  <c:x val="0"/>
                  <c:y val="0"/>
                </c:manualLayout>
              </c:layout>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Solvents / other
0%</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numFmt formatCode="0%" sourceLinked="0"/>
              <c:spPr>
                <a:noFill/>
                <a:ln>
                  <a:noFill/>
                </a:ln>
              </c:spPr>
              <c:showLegendKey val="0"/>
              <c:showVal val="0"/>
              <c:showBubbleSize val="0"/>
              <c:showCatName val="1"/>
              <c:showSerName val="0"/>
              <c:showPercent val="1"/>
            </c:dLbl>
            <c:dLbl>
              <c:idx val="7"/>
              <c:layout>
                <c:manualLayout>
                  <c:x val="0"/>
                  <c:y val="0"/>
                </c:manualLayout>
              </c:layout>
              <c:numFmt formatCode="0%" sourceLinked="0"/>
              <c:spPr>
                <a:noFill/>
                <a:ln>
                  <a:noFill/>
                </a:ln>
              </c:spPr>
              <c:showLegendKey val="0"/>
              <c:showVal val="0"/>
              <c:showBubbleSize val="0"/>
              <c:showCatName val="1"/>
              <c:showSerName val="0"/>
              <c:showPercent val="1"/>
            </c:dLbl>
            <c:dLbl>
              <c:idx val="8"/>
              <c:layout>
                <c:manualLayout>
                  <c:x val="0"/>
                  <c:y val="0"/>
                </c:manualLayout>
              </c:layout>
              <c:numFmt formatCode="0%" sourceLinked="0"/>
              <c:spPr>
                <a:noFill/>
                <a:ln>
                  <a:noFill/>
                </a:ln>
              </c:spPr>
              <c:showLegendKey val="0"/>
              <c:showVal val="0"/>
              <c:showBubbleSize val="0"/>
              <c:showCatName val="1"/>
              <c:showSerName val="0"/>
              <c:showPercent val="1"/>
            </c:dLbl>
            <c:dLbl>
              <c:idx val="9"/>
              <c:numFmt formatCode="0%" sourceLinked="0"/>
              <c:spPr>
                <a:noFill/>
                <a:ln>
                  <a:noFill/>
                </a:ln>
              </c:spPr>
              <c:showLegendKey val="0"/>
              <c:showVal val="0"/>
              <c:showBubbleSize val="0"/>
              <c:showCatName val="1"/>
              <c:showSerName val="0"/>
              <c:showPercent val="1"/>
            </c:dLbl>
            <c:dLbl>
              <c:idx val="10"/>
              <c:numFmt formatCode="0%" sourceLinked="0"/>
              <c:spPr>
                <a:noFill/>
                <a:ln>
                  <a:noFill/>
                </a:ln>
              </c:spPr>
              <c:showLegendKey val="0"/>
              <c:showVal val="0"/>
              <c:showBubbleSize val="0"/>
              <c:showCatName val="1"/>
              <c:showSerName val="0"/>
              <c:showPercent val="1"/>
            </c:dLbl>
            <c:dLbl>
              <c:idx val="1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'C10F3'!$B$11:$B$16</c:f>
              <c:strCache/>
            </c:strRef>
          </c:cat>
          <c:val>
            <c:numRef>
              <c:f>'C10F3'!$C$11:$C$16</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2005</a:t>
            </a:r>
          </a:p>
        </c:rich>
      </c:tx>
      <c:layout>
        <c:manualLayout>
          <c:xMode val="factor"/>
          <c:yMode val="factor"/>
          <c:x val="0.0505"/>
          <c:y val="0.0105"/>
        </c:manualLayout>
      </c:layout>
      <c:spPr>
        <a:noFill/>
        <a:ln>
          <a:noFill/>
        </a:ln>
      </c:spPr>
    </c:title>
    <c:plotArea>
      <c:layout>
        <c:manualLayout>
          <c:xMode val="edge"/>
          <c:yMode val="edge"/>
          <c:x val="0.2635"/>
          <c:y val="0.245"/>
          <c:w val="0.52725"/>
          <c:h val="0.65925"/>
        </c:manualLayout>
      </c:layout>
      <c:pieChart>
        <c:varyColors val="1"/>
        <c:ser>
          <c:idx val="0"/>
          <c:order val="0"/>
          <c:tx>
            <c:strRef>
              <c:f>'C10F3'!$D$9</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2"/>
              <c:layout>
                <c:manualLayout>
                  <c:x val="0"/>
                  <c:y val="0"/>
                </c:manualLayout>
              </c:layout>
              <c:numFmt formatCode="0%" sourceLinked="0"/>
              <c:spPr>
                <a:noFill/>
                <a:ln>
                  <a:noFill/>
                </a:ln>
              </c:spPr>
              <c:showLegendKey val="0"/>
              <c:showVal val="0"/>
              <c:showBubbleSize val="0"/>
              <c:showCatName val="1"/>
              <c:showSerName val="0"/>
              <c:showPercent val="1"/>
            </c:dLbl>
            <c:dLbl>
              <c:idx val="3"/>
              <c:numFmt formatCode="0%" sourceLinked="0"/>
              <c:spPr>
                <a:noFill/>
                <a:ln>
                  <a:noFill/>
                </a:ln>
              </c:spPr>
              <c:showLegendKey val="0"/>
              <c:showVal val="0"/>
              <c:showBubbleSize val="0"/>
              <c:showCatName val="1"/>
              <c:showSerName val="0"/>
              <c:showPercent val="1"/>
            </c:dLbl>
            <c:dLbl>
              <c:idx val="4"/>
              <c:layout>
                <c:manualLayout>
                  <c:x val="0"/>
                  <c:y val="0"/>
                </c:manualLayout>
              </c:layout>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Solvents / other
0%</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numFmt formatCode="0%" sourceLinked="0"/>
              <c:spPr>
                <a:noFill/>
                <a:ln>
                  <a:noFill/>
                </a:ln>
              </c:spPr>
              <c:showLegendKey val="0"/>
              <c:showVal val="0"/>
              <c:showBubbleSize val="0"/>
              <c:showCatName val="1"/>
              <c:showSerName val="0"/>
              <c:showPercent val="1"/>
            </c:dLbl>
            <c:dLbl>
              <c:idx val="7"/>
              <c:layout>
                <c:manualLayout>
                  <c:x val="0"/>
                  <c:y val="0"/>
                </c:manualLayout>
              </c:layout>
              <c:numFmt formatCode="0%" sourceLinked="0"/>
              <c:spPr>
                <a:noFill/>
                <a:ln>
                  <a:noFill/>
                </a:ln>
              </c:spPr>
              <c:showLegendKey val="0"/>
              <c:showVal val="0"/>
              <c:showBubbleSize val="0"/>
              <c:showCatName val="1"/>
              <c:showSerName val="0"/>
              <c:showPercent val="1"/>
            </c:dLbl>
            <c:dLbl>
              <c:idx val="8"/>
              <c:layout>
                <c:manualLayout>
                  <c:x val="0"/>
                  <c:y val="0"/>
                </c:manualLayout>
              </c:layout>
              <c:numFmt formatCode="0%" sourceLinked="0"/>
              <c:spPr>
                <a:noFill/>
                <a:ln>
                  <a:noFill/>
                </a:ln>
              </c:spPr>
              <c:showLegendKey val="0"/>
              <c:showVal val="0"/>
              <c:showBubbleSize val="0"/>
              <c:showCatName val="1"/>
              <c:showSerName val="0"/>
              <c:showPercent val="1"/>
            </c:dLbl>
            <c:dLbl>
              <c:idx val="9"/>
              <c:numFmt formatCode="0%" sourceLinked="0"/>
              <c:spPr>
                <a:noFill/>
                <a:ln>
                  <a:noFill/>
                </a:ln>
              </c:spPr>
              <c:showLegendKey val="0"/>
              <c:showVal val="0"/>
              <c:showBubbleSize val="0"/>
              <c:showCatName val="1"/>
              <c:showSerName val="0"/>
              <c:showPercent val="1"/>
            </c:dLbl>
            <c:dLbl>
              <c:idx val="10"/>
              <c:numFmt formatCode="0%" sourceLinked="0"/>
              <c:spPr>
                <a:noFill/>
                <a:ln>
                  <a:noFill/>
                </a:ln>
              </c:spPr>
              <c:showLegendKey val="0"/>
              <c:showVal val="0"/>
              <c:showBubbleSize val="0"/>
              <c:showCatName val="1"/>
              <c:showSerName val="0"/>
              <c:showPercent val="1"/>
            </c:dLbl>
            <c:dLbl>
              <c:idx val="1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'C10F3'!$B$11:$B$16</c:f>
              <c:strCache/>
            </c:strRef>
          </c:cat>
          <c:val>
            <c:numRef>
              <c:f>'C10F3'!$D$11:$D$16</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75"/>
        </c:manualLayout>
      </c:layout>
      <c:barChart>
        <c:barDir val="col"/>
        <c:grouping val="clustered"/>
        <c:varyColors val="0"/>
        <c:ser>
          <c:idx val="0"/>
          <c:order val="0"/>
          <c:tx>
            <c:strRef>
              <c:f>'C10F4'!$C$9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'C10F4'!$B$10:$B$41</c:f>
              <c:strCache/>
            </c:strRef>
          </c:cat>
          <c:val>
            <c:numRef>
              <c:f>'C10F4'!$C$10:$C$41</c:f>
              <c:numCache/>
            </c:numRef>
          </c:val>
        </c:ser>
        <c:axId val="57759989"/>
        <c:axId val="50077854"/>
      </c:barChart>
      <c:catAx>
        <c:axId val="5775998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0077854"/>
        <c:crosses val="autoZero"/>
        <c:auto val="1"/>
        <c:lblOffset val="0"/>
        <c:tickLblSkip val="1"/>
        <c:noMultiLvlLbl val="0"/>
      </c:catAx>
      <c:valAx>
        <c:axId val="50077854"/>
        <c:scaling>
          <c:orientation val="minMax"/>
          <c:max val="50"/>
          <c:min val="0"/>
        </c:scaling>
        <c:axPos val="l"/>
        <c:majorGridlines>
          <c:spPr>
            <a:ln w="3175">
              <a:solidFill/>
            </a:ln>
          </c:spPr>
        </c:majorGridlines>
        <c:delete val="0"/>
        <c:numFmt formatCode="#,##0" sourceLinked="0"/>
        <c:majorTickMark val="none"/>
        <c:minorTickMark val="none"/>
        <c:tickLblPos val="nextTo"/>
        <c:crossAx val="57759989"/>
        <c:crossesAt val="1"/>
        <c:crossBetween val="between"/>
        <c:dispUnits/>
        <c:majorUnit val="10"/>
        <c:min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7"/>
        </c:manualLayout>
      </c:layout>
      <c:barChart>
        <c:barDir val="col"/>
        <c:grouping val="clustered"/>
        <c:varyColors val="0"/>
        <c:ser>
          <c:idx val="0"/>
          <c:order val="0"/>
          <c:tx>
            <c:strRef>
              <c:f>'C10F5'!$C$10</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'C10F5'!$B$11:$B$41</c:f>
              <c:strCache/>
            </c:strRef>
          </c:cat>
          <c:val>
            <c:numRef>
              <c:f>'C10F5'!$C$11:$C$41</c:f>
              <c:numCache/>
            </c:numRef>
          </c:val>
        </c:ser>
        <c:axId val="48047503"/>
        <c:axId val="29774344"/>
      </c:barChart>
      <c:catAx>
        <c:axId val="4804750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9774344"/>
        <c:crosses val="autoZero"/>
        <c:auto val="1"/>
        <c:lblOffset val="0"/>
        <c:tickLblSkip val="1"/>
        <c:noMultiLvlLbl val="0"/>
      </c:catAx>
      <c:valAx>
        <c:axId val="29774344"/>
        <c:scaling>
          <c:orientation val="minMax"/>
          <c:max val="10000"/>
          <c:min val="0"/>
        </c:scaling>
        <c:axPos val="l"/>
        <c:majorGridlines>
          <c:spPr>
            <a:ln w="3175">
              <a:solidFill/>
            </a:ln>
          </c:spPr>
        </c:majorGridlines>
        <c:delete val="0"/>
        <c:numFmt formatCode="#,##0" sourceLinked="0"/>
        <c:majorTickMark val="none"/>
        <c:minorTickMark val="none"/>
        <c:tickLblPos val="nextTo"/>
        <c:crossAx val="48047503"/>
        <c:crossesAt val="1"/>
        <c:crossBetween val="between"/>
        <c:dispUnits/>
        <c:majorUnit val="2000"/>
        <c:min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505"/>
        </c:manualLayout>
      </c:layout>
      <c:lineChart>
        <c:grouping val="standard"/>
        <c:varyColors val="0"/>
        <c:ser>
          <c:idx val="3"/>
          <c:order val="0"/>
          <c:tx>
            <c:strRef>
              <c:f>'C10F6'!$B$14</c:f>
              <c:strCache>
                <c:ptCount val="1"/>
                <c:pt idx="0">
                  <c:v>Carbon monoxide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numRef>
          </c:cat>
          <c:val>
            <c:numRef>
              <c:f>'C10F6'!$C$14:$M$14</c:f>
              <c:numCache/>
            </c:numRef>
          </c:val>
          <c:smooth val="0"/>
        </c:ser>
        <c:ser>
          <c:idx val="1"/>
          <c:order val="1"/>
          <c:tx>
            <c:strRef>
              <c:f>'C10F6'!$B$10</c:f>
              <c:strCache>
                <c:ptCount val="1"/>
                <c:pt idx="0">
                  <c:v>Sulphur oxides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numRef>
          </c:cat>
          <c:val>
            <c:numRef>
              <c:f>'C10F6'!$C$10:$M$10</c:f>
              <c:numCache/>
            </c:numRef>
          </c:val>
          <c:smooth val="0"/>
        </c:ser>
        <c:ser>
          <c:idx val="0"/>
          <c:order val="2"/>
          <c:tx>
            <c:strRef>
              <c:f>'C10F6'!$B$11</c:f>
              <c:strCache>
                <c:ptCount val="1"/>
                <c:pt idx="0">
                  <c:v>Nitrogen oxides</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numRef>
          </c:cat>
          <c:val>
            <c:numRef>
              <c:f>'C10F6'!$C$11:$M$11</c:f>
              <c:numCache/>
            </c:numRef>
          </c:val>
          <c:smooth val="0"/>
        </c:ser>
        <c:ser>
          <c:idx val="2"/>
          <c:order val="3"/>
          <c:tx>
            <c:strRef>
              <c:f>'C10F6'!$B$12</c:f>
              <c:strCache>
                <c:ptCount val="1"/>
                <c:pt idx="0">
                  <c:v>Ammonia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numRef>
          </c:cat>
          <c:val>
            <c:numRef>
              <c:f>'C10F6'!$C$12:$M$12</c:f>
              <c:numCache/>
            </c:numRef>
          </c:val>
          <c:smooth val="0"/>
        </c:ser>
        <c:ser>
          <c:idx val="4"/>
          <c:order val="4"/>
          <c:tx>
            <c:strRef>
              <c:f>'C10F6'!$B$13</c:f>
              <c:strCache>
                <c:ptCount val="1"/>
                <c:pt idx="0">
                  <c:v>Particulates &lt; 10µm</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numRef>
          </c:cat>
          <c:val>
            <c:numRef>
              <c:f>'C10F6'!$C$13:$M$13</c:f>
              <c:numCache/>
            </c:numRef>
          </c:val>
          <c:smooth val="0"/>
        </c:ser>
        <c:ser>
          <c:idx val="5"/>
          <c:order val="5"/>
          <c:tx>
            <c:strRef>
              <c:f>'C10F6'!$B$15</c:f>
              <c:strCache>
                <c:ptCount val="1"/>
                <c:pt idx="0">
                  <c:v>Emission of acidifying pollutants (acid equivalent)</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'C10F6'!$C$15:$M$15</c:f>
              <c:numCache/>
            </c:numRef>
          </c:val>
          <c:smooth val="0"/>
        </c:ser>
        <c:axId val="66642505"/>
        <c:axId val="62911634"/>
      </c:lineChart>
      <c:catAx>
        <c:axId val="66642505"/>
        <c:scaling>
          <c:orientation val="minMax"/>
        </c:scaling>
        <c:axPos val="b"/>
        <c:delete val="0"/>
        <c:numFmt formatCode="General" sourceLinked="1"/>
        <c:majorTickMark val="in"/>
        <c:minorTickMark val="none"/>
        <c:tickLblPos val="low"/>
        <c:crossAx val="62911634"/>
        <c:crosses val="autoZero"/>
        <c:auto val="1"/>
        <c:lblOffset val="100"/>
        <c:noMultiLvlLbl val="0"/>
      </c:catAx>
      <c:valAx>
        <c:axId val="62911634"/>
        <c:scaling>
          <c:orientation val="minMax"/>
        </c:scaling>
        <c:axPos val="l"/>
        <c:majorGridlines>
          <c:spPr>
            <a:ln w="3175">
              <a:solidFill/>
            </a:ln>
          </c:spPr>
        </c:majorGridlines>
        <c:delete val="0"/>
        <c:numFmt formatCode="#,##0" sourceLinked="0"/>
        <c:majorTickMark val="none"/>
        <c:minorTickMark val="none"/>
        <c:tickLblPos val="nextTo"/>
        <c:crossAx val="66642505"/>
        <c:crossesAt val="1"/>
        <c:crossBetween val="between"/>
        <c:dispUnits/>
        <c:majorUnit val="20000"/>
      </c:valAx>
      <c:spPr>
        <a:noFill/>
        <a:ln>
          <a:noFill/>
        </a:ln>
      </c:spPr>
    </c:plotArea>
    <c:legend>
      <c:legendPos val="r"/>
      <c:layout>
        <c:manualLayout>
          <c:xMode val="edge"/>
          <c:yMode val="edge"/>
          <c:x val="0.1995"/>
          <c:y val="0.6845"/>
          <c:w val="0.6525"/>
          <c:h val="0.31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25"/>
        </c:manualLayout>
      </c:layout>
      <c:barChart>
        <c:barDir val="col"/>
        <c:grouping val="clustered"/>
        <c:varyColors val="0"/>
        <c:ser>
          <c:idx val="0"/>
          <c:order val="0"/>
          <c:tx>
            <c:strRef>
              <c:f>'C10F7'!$C$9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'C10F7'!$B$10:$B$45</c:f>
              <c:strCache/>
            </c:strRef>
          </c:cat>
          <c:val>
            <c:numRef>
              <c:f>'C10F7'!$C$10:$C$45</c:f>
              <c:numCache/>
            </c:numRef>
          </c:val>
        </c:ser>
        <c:axId val="29333795"/>
        <c:axId val="62677564"/>
      </c:barChart>
      <c:catAx>
        <c:axId val="2933379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2677564"/>
        <c:crosses val="autoZero"/>
        <c:auto val="1"/>
        <c:lblOffset val="0"/>
        <c:tickLblSkip val="1"/>
        <c:noMultiLvlLbl val="0"/>
      </c:catAx>
      <c:valAx>
        <c:axId val="62677564"/>
        <c:scaling>
          <c:orientation val="minMax"/>
          <c:max val="30000"/>
          <c:min val="0"/>
        </c:scaling>
        <c:axPos val="l"/>
        <c:majorGridlines>
          <c:spPr>
            <a:ln w="3175">
              <a:solidFill/>
            </a:ln>
          </c:spPr>
        </c:majorGridlines>
        <c:delete val="0"/>
        <c:numFmt formatCode="#,##0" sourceLinked="0"/>
        <c:majorTickMark val="none"/>
        <c:minorTickMark val="none"/>
        <c:tickLblPos val="nextTo"/>
        <c:crossAx val="29333795"/>
        <c:crossesAt val="1"/>
        <c:crossBetween val="between"/>
        <c:dispUnits/>
        <c:majorUnit val="5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5"/>
        </c:manualLayout>
      </c:layout>
      <c:barChart>
        <c:barDir val="col"/>
        <c:grouping val="clustered"/>
        <c:varyColors val="0"/>
        <c:ser>
          <c:idx val="0"/>
          <c:order val="0"/>
          <c:tx>
            <c:strRef>
              <c:f>'C10F8'!$C$9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'C10F8'!$B$10:$B$45</c:f>
              <c:strCache/>
            </c:strRef>
          </c:cat>
          <c:val>
            <c:numRef>
              <c:f>'C10F8'!$C$10:$C$45</c:f>
              <c:numCache/>
            </c:numRef>
          </c:val>
        </c:ser>
        <c:axId val="27227165"/>
        <c:axId val="43717894"/>
      </c:barChart>
      <c:catAx>
        <c:axId val="2722716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3717894"/>
        <c:crosses val="autoZero"/>
        <c:auto val="1"/>
        <c:lblOffset val="0"/>
        <c:tickLblSkip val="1"/>
        <c:noMultiLvlLbl val="0"/>
      </c:catAx>
      <c:valAx>
        <c:axId val="43717894"/>
        <c:scaling>
          <c:orientation val="minMax"/>
          <c:max val="160"/>
          <c:min val="0"/>
        </c:scaling>
        <c:axPos val="l"/>
        <c:majorGridlines>
          <c:spPr>
            <a:ln w="3175">
              <a:solidFill/>
            </a:ln>
          </c:spPr>
        </c:majorGridlines>
        <c:delete val="0"/>
        <c:numFmt formatCode="#,##0" sourceLinked="0"/>
        <c:majorTickMark val="none"/>
        <c:minorTickMark val="none"/>
        <c:tickLblPos val="nextTo"/>
        <c:crossAx val="27227165"/>
        <c:crossesAt val="1"/>
        <c:crossBetween val="between"/>
        <c:dispUnits/>
        <c:majorUnit val="40"/>
        <c:min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295275</xdr:colOff>
      <xdr:row>6</xdr:row>
      <xdr:rowOff>57150</xdr:rowOff>
    </xdr:from>
    <xdr:to>
      <xdr:col>15</xdr:col>
      <xdr:colOff>38100</xdr:colOff>
      <xdr:row>23</xdr:row>
      <xdr:rowOff>28575</xdr:rowOff>
    </xdr:to>
    <xdr:graphicFrame>
      <xdr:nvGraphicFramePr>
        <xdr:cNvPr id="1" name="Chart 4"/>
        <xdr:cNvGraphicFramePr/>
      </xdr:nvGraphicFramePr>
      <xdr:xfrm>
        <a:off x="3152775" y="971550"/>
        <a:ext cx="6448425" cy="2867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704850</xdr:colOff>
      <xdr:row>0</xdr:row>
      <xdr:rowOff>38100</xdr:rowOff>
    </xdr:from>
    <xdr:to>
      <xdr:col>15</xdr:col>
      <xdr:colOff>514350</xdr:colOff>
      <xdr:row>18</xdr:row>
      <xdr:rowOff>76200</xdr:rowOff>
    </xdr:to>
    <xdr:graphicFrame>
      <xdr:nvGraphicFramePr>
        <xdr:cNvPr id="1" name="Chart 1"/>
        <xdr:cNvGraphicFramePr/>
      </xdr:nvGraphicFramePr>
      <xdr:xfrm>
        <a:off x="4191000" y="38100"/>
        <a:ext cx="7258050" cy="2933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581025</xdr:colOff>
      <xdr:row>8</xdr:row>
      <xdr:rowOff>438150</xdr:rowOff>
    </xdr:from>
    <xdr:to>
      <xdr:col>16</xdr:col>
      <xdr:colOff>285750</xdr:colOff>
      <xdr:row>25</xdr:row>
      <xdr:rowOff>47625</xdr:rowOff>
    </xdr:to>
    <xdr:graphicFrame>
      <xdr:nvGraphicFramePr>
        <xdr:cNvPr id="1" name="Chart 3"/>
        <xdr:cNvGraphicFramePr/>
      </xdr:nvGraphicFramePr>
      <xdr:xfrm>
        <a:off x="4448175" y="173355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161925</xdr:colOff>
      <xdr:row>8</xdr:row>
      <xdr:rowOff>104775</xdr:rowOff>
    </xdr:from>
    <xdr:to>
      <xdr:col>14</xdr:col>
      <xdr:colOff>28575</xdr:colOff>
      <xdr:row>25</xdr:row>
      <xdr:rowOff>76200</xdr:rowOff>
    </xdr:to>
    <xdr:graphicFrame>
      <xdr:nvGraphicFramePr>
        <xdr:cNvPr id="1" name="Chart 2"/>
        <xdr:cNvGraphicFramePr/>
      </xdr:nvGraphicFramePr>
      <xdr:xfrm>
        <a:off x="3257550" y="13239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16</xdr:row>
      <xdr:rowOff>0</xdr:rowOff>
    </xdr:from>
    <xdr:to>
      <xdr:col>9</xdr:col>
      <xdr:colOff>457200</xdr:colOff>
      <xdr:row>32</xdr:row>
      <xdr:rowOff>142875</xdr:rowOff>
    </xdr:to>
    <xdr:graphicFrame>
      <xdr:nvGraphicFramePr>
        <xdr:cNvPr id="1" name="Chart 1"/>
        <xdr:cNvGraphicFramePr/>
      </xdr:nvGraphicFramePr>
      <xdr:xfrm>
        <a:off x="609600" y="2438400"/>
        <a:ext cx="6429375" cy="25908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21</xdr:row>
      <xdr:rowOff>66675</xdr:rowOff>
    </xdr:from>
    <xdr:to>
      <xdr:col>7</xdr:col>
      <xdr:colOff>171450</xdr:colOff>
      <xdr:row>38</xdr:row>
      <xdr:rowOff>47625</xdr:rowOff>
    </xdr:to>
    <xdr:graphicFrame>
      <xdr:nvGraphicFramePr>
        <xdr:cNvPr id="1" name="Chart 2"/>
        <xdr:cNvGraphicFramePr/>
      </xdr:nvGraphicFramePr>
      <xdr:xfrm>
        <a:off x="676275" y="32956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14</xdr:row>
      <xdr:rowOff>104775</xdr:rowOff>
    </xdr:from>
    <xdr:to>
      <xdr:col>8</xdr:col>
      <xdr:colOff>352425</xdr:colOff>
      <xdr:row>30</xdr:row>
      <xdr:rowOff>114300</xdr:rowOff>
    </xdr:to>
    <xdr:graphicFrame>
      <xdr:nvGraphicFramePr>
        <xdr:cNvPr id="1" name="Chart 2"/>
        <xdr:cNvGraphicFramePr/>
      </xdr:nvGraphicFramePr>
      <xdr:xfrm>
        <a:off x="600075" y="237172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9</xdr:row>
      <xdr:rowOff>0</xdr:rowOff>
    </xdr:from>
    <xdr:to>
      <xdr:col>15</xdr:col>
      <xdr:colOff>333375</xdr:colOff>
      <xdr:row>24</xdr:row>
      <xdr:rowOff>0</xdr:rowOff>
    </xdr:to>
    <xdr:graphicFrame>
      <xdr:nvGraphicFramePr>
        <xdr:cNvPr id="1" name="Chart 2"/>
        <xdr:cNvGraphicFramePr/>
      </xdr:nvGraphicFramePr>
      <xdr:xfrm>
        <a:off x="3390900" y="14573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20</xdr:row>
      <xdr:rowOff>95250</xdr:rowOff>
    </xdr:from>
    <xdr:to>
      <xdr:col>8</xdr:col>
      <xdr:colOff>561975</xdr:colOff>
      <xdr:row>36</xdr:row>
      <xdr:rowOff>114300</xdr:rowOff>
    </xdr:to>
    <xdr:graphicFrame>
      <xdr:nvGraphicFramePr>
        <xdr:cNvPr id="1" name="Chart 3"/>
        <xdr:cNvGraphicFramePr/>
      </xdr:nvGraphicFramePr>
      <xdr:xfrm>
        <a:off x="647700" y="34766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20</xdr:row>
      <xdr:rowOff>133350</xdr:rowOff>
    </xdr:from>
    <xdr:to>
      <xdr:col>11</xdr:col>
      <xdr:colOff>200025</xdr:colOff>
      <xdr:row>39</xdr:row>
      <xdr:rowOff>9525</xdr:rowOff>
    </xdr:to>
    <xdr:graphicFrame>
      <xdr:nvGraphicFramePr>
        <xdr:cNvPr id="1" name="Chart 2"/>
        <xdr:cNvGraphicFramePr/>
      </xdr:nvGraphicFramePr>
      <xdr:xfrm>
        <a:off x="676275" y="3200400"/>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190500</xdr:colOff>
      <xdr:row>20</xdr:row>
      <xdr:rowOff>104775</xdr:rowOff>
    </xdr:from>
    <xdr:to>
      <xdr:col>11</xdr:col>
      <xdr:colOff>381000</xdr:colOff>
      <xdr:row>38</xdr:row>
      <xdr:rowOff>133350</xdr:rowOff>
    </xdr:to>
    <xdr:graphicFrame>
      <xdr:nvGraphicFramePr>
        <xdr:cNvPr id="1" name="Chart 2"/>
        <xdr:cNvGraphicFramePr/>
      </xdr:nvGraphicFramePr>
      <xdr:xfrm>
        <a:off x="800100" y="3190875"/>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18</xdr:row>
      <xdr:rowOff>47625</xdr:rowOff>
    </xdr:from>
    <xdr:to>
      <xdr:col>8</xdr:col>
      <xdr:colOff>171450</xdr:colOff>
      <xdr:row>35</xdr:row>
      <xdr:rowOff>38100</xdr:rowOff>
    </xdr:to>
    <xdr:graphicFrame>
      <xdr:nvGraphicFramePr>
        <xdr:cNvPr id="1" name="Chart 6"/>
        <xdr:cNvGraphicFramePr/>
      </xdr:nvGraphicFramePr>
      <xdr:xfrm>
        <a:off x="619125" y="2819400"/>
        <a:ext cx="6381750" cy="25908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20</xdr:row>
      <xdr:rowOff>152400</xdr:rowOff>
    </xdr:from>
    <xdr:to>
      <xdr:col>11</xdr:col>
      <xdr:colOff>161925</xdr:colOff>
      <xdr:row>39</xdr:row>
      <xdr:rowOff>9525</xdr:rowOff>
    </xdr:to>
    <xdr:graphicFrame>
      <xdr:nvGraphicFramePr>
        <xdr:cNvPr id="1" name="Chart 2"/>
        <xdr:cNvGraphicFramePr/>
      </xdr:nvGraphicFramePr>
      <xdr:xfrm>
        <a:off x="590550" y="3238500"/>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10</xdr:row>
      <xdr:rowOff>28575</xdr:rowOff>
    </xdr:from>
    <xdr:to>
      <xdr:col>14</xdr:col>
      <xdr:colOff>381000</xdr:colOff>
      <xdr:row>27</xdr:row>
      <xdr:rowOff>19050</xdr:rowOff>
    </xdr:to>
    <xdr:graphicFrame>
      <xdr:nvGraphicFramePr>
        <xdr:cNvPr id="1" name="Chart 1"/>
        <xdr:cNvGraphicFramePr/>
      </xdr:nvGraphicFramePr>
      <xdr:xfrm>
        <a:off x="3086100" y="15525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11</xdr:row>
      <xdr:rowOff>0</xdr:rowOff>
    </xdr:from>
    <xdr:to>
      <xdr:col>8</xdr:col>
      <xdr:colOff>371475</xdr:colOff>
      <xdr:row>27</xdr:row>
      <xdr:rowOff>19050</xdr:rowOff>
    </xdr:to>
    <xdr:graphicFrame>
      <xdr:nvGraphicFramePr>
        <xdr:cNvPr id="1" name="Chart 1"/>
        <xdr:cNvGraphicFramePr/>
      </xdr:nvGraphicFramePr>
      <xdr:xfrm>
        <a:off x="609600" y="178117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885825</xdr:colOff>
      <xdr:row>10</xdr:row>
      <xdr:rowOff>76200</xdr:rowOff>
    </xdr:from>
    <xdr:to>
      <xdr:col>13</xdr:col>
      <xdr:colOff>438150</xdr:colOff>
      <xdr:row>27</xdr:row>
      <xdr:rowOff>85725</xdr:rowOff>
    </xdr:to>
    <xdr:graphicFrame>
      <xdr:nvGraphicFramePr>
        <xdr:cNvPr id="1" name="Chart 2"/>
        <xdr:cNvGraphicFramePr/>
      </xdr:nvGraphicFramePr>
      <xdr:xfrm>
        <a:off x="3314700" y="160972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cdr:x>
      <cdr:y>0.203</cdr:y>
    </cdr:from>
    <cdr:to>
      <cdr:x>0.0815</cdr:x>
      <cdr:y>0.254</cdr:y>
    </cdr:to>
    <cdr:pic>
      <cdr:nvPicPr>
        <cdr:cNvPr id="1" name="Picture 1"/>
        <cdr:cNvPicPr preferRelativeResize="1">
          <a:picLocks noChangeAspect="1"/>
        </cdr:cNvPicPr>
      </cdr:nvPicPr>
      <cdr:blipFill>
        <a:blip r:embed="rId1"/>
        <a:stretch>
          <a:fillRect/>
        </a:stretch>
      </cdr:blipFill>
      <cdr:spPr>
        <a:xfrm>
          <a:off x="352425" y="523875"/>
          <a:ext cx="171450" cy="133350"/>
        </a:xfrm>
        <a:prstGeom prst="rect">
          <a:avLst/>
        </a:prstGeom>
        <a:noFill/>
        <a:ln w="9525" cmpd="sng">
          <a:noFill/>
        </a:ln>
      </cdr:spPr>
    </cdr:pic>
  </cdr:relSizeAnchor>
  <cdr:relSizeAnchor xmlns:cdr="http://schemas.openxmlformats.org/drawingml/2006/chartDrawing">
    <cdr:from>
      <cdr:x>0.12775</cdr:x>
      <cdr:y>0.203</cdr:y>
    </cdr:from>
    <cdr:to>
      <cdr:x>0.15425</cdr:x>
      <cdr:y>0.254</cdr:y>
    </cdr:to>
    <cdr:pic>
      <cdr:nvPicPr>
        <cdr:cNvPr id="2" name="Picture 2"/>
        <cdr:cNvPicPr preferRelativeResize="1">
          <a:picLocks noChangeAspect="1"/>
        </cdr:cNvPicPr>
      </cdr:nvPicPr>
      <cdr:blipFill>
        <a:blip r:embed="rId1"/>
        <a:stretch>
          <a:fillRect/>
        </a:stretch>
      </cdr:blipFill>
      <cdr:spPr>
        <a:xfrm>
          <a:off x="819150" y="523875"/>
          <a:ext cx="171450" cy="13335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200025</xdr:colOff>
      <xdr:row>8</xdr:row>
      <xdr:rowOff>123825</xdr:rowOff>
    </xdr:from>
    <xdr:to>
      <xdr:col>13</xdr:col>
      <xdr:colOff>571500</xdr:colOff>
      <xdr:row>25</xdr:row>
      <xdr:rowOff>123825</xdr:rowOff>
    </xdr:to>
    <xdr:graphicFrame>
      <xdr:nvGraphicFramePr>
        <xdr:cNvPr id="1" name="Chart 3"/>
        <xdr:cNvGraphicFramePr/>
      </xdr:nvGraphicFramePr>
      <xdr:xfrm>
        <a:off x="2790825" y="1419225"/>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428625</xdr:colOff>
      <xdr:row>6</xdr:row>
      <xdr:rowOff>28575</xdr:rowOff>
    </xdr:from>
    <xdr:to>
      <xdr:col>15</xdr:col>
      <xdr:colOff>371475</xdr:colOff>
      <xdr:row>23</xdr:row>
      <xdr:rowOff>57150</xdr:rowOff>
    </xdr:to>
    <xdr:graphicFrame>
      <xdr:nvGraphicFramePr>
        <xdr:cNvPr id="1" name="Chart 2"/>
        <xdr:cNvGraphicFramePr/>
      </xdr:nvGraphicFramePr>
      <xdr:xfrm>
        <a:off x="4648200" y="1000125"/>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xdr:colOff>
      <xdr:row>1</xdr:row>
      <xdr:rowOff>95250</xdr:rowOff>
    </xdr:from>
    <xdr:to>
      <xdr:col>9</xdr:col>
      <xdr:colOff>0</xdr:colOff>
      <xdr:row>19</xdr:row>
      <xdr:rowOff>85725</xdr:rowOff>
    </xdr:to>
    <xdr:graphicFrame>
      <xdr:nvGraphicFramePr>
        <xdr:cNvPr id="1" name="Chart 1"/>
        <xdr:cNvGraphicFramePr/>
      </xdr:nvGraphicFramePr>
      <xdr:xfrm>
        <a:off x="6715125" y="247650"/>
        <a:ext cx="3400425" cy="27336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xdr:row>
      <xdr:rowOff>95250</xdr:rowOff>
    </xdr:from>
    <xdr:to>
      <xdr:col>10</xdr:col>
      <xdr:colOff>0</xdr:colOff>
      <xdr:row>19</xdr:row>
      <xdr:rowOff>85725</xdr:rowOff>
    </xdr:to>
    <xdr:graphicFrame>
      <xdr:nvGraphicFramePr>
        <xdr:cNvPr id="2" name="Chart 2"/>
        <xdr:cNvGraphicFramePr/>
      </xdr:nvGraphicFramePr>
      <xdr:xfrm>
        <a:off x="10125075" y="247650"/>
        <a:ext cx="3409950" cy="2733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8</xdr:row>
      <xdr:rowOff>76200</xdr:rowOff>
    </xdr:from>
    <xdr:to>
      <xdr:col>14</xdr:col>
      <xdr:colOff>390525</xdr:colOff>
      <xdr:row>27</xdr:row>
      <xdr:rowOff>85725</xdr:rowOff>
    </xdr:to>
    <xdr:graphicFrame>
      <xdr:nvGraphicFramePr>
        <xdr:cNvPr id="1" name="Chart 1"/>
        <xdr:cNvGraphicFramePr/>
      </xdr:nvGraphicFramePr>
      <xdr:xfrm>
        <a:off x="3019425" y="1295400"/>
        <a:ext cx="6486525" cy="290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9</xdr:row>
      <xdr:rowOff>0</xdr:rowOff>
    </xdr:from>
    <xdr:to>
      <xdr:col>14</xdr:col>
      <xdr:colOff>409575</xdr:colOff>
      <xdr:row>28</xdr:row>
      <xdr:rowOff>28575</xdr:rowOff>
    </xdr:to>
    <xdr:graphicFrame>
      <xdr:nvGraphicFramePr>
        <xdr:cNvPr id="1" name="Chart 2"/>
        <xdr:cNvGraphicFramePr/>
      </xdr:nvGraphicFramePr>
      <xdr:xfrm>
        <a:off x="2771775" y="1371600"/>
        <a:ext cx="6505575" cy="2924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25</xdr:row>
      <xdr:rowOff>9525</xdr:rowOff>
    </xdr:from>
    <xdr:to>
      <xdr:col>7</xdr:col>
      <xdr:colOff>590550</xdr:colOff>
      <xdr:row>42</xdr:row>
      <xdr:rowOff>9525</xdr:rowOff>
    </xdr:to>
    <xdr:graphicFrame>
      <xdr:nvGraphicFramePr>
        <xdr:cNvPr id="1" name="Chart 1"/>
        <xdr:cNvGraphicFramePr/>
      </xdr:nvGraphicFramePr>
      <xdr:xfrm>
        <a:off x="704850" y="393382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10</xdr:row>
      <xdr:rowOff>0</xdr:rowOff>
    </xdr:from>
    <xdr:to>
      <xdr:col>14</xdr:col>
      <xdr:colOff>361950</xdr:colOff>
      <xdr:row>28</xdr:row>
      <xdr:rowOff>133350</xdr:rowOff>
    </xdr:to>
    <xdr:graphicFrame>
      <xdr:nvGraphicFramePr>
        <xdr:cNvPr id="1" name="Chart 1"/>
        <xdr:cNvGraphicFramePr/>
      </xdr:nvGraphicFramePr>
      <xdr:xfrm>
        <a:off x="2933700" y="1524000"/>
        <a:ext cx="6457950" cy="2876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11</xdr:row>
      <xdr:rowOff>0</xdr:rowOff>
    </xdr:from>
    <xdr:to>
      <xdr:col>14</xdr:col>
      <xdr:colOff>371475</xdr:colOff>
      <xdr:row>29</xdr:row>
      <xdr:rowOff>142875</xdr:rowOff>
    </xdr:to>
    <xdr:graphicFrame>
      <xdr:nvGraphicFramePr>
        <xdr:cNvPr id="1" name="Chart 1"/>
        <xdr:cNvGraphicFramePr/>
      </xdr:nvGraphicFramePr>
      <xdr:xfrm>
        <a:off x="3095625" y="1676400"/>
        <a:ext cx="64674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18</xdr:row>
      <xdr:rowOff>114300</xdr:rowOff>
    </xdr:from>
    <xdr:to>
      <xdr:col>3</xdr:col>
      <xdr:colOff>142875</xdr:colOff>
      <xdr:row>35</xdr:row>
      <xdr:rowOff>114300</xdr:rowOff>
    </xdr:to>
    <xdr:graphicFrame>
      <xdr:nvGraphicFramePr>
        <xdr:cNvPr id="1" name="Chart 2"/>
        <xdr:cNvGraphicFramePr/>
      </xdr:nvGraphicFramePr>
      <xdr:xfrm>
        <a:off x="666750" y="2867025"/>
        <a:ext cx="6391275" cy="2600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7"/>
  <dimension ref="A2:Q47"/>
  <sheetViews>
    <sheetView showGridLines="0" workbookViewId="0" topLeftCell="A1">
      <selection activeCell="A1" sqref="A1"/>
    </sheetView>
  </sheetViews>
  <sheetFormatPr defaultColWidth="9.140625" defaultRowHeight="12.75"/>
  <cols>
    <col min="1" max="1" width="1.7109375" style="7" customWidth="1"/>
    <col min="2" max="2" width="15.28125" style="7" customWidth="1"/>
    <col min="3" max="3" width="6.57421875" style="7" customWidth="1"/>
    <col min="4" max="4" width="6.8515625" style="7" customWidth="1"/>
    <col min="5" max="5" width="0.9921875" style="7" customWidth="1"/>
    <col min="6" max="6" width="7.57421875" style="7" customWidth="1"/>
    <col min="7" max="7" width="7.8515625" style="7" customWidth="1"/>
    <col min="8" max="8" width="0.9921875" style="7" customWidth="1"/>
    <col min="9" max="9" width="7.7109375" style="7" customWidth="1"/>
    <col min="10" max="10" width="7.8515625" style="7" customWidth="1"/>
    <col min="11" max="11" width="0.9921875" style="7" customWidth="1"/>
    <col min="12" max="12" width="7.57421875" style="7" customWidth="1"/>
    <col min="13" max="13" width="7.421875" style="7" customWidth="1"/>
    <col min="14" max="14" width="0.9921875" style="7" customWidth="1"/>
    <col min="15" max="15" width="7.57421875" style="7" customWidth="1"/>
    <col min="16" max="16" width="7.8515625" style="7" customWidth="1"/>
    <col min="17" max="17" width="0.9921875" style="7" customWidth="1"/>
    <col min="18" max="16384" width="9.140625" style="7" customWidth="1"/>
  </cols>
  <sheetData>
    <row r="2" ht="12">
      <c r="B2" s="7" t="s">
        <v>289</v>
      </c>
    </row>
    <row r="3" ht="12">
      <c r="B3" s="7" t="s">
        <v>290</v>
      </c>
    </row>
    <row r="4" ht="12">
      <c r="B4" s="7" t="s">
        <v>174</v>
      </c>
    </row>
    <row r="5" ht="12">
      <c r="B5" s="17"/>
    </row>
    <row r="6" ht="12">
      <c r="B6" s="7" t="s">
        <v>25</v>
      </c>
    </row>
    <row r="9" spans="3:16" ht="53.25" customHeight="1">
      <c r="C9" s="172" t="s">
        <v>42</v>
      </c>
      <c r="D9" s="172"/>
      <c r="E9" s="25"/>
      <c r="F9" s="172" t="s">
        <v>181</v>
      </c>
      <c r="G9" s="172"/>
      <c r="H9" s="25"/>
      <c r="I9" s="172" t="s">
        <v>182</v>
      </c>
      <c r="J9" s="172"/>
      <c r="K9" s="25"/>
      <c r="L9" s="172" t="s">
        <v>184</v>
      </c>
      <c r="M9" s="172"/>
      <c r="N9" s="25"/>
      <c r="O9" s="172" t="s">
        <v>183</v>
      </c>
      <c r="P9" s="172"/>
    </row>
    <row r="10" spans="3:16" ht="17.25" customHeight="1">
      <c r="C10" s="17">
        <v>1995</v>
      </c>
      <c r="D10" s="17">
        <v>2005</v>
      </c>
      <c r="E10" s="17"/>
      <c r="F10" s="17">
        <v>1995</v>
      </c>
      <c r="G10" s="17">
        <v>2005</v>
      </c>
      <c r="H10" s="17"/>
      <c r="I10" s="17">
        <v>1995</v>
      </c>
      <c r="J10" s="17">
        <v>2005</v>
      </c>
      <c r="K10" s="17"/>
      <c r="L10" s="17">
        <v>1995</v>
      </c>
      <c r="M10" s="17">
        <v>2005</v>
      </c>
      <c r="N10" s="17"/>
      <c r="O10" s="17">
        <v>1995</v>
      </c>
      <c r="P10" s="17">
        <v>2005</v>
      </c>
    </row>
    <row r="11" spans="1:17" ht="12">
      <c r="A11" s="26"/>
      <c r="B11" s="27" t="s">
        <v>39</v>
      </c>
      <c r="C11" s="28">
        <v>4165.18</v>
      </c>
      <c r="D11" s="28">
        <v>4268.96</v>
      </c>
      <c r="E11" s="145"/>
      <c r="F11" s="151">
        <v>51.08</v>
      </c>
      <c r="G11" s="151">
        <v>31.89</v>
      </c>
      <c r="H11" s="145"/>
      <c r="I11" s="151">
        <v>25.73</v>
      </c>
      <c r="J11" s="151">
        <v>19.94</v>
      </c>
      <c r="K11" s="145"/>
      <c r="L11" s="151">
        <v>17.16</v>
      </c>
      <c r="M11" s="151">
        <v>8.28</v>
      </c>
      <c r="N11" s="145"/>
      <c r="O11" s="151">
        <v>14.6</v>
      </c>
      <c r="P11" s="151">
        <v>11.29</v>
      </c>
      <c r="Q11" s="26"/>
    </row>
    <row r="12" spans="2:16" ht="12">
      <c r="B12" s="17" t="s">
        <v>260</v>
      </c>
      <c r="C12" s="29">
        <v>123.66</v>
      </c>
      <c r="D12" s="29">
        <v>123.33</v>
      </c>
      <c r="E12" s="146"/>
      <c r="F12" s="152">
        <v>1.11</v>
      </c>
      <c r="G12" s="152">
        <v>0.88</v>
      </c>
      <c r="H12" s="146"/>
      <c r="I12" s="152">
        <v>0.51</v>
      </c>
      <c r="J12" s="152">
        <v>0.37</v>
      </c>
      <c r="K12" s="146"/>
      <c r="L12" s="152">
        <v>0.26</v>
      </c>
      <c r="M12" s="152">
        <v>0.15</v>
      </c>
      <c r="N12" s="146"/>
      <c r="O12" s="152">
        <v>0.37</v>
      </c>
      <c r="P12" s="152">
        <v>0.29</v>
      </c>
    </row>
    <row r="13" spans="2:16" ht="12">
      <c r="B13" s="17" t="s">
        <v>285</v>
      </c>
      <c r="C13" s="29">
        <v>65.89</v>
      </c>
      <c r="D13" s="29">
        <v>54.8</v>
      </c>
      <c r="E13" s="146"/>
      <c r="F13" s="152">
        <v>0.85</v>
      </c>
      <c r="G13" s="152">
        <v>0.74</v>
      </c>
      <c r="H13" s="146"/>
      <c r="I13" s="152">
        <v>0.71</v>
      </c>
      <c r="J13" s="152">
        <v>0.49</v>
      </c>
      <c r="K13" s="146"/>
      <c r="L13" s="152">
        <v>1.48</v>
      </c>
      <c r="M13" s="152">
        <v>0.9</v>
      </c>
      <c r="N13" s="146"/>
      <c r="O13" s="152">
        <v>0.27</v>
      </c>
      <c r="P13" s="152">
        <v>0.23</v>
      </c>
    </row>
    <row r="14" spans="2:16" ht="12">
      <c r="B14" s="17" t="s">
        <v>261</v>
      </c>
      <c r="C14" s="29">
        <v>132.13</v>
      </c>
      <c r="D14" s="29">
        <v>125.93</v>
      </c>
      <c r="E14" s="146"/>
      <c r="F14" s="152">
        <v>1</v>
      </c>
      <c r="G14" s="152">
        <v>0.51</v>
      </c>
      <c r="H14" s="146"/>
      <c r="I14" s="152">
        <v>0.64</v>
      </c>
      <c r="J14" s="152">
        <v>0.52</v>
      </c>
      <c r="K14" s="146"/>
      <c r="L14" s="152">
        <v>1.09</v>
      </c>
      <c r="M14" s="152">
        <v>0.22</v>
      </c>
      <c r="N14" s="146"/>
      <c r="O14" s="152">
        <v>0.37</v>
      </c>
      <c r="P14" s="152">
        <v>0.28</v>
      </c>
    </row>
    <row r="15" spans="2:16" ht="12">
      <c r="B15" s="17" t="s">
        <v>262</v>
      </c>
      <c r="C15" s="29">
        <v>60.46</v>
      </c>
      <c r="D15" s="29">
        <v>50.43</v>
      </c>
      <c r="E15" s="146"/>
      <c r="F15" s="152">
        <v>0.71</v>
      </c>
      <c r="G15" s="152">
        <v>0.61</v>
      </c>
      <c r="H15" s="146"/>
      <c r="I15" s="152">
        <v>0.28</v>
      </c>
      <c r="J15" s="152">
        <v>0.27</v>
      </c>
      <c r="K15" s="146"/>
      <c r="L15" s="152">
        <v>0.14</v>
      </c>
      <c r="M15" s="152">
        <v>0.02</v>
      </c>
      <c r="N15" s="146"/>
      <c r="O15" s="152">
        <v>0.26</v>
      </c>
      <c r="P15" s="152">
        <v>0.19</v>
      </c>
    </row>
    <row r="16" spans="2:16" ht="12">
      <c r="B16" s="17" t="s">
        <v>263</v>
      </c>
      <c r="C16" s="29">
        <v>921.19</v>
      </c>
      <c r="D16" s="29">
        <v>872.94</v>
      </c>
      <c r="E16" s="146"/>
      <c r="F16" s="152">
        <v>6.53</v>
      </c>
      <c r="G16" s="152">
        <v>4.03</v>
      </c>
      <c r="H16" s="146"/>
      <c r="I16" s="152">
        <v>3.88</v>
      </c>
      <c r="J16" s="152">
        <v>2.27</v>
      </c>
      <c r="K16" s="146"/>
      <c r="L16" s="152">
        <v>1.73</v>
      </c>
      <c r="M16" s="152">
        <v>0.56</v>
      </c>
      <c r="N16" s="146"/>
      <c r="O16" s="152">
        <v>2.17</v>
      </c>
      <c r="P16" s="152">
        <v>1.44</v>
      </c>
    </row>
    <row r="17" spans="2:16" ht="12">
      <c r="B17" s="17" t="s">
        <v>264</v>
      </c>
      <c r="C17" s="29">
        <v>20.1</v>
      </c>
      <c r="D17" s="29">
        <v>18</v>
      </c>
      <c r="E17" s="146"/>
      <c r="F17" s="152">
        <v>0.21</v>
      </c>
      <c r="G17" s="152">
        <v>0.16</v>
      </c>
      <c r="H17" s="146"/>
      <c r="I17" s="152">
        <v>0.1</v>
      </c>
      <c r="J17" s="152">
        <v>0.09</v>
      </c>
      <c r="K17" s="146"/>
      <c r="L17" s="152">
        <v>0.12</v>
      </c>
      <c r="M17" s="152">
        <v>0.08</v>
      </c>
      <c r="N17" s="146"/>
      <c r="O17" s="152">
        <v>0.04</v>
      </c>
      <c r="P17" s="152">
        <v>0.03</v>
      </c>
    </row>
    <row r="18" spans="2:16" ht="12">
      <c r="B18" s="17" t="s">
        <v>268</v>
      </c>
      <c r="C18" s="29">
        <v>35.48</v>
      </c>
      <c r="D18" s="29">
        <v>47.29</v>
      </c>
      <c r="E18" s="146"/>
      <c r="F18" s="152">
        <v>0.32</v>
      </c>
      <c r="G18" s="152">
        <v>0.23</v>
      </c>
      <c r="H18" s="146"/>
      <c r="I18" s="152">
        <v>0.65</v>
      </c>
      <c r="J18" s="152">
        <v>0.62</v>
      </c>
      <c r="K18" s="146"/>
      <c r="L18" s="152">
        <v>0.16</v>
      </c>
      <c r="M18" s="152">
        <v>0.07</v>
      </c>
      <c r="N18" s="146"/>
      <c r="O18" s="152">
        <v>0.12</v>
      </c>
      <c r="P18" s="152">
        <v>0.12</v>
      </c>
    </row>
    <row r="19" spans="2:16" ht="12">
      <c r="B19" s="17" t="s">
        <v>265</v>
      </c>
      <c r="C19" s="29">
        <v>87.43</v>
      </c>
      <c r="D19" s="29">
        <v>111.67</v>
      </c>
      <c r="E19" s="146"/>
      <c r="F19" s="152">
        <v>1.32</v>
      </c>
      <c r="G19" s="153">
        <v>0.64</v>
      </c>
      <c r="H19" s="146"/>
      <c r="I19" s="152">
        <v>0.44</v>
      </c>
      <c r="J19" s="153">
        <v>0.4</v>
      </c>
      <c r="K19" s="146"/>
      <c r="L19" s="152">
        <v>0.54</v>
      </c>
      <c r="M19" s="153">
        <v>0.53</v>
      </c>
      <c r="N19" s="146"/>
      <c r="O19" s="152">
        <v>0.32</v>
      </c>
      <c r="P19" s="153">
        <v>0.32</v>
      </c>
    </row>
    <row r="20" spans="2:16" ht="12">
      <c r="B20" s="17" t="s">
        <v>266</v>
      </c>
      <c r="C20" s="29">
        <v>255.58</v>
      </c>
      <c r="D20" s="29">
        <v>368.28</v>
      </c>
      <c r="E20" s="146"/>
      <c r="F20" s="152">
        <v>3.22</v>
      </c>
      <c r="G20" s="153">
        <v>2.38</v>
      </c>
      <c r="H20" s="147"/>
      <c r="I20" s="152">
        <v>1.46</v>
      </c>
      <c r="J20" s="153">
        <v>1.77</v>
      </c>
      <c r="K20" s="146"/>
      <c r="L20" s="152">
        <v>1.81</v>
      </c>
      <c r="M20" s="153">
        <v>1.36</v>
      </c>
      <c r="N20" s="147"/>
      <c r="O20" s="152">
        <v>1.33</v>
      </c>
      <c r="P20" s="153">
        <v>1.53</v>
      </c>
    </row>
    <row r="21" spans="2:16" ht="12">
      <c r="B21" s="17" t="s">
        <v>267</v>
      </c>
      <c r="C21" s="29">
        <v>390.12</v>
      </c>
      <c r="D21" s="29">
        <v>412.45</v>
      </c>
      <c r="E21" s="146"/>
      <c r="F21" s="152">
        <v>9.57</v>
      </c>
      <c r="G21" s="152">
        <v>5.68</v>
      </c>
      <c r="H21" s="146"/>
      <c r="I21" s="152">
        <v>3.3</v>
      </c>
      <c r="J21" s="152">
        <v>2.68</v>
      </c>
      <c r="K21" s="146"/>
      <c r="L21" s="152">
        <v>0.97</v>
      </c>
      <c r="M21" s="152">
        <v>0.47</v>
      </c>
      <c r="N21" s="146"/>
      <c r="O21" s="152">
        <v>1.65</v>
      </c>
      <c r="P21" s="152">
        <v>1.21</v>
      </c>
    </row>
    <row r="22" spans="2:16" ht="12">
      <c r="B22" s="17" t="s">
        <v>269</v>
      </c>
      <c r="C22" s="29">
        <v>445.71</v>
      </c>
      <c r="D22" s="29">
        <v>493.37</v>
      </c>
      <c r="E22" s="146"/>
      <c r="F22" s="152">
        <v>7.17</v>
      </c>
      <c r="G22" s="153">
        <v>4.21</v>
      </c>
      <c r="H22" s="147"/>
      <c r="I22" s="152">
        <v>2.1</v>
      </c>
      <c r="J22" s="153">
        <v>1.91</v>
      </c>
      <c r="K22" s="146"/>
      <c r="L22" s="152">
        <v>1.32</v>
      </c>
      <c r="M22" s="153">
        <v>0.5</v>
      </c>
      <c r="N22" s="147"/>
      <c r="O22" s="152">
        <v>1.81</v>
      </c>
      <c r="P22" s="153">
        <v>1.17</v>
      </c>
    </row>
    <row r="23" spans="2:16" ht="12">
      <c r="B23" s="17" t="s">
        <v>270</v>
      </c>
      <c r="C23" s="29">
        <v>5.58</v>
      </c>
      <c r="D23" s="29">
        <v>7.79</v>
      </c>
      <c r="E23" s="146"/>
      <c r="F23" s="152">
        <v>0.1</v>
      </c>
      <c r="G23" s="152">
        <v>0.04</v>
      </c>
      <c r="H23" s="146"/>
      <c r="I23" s="152">
        <v>0.04</v>
      </c>
      <c r="J23" s="152">
        <v>0.05</v>
      </c>
      <c r="K23" s="146"/>
      <c r="L23" s="152">
        <v>0.04</v>
      </c>
      <c r="M23" s="152">
        <v>0.04</v>
      </c>
      <c r="N23" s="146"/>
      <c r="O23" s="152">
        <v>0.02</v>
      </c>
      <c r="P23" s="152">
        <v>0.02</v>
      </c>
    </row>
    <row r="24" spans="2:16" ht="12">
      <c r="B24" s="17" t="s">
        <v>271</v>
      </c>
      <c r="C24" s="29">
        <v>9.07</v>
      </c>
      <c r="D24" s="29">
        <v>7.57</v>
      </c>
      <c r="E24" s="146"/>
      <c r="F24" s="152">
        <v>0.32</v>
      </c>
      <c r="G24" s="152">
        <v>0.34</v>
      </c>
      <c r="H24" s="146"/>
      <c r="I24" s="152">
        <v>0.1</v>
      </c>
      <c r="J24" s="152">
        <v>0.09</v>
      </c>
      <c r="K24" s="146"/>
      <c r="L24" s="152">
        <v>0.05</v>
      </c>
      <c r="M24" s="152">
        <v>0</v>
      </c>
      <c r="N24" s="146"/>
      <c r="O24" s="152">
        <v>0.04</v>
      </c>
      <c r="P24" s="152">
        <v>0.04</v>
      </c>
    </row>
    <row r="25" spans="2:16" ht="12">
      <c r="B25" s="17" t="s">
        <v>272</v>
      </c>
      <c r="C25" s="29">
        <v>14.96</v>
      </c>
      <c r="D25" s="29">
        <v>14.16</v>
      </c>
      <c r="E25" s="146"/>
      <c r="F25" s="152">
        <v>0.29</v>
      </c>
      <c r="G25" s="152">
        <v>0.19</v>
      </c>
      <c r="H25" s="146"/>
      <c r="I25" s="152">
        <v>0.18</v>
      </c>
      <c r="J25" s="152">
        <v>0.16</v>
      </c>
      <c r="K25" s="146"/>
      <c r="L25" s="152">
        <v>0.09</v>
      </c>
      <c r="M25" s="152">
        <v>0.04</v>
      </c>
      <c r="N25" s="146"/>
      <c r="O25" s="152">
        <v>0.07</v>
      </c>
      <c r="P25" s="152">
        <v>0.06</v>
      </c>
    </row>
    <row r="26" spans="2:16" ht="12">
      <c r="B26" s="17" t="s">
        <v>273</v>
      </c>
      <c r="C26" s="29">
        <v>9.16</v>
      </c>
      <c r="D26" s="29">
        <v>11.87</v>
      </c>
      <c r="E26" s="146"/>
      <c r="F26" s="152">
        <v>0.11</v>
      </c>
      <c r="G26" s="153">
        <v>0.04</v>
      </c>
      <c r="H26" s="147"/>
      <c r="I26" s="152">
        <v>0.02</v>
      </c>
      <c r="J26" s="153">
        <v>0.02</v>
      </c>
      <c r="K26" s="146"/>
      <c r="L26" s="152">
        <v>0.01</v>
      </c>
      <c r="M26" s="153">
        <v>0</v>
      </c>
      <c r="N26" s="146"/>
      <c r="O26" s="152">
        <v>0.02</v>
      </c>
      <c r="P26" s="153">
        <v>0.01</v>
      </c>
    </row>
    <row r="27" spans="2:16" ht="12">
      <c r="B27" s="17" t="s">
        <v>274</v>
      </c>
      <c r="C27" s="29">
        <v>61.94</v>
      </c>
      <c r="D27" s="29">
        <v>61.81</v>
      </c>
      <c r="E27" s="146"/>
      <c r="F27" s="152">
        <v>0.76</v>
      </c>
      <c r="G27" s="152">
        <v>0.59</v>
      </c>
      <c r="H27" s="146"/>
      <c r="I27" s="152">
        <v>0.39</v>
      </c>
      <c r="J27" s="152">
        <v>0.37</v>
      </c>
      <c r="K27" s="146"/>
      <c r="L27" s="152">
        <v>0.7</v>
      </c>
      <c r="M27" s="152">
        <v>0.13</v>
      </c>
      <c r="N27" s="146"/>
      <c r="O27" s="152">
        <v>0.19</v>
      </c>
      <c r="P27" s="152">
        <v>0.2</v>
      </c>
    </row>
    <row r="28" spans="2:16" ht="12">
      <c r="B28" s="17" t="s">
        <v>275</v>
      </c>
      <c r="C28" s="29">
        <v>2.34</v>
      </c>
      <c r="D28" s="30">
        <v>3.02</v>
      </c>
      <c r="E28" s="146"/>
      <c r="F28" s="152" t="s">
        <v>239</v>
      </c>
      <c r="G28" s="152" t="s">
        <v>239</v>
      </c>
      <c r="H28" s="146"/>
      <c r="I28" s="153">
        <v>0.02</v>
      </c>
      <c r="J28" s="152">
        <v>0.02</v>
      </c>
      <c r="K28" s="146"/>
      <c r="L28" s="153">
        <v>0.03</v>
      </c>
      <c r="M28" s="152">
        <v>0.02</v>
      </c>
      <c r="N28" s="146"/>
      <c r="O28" s="153">
        <v>0.01</v>
      </c>
      <c r="P28" s="152">
        <v>0.01</v>
      </c>
    </row>
    <row r="29" spans="2:16" ht="12">
      <c r="B29" s="17" t="s">
        <v>276</v>
      </c>
      <c r="C29" s="29">
        <v>170.62</v>
      </c>
      <c r="D29" s="29">
        <v>175.91</v>
      </c>
      <c r="E29" s="146"/>
      <c r="F29" s="152">
        <v>0.86</v>
      </c>
      <c r="G29" s="152">
        <v>0.6</v>
      </c>
      <c r="H29" s="146"/>
      <c r="I29" s="152">
        <v>1.13</v>
      </c>
      <c r="J29" s="152">
        <v>0.8</v>
      </c>
      <c r="K29" s="146"/>
      <c r="L29" s="152">
        <v>0.13</v>
      </c>
      <c r="M29" s="152">
        <v>0.06</v>
      </c>
      <c r="N29" s="146"/>
      <c r="O29" s="152">
        <v>0.47</v>
      </c>
      <c r="P29" s="152">
        <v>0.34</v>
      </c>
    </row>
    <row r="30" spans="2:16" ht="12">
      <c r="B30" s="17" t="s">
        <v>277</v>
      </c>
      <c r="C30" s="29">
        <v>63.66</v>
      </c>
      <c r="D30" s="29">
        <v>79.65</v>
      </c>
      <c r="E30" s="146"/>
      <c r="F30" s="152">
        <v>1.01</v>
      </c>
      <c r="G30" s="152">
        <v>0.72</v>
      </c>
      <c r="H30" s="146"/>
      <c r="I30" s="152">
        <v>0.41</v>
      </c>
      <c r="J30" s="152">
        <v>0.34</v>
      </c>
      <c r="K30" s="146"/>
      <c r="L30" s="152">
        <v>0.05</v>
      </c>
      <c r="M30" s="152">
        <v>0.03</v>
      </c>
      <c r="N30" s="146"/>
      <c r="O30" s="152">
        <v>0.19</v>
      </c>
      <c r="P30" s="152">
        <v>0.23</v>
      </c>
    </row>
    <row r="31" spans="2:16" ht="12">
      <c r="B31" s="17" t="s">
        <v>278</v>
      </c>
      <c r="C31" s="29">
        <v>377.45</v>
      </c>
      <c r="D31" s="29">
        <v>326.51</v>
      </c>
      <c r="E31" s="146"/>
      <c r="F31" s="152">
        <v>4.55</v>
      </c>
      <c r="G31" s="152">
        <v>3.33</v>
      </c>
      <c r="H31" s="146"/>
      <c r="I31" s="152">
        <v>2.04</v>
      </c>
      <c r="J31" s="152">
        <v>1.82</v>
      </c>
      <c r="K31" s="146"/>
      <c r="L31" s="152">
        <v>2.38</v>
      </c>
      <c r="M31" s="152">
        <v>1.22</v>
      </c>
      <c r="N31" s="146"/>
      <c r="O31" s="152">
        <v>1.12</v>
      </c>
      <c r="P31" s="152">
        <v>0.81</v>
      </c>
    </row>
    <row r="32" spans="2:16" ht="12">
      <c r="B32" s="17" t="s">
        <v>279</v>
      </c>
      <c r="C32" s="29">
        <v>53.08</v>
      </c>
      <c r="D32" s="29">
        <v>67.92</v>
      </c>
      <c r="E32" s="146"/>
      <c r="F32" s="152">
        <v>0.85</v>
      </c>
      <c r="G32" s="152">
        <v>0.65</v>
      </c>
      <c r="H32" s="146"/>
      <c r="I32" s="152">
        <v>0.59</v>
      </c>
      <c r="J32" s="152">
        <v>0.53</v>
      </c>
      <c r="K32" s="146"/>
      <c r="L32" s="152">
        <v>0.33</v>
      </c>
      <c r="M32" s="152">
        <v>0.21</v>
      </c>
      <c r="N32" s="146"/>
      <c r="O32" s="152">
        <v>0.27</v>
      </c>
      <c r="P32" s="152">
        <v>0.28</v>
      </c>
    </row>
    <row r="33" spans="2:16" ht="12">
      <c r="B33" s="17" t="s">
        <v>287</v>
      </c>
      <c r="C33" s="29">
        <v>134.82</v>
      </c>
      <c r="D33" s="29">
        <v>110.53</v>
      </c>
      <c r="E33" s="146"/>
      <c r="F33" s="153">
        <v>2.09</v>
      </c>
      <c r="G33" s="152">
        <v>1.41</v>
      </c>
      <c r="H33" s="147"/>
      <c r="I33" s="153">
        <v>1.49</v>
      </c>
      <c r="J33" s="152">
        <v>1.23</v>
      </c>
      <c r="K33" s="146"/>
      <c r="L33" s="153">
        <v>0.89</v>
      </c>
      <c r="M33" s="152">
        <v>0.73</v>
      </c>
      <c r="N33" s="147"/>
      <c r="O33" s="153">
        <v>0.32</v>
      </c>
      <c r="P33" s="152">
        <v>0.31</v>
      </c>
    </row>
    <row r="34" spans="2:16" ht="12">
      <c r="B34" s="17" t="s">
        <v>280</v>
      </c>
      <c r="C34" s="29">
        <v>14.87</v>
      </c>
      <c r="D34" s="29">
        <v>16.67</v>
      </c>
      <c r="E34" s="146"/>
      <c r="F34" s="152">
        <v>0.09</v>
      </c>
      <c r="G34" s="152">
        <v>0.08</v>
      </c>
      <c r="H34" s="146"/>
      <c r="I34" s="152">
        <v>0.1</v>
      </c>
      <c r="J34" s="152">
        <v>0.1</v>
      </c>
      <c r="K34" s="146"/>
      <c r="L34" s="152">
        <v>0.13</v>
      </c>
      <c r="M34" s="152">
        <v>0.04</v>
      </c>
      <c r="N34" s="146"/>
      <c r="O34" s="152">
        <v>0.07</v>
      </c>
      <c r="P34" s="152">
        <v>0.06</v>
      </c>
    </row>
    <row r="35" spans="2:16" ht="12">
      <c r="B35" s="17" t="s">
        <v>281</v>
      </c>
      <c r="C35" s="29">
        <v>43.84</v>
      </c>
      <c r="D35" s="29">
        <v>39.94</v>
      </c>
      <c r="E35" s="146"/>
      <c r="F35" s="152">
        <v>0.42</v>
      </c>
      <c r="G35" s="152">
        <v>0.3</v>
      </c>
      <c r="H35" s="146"/>
      <c r="I35" s="152">
        <v>0.23</v>
      </c>
      <c r="J35" s="152">
        <v>0.2</v>
      </c>
      <c r="K35" s="146"/>
      <c r="L35" s="152">
        <v>0.25</v>
      </c>
      <c r="M35" s="152">
        <v>0.09</v>
      </c>
      <c r="N35" s="146"/>
      <c r="O35" s="152">
        <v>0.18</v>
      </c>
      <c r="P35" s="152">
        <v>0.1</v>
      </c>
    </row>
    <row r="36" spans="2:16" ht="12">
      <c r="B36" s="17" t="s">
        <v>282</v>
      </c>
      <c r="C36" s="29">
        <v>58.21</v>
      </c>
      <c r="D36" s="29">
        <v>57.01</v>
      </c>
      <c r="E36" s="146"/>
      <c r="F36" s="152">
        <v>0.44</v>
      </c>
      <c r="G36" s="152">
        <v>0.52</v>
      </c>
      <c r="H36" s="146"/>
      <c r="I36" s="152">
        <v>0.29</v>
      </c>
      <c r="J36" s="152">
        <v>0.21</v>
      </c>
      <c r="K36" s="146"/>
      <c r="L36" s="152">
        <v>0.1</v>
      </c>
      <c r="M36" s="152">
        <v>0.07</v>
      </c>
      <c r="N36" s="146"/>
      <c r="O36" s="152">
        <v>0.26</v>
      </c>
      <c r="P36" s="152">
        <v>0.18</v>
      </c>
    </row>
    <row r="37" spans="2:16" ht="12">
      <c r="B37" s="17" t="s">
        <v>283</v>
      </c>
      <c r="C37" s="29">
        <v>58.04</v>
      </c>
      <c r="D37" s="29">
        <v>52.57</v>
      </c>
      <c r="E37" s="146"/>
      <c r="F37" s="152">
        <v>0.9</v>
      </c>
      <c r="G37" s="152">
        <v>0.6</v>
      </c>
      <c r="H37" s="146"/>
      <c r="I37" s="152">
        <v>0.32</v>
      </c>
      <c r="J37" s="152">
        <v>0.27</v>
      </c>
      <c r="K37" s="146"/>
      <c r="L37" s="152">
        <v>0.07</v>
      </c>
      <c r="M37" s="152">
        <v>0.04</v>
      </c>
      <c r="N37" s="146"/>
      <c r="O37" s="152">
        <v>0.28</v>
      </c>
      <c r="P37" s="152">
        <v>0.2</v>
      </c>
    </row>
    <row r="38" spans="1:17" ht="12">
      <c r="A38" s="31"/>
      <c r="B38" s="32" t="s">
        <v>284</v>
      </c>
      <c r="C38" s="33">
        <v>549.79</v>
      </c>
      <c r="D38" s="33">
        <v>557.55</v>
      </c>
      <c r="E38" s="148"/>
      <c r="F38" s="154">
        <v>6.3</v>
      </c>
      <c r="G38" s="154">
        <v>2.42</v>
      </c>
      <c r="H38" s="148"/>
      <c r="I38" s="154">
        <v>4.3</v>
      </c>
      <c r="J38" s="154">
        <v>2.36</v>
      </c>
      <c r="K38" s="148"/>
      <c r="L38" s="154">
        <v>2.32</v>
      </c>
      <c r="M38" s="154">
        <v>0.71</v>
      </c>
      <c r="N38" s="148"/>
      <c r="O38" s="154">
        <v>2.38</v>
      </c>
      <c r="P38" s="154">
        <v>1.63</v>
      </c>
      <c r="Q38" s="31"/>
    </row>
    <row r="39" spans="2:16" ht="12">
      <c r="B39" s="17" t="s">
        <v>286</v>
      </c>
      <c r="C39" s="29">
        <v>16.25</v>
      </c>
      <c r="D39" s="30">
        <v>23.01</v>
      </c>
      <c r="E39" s="146"/>
      <c r="F39" s="152">
        <v>0.34</v>
      </c>
      <c r="G39" s="153">
        <v>0.31</v>
      </c>
      <c r="H39" s="147"/>
      <c r="I39" s="152">
        <v>0.12</v>
      </c>
      <c r="J39" s="153">
        <v>0.15</v>
      </c>
      <c r="K39" s="146"/>
      <c r="L39" s="152">
        <v>0.08</v>
      </c>
      <c r="M39" s="153">
        <v>0.06</v>
      </c>
      <c r="N39" s="147"/>
      <c r="O39" s="152">
        <v>0.06</v>
      </c>
      <c r="P39" s="153">
        <v>0.07</v>
      </c>
    </row>
    <row r="40" spans="2:16" ht="12">
      <c r="B40" s="17" t="s">
        <v>43</v>
      </c>
      <c r="C40" s="34" t="s">
        <v>239</v>
      </c>
      <c r="D40" s="34" t="s">
        <v>239</v>
      </c>
      <c r="E40" s="149"/>
      <c r="F40" s="153">
        <v>0.02</v>
      </c>
      <c r="G40" s="152">
        <v>0.1</v>
      </c>
      <c r="H40" s="146"/>
      <c r="I40" s="160" t="s">
        <v>239</v>
      </c>
      <c r="J40" s="160" t="s">
        <v>239</v>
      </c>
      <c r="K40" s="149"/>
      <c r="L40" s="153">
        <v>0.02</v>
      </c>
      <c r="M40" s="152">
        <v>0.1</v>
      </c>
      <c r="N40" s="146"/>
      <c r="O40" s="153">
        <v>0.01</v>
      </c>
      <c r="P40" s="152">
        <v>0.03</v>
      </c>
    </row>
    <row r="41" spans="2:16" ht="12">
      <c r="B41" s="17" t="s">
        <v>23</v>
      </c>
      <c r="C41" s="29">
        <v>171.85</v>
      </c>
      <c r="D41" s="29">
        <v>256.87</v>
      </c>
      <c r="E41" s="146"/>
      <c r="F41" s="152">
        <v>3.99</v>
      </c>
      <c r="G41" s="153">
        <v>3.78</v>
      </c>
      <c r="H41" s="147"/>
      <c r="I41" s="152">
        <v>2.03</v>
      </c>
      <c r="J41" s="153">
        <v>2.35</v>
      </c>
      <c r="K41" s="146"/>
      <c r="L41" s="152">
        <v>1.01</v>
      </c>
      <c r="M41" s="153">
        <v>1.35</v>
      </c>
      <c r="N41" s="147"/>
      <c r="O41" s="152">
        <v>0.8</v>
      </c>
      <c r="P41" s="153">
        <v>0.95</v>
      </c>
    </row>
    <row r="42" spans="1:17" ht="12">
      <c r="A42" s="35"/>
      <c r="B42" s="36" t="s">
        <v>291</v>
      </c>
      <c r="C42" s="37">
        <v>2.3</v>
      </c>
      <c r="D42" s="37">
        <v>2.87</v>
      </c>
      <c r="E42" s="150"/>
      <c r="F42" s="155">
        <v>0</v>
      </c>
      <c r="G42" s="155">
        <v>0</v>
      </c>
      <c r="H42" s="150"/>
      <c r="I42" s="155">
        <v>0.02</v>
      </c>
      <c r="J42" s="155">
        <v>0.02</v>
      </c>
      <c r="K42" s="150"/>
      <c r="L42" s="155">
        <v>0</v>
      </c>
      <c r="M42" s="155">
        <v>0</v>
      </c>
      <c r="N42" s="150"/>
      <c r="O42" s="155">
        <v>0</v>
      </c>
      <c r="P42" s="155">
        <v>0</v>
      </c>
      <c r="Q42" s="35"/>
    </row>
    <row r="43" spans="2:16" ht="12">
      <c r="B43" s="17" t="s">
        <v>292</v>
      </c>
      <c r="C43" s="29">
        <v>0.21</v>
      </c>
      <c r="D43" s="29">
        <v>0.24</v>
      </c>
      <c r="E43" s="146"/>
      <c r="F43" s="152">
        <v>0</v>
      </c>
      <c r="G43" s="153">
        <v>0</v>
      </c>
      <c r="H43" s="147"/>
      <c r="I43" s="152">
        <v>0</v>
      </c>
      <c r="J43" s="153">
        <v>0</v>
      </c>
      <c r="K43" s="146"/>
      <c r="L43" s="152">
        <v>0</v>
      </c>
      <c r="M43" s="153">
        <v>0</v>
      </c>
      <c r="N43" s="147"/>
      <c r="O43" s="152">
        <v>0</v>
      </c>
      <c r="P43" s="153">
        <v>0</v>
      </c>
    </row>
    <row r="44" spans="2:16" ht="12">
      <c r="B44" s="17" t="s">
        <v>288</v>
      </c>
      <c r="C44" s="29">
        <v>37.81</v>
      </c>
      <c r="D44" s="29">
        <v>43.15</v>
      </c>
      <c r="E44" s="146"/>
      <c r="F44" s="152">
        <v>0.73</v>
      </c>
      <c r="G44" s="152">
        <v>0.45</v>
      </c>
      <c r="H44" s="146"/>
      <c r="I44" s="152">
        <v>0.24</v>
      </c>
      <c r="J44" s="152">
        <v>0.22</v>
      </c>
      <c r="K44" s="146"/>
      <c r="L44" s="152">
        <v>0.03</v>
      </c>
      <c r="M44" s="152">
        <v>0.02</v>
      </c>
      <c r="N44" s="146"/>
      <c r="O44" s="152">
        <v>0.21</v>
      </c>
      <c r="P44" s="152">
        <v>0.2</v>
      </c>
    </row>
    <row r="45" spans="1:17" ht="12">
      <c r="A45" s="31"/>
      <c r="B45" s="32" t="s">
        <v>24</v>
      </c>
      <c r="C45" s="33">
        <v>43.33</v>
      </c>
      <c r="D45" s="33">
        <v>45.97</v>
      </c>
      <c r="E45" s="148"/>
      <c r="F45" s="154">
        <v>0.49</v>
      </c>
      <c r="G45" s="154">
        <v>0.33</v>
      </c>
      <c r="H45" s="148"/>
      <c r="I45" s="154">
        <v>0.19</v>
      </c>
      <c r="J45" s="154">
        <v>0.17</v>
      </c>
      <c r="K45" s="148"/>
      <c r="L45" s="154">
        <v>0.03</v>
      </c>
      <c r="M45" s="154">
        <v>0.02</v>
      </c>
      <c r="N45" s="148"/>
      <c r="O45" s="154">
        <v>0.12</v>
      </c>
      <c r="P45" s="154">
        <v>0.09</v>
      </c>
      <c r="Q45" s="31"/>
    </row>
    <row r="47" ht="12">
      <c r="B47" s="7" t="s">
        <v>227</v>
      </c>
    </row>
  </sheetData>
  <mergeCells count="5">
    <mergeCell ref="O9:P9"/>
    <mergeCell ref="C9:D9"/>
    <mergeCell ref="F9:G9"/>
    <mergeCell ref="I9:J9"/>
    <mergeCell ref="L9:M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B2:O47"/>
  <sheetViews>
    <sheetView workbookViewId="0" topLeftCell="A1">
      <selection activeCell="A1" sqref="A1"/>
    </sheetView>
  </sheetViews>
  <sheetFormatPr defaultColWidth="9.140625" defaultRowHeight="12.75"/>
  <cols>
    <col min="1" max="1" width="9.140625" style="11" customWidth="1"/>
    <col min="2" max="2" width="16.00390625" style="11" customWidth="1"/>
    <col min="3" max="3" width="9.7109375" style="11" bestFit="1" customWidth="1"/>
    <col min="4" max="16384" width="9.140625" style="11" customWidth="1"/>
  </cols>
  <sheetData>
    <row r="1" ht="12"/>
    <row r="2" ht="12">
      <c r="B2" s="11" t="s">
        <v>289</v>
      </c>
    </row>
    <row r="3" ht="12">
      <c r="B3" s="11" t="s">
        <v>290</v>
      </c>
    </row>
    <row r="4" ht="12">
      <c r="B4" s="11" t="s">
        <v>174</v>
      </c>
    </row>
    <row r="5" ht="12"/>
    <row r="6" ht="12">
      <c r="B6" s="11" t="s">
        <v>185</v>
      </c>
    </row>
    <row r="7" ht="12">
      <c r="B7" s="11" t="s">
        <v>27</v>
      </c>
    </row>
    <row r="8" ht="12"/>
    <row r="9" ht="12">
      <c r="C9" s="11">
        <v>2005</v>
      </c>
    </row>
    <row r="10" spans="2:3" ht="12">
      <c r="B10" s="11" t="s">
        <v>39</v>
      </c>
      <c r="C10" s="53">
        <v>8696.221139744062</v>
      </c>
    </row>
    <row r="11" spans="2:15" ht="12">
      <c r="B11" s="9"/>
      <c r="C11" s="53"/>
      <c r="D11" s="24"/>
      <c r="E11" s="24"/>
      <c r="F11" s="24"/>
      <c r="G11" s="24"/>
      <c r="H11" s="24"/>
      <c r="I11" s="24"/>
      <c r="J11" s="24"/>
      <c r="K11" s="24"/>
      <c r="L11" s="24"/>
      <c r="M11" s="24"/>
      <c r="N11" s="24"/>
      <c r="O11" s="24"/>
    </row>
    <row r="12" spans="2:15" ht="12">
      <c r="B12" s="18" t="s">
        <v>273</v>
      </c>
      <c r="C12" s="53">
        <v>26087.912087912086</v>
      </c>
      <c r="D12" s="10"/>
      <c r="E12" s="10"/>
      <c r="F12" s="10"/>
      <c r="G12" s="10"/>
      <c r="H12" s="10"/>
      <c r="I12" s="10"/>
      <c r="J12" s="10"/>
      <c r="K12" s="10"/>
      <c r="L12" s="10"/>
      <c r="M12" s="10"/>
      <c r="N12" s="10"/>
      <c r="O12" s="10"/>
    </row>
    <row r="13" spans="2:15" ht="12">
      <c r="B13" s="18" t="s">
        <v>264</v>
      </c>
      <c r="C13" s="53">
        <v>13357.9713694147</v>
      </c>
      <c r="D13" s="10"/>
      <c r="E13" s="10"/>
      <c r="F13" s="10"/>
      <c r="G13" s="10"/>
      <c r="H13" s="10"/>
      <c r="I13" s="10"/>
      <c r="J13" s="10"/>
      <c r="K13" s="10"/>
      <c r="L13" s="10"/>
      <c r="M13" s="10"/>
      <c r="N13" s="10"/>
      <c r="O13" s="10"/>
    </row>
    <row r="14" spans="2:15" ht="12">
      <c r="B14" s="18" t="s">
        <v>261</v>
      </c>
      <c r="C14" s="53">
        <v>12321.222177573733</v>
      </c>
      <c r="D14" s="10"/>
      <c r="E14" s="10"/>
      <c r="F14" s="10"/>
      <c r="G14" s="10"/>
      <c r="H14" s="10"/>
      <c r="I14" s="10"/>
      <c r="J14" s="10"/>
      <c r="K14" s="10"/>
      <c r="L14" s="10"/>
      <c r="M14" s="10"/>
      <c r="N14" s="10"/>
      <c r="O14" s="10"/>
    </row>
    <row r="15" spans="2:15" ht="12">
      <c r="B15" s="18" t="s">
        <v>260</v>
      </c>
      <c r="C15" s="53">
        <v>11806.600361559784</v>
      </c>
      <c r="D15" s="10"/>
      <c r="E15" s="10"/>
      <c r="F15" s="10"/>
      <c r="G15" s="10"/>
      <c r="H15" s="10"/>
      <c r="I15" s="10"/>
      <c r="J15" s="10"/>
      <c r="K15" s="10"/>
      <c r="L15" s="10"/>
      <c r="M15" s="10"/>
      <c r="N15" s="10"/>
      <c r="O15" s="10"/>
    </row>
    <row r="16" spans="2:15" ht="12">
      <c r="B16" s="18" t="s">
        <v>268</v>
      </c>
      <c r="C16" s="53">
        <v>11508.39840522655</v>
      </c>
      <c r="D16" s="10"/>
      <c r="E16" s="10"/>
      <c r="F16" s="10"/>
      <c r="G16" s="10"/>
      <c r="H16" s="10"/>
      <c r="I16" s="10"/>
      <c r="J16" s="10"/>
      <c r="K16" s="10"/>
      <c r="L16" s="10"/>
      <c r="M16" s="10"/>
      <c r="N16" s="10"/>
      <c r="O16" s="10"/>
    </row>
    <row r="17" spans="2:15" ht="12">
      <c r="B17" s="18" t="s">
        <v>282</v>
      </c>
      <c r="C17" s="53">
        <v>10886.812100421437</v>
      </c>
      <c r="D17" s="10"/>
      <c r="E17" s="10"/>
      <c r="F17" s="10"/>
      <c r="G17" s="10"/>
      <c r="H17" s="10"/>
      <c r="I17" s="10"/>
      <c r="J17" s="10"/>
      <c r="K17" s="10"/>
      <c r="L17" s="10"/>
      <c r="M17" s="10"/>
      <c r="N17" s="10"/>
      <c r="O17" s="10"/>
    </row>
    <row r="18" spans="2:15" ht="12">
      <c r="B18" s="18" t="s">
        <v>276</v>
      </c>
      <c r="C18" s="53">
        <v>10788.367084876623</v>
      </c>
      <c r="D18" s="10"/>
      <c r="E18" s="10"/>
      <c r="F18" s="10"/>
      <c r="G18" s="10"/>
      <c r="H18" s="10"/>
      <c r="I18" s="10"/>
      <c r="J18" s="10"/>
      <c r="K18" s="10"/>
      <c r="L18" s="10"/>
      <c r="M18" s="10"/>
      <c r="N18" s="10"/>
      <c r="O18" s="10"/>
    </row>
    <row r="19" spans="2:15" ht="12">
      <c r="B19" s="18" t="s">
        <v>186</v>
      </c>
      <c r="C19" s="53">
        <v>10580.982021166838</v>
      </c>
      <c r="D19" s="10"/>
      <c r="E19" s="10"/>
      <c r="F19" s="10"/>
      <c r="G19" s="10"/>
      <c r="H19" s="10"/>
      <c r="I19" s="10"/>
      <c r="J19" s="10"/>
      <c r="K19" s="10"/>
      <c r="L19" s="10"/>
      <c r="M19" s="10"/>
      <c r="N19" s="10"/>
      <c r="O19" s="10"/>
    </row>
    <row r="20" spans="2:15" ht="12">
      <c r="B20" s="18" t="s">
        <v>270</v>
      </c>
      <c r="C20" s="53">
        <v>10398.104581706544</v>
      </c>
      <c r="D20" s="10"/>
      <c r="E20" s="10"/>
      <c r="F20" s="10"/>
      <c r="G20" s="10"/>
      <c r="H20" s="10"/>
      <c r="I20" s="10"/>
      <c r="J20" s="10"/>
      <c r="K20" s="10"/>
      <c r="L20" s="10"/>
      <c r="M20" s="10"/>
      <c r="N20" s="10"/>
      <c r="O20" s="10"/>
    </row>
    <row r="21" spans="2:15" ht="12">
      <c r="B21" s="18" t="s">
        <v>265</v>
      </c>
      <c r="C21" s="53">
        <v>10076.018129433749</v>
      </c>
      <c r="D21" s="10"/>
      <c r="E21" s="10"/>
      <c r="F21" s="10"/>
      <c r="G21" s="10"/>
      <c r="H21" s="10"/>
      <c r="I21" s="10"/>
      <c r="J21" s="10"/>
      <c r="K21" s="10"/>
      <c r="L21" s="10"/>
      <c r="M21" s="10"/>
      <c r="N21" s="10"/>
      <c r="O21" s="10"/>
    </row>
    <row r="22" spans="2:15" ht="12">
      <c r="B22" s="18" t="s">
        <v>277</v>
      </c>
      <c r="C22" s="53">
        <v>9705.692690352214</v>
      </c>
      <c r="D22" s="10"/>
      <c r="E22" s="10"/>
      <c r="F22" s="10"/>
      <c r="G22" s="10"/>
      <c r="H22" s="10"/>
      <c r="I22" s="10"/>
      <c r="J22" s="10"/>
      <c r="K22" s="10"/>
      <c r="L22" s="10"/>
      <c r="M22" s="10"/>
      <c r="N22" s="10"/>
      <c r="O22" s="10"/>
    </row>
    <row r="23" spans="2:15" ht="12">
      <c r="B23" s="18" t="s">
        <v>262</v>
      </c>
      <c r="C23" s="53">
        <v>9319.206379858835</v>
      </c>
      <c r="D23" s="10"/>
      <c r="E23" s="10"/>
      <c r="F23" s="10"/>
      <c r="G23" s="10"/>
      <c r="H23" s="10"/>
      <c r="I23" s="10"/>
      <c r="J23" s="10"/>
      <c r="K23" s="10"/>
      <c r="L23" s="10"/>
      <c r="M23" s="10"/>
      <c r="N23" s="10"/>
      <c r="O23" s="10"/>
    </row>
    <row r="24" spans="2:15" ht="12">
      <c r="B24" s="18" t="s">
        <v>284</v>
      </c>
      <c r="C24" s="53">
        <v>9283.232239813919</v>
      </c>
      <c r="D24" s="10"/>
      <c r="E24" s="10"/>
      <c r="F24" s="10"/>
      <c r="G24" s="10"/>
      <c r="H24" s="10"/>
      <c r="I24" s="10"/>
      <c r="J24" s="10"/>
      <c r="K24" s="10"/>
      <c r="L24" s="10"/>
      <c r="M24" s="10"/>
      <c r="N24" s="10"/>
      <c r="O24" s="10"/>
    </row>
    <row r="25" spans="2:15" ht="12">
      <c r="B25" s="18" t="s">
        <v>266</v>
      </c>
      <c r="C25" s="53">
        <v>8557.082125148137</v>
      </c>
      <c r="D25" s="10"/>
      <c r="E25" s="10"/>
      <c r="F25" s="10"/>
      <c r="G25" s="10"/>
      <c r="H25" s="10"/>
      <c r="I25" s="10"/>
      <c r="J25" s="10"/>
      <c r="K25" s="10"/>
      <c r="L25" s="10"/>
      <c r="M25" s="10"/>
      <c r="N25" s="10"/>
      <c r="O25" s="10"/>
    </row>
    <row r="26" spans="2:15" ht="12">
      <c r="B26" s="18" t="s">
        <v>278</v>
      </c>
      <c r="C26" s="53">
        <v>8553.240721033138</v>
      </c>
      <c r="D26" s="10"/>
      <c r="E26" s="10"/>
      <c r="F26" s="10"/>
      <c r="G26" s="10"/>
      <c r="H26" s="10"/>
      <c r="I26" s="10"/>
      <c r="J26" s="10"/>
      <c r="K26" s="10"/>
      <c r="L26" s="10"/>
      <c r="M26" s="10"/>
      <c r="N26" s="10"/>
      <c r="O26" s="10"/>
    </row>
    <row r="27" spans="2:15" ht="12">
      <c r="B27" s="18" t="s">
        <v>269</v>
      </c>
      <c r="C27" s="53">
        <v>8439.102927310087</v>
      </c>
      <c r="D27" s="10"/>
      <c r="E27" s="10"/>
      <c r="F27" s="10"/>
      <c r="G27" s="10"/>
      <c r="H27" s="10"/>
      <c r="I27" s="10"/>
      <c r="J27" s="10"/>
      <c r="K27" s="10"/>
      <c r="L27" s="10"/>
      <c r="M27" s="10"/>
      <c r="N27" s="10"/>
      <c r="O27" s="10"/>
    </row>
    <row r="28" spans="2:15" ht="12">
      <c r="B28" s="18" t="s">
        <v>280</v>
      </c>
      <c r="C28" s="53">
        <v>8345.055792229638</v>
      </c>
      <c r="D28" s="10"/>
      <c r="E28" s="10"/>
      <c r="F28" s="10"/>
      <c r="G28" s="10"/>
      <c r="H28" s="10"/>
      <c r="I28" s="10"/>
      <c r="J28" s="10"/>
      <c r="K28" s="10"/>
      <c r="L28" s="10"/>
      <c r="M28" s="10"/>
      <c r="N28" s="10"/>
      <c r="O28" s="10"/>
    </row>
    <row r="29" spans="2:15" ht="12">
      <c r="B29" s="18" t="s">
        <v>275</v>
      </c>
      <c r="C29" s="53">
        <v>7499.975165645146</v>
      </c>
      <c r="D29" s="10"/>
      <c r="E29" s="10"/>
      <c r="F29" s="10"/>
      <c r="G29" s="10"/>
      <c r="H29" s="10"/>
      <c r="I29" s="10"/>
      <c r="J29" s="10"/>
      <c r="K29" s="10"/>
      <c r="L29" s="10"/>
      <c r="M29" s="10"/>
      <c r="N29" s="10"/>
      <c r="O29" s="10"/>
    </row>
    <row r="30" spans="2:15" ht="12">
      <c r="B30" s="18" t="s">
        <v>281</v>
      </c>
      <c r="C30" s="53">
        <v>7417.143965018713</v>
      </c>
      <c r="D30" s="10"/>
      <c r="E30" s="10"/>
      <c r="F30" s="10"/>
      <c r="G30" s="10"/>
      <c r="H30" s="10"/>
      <c r="I30" s="10"/>
      <c r="J30" s="10"/>
      <c r="K30" s="10"/>
      <c r="L30" s="10"/>
      <c r="M30" s="10"/>
      <c r="N30" s="10"/>
      <c r="O30" s="10"/>
    </row>
    <row r="31" spans="2:15" ht="12">
      <c r="B31" s="18" t="s">
        <v>285</v>
      </c>
      <c r="C31" s="53">
        <v>7060.901174570602</v>
      </c>
      <c r="D31" s="10"/>
      <c r="E31" s="10"/>
      <c r="F31" s="10"/>
      <c r="G31" s="10"/>
      <c r="H31" s="10"/>
      <c r="I31" s="10"/>
      <c r="J31" s="10"/>
      <c r="K31" s="10"/>
      <c r="L31" s="10"/>
      <c r="M31" s="10"/>
      <c r="N31" s="10"/>
      <c r="O31" s="10"/>
    </row>
    <row r="32" spans="2:15" ht="12">
      <c r="B32" s="18" t="s">
        <v>267</v>
      </c>
      <c r="C32" s="53">
        <v>6597.239722577791</v>
      </c>
      <c r="D32" s="10"/>
      <c r="E32" s="10"/>
      <c r="F32" s="10"/>
      <c r="G32" s="10"/>
      <c r="H32" s="10"/>
      <c r="I32" s="10"/>
      <c r="J32" s="10"/>
      <c r="K32" s="10"/>
      <c r="L32" s="10"/>
      <c r="M32" s="10"/>
      <c r="N32" s="10"/>
      <c r="O32" s="10"/>
    </row>
    <row r="33" spans="2:15" ht="12">
      <c r="B33" s="18" t="s">
        <v>279</v>
      </c>
      <c r="C33" s="53">
        <v>6450.598831541263</v>
      </c>
      <c r="D33" s="10"/>
      <c r="E33" s="10"/>
      <c r="F33" s="10"/>
      <c r="G33" s="10"/>
      <c r="H33" s="10"/>
      <c r="I33" s="10"/>
      <c r="J33" s="10"/>
      <c r="K33" s="10"/>
      <c r="L33" s="10"/>
      <c r="M33" s="10"/>
      <c r="N33" s="10"/>
      <c r="O33" s="10"/>
    </row>
    <row r="34" spans="2:15" ht="12">
      <c r="B34" s="18" t="s">
        <v>274</v>
      </c>
      <c r="C34" s="53">
        <v>6121.287453024492</v>
      </c>
      <c r="D34" s="10"/>
      <c r="E34" s="10"/>
      <c r="F34" s="10"/>
      <c r="G34" s="10"/>
      <c r="H34" s="10"/>
      <c r="I34" s="10"/>
      <c r="J34" s="10"/>
      <c r="K34" s="10"/>
      <c r="L34" s="10"/>
      <c r="M34" s="10"/>
      <c r="N34" s="10"/>
      <c r="O34" s="10"/>
    </row>
    <row r="35" spans="2:15" ht="12">
      <c r="B35" s="18" t="s">
        <v>283</v>
      </c>
      <c r="C35" s="53">
        <v>5833.726909227786</v>
      </c>
      <c r="D35" s="10"/>
      <c r="E35" s="10"/>
      <c r="F35" s="10"/>
      <c r="G35" s="10"/>
      <c r="H35" s="10"/>
      <c r="I35" s="10"/>
      <c r="J35" s="10"/>
      <c r="K35" s="10"/>
      <c r="L35" s="10"/>
      <c r="M35" s="10"/>
      <c r="N35" s="10"/>
      <c r="O35" s="10"/>
    </row>
    <row r="36" spans="2:15" ht="12">
      <c r="B36" s="18" t="s">
        <v>287</v>
      </c>
      <c r="C36" s="53">
        <v>5103.3015724799025</v>
      </c>
      <c r="D36" s="10"/>
      <c r="E36" s="10"/>
      <c r="F36" s="10"/>
      <c r="G36" s="10"/>
      <c r="H36" s="10"/>
      <c r="I36" s="10"/>
      <c r="J36" s="10"/>
      <c r="K36" s="10"/>
      <c r="L36" s="10"/>
      <c r="M36" s="10"/>
      <c r="N36" s="10"/>
      <c r="O36" s="10"/>
    </row>
    <row r="37" spans="2:15" ht="12">
      <c r="B37" s="18" t="s">
        <v>272</v>
      </c>
      <c r="C37" s="53">
        <v>4133.91550697102</v>
      </c>
      <c r="D37" s="10"/>
      <c r="E37" s="10"/>
      <c r="F37" s="10"/>
      <c r="G37" s="10"/>
      <c r="H37" s="10"/>
      <c r="I37" s="10"/>
      <c r="J37" s="10"/>
      <c r="K37" s="10"/>
      <c r="L37" s="10"/>
      <c r="M37" s="10"/>
      <c r="N37" s="10"/>
      <c r="O37" s="10"/>
    </row>
    <row r="38" spans="2:15" ht="12">
      <c r="B38" s="18" t="s">
        <v>271</v>
      </c>
      <c r="C38" s="53">
        <v>3282.1229655823668</v>
      </c>
      <c r="D38" s="10"/>
      <c r="E38" s="10"/>
      <c r="F38" s="10"/>
      <c r="G38" s="10"/>
      <c r="H38" s="10"/>
      <c r="I38" s="10"/>
      <c r="J38" s="10"/>
      <c r="K38" s="10"/>
      <c r="L38" s="10"/>
      <c r="M38" s="10"/>
      <c r="N38" s="10"/>
      <c r="O38" s="10"/>
    </row>
    <row r="39" spans="2:15" ht="12">
      <c r="B39" s="18"/>
      <c r="C39" s="53"/>
      <c r="D39" s="10"/>
      <c r="E39" s="10"/>
      <c r="F39" s="10"/>
      <c r="G39" s="10"/>
      <c r="H39" s="10"/>
      <c r="I39" s="10"/>
      <c r="J39" s="10"/>
      <c r="K39" s="10"/>
      <c r="L39" s="10"/>
      <c r="M39" s="10"/>
      <c r="N39" s="10"/>
      <c r="O39" s="10"/>
    </row>
    <row r="40" spans="2:15" ht="12">
      <c r="B40" s="18" t="s">
        <v>291</v>
      </c>
      <c r="C40" s="53">
        <v>9775.970188400319</v>
      </c>
      <c r="D40" s="10"/>
      <c r="E40" s="10"/>
      <c r="F40" s="10"/>
      <c r="G40" s="10"/>
      <c r="H40" s="10"/>
      <c r="I40" s="10"/>
      <c r="J40" s="10"/>
      <c r="K40" s="10"/>
      <c r="L40" s="10"/>
      <c r="M40" s="10"/>
      <c r="N40" s="10"/>
      <c r="O40" s="10"/>
    </row>
    <row r="41" spans="2:15" ht="12">
      <c r="B41" s="18" t="s">
        <v>288</v>
      </c>
      <c r="C41" s="53">
        <v>9367.47711806473</v>
      </c>
      <c r="D41" s="10"/>
      <c r="E41" s="10"/>
      <c r="F41" s="10"/>
      <c r="G41" s="10"/>
      <c r="H41" s="10"/>
      <c r="I41" s="10"/>
      <c r="J41" s="10"/>
      <c r="K41" s="10"/>
      <c r="L41" s="10"/>
      <c r="M41" s="10"/>
      <c r="N41" s="10"/>
      <c r="O41" s="10"/>
    </row>
    <row r="42" spans="2:15" ht="12">
      <c r="B42" s="18" t="s">
        <v>292</v>
      </c>
      <c r="C42" s="53">
        <v>6936.416184971098</v>
      </c>
      <c r="D42" s="10"/>
      <c r="E42" s="10"/>
      <c r="F42" s="10"/>
      <c r="G42" s="10"/>
      <c r="H42" s="10"/>
      <c r="I42" s="10"/>
      <c r="J42" s="10"/>
      <c r="K42" s="10"/>
      <c r="L42" s="10"/>
      <c r="M42" s="10"/>
      <c r="N42" s="10"/>
      <c r="O42" s="10"/>
    </row>
    <row r="43" spans="2:15" ht="12">
      <c r="B43" s="18" t="s">
        <v>24</v>
      </c>
      <c r="C43" s="53">
        <v>6199.510134857214</v>
      </c>
      <c r="D43" s="10"/>
      <c r="E43" s="10"/>
      <c r="F43" s="10"/>
      <c r="G43" s="10"/>
      <c r="H43" s="10"/>
      <c r="I43" s="10"/>
      <c r="J43" s="10"/>
      <c r="K43" s="10"/>
      <c r="L43" s="10"/>
      <c r="M43" s="10"/>
      <c r="N43" s="10"/>
      <c r="O43" s="10"/>
    </row>
    <row r="44" spans="2:15" ht="12">
      <c r="B44" s="18" t="s">
        <v>286</v>
      </c>
      <c r="C44" s="53">
        <v>5177.904098735273</v>
      </c>
      <c r="D44" s="10"/>
      <c r="E44" s="10"/>
      <c r="F44" s="10"/>
      <c r="G44" s="10"/>
      <c r="H44" s="10"/>
      <c r="I44" s="10"/>
      <c r="J44" s="10"/>
      <c r="K44" s="10"/>
      <c r="L44" s="10"/>
      <c r="M44" s="10"/>
      <c r="N44" s="10"/>
      <c r="O44" s="10"/>
    </row>
    <row r="45" spans="2:15" ht="12">
      <c r="B45" s="18" t="s">
        <v>23</v>
      </c>
      <c r="C45" s="53">
        <v>3587.06839430784</v>
      </c>
      <c r="D45" s="10"/>
      <c r="E45" s="10"/>
      <c r="F45" s="10"/>
      <c r="G45" s="10"/>
      <c r="H45" s="10"/>
      <c r="I45" s="10"/>
      <c r="J45" s="10"/>
      <c r="K45" s="10"/>
      <c r="L45" s="10"/>
      <c r="M45" s="10"/>
      <c r="N45" s="10"/>
      <c r="O45" s="10"/>
    </row>
    <row r="46" spans="2:15" ht="12">
      <c r="B46" s="18"/>
      <c r="C46" s="10"/>
      <c r="D46" s="10"/>
      <c r="E46" s="10"/>
      <c r="F46" s="10"/>
      <c r="G46" s="10"/>
      <c r="H46" s="10"/>
      <c r="I46" s="10"/>
      <c r="J46" s="10"/>
      <c r="K46" s="10"/>
      <c r="L46" s="10"/>
      <c r="M46" s="10"/>
      <c r="N46" s="10"/>
      <c r="O46" s="10"/>
    </row>
    <row r="47" spans="2:15" ht="12">
      <c r="B47" s="7" t="s">
        <v>234</v>
      </c>
      <c r="C47" s="10"/>
      <c r="D47" s="10"/>
      <c r="E47" s="10"/>
      <c r="F47" s="10"/>
      <c r="G47" s="10"/>
      <c r="H47" s="10"/>
      <c r="I47" s="10"/>
      <c r="J47" s="10"/>
      <c r="K47" s="10"/>
      <c r="L47" s="10"/>
      <c r="M47" s="10"/>
      <c r="N47" s="10"/>
      <c r="O47" s="10"/>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B2:C52"/>
  <sheetViews>
    <sheetView workbookViewId="0" topLeftCell="A1">
      <selection activeCell="A1" sqref="A1"/>
    </sheetView>
  </sheetViews>
  <sheetFormatPr defaultColWidth="9.140625" defaultRowHeight="12.75"/>
  <cols>
    <col min="1" max="1" width="9.140625" style="11" customWidth="1"/>
    <col min="2" max="2" width="19.00390625" style="11" customWidth="1"/>
    <col min="3" max="16384" width="9.140625" style="11" customWidth="1"/>
  </cols>
  <sheetData>
    <row r="1" ht="12"/>
    <row r="2" ht="12">
      <c r="B2" s="11" t="s">
        <v>289</v>
      </c>
    </row>
    <row r="3" ht="12">
      <c r="B3" s="11" t="s">
        <v>290</v>
      </c>
    </row>
    <row r="4" ht="12">
      <c r="B4" s="11" t="s">
        <v>174</v>
      </c>
    </row>
    <row r="5" ht="12">
      <c r="B5" s="12"/>
    </row>
    <row r="6" ht="12">
      <c r="B6" s="11" t="s">
        <v>187</v>
      </c>
    </row>
    <row r="7" ht="12">
      <c r="B7" s="11" t="s">
        <v>27</v>
      </c>
    </row>
    <row r="8" ht="12"/>
    <row r="9" ht="12">
      <c r="C9" s="11">
        <v>2005</v>
      </c>
    </row>
    <row r="10" spans="2:3" ht="12">
      <c r="B10" s="11" t="s">
        <v>39</v>
      </c>
      <c r="C10" s="16">
        <v>64.96254173064122</v>
      </c>
    </row>
    <row r="11" ht="12">
      <c r="C11" s="16"/>
    </row>
    <row r="12" spans="2:3" ht="12">
      <c r="B12" s="11" t="s">
        <v>271</v>
      </c>
      <c r="C12" s="16">
        <v>147.41371311730578</v>
      </c>
    </row>
    <row r="13" spans="2:3" ht="12">
      <c r="B13" s="11" t="s">
        <v>264</v>
      </c>
      <c r="C13" s="16">
        <v>118.73752328368622</v>
      </c>
    </row>
    <row r="14" spans="2:3" ht="12">
      <c r="B14" s="11" t="s">
        <v>262</v>
      </c>
      <c r="C14" s="16">
        <v>112.72488383331131</v>
      </c>
    </row>
    <row r="15" spans="2:3" ht="12">
      <c r="B15" s="11" t="s">
        <v>282</v>
      </c>
      <c r="C15" s="16">
        <v>99.30086462408607</v>
      </c>
    </row>
    <row r="16" spans="2:3" ht="12">
      <c r="B16" s="11" t="s">
        <v>285</v>
      </c>
      <c r="C16" s="16">
        <v>95.34793556901909</v>
      </c>
    </row>
    <row r="17" spans="2:3" ht="12">
      <c r="B17" s="11" t="s">
        <v>267</v>
      </c>
      <c r="C17" s="16">
        <v>90.8530043017138</v>
      </c>
    </row>
    <row r="18" spans="2:3" ht="12">
      <c r="B18" s="11" t="s">
        <v>273</v>
      </c>
      <c r="C18" s="16">
        <v>87.9120879120879</v>
      </c>
    </row>
    <row r="19" spans="2:3" ht="12">
      <c r="B19" s="11" t="s">
        <v>277</v>
      </c>
      <c r="C19" s="16">
        <v>87.73507516702566</v>
      </c>
    </row>
    <row r="20" spans="2:3" ht="12">
      <c r="B20" s="11" t="s">
        <v>278</v>
      </c>
      <c r="C20" s="16">
        <v>87.23252458130027</v>
      </c>
    </row>
    <row r="21" spans="2:3" ht="12">
      <c r="B21" s="11" t="s">
        <v>260</v>
      </c>
      <c r="C21" s="16">
        <v>84.24396593020847</v>
      </c>
    </row>
    <row r="22" spans="2:3" ht="12">
      <c r="B22" s="11" t="s">
        <v>269</v>
      </c>
      <c r="C22" s="16">
        <v>72.0121274580446</v>
      </c>
    </row>
    <row r="23" spans="2:3" ht="12">
      <c r="B23" s="11" t="s">
        <v>283</v>
      </c>
      <c r="C23" s="16">
        <v>66.58238815934318</v>
      </c>
    </row>
    <row r="24" spans="2:3" ht="12">
      <c r="B24" s="11" t="s">
        <v>287</v>
      </c>
      <c r="C24" s="16">
        <v>65.10137715730265</v>
      </c>
    </row>
    <row r="25" spans="2:3" ht="12">
      <c r="B25" s="11" t="s">
        <v>279</v>
      </c>
      <c r="C25" s="16">
        <v>61.73276266934366</v>
      </c>
    </row>
    <row r="26" spans="2:3" ht="12">
      <c r="B26" s="11" t="s">
        <v>274</v>
      </c>
      <c r="C26" s="16">
        <v>58.430020988261596</v>
      </c>
    </row>
    <row r="27" spans="2:3" ht="12">
      <c r="B27" s="11" t="s">
        <v>265</v>
      </c>
      <c r="C27" s="16">
        <v>57.747395028544815</v>
      </c>
    </row>
    <row r="28" spans="2:3" ht="12">
      <c r="B28" s="11" t="s">
        <v>268</v>
      </c>
      <c r="C28" s="16">
        <v>55.9723331190972</v>
      </c>
    </row>
    <row r="29" spans="2:3" ht="12">
      <c r="B29" s="11" t="s">
        <v>281</v>
      </c>
      <c r="C29" s="16">
        <v>55.712147959579724</v>
      </c>
    </row>
    <row r="30" spans="2:3" ht="12">
      <c r="B30" s="11" t="s">
        <v>272</v>
      </c>
      <c r="C30" s="16">
        <v>55.46920524890493</v>
      </c>
    </row>
    <row r="31" spans="2:3" ht="12">
      <c r="B31" s="11" t="s">
        <v>266</v>
      </c>
      <c r="C31" s="16">
        <v>55.29992249878509</v>
      </c>
    </row>
    <row r="32" spans="2:3" ht="12">
      <c r="B32" s="11" t="s">
        <v>270</v>
      </c>
      <c r="C32" s="16">
        <v>53.39206460439817</v>
      </c>
    </row>
    <row r="33" spans="2:3" ht="12">
      <c r="B33" s="11" t="s">
        <v>261</v>
      </c>
      <c r="C33" s="16">
        <v>49.89933542890974</v>
      </c>
    </row>
    <row r="34" spans="2:3" ht="12">
      <c r="B34" s="11" t="s">
        <v>263</v>
      </c>
      <c r="C34" s="16">
        <v>48.84798215834118</v>
      </c>
    </row>
    <row r="35" spans="2:3" ht="12">
      <c r="B35" s="11" t="s">
        <v>284</v>
      </c>
      <c r="C35" s="16">
        <v>40.29310738113117</v>
      </c>
    </row>
    <row r="36" spans="2:3" ht="12">
      <c r="B36" s="11" t="s">
        <v>280</v>
      </c>
      <c r="C36" s="16">
        <v>40.04825815107204</v>
      </c>
    </row>
    <row r="37" spans="2:3" ht="12">
      <c r="B37" s="11" t="s">
        <v>276</v>
      </c>
      <c r="C37" s="16">
        <v>36.797340975078015</v>
      </c>
    </row>
    <row r="38" spans="2:3" ht="12">
      <c r="B38" s="11" t="s">
        <v>57</v>
      </c>
      <c r="C38" s="16"/>
    </row>
    <row r="39" ht="12">
      <c r="C39" s="16"/>
    </row>
    <row r="40" spans="2:3" ht="12">
      <c r="B40" s="11" t="s">
        <v>288</v>
      </c>
      <c r="C40" s="16">
        <v>97.69095488132395</v>
      </c>
    </row>
    <row r="41" spans="2:3" ht="12">
      <c r="B41" s="11" t="s">
        <v>286</v>
      </c>
      <c r="C41" s="16">
        <v>69.75881228196153</v>
      </c>
    </row>
    <row r="42" spans="2:3" ht="12">
      <c r="B42" s="11" t="s">
        <v>23</v>
      </c>
      <c r="C42" s="16">
        <v>52.78591711949093</v>
      </c>
    </row>
    <row r="43" spans="2:3" ht="12">
      <c r="B43" s="11" t="s">
        <v>43</v>
      </c>
      <c r="C43" s="16">
        <v>49.13531669677024</v>
      </c>
    </row>
    <row r="44" spans="2:3" ht="12">
      <c r="B44" s="11" t="s">
        <v>292</v>
      </c>
      <c r="C44" s="16">
        <v>45.82947976878613</v>
      </c>
    </row>
    <row r="45" spans="2:3" ht="12">
      <c r="B45" s="11" t="s">
        <v>24</v>
      </c>
      <c r="C45" s="16">
        <v>44.5037708179874</v>
      </c>
    </row>
    <row r="47" ht="12">
      <c r="B47" s="11" t="s">
        <v>59</v>
      </c>
    </row>
    <row r="48" ht="12">
      <c r="B48" s="7" t="s">
        <v>235</v>
      </c>
    </row>
    <row r="50" ht="12">
      <c r="B50" s="7"/>
    </row>
    <row r="51" ht="12">
      <c r="B51" s="7"/>
    </row>
    <row r="52" ht="12">
      <c r="B52" s="7"/>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3"/>
  <dimension ref="B2:M17"/>
  <sheetViews>
    <sheetView workbookViewId="0" topLeftCell="A1">
      <selection activeCell="A1" sqref="A1"/>
    </sheetView>
  </sheetViews>
  <sheetFormatPr defaultColWidth="9.140625" defaultRowHeight="12.75"/>
  <cols>
    <col min="1" max="1" width="9.140625" style="7" customWidth="1"/>
    <col min="2" max="2" width="85.140625" style="7" customWidth="1"/>
    <col min="3" max="10" width="9.421875" style="7" bestFit="1" customWidth="1"/>
    <col min="11" max="12" width="9.28125" style="7" bestFit="1" customWidth="1"/>
    <col min="13" max="16384" width="9.140625" style="11" customWidth="1"/>
  </cols>
  <sheetData>
    <row r="1" ht="12"/>
    <row r="2" ht="12">
      <c r="B2" s="7" t="s">
        <v>289</v>
      </c>
    </row>
    <row r="3" ht="12">
      <c r="B3" s="7" t="s">
        <v>290</v>
      </c>
    </row>
    <row r="4" ht="12">
      <c r="B4" s="7" t="s">
        <v>174</v>
      </c>
    </row>
    <row r="5" ht="12"/>
    <row r="6" ht="12">
      <c r="B6" s="7" t="s">
        <v>191</v>
      </c>
    </row>
    <row r="7" ht="12"/>
    <row r="8" ht="12"/>
    <row r="9" spans="3:13" ht="12">
      <c r="C9" s="10">
        <v>1995</v>
      </c>
      <c r="D9" s="10">
        <v>1996</v>
      </c>
      <c r="E9" s="10">
        <v>1997</v>
      </c>
      <c r="F9" s="10">
        <v>1998</v>
      </c>
      <c r="G9" s="10">
        <v>1999</v>
      </c>
      <c r="H9" s="10">
        <v>2000</v>
      </c>
      <c r="I9" s="10">
        <v>2001</v>
      </c>
      <c r="J9" s="10">
        <v>2002</v>
      </c>
      <c r="K9" s="10">
        <v>2003</v>
      </c>
      <c r="L9" s="10">
        <v>2004</v>
      </c>
      <c r="M9" s="11">
        <v>2005</v>
      </c>
    </row>
    <row r="10" spans="2:13" ht="12">
      <c r="B10" s="7" t="s">
        <v>188</v>
      </c>
      <c r="C10" s="22">
        <v>16129.98</v>
      </c>
      <c r="D10" s="22">
        <v>15495.13</v>
      </c>
      <c r="E10" s="22">
        <v>14681.28</v>
      </c>
      <c r="F10" s="22">
        <v>14175.74</v>
      </c>
      <c r="G10" s="22">
        <v>13279.94</v>
      </c>
      <c r="H10" s="22">
        <v>12001.21</v>
      </c>
      <c r="I10" s="22">
        <v>11267.88</v>
      </c>
      <c r="J10" s="22">
        <v>10366.33</v>
      </c>
      <c r="K10" s="22">
        <v>9832.15</v>
      </c>
      <c r="L10" s="22">
        <v>9202.54</v>
      </c>
      <c r="M10" s="22">
        <v>8771.98</v>
      </c>
    </row>
    <row r="11" spans="2:13" ht="12">
      <c r="B11" s="7" t="s">
        <v>189</v>
      </c>
      <c r="C11" s="22">
        <v>784801.72</v>
      </c>
      <c r="D11" s="22">
        <v>808633.875</v>
      </c>
      <c r="E11" s="22">
        <v>816892.701</v>
      </c>
      <c r="F11" s="22">
        <v>843642.69</v>
      </c>
      <c r="G11" s="22">
        <v>862801.041</v>
      </c>
      <c r="H11" s="22">
        <v>864675.367</v>
      </c>
      <c r="I11" s="22">
        <v>880898.526</v>
      </c>
      <c r="J11" s="22">
        <v>894608.224</v>
      </c>
      <c r="K11" s="22">
        <v>902986.276</v>
      </c>
      <c r="L11" s="22">
        <v>923460.736</v>
      </c>
      <c r="M11" s="22">
        <v>922610.444</v>
      </c>
    </row>
    <row r="12" spans="2:13" ht="12">
      <c r="B12" s="7" t="s">
        <v>190</v>
      </c>
      <c r="C12" s="22">
        <v>6714.61</v>
      </c>
      <c r="D12" s="22">
        <v>6542.1</v>
      </c>
      <c r="E12" s="22">
        <v>6286.2</v>
      </c>
      <c r="F12" s="22">
        <v>6182.44</v>
      </c>
      <c r="G12" s="22">
        <v>5921.63</v>
      </c>
      <c r="H12" s="22">
        <v>5627.54</v>
      </c>
      <c r="I12" s="22">
        <v>5345.51</v>
      </c>
      <c r="J12" s="22">
        <v>5048.18</v>
      </c>
      <c r="K12" s="22">
        <v>4847.87</v>
      </c>
      <c r="L12" s="22">
        <v>4655.11</v>
      </c>
      <c r="M12" s="22">
        <v>4489.79</v>
      </c>
    </row>
    <row r="13" spans="2:13" ht="12">
      <c r="B13" s="7" t="s">
        <v>192</v>
      </c>
      <c r="C13" s="81">
        <v>432.07989000000003</v>
      </c>
      <c r="D13" s="81">
        <v>424.63361</v>
      </c>
      <c r="E13" s="81">
        <v>414.91626</v>
      </c>
      <c r="F13" s="81">
        <v>411.14984999999996</v>
      </c>
      <c r="G13" s="81">
        <v>402.84015999999997</v>
      </c>
      <c r="H13" s="81">
        <v>387.77933</v>
      </c>
      <c r="I13" s="81">
        <v>393.15402</v>
      </c>
      <c r="J13" s="81">
        <v>383.02577</v>
      </c>
      <c r="K13" s="81">
        <v>376.27891999999997</v>
      </c>
      <c r="L13" s="81">
        <v>372.37306</v>
      </c>
      <c r="M13" s="81">
        <v>359.87626</v>
      </c>
    </row>
    <row r="14" ht="12"/>
    <row r="15" ht="12">
      <c r="B15" s="11" t="s">
        <v>2</v>
      </c>
    </row>
    <row r="16" ht="12"/>
    <row r="17" ht="12">
      <c r="B17" s="7" t="s">
        <v>308</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20"/>
  <dimension ref="B2:C23"/>
  <sheetViews>
    <sheetView workbookViewId="0" topLeftCell="A1">
      <selection activeCell="A1" sqref="A1"/>
    </sheetView>
  </sheetViews>
  <sheetFormatPr defaultColWidth="9.140625" defaultRowHeight="12.75"/>
  <cols>
    <col min="1" max="1" width="9.140625" style="7" customWidth="1"/>
    <col min="2" max="2" width="34.00390625" style="7" customWidth="1"/>
    <col min="3" max="3" width="9.140625" style="7" customWidth="1"/>
    <col min="4" max="4" width="11.140625" style="7" customWidth="1"/>
    <col min="5" max="16384" width="9.140625" style="7" customWidth="1"/>
  </cols>
  <sheetData>
    <row r="1" ht="12"/>
    <row r="2" ht="12">
      <c r="B2" s="7" t="s">
        <v>289</v>
      </c>
    </row>
    <row r="3" ht="12">
      <c r="B3" s="7" t="s">
        <v>290</v>
      </c>
    </row>
    <row r="4" ht="12">
      <c r="B4" s="7" t="s">
        <v>174</v>
      </c>
    </row>
    <row r="5" ht="12"/>
    <row r="6" ht="12">
      <c r="B6" s="7" t="s">
        <v>108</v>
      </c>
    </row>
    <row r="7" ht="12">
      <c r="B7" s="7" t="s">
        <v>106</v>
      </c>
    </row>
    <row r="8" ht="12"/>
    <row r="9" spans="2:3" ht="12">
      <c r="B9" s="9"/>
      <c r="C9" s="7">
        <v>2004</v>
      </c>
    </row>
    <row r="10" spans="2:3" ht="12">
      <c r="B10" s="18" t="s">
        <v>104</v>
      </c>
      <c r="C10" s="19">
        <v>683.3</v>
      </c>
    </row>
    <row r="11" spans="2:3" ht="12">
      <c r="B11" s="18" t="s">
        <v>45</v>
      </c>
      <c r="C11" s="19">
        <v>216.67</v>
      </c>
    </row>
    <row r="12" spans="2:3" ht="12">
      <c r="B12" s="18" t="s">
        <v>101</v>
      </c>
      <c r="C12" s="19">
        <v>182.12</v>
      </c>
    </row>
    <row r="13" spans="2:3" ht="12">
      <c r="B13" s="18" t="s">
        <v>44</v>
      </c>
      <c r="C13" s="20">
        <v>146.61</v>
      </c>
    </row>
    <row r="14" spans="2:3" ht="24">
      <c r="B14" s="18" t="s">
        <v>102</v>
      </c>
      <c r="C14" s="20">
        <v>73.55</v>
      </c>
    </row>
    <row r="15" spans="2:3" ht="12">
      <c r="B15" s="18" t="s">
        <v>46</v>
      </c>
      <c r="C15" s="19">
        <v>37.97</v>
      </c>
    </row>
    <row r="16" spans="2:3" ht="12">
      <c r="B16" s="18" t="s">
        <v>103</v>
      </c>
      <c r="C16" s="19">
        <v>12.51</v>
      </c>
    </row>
    <row r="17" spans="2:3" ht="12">
      <c r="B17" s="18" t="s">
        <v>242</v>
      </c>
      <c r="C17" s="19">
        <v>6.92</v>
      </c>
    </row>
    <row r="18" spans="2:3" ht="12">
      <c r="B18" s="18" t="s">
        <v>47</v>
      </c>
      <c r="C18" s="19">
        <v>0.63</v>
      </c>
    </row>
    <row r="19" ht="12">
      <c r="B19" s="11"/>
    </row>
    <row r="20" ht="12">
      <c r="B20" s="55" t="s">
        <v>107</v>
      </c>
    </row>
    <row r="21" ht="12">
      <c r="B21" s="11" t="s">
        <v>237</v>
      </c>
    </row>
    <row r="23" ht="12">
      <c r="B23" s="7" t="s">
        <v>236</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5"/>
  <dimension ref="B1:U108"/>
  <sheetViews>
    <sheetView workbookViewId="0" topLeftCell="A1">
      <selection activeCell="A1" sqref="A1"/>
    </sheetView>
  </sheetViews>
  <sheetFormatPr defaultColWidth="9.140625" defaultRowHeight="12.75"/>
  <cols>
    <col min="1" max="1" width="9.140625" style="11" customWidth="1"/>
    <col min="2" max="2" width="16.421875" style="11" customWidth="1"/>
    <col min="3" max="3" width="14.140625" style="11" customWidth="1"/>
    <col min="4" max="16384" width="9.140625" style="11" customWidth="1"/>
  </cols>
  <sheetData>
    <row r="1" spans="6:21" ht="12.75">
      <c r="F1" s="133"/>
      <c r="G1" s="133" t="s">
        <v>140</v>
      </c>
      <c r="H1" s="133" t="s">
        <v>141</v>
      </c>
      <c r="I1" s="130"/>
      <c r="J1" s="133"/>
      <c r="K1" s="133"/>
      <c r="L1" s="133" t="s">
        <v>142</v>
      </c>
      <c r="M1" s="133" t="s">
        <v>143</v>
      </c>
      <c r="N1" s="133"/>
      <c r="O1" s="133" t="s">
        <v>144</v>
      </c>
      <c r="P1" s="130"/>
      <c r="Q1" s="130"/>
      <c r="R1" s="130"/>
      <c r="S1" s="130"/>
      <c r="T1" s="130"/>
      <c r="U1" s="130"/>
    </row>
    <row r="2" spans="2:21" ht="12.75">
      <c r="B2" s="11" t="s">
        <v>289</v>
      </c>
      <c r="F2" s="134">
        <v>0</v>
      </c>
      <c r="G2" s="134">
        <f>IF(H2&gt;25,H2-525,H2)</f>
        <v>0</v>
      </c>
      <c r="H2" s="134">
        <v>0</v>
      </c>
      <c r="I2" s="130"/>
      <c r="J2" s="133" t="s">
        <v>145</v>
      </c>
      <c r="K2" s="134">
        <v>150</v>
      </c>
      <c r="L2" s="133">
        <v>0</v>
      </c>
      <c r="M2" s="133">
        <v>0</v>
      </c>
      <c r="N2" s="133">
        <f>IF(L2=0,0,(M2-1+($K$2/200+L2-0.5)/($K$2/100+$K$3))/$K$4)</f>
        <v>0</v>
      </c>
      <c r="O2" s="133">
        <v>30</v>
      </c>
      <c r="P2" s="130"/>
      <c r="Q2" s="130"/>
      <c r="R2" s="130"/>
      <c r="S2" s="130"/>
      <c r="T2" s="130"/>
      <c r="U2" s="130"/>
    </row>
    <row r="3" spans="2:21" ht="12.75">
      <c r="B3" s="11" t="s">
        <v>290</v>
      </c>
      <c r="F3" s="134">
        <v>0</v>
      </c>
      <c r="G3" s="134">
        <f aca="true" t="shared" si="0" ref="G3:G10">IF(H3&gt;25,H3-525,H3)</f>
        <v>5</v>
      </c>
      <c r="H3" s="134">
        <v>5</v>
      </c>
      <c r="I3" s="130"/>
      <c r="J3" s="135" t="s">
        <v>146</v>
      </c>
      <c r="K3" s="134">
        <v>1</v>
      </c>
      <c r="L3" s="135">
        <v>1</v>
      </c>
      <c r="M3" s="135">
        <v>29</v>
      </c>
      <c r="N3" s="133">
        <f>IF(L3=0,0,(M3-1+($K$2/200+L3-0.5)/($K$2/100+$K$3))/$K$4)</f>
        <v>0.890625</v>
      </c>
      <c r="O3" s="135">
        <v>30</v>
      </c>
      <c r="P3" s="130"/>
      <c r="Q3" s="130"/>
      <c r="R3" s="130"/>
      <c r="S3" s="130"/>
      <c r="T3" s="130"/>
      <c r="U3" s="130"/>
    </row>
    <row r="4" spans="2:21" ht="12.75">
      <c r="B4" s="11" t="s">
        <v>22</v>
      </c>
      <c r="F4" s="134">
        <v>0</v>
      </c>
      <c r="G4" s="134">
        <f t="shared" si="0"/>
        <v>10</v>
      </c>
      <c r="H4" s="134">
        <v>10</v>
      </c>
      <c r="I4" s="130"/>
      <c r="J4" s="135" t="s">
        <v>147</v>
      </c>
      <c r="K4" s="134">
        <v>32</v>
      </c>
      <c r="L4" s="135"/>
      <c r="M4" s="135"/>
      <c r="N4" s="133"/>
      <c r="O4" s="135"/>
      <c r="P4" s="130"/>
      <c r="Q4" s="130"/>
      <c r="R4" s="130"/>
      <c r="S4" s="130"/>
      <c r="T4" s="130"/>
      <c r="U4" s="130"/>
    </row>
    <row r="5" spans="6:21" ht="12.75">
      <c r="F5" s="136">
        <v>0</v>
      </c>
      <c r="G5" s="134">
        <f t="shared" si="0"/>
        <v>15</v>
      </c>
      <c r="H5" s="134">
        <v>15</v>
      </c>
      <c r="I5" s="130"/>
      <c r="J5" s="133"/>
      <c r="K5" s="133"/>
      <c r="L5" s="133"/>
      <c r="M5" s="133"/>
      <c r="N5" s="133"/>
      <c r="O5" s="135"/>
      <c r="P5" s="130"/>
      <c r="Q5" s="130"/>
      <c r="R5" s="130"/>
      <c r="S5" s="130"/>
      <c r="T5" s="130"/>
      <c r="U5" s="130"/>
    </row>
    <row r="6" spans="2:21" ht="12.75">
      <c r="B6" s="11" t="s">
        <v>247</v>
      </c>
      <c r="F6" s="136">
        <v>0</v>
      </c>
      <c r="G6" s="134">
        <f t="shared" si="0"/>
        <v>20</v>
      </c>
      <c r="H6" s="134">
        <v>20</v>
      </c>
      <c r="I6" s="130"/>
      <c r="J6" s="130"/>
      <c r="K6" s="130"/>
      <c r="L6" s="130"/>
      <c r="M6" s="130"/>
      <c r="N6" s="130"/>
      <c r="O6" s="130"/>
      <c r="P6" s="130"/>
      <c r="Q6" s="130"/>
      <c r="R6" s="130"/>
      <c r="S6" s="130"/>
      <c r="T6" s="130"/>
      <c r="U6" s="130"/>
    </row>
    <row r="7" spans="2:21" ht="12.75">
      <c r="B7" s="11" t="s">
        <v>246</v>
      </c>
      <c r="F7" s="136">
        <v>0</v>
      </c>
      <c r="G7" s="134">
        <f t="shared" si="0"/>
        <v>25</v>
      </c>
      <c r="H7" s="134">
        <v>25</v>
      </c>
      <c r="I7" s="130"/>
      <c r="J7" s="130"/>
      <c r="K7" s="130"/>
      <c r="L7" s="130"/>
      <c r="M7" s="130"/>
      <c r="N7" s="130"/>
      <c r="O7" s="130"/>
      <c r="P7" s="130"/>
      <c r="Q7" s="130"/>
      <c r="R7" s="130"/>
      <c r="S7" s="130"/>
      <c r="T7" s="130"/>
      <c r="U7" s="130"/>
    </row>
    <row r="8" spans="6:21" ht="12.75">
      <c r="F8" s="136">
        <v>0</v>
      </c>
      <c r="G8" s="134">
        <f t="shared" si="0"/>
        <v>35</v>
      </c>
      <c r="H8" s="134">
        <v>560</v>
      </c>
      <c r="I8" s="130"/>
      <c r="J8" s="130"/>
      <c r="K8" s="130"/>
      <c r="L8" s="130"/>
      <c r="M8" s="130"/>
      <c r="N8" s="130"/>
      <c r="O8" s="130"/>
      <c r="P8" s="130"/>
      <c r="Q8" s="130"/>
      <c r="R8" s="130"/>
      <c r="S8" s="130"/>
      <c r="T8" s="130"/>
      <c r="U8" s="130"/>
    </row>
    <row r="9" spans="3:21" ht="36">
      <c r="C9" s="93" t="s">
        <v>61</v>
      </c>
      <c r="F9" s="136">
        <v>0</v>
      </c>
      <c r="G9" s="134">
        <f t="shared" si="0"/>
        <v>40</v>
      </c>
      <c r="H9" s="133">
        <v>565</v>
      </c>
      <c r="I9" s="130"/>
      <c r="J9" s="130"/>
      <c r="K9" s="130"/>
      <c r="L9" s="130"/>
      <c r="M9" s="130"/>
      <c r="N9" s="130"/>
      <c r="O9" s="130"/>
      <c r="P9" s="130"/>
      <c r="Q9" s="130"/>
      <c r="R9" s="130"/>
      <c r="S9" s="130"/>
      <c r="T9" s="130"/>
      <c r="U9" s="130"/>
    </row>
    <row r="10" spans="2:21" ht="12.75">
      <c r="B10" s="11" t="s">
        <v>282</v>
      </c>
      <c r="C10" s="50">
        <v>20.93013520867345</v>
      </c>
      <c r="F10" s="136">
        <v>0</v>
      </c>
      <c r="G10" s="134">
        <f t="shared" si="0"/>
        <v>45</v>
      </c>
      <c r="H10" s="133">
        <v>570</v>
      </c>
      <c r="I10" s="130"/>
      <c r="J10" s="130"/>
      <c r="K10" s="130"/>
      <c r="L10" s="130"/>
      <c r="M10" s="130"/>
      <c r="N10" s="130"/>
      <c r="O10" s="130"/>
      <c r="P10" s="130"/>
      <c r="Q10" s="130"/>
      <c r="R10" s="130"/>
      <c r="S10" s="130"/>
      <c r="T10" s="130"/>
      <c r="U10" s="130"/>
    </row>
    <row r="11" spans="2:21" ht="12.75">
      <c r="B11" s="11" t="s">
        <v>283</v>
      </c>
      <c r="C11" s="50">
        <v>19.783919806820524</v>
      </c>
      <c r="F11" s="136"/>
      <c r="G11" s="134"/>
      <c r="H11" s="133"/>
      <c r="I11" s="130"/>
      <c r="J11" s="130"/>
      <c r="K11" s="130"/>
      <c r="L11" s="130"/>
      <c r="M11" s="130"/>
      <c r="N11" s="130"/>
      <c r="O11" s="130"/>
      <c r="P11" s="130"/>
      <c r="Q11" s="130"/>
      <c r="R11" s="130"/>
      <c r="S11" s="130"/>
      <c r="T11" s="130"/>
      <c r="U11" s="130"/>
    </row>
    <row r="12" spans="2:21" ht="12.75">
      <c r="B12" s="11" t="s">
        <v>280</v>
      </c>
      <c r="C12" s="50">
        <v>16.019103924510745</v>
      </c>
      <c r="F12" s="136"/>
      <c r="G12" s="134"/>
      <c r="H12" s="133"/>
      <c r="I12" s="130"/>
      <c r="J12" s="130"/>
      <c r="K12" s="130"/>
      <c r="L12" s="130"/>
      <c r="M12" s="130"/>
      <c r="N12" s="130"/>
      <c r="O12" s="130"/>
      <c r="P12" s="130"/>
      <c r="Q12" s="130"/>
      <c r="R12" s="130"/>
      <c r="S12" s="130"/>
      <c r="T12" s="130"/>
      <c r="U12" s="130"/>
    </row>
    <row r="13" spans="2:21" ht="12.75">
      <c r="B13" s="11" t="s">
        <v>264</v>
      </c>
      <c r="C13" s="50">
        <v>15.70183031849862</v>
      </c>
      <c r="F13" s="136"/>
      <c r="G13" s="134"/>
      <c r="H13" s="133"/>
      <c r="I13" s="130"/>
      <c r="J13" s="130"/>
      <c r="K13" s="130"/>
      <c r="L13" s="130"/>
      <c r="M13" s="130"/>
      <c r="N13" s="130"/>
      <c r="O13" s="130"/>
      <c r="P13" s="130"/>
      <c r="Q13" s="130"/>
      <c r="R13" s="130"/>
      <c r="S13" s="130"/>
      <c r="T13" s="130"/>
      <c r="U13" s="130"/>
    </row>
    <row r="14" spans="2:8" ht="12.75">
      <c r="B14" s="11" t="s">
        <v>281</v>
      </c>
      <c r="C14" s="50">
        <v>14.905050490056</v>
      </c>
      <c r="F14" s="128"/>
      <c r="G14" s="127"/>
      <c r="H14" s="129"/>
    </row>
    <row r="15" spans="2:3" ht="12">
      <c r="B15" s="11" t="s">
        <v>274</v>
      </c>
      <c r="C15" s="50">
        <v>11.90880120945785</v>
      </c>
    </row>
    <row r="16" spans="2:3" ht="12">
      <c r="B16" s="11" t="s">
        <v>277</v>
      </c>
      <c r="C16" s="50">
        <v>10.162202052401879</v>
      </c>
    </row>
    <row r="17" spans="2:3" ht="12">
      <c r="B17" s="11" t="s">
        <v>272</v>
      </c>
      <c r="C17" s="50">
        <v>7.198929034426748</v>
      </c>
    </row>
    <row r="18" spans="2:3" ht="12">
      <c r="B18" s="11" t="s">
        <v>279</v>
      </c>
      <c r="C18" s="50">
        <v>6.962709629662148</v>
      </c>
    </row>
    <row r="19" spans="2:3" ht="12">
      <c r="B19" s="11" t="s">
        <v>265</v>
      </c>
      <c r="C19" s="50">
        <v>6.471805981728473</v>
      </c>
    </row>
    <row r="20" spans="2:3" ht="12">
      <c r="B20" s="11" t="s">
        <v>276</v>
      </c>
      <c r="C20" s="50">
        <v>5.490317560506447</v>
      </c>
    </row>
    <row r="21" spans="2:3" ht="12">
      <c r="B21" s="11" t="s">
        <v>294</v>
      </c>
      <c r="C21" s="50">
        <v>3.5778019586507073</v>
      </c>
    </row>
    <row r="22" spans="2:3" ht="12">
      <c r="B22" s="11" t="s">
        <v>262</v>
      </c>
      <c r="C22" s="50">
        <v>3.0106169387921677</v>
      </c>
    </row>
    <row r="23" spans="2:3" ht="12">
      <c r="B23" s="11" t="s">
        <v>266</v>
      </c>
      <c r="C23" s="50">
        <v>2.539703941542452</v>
      </c>
    </row>
    <row r="24" spans="2:3" ht="12">
      <c r="B24" s="11" t="s">
        <v>263</v>
      </c>
      <c r="C24" s="50">
        <v>2.2805018486924626</v>
      </c>
    </row>
    <row r="25" spans="2:3" ht="12">
      <c r="B25" s="11" t="s">
        <v>285</v>
      </c>
      <c r="C25" s="50">
        <v>2.041004048582996</v>
      </c>
    </row>
    <row r="26" spans="2:3" ht="12">
      <c r="B26" s="11" t="s">
        <v>260</v>
      </c>
      <c r="C26" s="50">
        <v>1.9738603353964304</v>
      </c>
    </row>
    <row r="27" spans="2:3" ht="12">
      <c r="B27" s="11" t="s">
        <v>287</v>
      </c>
      <c r="C27" s="50">
        <v>1.9570839028749971</v>
      </c>
    </row>
    <row r="28" spans="2:3" ht="12">
      <c r="B28" s="11" t="s">
        <v>278</v>
      </c>
      <c r="C28" s="50">
        <v>1.6536915650329933</v>
      </c>
    </row>
    <row r="29" spans="2:3" ht="12">
      <c r="B29" s="11" t="s">
        <v>261</v>
      </c>
      <c r="C29" s="50">
        <v>1.5585676395626256</v>
      </c>
    </row>
    <row r="30" spans="2:3" ht="12">
      <c r="B30" s="11" t="s">
        <v>249</v>
      </c>
      <c r="C30" s="50"/>
    </row>
    <row r="31" spans="2:3" ht="12">
      <c r="B31" s="11" t="s">
        <v>248</v>
      </c>
      <c r="C31" s="50"/>
    </row>
    <row r="32" spans="2:3" ht="12">
      <c r="B32" s="11" t="s">
        <v>62</v>
      </c>
      <c r="C32" s="50"/>
    </row>
    <row r="33" spans="2:3" ht="12">
      <c r="B33" s="11" t="s">
        <v>63</v>
      </c>
      <c r="C33" s="50"/>
    </row>
    <row r="34" spans="2:3" ht="12">
      <c r="B34" s="11" t="s">
        <v>64</v>
      </c>
      <c r="C34" s="50"/>
    </row>
    <row r="35" spans="2:3" ht="12">
      <c r="B35" s="11" t="s">
        <v>252</v>
      </c>
      <c r="C35" s="50"/>
    </row>
    <row r="36" spans="2:3" ht="12">
      <c r="B36" s="11" t="s">
        <v>65</v>
      </c>
      <c r="C36" s="50"/>
    </row>
    <row r="37" ht="12">
      <c r="C37" s="50"/>
    </row>
    <row r="38" spans="2:3" ht="12">
      <c r="B38" s="11" t="s">
        <v>291</v>
      </c>
      <c r="C38" s="50">
        <v>566.8726303890413</v>
      </c>
    </row>
    <row r="39" spans="2:3" ht="12">
      <c r="B39" s="11" t="s">
        <v>24</v>
      </c>
      <c r="C39" s="50">
        <v>7.138904172176694</v>
      </c>
    </row>
    <row r="40" spans="2:3" ht="12">
      <c r="B40" s="11" t="s">
        <v>43</v>
      </c>
      <c r="C40" s="50">
        <v>3.747337521351337</v>
      </c>
    </row>
    <row r="41" spans="2:3" ht="12">
      <c r="B41" s="11" t="s">
        <v>23</v>
      </c>
      <c r="C41" s="50">
        <v>3.2307889916277337</v>
      </c>
    </row>
    <row r="42" ht="12">
      <c r="C42" s="54"/>
    </row>
    <row r="44" ht="12">
      <c r="B44" s="11" t="s">
        <v>60</v>
      </c>
    </row>
    <row r="45" ht="12">
      <c r="B45" s="11" t="s">
        <v>109</v>
      </c>
    </row>
    <row r="46" ht="12">
      <c r="B46" s="11" t="s">
        <v>66</v>
      </c>
    </row>
    <row r="47" ht="12">
      <c r="B47" s="7" t="s">
        <v>238</v>
      </c>
    </row>
    <row r="49" ht="12">
      <c r="B49" s="85" t="s">
        <v>11</v>
      </c>
    </row>
    <row r="50" ht="12">
      <c r="B50" s="85"/>
    </row>
    <row r="51" spans="2:3" ht="12">
      <c r="B51" s="85"/>
      <c r="C51" s="130"/>
    </row>
    <row r="52" spans="2:3" ht="12" customHeight="1">
      <c r="B52" s="85"/>
      <c r="C52" s="131" t="s">
        <v>61</v>
      </c>
    </row>
    <row r="53" spans="2:3" ht="12">
      <c r="B53" s="130" t="s">
        <v>282</v>
      </c>
      <c r="C53" s="132">
        <f>IF(C10&gt;25,C10-525,C10)</f>
        <v>20.93013520867345</v>
      </c>
    </row>
    <row r="54" spans="2:3" ht="12">
      <c r="B54" s="130" t="s">
        <v>283</v>
      </c>
      <c r="C54" s="132">
        <f aca="true" t="shared" si="1" ref="C54:C84">IF(C11&gt;25,C11-525,C11)</f>
        <v>19.783919806820524</v>
      </c>
    </row>
    <row r="55" spans="2:3" ht="12">
      <c r="B55" s="130" t="s">
        <v>280</v>
      </c>
      <c r="C55" s="132">
        <f t="shared" si="1"/>
        <v>16.019103924510745</v>
      </c>
    </row>
    <row r="56" spans="2:3" ht="12">
      <c r="B56" s="130" t="s">
        <v>264</v>
      </c>
      <c r="C56" s="132">
        <f t="shared" si="1"/>
        <v>15.70183031849862</v>
      </c>
    </row>
    <row r="57" spans="2:3" ht="12">
      <c r="B57" s="130" t="s">
        <v>281</v>
      </c>
      <c r="C57" s="132">
        <f t="shared" si="1"/>
        <v>14.905050490056</v>
      </c>
    </row>
    <row r="58" spans="2:3" ht="12">
      <c r="B58" s="130" t="s">
        <v>274</v>
      </c>
      <c r="C58" s="132">
        <f t="shared" si="1"/>
        <v>11.90880120945785</v>
      </c>
    </row>
    <row r="59" spans="2:3" ht="12">
      <c r="B59" s="130" t="s">
        <v>277</v>
      </c>
      <c r="C59" s="132">
        <f t="shared" si="1"/>
        <v>10.162202052401879</v>
      </c>
    </row>
    <row r="60" spans="2:3" ht="12">
      <c r="B60" s="130" t="s">
        <v>272</v>
      </c>
      <c r="C60" s="132">
        <f t="shared" si="1"/>
        <v>7.198929034426748</v>
      </c>
    </row>
    <row r="61" spans="2:3" ht="12">
      <c r="B61" s="130" t="s">
        <v>279</v>
      </c>
      <c r="C61" s="132">
        <f t="shared" si="1"/>
        <v>6.962709629662148</v>
      </c>
    </row>
    <row r="62" spans="2:3" ht="12">
      <c r="B62" s="130" t="s">
        <v>265</v>
      </c>
      <c r="C62" s="132">
        <f t="shared" si="1"/>
        <v>6.471805981728473</v>
      </c>
    </row>
    <row r="63" spans="2:3" ht="12">
      <c r="B63" s="130" t="s">
        <v>276</v>
      </c>
      <c r="C63" s="132">
        <f t="shared" si="1"/>
        <v>5.490317560506447</v>
      </c>
    </row>
    <row r="64" spans="2:3" ht="12">
      <c r="B64" s="130" t="s">
        <v>294</v>
      </c>
      <c r="C64" s="132">
        <f t="shared" si="1"/>
        <v>3.5778019586507073</v>
      </c>
    </row>
    <row r="65" spans="2:3" ht="12">
      <c r="B65" s="130" t="s">
        <v>262</v>
      </c>
      <c r="C65" s="132">
        <f t="shared" si="1"/>
        <v>3.0106169387921677</v>
      </c>
    </row>
    <row r="66" spans="2:3" ht="12">
      <c r="B66" s="130" t="s">
        <v>266</v>
      </c>
      <c r="C66" s="132">
        <f t="shared" si="1"/>
        <v>2.539703941542452</v>
      </c>
    </row>
    <row r="67" spans="2:3" ht="12">
      <c r="B67" s="130" t="s">
        <v>263</v>
      </c>
      <c r="C67" s="132">
        <f t="shared" si="1"/>
        <v>2.2805018486924626</v>
      </c>
    </row>
    <row r="68" spans="2:3" ht="12">
      <c r="B68" s="130" t="s">
        <v>285</v>
      </c>
      <c r="C68" s="132">
        <f t="shared" si="1"/>
        <v>2.041004048582996</v>
      </c>
    </row>
    <row r="69" spans="2:3" ht="12">
      <c r="B69" s="130" t="s">
        <v>260</v>
      </c>
      <c r="C69" s="132">
        <f t="shared" si="1"/>
        <v>1.9738603353964304</v>
      </c>
    </row>
    <row r="70" spans="2:3" ht="12">
      <c r="B70" s="130" t="s">
        <v>287</v>
      </c>
      <c r="C70" s="132">
        <f t="shared" si="1"/>
        <v>1.9570839028749971</v>
      </c>
    </row>
    <row r="71" spans="2:3" ht="12">
      <c r="B71" s="130" t="s">
        <v>278</v>
      </c>
      <c r="C71" s="132">
        <f t="shared" si="1"/>
        <v>1.6536915650329933</v>
      </c>
    </row>
    <row r="72" spans="2:3" ht="12">
      <c r="B72" s="130" t="s">
        <v>261</v>
      </c>
      <c r="C72" s="132">
        <f t="shared" si="1"/>
        <v>1.5585676395626256</v>
      </c>
    </row>
    <row r="73" spans="2:3" ht="12">
      <c r="B73" s="130" t="s">
        <v>249</v>
      </c>
      <c r="C73" s="132">
        <f t="shared" si="1"/>
        <v>0</v>
      </c>
    </row>
    <row r="74" spans="2:3" ht="12">
      <c r="B74" s="130" t="s">
        <v>248</v>
      </c>
      <c r="C74" s="132">
        <f t="shared" si="1"/>
        <v>0</v>
      </c>
    </row>
    <row r="75" spans="2:3" ht="12">
      <c r="B75" s="130" t="s">
        <v>62</v>
      </c>
      <c r="C75" s="132">
        <f t="shared" si="1"/>
        <v>0</v>
      </c>
    </row>
    <row r="76" spans="2:3" ht="12">
      <c r="B76" s="130" t="s">
        <v>63</v>
      </c>
      <c r="C76" s="132">
        <f t="shared" si="1"/>
        <v>0</v>
      </c>
    </row>
    <row r="77" spans="2:3" ht="12">
      <c r="B77" s="130" t="s">
        <v>64</v>
      </c>
      <c r="C77" s="132">
        <f t="shared" si="1"/>
        <v>0</v>
      </c>
    </row>
    <row r="78" spans="2:3" ht="12">
      <c r="B78" s="130" t="s">
        <v>252</v>
      </c>
      <c r="C78" s="132">
        <f t="shared" si="1"/>
        <v>0</v>
      </c>
    </row>
    <row r="79" spans="2:3" ht="12">
      <c r="B79" s="130" t="s">
        <v>65</v>
      </c>
      <c r="C79" s="132">
        <f t="shared" si="1"/>
        <v>0</v>
      </c>
    </row>
    <row r="80" spans="2:3" ht="12">
      <c r="B80" s="130"/>
      <c r="C80" s="132"/>
    </row>
    <row r="81" spans="2:3" ht="12">
      <c r="B81" s="130" t="s">
        <v>291</v>
      </c>
      <c r="C81" s="132">
        <f t="shared" si="1"/>
        <v>41.87263038904132</v>
      </c>
    </row>
    <row r="82" spans="2:3" ht="12">
      <c r="B82" s="130" t="s">
        <v>24</v>
      </c>
      <c r="C82" s="132">
        <f t="shared" si="1"/>
        <v>7.138904172176694</v>
      </c>
    </row>
    <row r="83" spans="2:3" ht="12">
      <c r="B83" s="130" t="s">
        <v>43</v>
      </c>
      <c r="C83" s="132">
        <f t="shared" si="1"/>
        <v>3.747337521351337</v>
      </c>
    </row>
    <row r="84" spans="2:3" ht="12">
      <c r="B84" s="130" t="s">
        <v>23</v>
      </c>
      <c r="C84" s="132">
        <f t="shared" si="1"/>
        <v>3.2307889916277337</v>
      </c>
    </row>
    <row r="85" spans="2:3" ht="12">
      <c r="B85" s="130"/>
      <c r="C85" s="132"/>
    </row>
    <row r="86" spans="2:3" ht="12">
      <c r="B86" s="130"/>
      <c r="C86" s="130"/>
    </row>
    <row r="87" spans="2:3" ht="12">
      <c r="B87" s="130"/>
      <c r="C87" s="130"/>
    </row>
    <row r="88" spans="2:3" ht="12">
      <c r="B88" s="130"/>
      <c r="C88" s="130"/>
    </row>
    <row r="89" spans="2:3" ht="12">
      <c r="B89" s="130"/>
      <c r="C89" s="130"/>
    </row>
    <row r="90" spans="2:3" ht="12">
      <c r="B90" s="130"/>
      <c r="C90" s="130"/>
    </row>
    <row r="91" spans="2:3" ht="12">
      <c r="B91" s="130"/>
      <c r="C91" s="130"/>
    </row>
    <row r="92" spans="2:3" ht="12">
      <c r="B92" s="130"/>
      <c r="C92" s="130"/>
    </row>
    <row r="93" spans="2:3" ht="12">
      <c r="B93" s="130"/>
      <c r="C93" s="130"/>
    </row>
    <row r="94" spans="2:3" ht="12">
      <c r="B94" s="130"/>
      <c r="C94" s="130"/>
    </row>
    <row r="95" spans="2:3" ht="12">
      <c r="B95" s="130"/>
      <c r="C95" s="130"/>
    </row>
    <row r="96" spans="2:3" ht="12">
      <c r="B96" s="130"/>
      <c r="C96" s="130"/>
    </row>
    <row r="97" spans="2:3" ht="12">
      <c r="B97" s="130"/>
      <c r="C97" s="130"/>
    </row>
    <row r="98" spans="2:3" ht="12">
      <c r="B98" s="130"/>
      <c r="C98" s="130"/>
    </row>
    <row r="99" spans="2:3" ht="12">
      <c r="B99" s="130"/>
      <c r="C99" s="130"/>
    </row>
    <row r="100" spans="2:3" ht="12">
      <c r="B100" s="130"/>
      <c r="C100" s="130"/>
    </row>
    <row r="101" spans="2:3" ht="12">
      <c r="B101" s="130"/>
      <c r="C101" s="130"/>
    </row>
    <row r="102" spans="2:3" ht="12">
      <c r="B102" s="130"/>
      <c r="C102" s="130"/>
    </row>
    <row r="103" spans="2:3" ht="12">
      <c r="B103" s="130"/>
      <c r="C103" s="130"/>
    </row>
    <row r="104" spans="2:3" ht="12">
      <c r="B104" s="130"/>
      <c r="C104" s="130"/>
    </row>
    <row r="105" spans="2:3" ht="12">
      <c r="B105" s="130"/>
      <c r="C105" s="130"/>
    </row>
    <row r="106" spans="2:3" ht="12">
      <c r="B106" s="130"/>
      <c r="C106" s="130"/>
    </row>
    <row r="107" spans="2:3" ht="12">
      <c r="B107" s="130"/>
      <c r="C107" s="130"/>
    </row>
    <row r="108" spans="2:3" ht="12">
      <c r="B108" s="130"/>
      <c r="C108" s="130"/>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2:P50"/>
  <sheetViews>
    <sheetView showGridLines="0" workbookViewId="0" topLeftCell="A1">
      <selection activeCell="A1" sqref="A1"/>
    </sheetView>
  </sheetViews>
  <sheetFormatPr defaultColWidth="9.140625" defaultRowHeight="12.75"/>
  <cols>
    <col min="1" max="1" width="1.7109375" style="7" customWidth="1"/>
    <col min="2" max="2" width="15.421875" style="7" customWidth="1"/>
    <col min="3" max="8" width="8.28125" style="7" customWidth="1"/>
    <col min="9" max="9" width="1.7109375" style="7" customWidth="1"/>
    <col min="10" max="12" width="8.8515625" style="7" customWidth="1"/>
    <col min="13" max="13" width="1.7109375" style="7" customWidth="1"/>
    <col min="14" max="16384" width="9.140625" style="7" customWidth="1"/>
  </cols>
  <sheetData>
    <row r="2" ht="12">
      <c r="B2" s="7" t="s">
        <v>289</v>
      </c>
    </row>
    <row r="3" spans="2:8" ht="12">
      <c r="B3" s="7" t="s">
        <v>290</v>
      </c>
      <c r="C3" s="175"/>
      <c r="D3" s="175"/>
      <c r="E3" s="175"/>
      <c r="F3" s="175"/>
      <c r="G3" s="175"/>
      <c r="H3" s="175"/>
    </row>
    <row r="4" spans="2:8" ht="12">
      <c r="B4" s="7" t="s">
        <v>22</v>
      </c>
      <c r="C4" s="175"/>
      <c r="D4" s="175"/>
      <c r="E4" s="175"/>
      <c r="F4" s="175"/>
      <c r="G4" s="175"/>
      <c r="H4" s="175"/>
    </row>
    <row r="6" ht="12">
      <c r="B6" s="7" t="s">
        <v>116</v>
      </c>
    </row>
    <row r="9" spans="3:12" ht="23.25" customHeight="1">
      <c r="C9" s="175" t="s">
        <v>115</v>
      </c>
      <c r="D9" s="175"/>
      <c r="E9" s="175"/>
      <c r="F9" s="175"/>
      <c r="G9" s="175"/>
      <c r="H9" s="175"/>
      <c r="I9" s="52"/>
      <c r="J9" s="176" t="s">
        <v>111</v>
      </c>
      <c r="K9" s="176"/>
      <c r="L9" s="176"/>
    </row>
    <row r="10" spans="3:12" ht="12">
      <c r="C10" s="175" t="s">
        <v>69</v>
      </c>
      <c r="D10" s="175"/>
      <c r="E10" s="175"/>
      <c r="F10" s="175"/>
      <c r="G10" s="175"/>
      <c r="H10" s="175"/>
      <c r="I10" s="17"/>
      <c r="J10" s="176" t="s">
        <v>110</v>
      </c>
      <c r="K10" s="176"/>
      <c r="L10" s="176"/>
    </row>
    <row r="11" spans="3:12" ht="49.5" customHeight="1">
      <c r="C11" s="24" t="s">
        <v>71</v>
      </c>
      <c r="D11" s="24" t="s">
        <v>114</v>
      </c>
      <c r="E11" s="24" t="s">
        <v>113</v>
      </c>
      <c r="F11" s="24" t="s">
        <v>67</v>
      </c>
      <c r="G11" s="24" t="s">
        <v>68</v>
      </c>
      <c r="H11" s="24" t="s">
        <v>112</v>
      </c>
      <c r="I11" s="17"/>
      <c r="J11" s="86">
        <v>1990</v>
      </c>
      <c r="K11" s="86">
        <v>2000</v>
      </c>
      <c r="L11" s="86">
        <v>2004</v>
      </c>
    </row>
    <row r="12" spans="1:16" ht="12">
      <c r="A12" s="35"/>
      <c r="B12" s="36" t="s">
        <v>260</v>
      </c>
      <c r="C12" s="87">
        <v>28547</v>
      </c>
      <c r="D12" s="87">
        <v>16146</v>
      </c>
      <c r="E12" s="87">
        <v>12401</v>
      </c>
      <c r="F12" s="87">
        <v>8347</v>
      </c>
      <c r="G12" s="87">
        <v>17785</v>
      </c>
      <c r="H12" s="87">
        <v>20748</v>
      </c>
      <c r="I12" s="37"/>
      <c r="J12" s="88" t="s">
        <v>239</v>
      </c>
      <c r="K12" s="88" t="s">
        <v>239</v>
      </c>
      <c r="L12" s="88" t="s">
        <v>239</v>
      </c>
      <c r="M12" s="35"/>
      <c r="N12" s="11"/>
      <c r="O12" s="11"/>
      <c r="P12" s="11"/>
    </row>
    <row r="13" spans="2:12" ht="12">
      <c r="B13" s="17" t="s">
        <v>285</v>
      </c>
      <c r="C13" s="22">
        <v>68220</v>
      </c>
      <c r="D13" s="22">
        <v>52916</v>
      </c>
      <c r="E13" s="22">
        <v>15304</v>
      </c>
      <c r="F13" s="22">
        <v>450</v>
      </c>
      <c r="G13" s="22">
        <v>15754</v>
      </c>
      <c r="H13" s="22">
        <v>15754</v>
      </c>
      <c r="I13" s="29"/>
      <c r="J13" s="89">
        <v>59.317241379310346</v>
      </c>
      <c r="K13" s="89">
        <v>19.79310344827586</v>
      </c>
      <c r="L13" s="89">
        <v>16.117241379310343</v>
      </c>
    </row>
    <row r="14" spans="2:12" ht="12">
      <c r="B14" s="17" t="s">
        <v>261</v>
      </c>
      <c r="C14" s="22">
        <v>54653</v>
      </c>
      <c r="D14" s="22">
        <v>39416</v>
      </c>
      <c r="E14" s="22">
        <v>15237</v>
      </c>
      <c r="F14" s="22">
        <v>740</v>
      </c>
      <c r="G14" s="22">
        <v>15977</v>
      </c>
      <c r="H14" s="22">
        <v>15977</v>
      </c>
      <c r="I14" s="29"/>
      <c r="J14" s="89">
        <v>62.44212098581031</v>
      </c>
      <c r="K14" s="89">
        <v>41.433905899925314</v>
      </c>
      <c r="L14" s="89">
        <v>40.336071695295</v>
      </c>
    </row>
    <row r="15" spans="2:12" ht="12">
      <c r="B15" s="17" t="s">
        <v>262</v>
      </c>
      <c r="C15" s="22">
        <v>38485</v>
      </c>
      <c r="D15" s="22">
        <v>22145</v>
      </c>
      <c r="E15" s="22">
        <v>16340</v>
      </c>
      <c r="F15" s="22" t="s">
        <v>239</v>
      </c>
      <c r="G15" s="22">
        <v>1935</v>
      </c>
      <c r="H15" s="22">
        <v>16340</v>
      </c>
      <c r="I15" s="29"/>
      <c r="J15" s="89">
        <v>126.1</v>
      </c>
      <c r="K15" s="89">
        <v>70.91</v>
      </c>
      <c r="L15" s="89">
        <v>65.93</v>
      </c>
    </row>
    <row r="16" spans="2:12" ht="12">
      <c r="B16" s="17" t="s">
        <v>263</v>
      </c>
      <c r="C16" s="22" t="s">
        <v>239</v>
      </c>
      <c r="D16" s="22">
        <v>190000</v>
      </c>
      <c r="E16" s="22">
        <v>117000</v>
      </c>
      <c r="F16" s="22" t="s">
        <v>239</v>
      </c>
      <c r="G16" s="22" t="s">
        <v>239</v>
      </c>
      <c r="H16" s="22">
        <v>188000</v>
      </c>
      <c r="I16" s="29"/>
      <c r="J16" s="56" t="s">
        <v>239</v>
      </c>
      <c r="K16" s="56" t="s">
        <v>239</v>
      </c>
      <c r="L16" s="56" t="s">
        <v>239</v>
      </c>
    </row>
    <row r="17" spans="2:12" ht="12">
      <c r="B17" s="17" t="s">
        <v>264</v>
      </c>
      <c r="C17" s="22">
        <v>30647</v>
      </c>
      <c r="D17" s="22">
        <v>18603</v>
      </c>
      <c r="E17" s="22">
        <v>12044</v>
      </c>
      <c r="F17" s="22">
        <v>9070</v>
      </c>
      <c r="G17" s="22">
        <v>11920</v>
      </c>
      <c r="H17" s="22">
        <v>21114</v>
      </c>
      <c r="I17" s="29"/>
      <c r="J17" s="56" t="s">
        <v>239</v>
      </c>
      <c r="K17" s="56" t="s">
        <v>239</v>
      </c>
      <c r="L17" s="56" t="s">
        <v>239</v>
      </c>
    </row>
    <row r="18" spans="2:12" ht="12">
      <c r="B18" s="17" t="s">
        <v>268</v>
      </c>
      <c r="C18" s="22" t="s">
        <v>239</v>
      </c>
      <c r="D18" s="22" t="s">
        <v>239</v>
      </c>
      <c r="E18" s="22" t="s">
        <v>239</v>
      </c>
      <c r="F18" s="22" t="s">
        <v>239</v>
      </c>
      <c r="G18" s="22" t="s">
        <v>239</v>
      </c>
      <c r="H18" s="22" t="s">
        <v>239</v>
      </c>
      <c r="I18" s="29"/>
      <c r="J18" s="56" t="s">
        <v>239</v>
      </c>
      <c r="K18" s="56" t="s">
        <v>239</v>
      </c>
      <c r="L18" s="56" t="s">
        <v>239</v>
      </c>
    </row>
    <row r="19" spans="2:12" ht="12">
      <c r="B19" s="17" t="s">
        <v>265</v>
      </c>
      <c r="C19" s="22">
        <v>115000</v>
      </c>
      <c r="D19" s="22">
        <v>55000</v>
      </c>
      <c r="E19" s="22">
        <v>60000</v>
      </c>
      <c r="F19" s="22">
        <v>12000</v>
      </c>
      <c r="G19" s="22" t="s">
        <v>239</v>
      </c>
      <c r="H19" s="22">
        <v>72000</v>
      </c>
      <c r="I19" s="29"/>
      <c r="J19" s="89">
        <v>56.57746478873239</v>
      </c>
      <c r="K19" s="89" t="s">
        <v>239</v>
      </c>
      <c r="L19" s="89" t="s">
        <v>239</v>
      </c>
    </row>
    <row r="20" spans="2:12" ht="12">
      <c r="B20" s="17" t="s">
        <v>266</v>
      </c>
      <c r="C20" s="22">
        <v>346527</v>
      </c>
      <c r="D20" s="22">
        <v>235394</v>
      </c>
      <c r="E20" s="22">
        <v>111133</v>
      </c>
      <c r="F20" s="22" t="s">
        <v>239</v>
      </c>
      <c r="G20" s="22">
        <v>111133</v>
      </c>
      <c r="H20" s="22">
        <v>111133</v>
      </c>
      <c r="I20" s="29"/>
      <c r="J20" s="56" t="s">
        <v>239</v>
      </c>
      <c r="K20" s="56" t="s">
        <v>239</v>
      </c>
      <c r="L20" s="56" t="s">
        <v>239</v>
      </c>
    </row>
    <row r="21" spans="2:12" ht="12">
      <c r="B21" s="17" t="s">
        <v>267</v>
      </c>
      <c r="C21" s="22" t="s">
        <v>239</v>
      </c>
      <c r="D21" s="22" t="s">
        <v>239</v>
      </c>
      <c r="E21" s="22" t="s">
        <v>239</v>
      </c>
      <c r="F21" s="22">
        <v>11000</v>
      </c>
      <c r="G21" s="22">
        <v>168000</v>
      </c>
      <c r="H21" s="22" t="s">
        <v>239</v>
      </c>
      <c r="I21" s="29"/>
      <c r="J21" s="56" t="s">
        <v>239</v>
      </c>
      <c r="K21" s="56" t="s">
        <v>239</v>
      </c>
      <c r="L21" s="56" t="s">
        <v>239</v>
      </c>
    </row>
    <row r="22" spans="2:12" ht="12">
      <c r="B22" s="17" t="s">
        <v>269</v>
      </c>
      <c r="C22" s="22" t="s">
        <v>239</v>
      </c>
      <c r="D22" s="22" t="s">
        <v>239</v>
      </c>
      <c r="E22" s="22" t="s">
        <v>239</v>
      </c>
      <c r="F22" s="22" t="s">
        <v>239</v>
      </c>
      <c r="G22" s="22" t="s">
        <v>239</v>
      </c>
      <c r="H22" s="22" t="s">
        <v>239</v>
      </c>
      <c r="I22" s="29"/>
      <c r="J22" s="56" t="s">
        <v>239</v>
      </c>
      <c r="K22" s="56" t="s">
        <v>239</v>
      </c>
      <c r="L22" s="56" t="s">
        <v>239</v>
      </c>
    </row>
    <row r="23" spans="2:12" ht="12">
      <c r="B23" s="17" t="s">
        <v>270</v>
      </c>
      <c r="C23" s="22" t="s">
        <v>239</v>
      </c>
      <c r="D23" s="22" t="s">
        <v>239</v>
      </c>
      <c r="E23" s="22" t="s">
        <v>239</v>
      </c>
      <c r="F23" s="22">
        <v>0</v>
      </c>
      <c r="G23" s="22" t="s">
        <v>239</v>
      </c>
      <c r="H23" s="22" t="s">
        <v>239</v>
      </c>
      <c r="I23" s="29"/>
      <c r="J23" s="56" t="s">
        <v>239</v>
      </c>
      <c r="K23" s="56" t="s">
        <v>239</v>
      </c>
      <c r="L23" s="56" t="s">
        <v>239</v>
      </c>
    </row>
    <row r="24" spans="2:16" ht="12">
      <c r="B24" s="17" t="s">
        <v>271</v>
      </c>
      <c r="C24" s="22">
        <v>42197</v>
      </c>
      <c r="D24" s="22" t="s">
        <v>239</v>
      </c>
      <c r="E24" s="22" t="s">
        <v>239</v>
      </c>
      <c r="F24" s="22">
        <v>17415</v>
      </c>
      <c r="G24" s="22">
        <v>33532</v>
      </c>
      <c r="H24" s="22" t="s">
        <v>239</v>
      </c>
      <c r="I24" s="29"/>
      <c r="J24" s="89" t="s">
        <v>239</v>
      </c>
      <c r="K24" s="89">
        <v>23.7</v>
      </c>
      <c r="L24" s="89">
        <v>20.78</v>
      </c>
      <c r="N24" s="173"/>
      <c r="O24" s="174"/>
      <c r="P24" s="174"/>
    </row>
    <row r="25" spans="2:16" ht="12">
      <c r="B25" s="17" t="s">
        <v>272</v>
      </c>
      <c r="C25" s="22">
        <v>44010</v>
      </c>
      <c r="D25" s="22">
        <v>28500</v>
      </c>
      <c r="E25" s="22">
        <v>15510</v>
      </c>
      <c r="F25" s="22">
        <v>8990</v>
      </c>
      <c r="G25" s="22">
        <v>25897</v>
      </c>
      <c r="H25" s="22">
        <v>24500</v>
      </c>
      <c r="I25" s="29"/>
      <c r="J25" s="56" t="s">
        <v>239</v>
      </c>
      <c r="K25" s="56" t="s">
        <v>239</v>
      </c>
      <c r="L25" s="56" t="s">
        <v>239</v>
      </c>
      <c r="N25" s="21"/>
      <c r="O25" s="11"/>
      <c r="P25" s="11"/>
    </row>
    <row r="26" spans="2:12" ht="12">
      <c r="B26" s="17" t="s">
        <v>273</v>
      </c>
      <c r="C26" s="22">
        <v>2030</v>
      </c>
      <c r="D26" s="22">
        <v>1125</v>
      </c>
      <c r="E26" s="22">
        <v>905</v>
      </c>
      <c r="F26" s="22">
        <v>739</v>
      </c>
      <c r="G26" s="22">
        <v>1600</v>
      </c>
      <c r="H26" s="23">
        <v>1644</v>
      </c>
      <c r="I26" s="30"/>
      <c r="J26" s="89">
        <v>31.3953488372093</v>
      </c>
      <c r="K26" s="89">
        <v>36.74418604651163</v>
      </c>
      <c r="L26" s="89" t="s">
        <v>239</v>
      </c>
    </row>
    <row r="27" spans="2:16" ht="12">
      <c r="B27" s="17" t="s">
        <v>274</v>
      </c>
      <c r="C27" s="22">
        <v>58000</v>
      </c>
      <c r="D27" s="22">
        <v>52000</v>
      </c>
      <c r="E27" s="22">
        <v>6000</v>
      </c>
      <c r="F27" s="22">
        <v>114000</v>
      </c>
      <c r="G27" s="22">
        <v>120400</v>
      </c>
      <c r="H27" s="22">
        <v>120000</v>
      </c>
      <c r="I27" s="29"/>
      <c r="J27" s="89" t="s">
        <v>239</v>
      </c>
      <c r="K27" s="89">
        <v>10.959715639810426</v>
      </c>
      <c r="L27" s="89">
        <v>10.811611374407583</v>
      </c>
      <c r="N27" s="11"/>
      <c r="O27" s="11"/>
      <c r="P27" s="90"/>
    </row>
    <row r="28" spans="2:16" ht="12">
      <c r="B28" s="17" t="s">
        <v>275</v>
      </c>
      <c r="C28" s="22" t="s">
        <v>239</v>
      </c>
      <c r="D28" s="22" t="s">
        <v>239</v>
      </c>
      <c r="E28" s="22" t="s">
        <v>239</v>
      </c>
      <c r="F28" s="22" t="s">
        <v>239</v>
      </c>
      <c r="G28" s="22" t="s">
        <v>239</v>
      </c>
      <c r="H28" s="22" t="s">
        <v>239</v>
      </c>
      <c r="I28" s="29"/>
      <c r="J28" s="56" t="s">
        <v>239</v>
      </c>
      <c r="K28" s="56" t="s">
        <v>239</v>
      </c>
      <c r="L28" s="56" t="s">
        <v>239</v>
      </c>
      <c r="P28" s="11"/>
    </row>
    <row r="29" spans="2:16" ht="12">
      <c r="B29" s="17" t="s">
        <v>276</v>
      </c>
      <c r="C29" s="22">
        <v>29770</v>
      </c>
      <c r="D29" s="22">
        <v>21290</v>
      </c>
      <c r="E29" s="22">
        <v>8480</v>
      </c>
      <c r="F29" s="22">
        <v>81200</v>
      </c>
      <c r="G29" s="22">
        <v>86300</v>
      </c>
      <c r="H29" s="22">
        <v>89680</v>
      </c>
      <c r="I29" s="29"/>
      <c r="J29" s="89">
        <v>55.21052631578948</v>
      </c>
      <c r="K29" s="89">
        <v>49.647368421052626</v>
      </c>
      <c r="L29" s="89" t="s">
        <v>239</v>
      </c>
      <c r="P29" s="11"/>
    </row>
    <row r="30" spans="2:12" ht="12">
      <c r="B30" s="17" t="s">
        <v>277</v>
      </c>
      <c r="C30" s="22">
        <v>98000</v>
      </c>
      <c r="D30" s="22">
        <v>43000</v>
      </c>
      <c r="E30" s="22">
        <v>55000</v>
      </c>
      <c r="F30" s="22">
        <v>29000</v>
      </c>
      <c r="G30" s="22">
        <v>84000</v>
      </c>
      <c r="H30" s="22">
        <v>84000</v>
      </c>
      <c r="I30" s="29"/>
      <c r="J30" s="89">
        <v>4.019032258064517</v>
      </c>
      <c r="K30" s="89">
        <v>3.596451612903226</v>
      </c>
      <c r="L30" s="89" t="s">
        <v>239</v>
      </c>
    </row>
    <row r="31" spans="2:12" ht="12">
      <c r="B31" s="17" t="s">
        <v>278</v>
      </c>
      <c r="C31" s="22">
        <v>193100</v>
      </c>
      <c r="D31" s="22">
        <v>138300</v>
      </c>
      <c r="E31" s="22">
        <v>54800</v>
      </c>
      <c r="F31" s="22">
        <v>8300</v>
      </c>
      <c r="G31" s="22">
        <v>63100</v>
      </c>
      <c r="H31" s="22">
        <v>63100</v>
      </c>
      <c r="I31" s="29"/>
      <c r="J31" s="56" t="s">
        <v>239</v>
      </c>
      <c r="K31" s="56" t="s">
        <v>239</v>
      </c>
      <c r="L31" s="56" t="s">
        <v>239</v>
      </c>
    </row>
    <row r="32" spans="2:12" ht="12">
      <c r="B32" s="17" t="s">
        <v>279</v>
      </c>
      <c r="C32" s="22">
        <v>82164</v>
      </c>
      <c r="D32" s="22">
        <v>43571</v>
      </c>
      <c r="E32" s="22">
        <v>38593</v>
      </c>
      <c r="F32" s="22">
        <v>35000</v>
      </c>
      <c r="G32" s="22">
        <v>34000</v>
      </c>
      <c r="H32" s="22">
        <v>73593</v>
      </c>
      <c r="I32" s="29"/>
      <c r="J32" s="89">
        <v>76.625</v>
      </c>
      <c r="K32" s="89" t="s">
        <v>239</v>
      </c>
      <c r="L32" s="89" t="s">
        <v>239</v>
      </c>
    </row>
    <row r="33" spans="2:12" ht="12">
      <c r="B33" s="17" t="s">
        <v>287</v>
      </c>
      <c r="C33" s="22">
        <v>154000</v>
      </c>
      <c r="D33" s="22">
        <v>114585</v>
      </c>
      <c r="E33" s="22">
        <v>39415</v>
      </c>
      <c r="F33" s="22">
        <v>2878</v>
      </c>
      <c r="G33" s="22">
        <v>17930</v>
      </c>
      <c r="H33" s="22">
        <v>42293</v>
      </c>
      <c r="I33" s="29"/>
      <c r="J33" s="89">
        <v>31.555555555555554</v>
      </c>
      <c r="K33" s="89">
        <v>12.3</v>
      </c>
      <c r="L33" s="89">
        <v>8.444444444444445</v>
      </c>
    </row>
    <row r="34" spans="2:12" ht="12">
      <c r="B34" s="17" t="s">
        <v>280</v>
      </c>
      <c r="C34" s="22">
        <v>31746</v>
      </c>
      <c r="D34" s="22">
        <v>13150</v>
      </c>
      <c r="E34" s="22">
        <v>18596</v>
      </c>
      <c r="F34" s="22">
        <v>13496</v>
      </c>
      <c r="G34" s="22">
        <v>32274</v>
      </c>
      <c r="H34" s="22">
        <v>32092</v>
      </c>
      <c r="I34" s="29"/>
      <c r="J34" s="56" t="s">
        <v>239</v>
      </c>
      <c r="K34" s="56" t="s">
        <v>239</v>
      </c>
      <c r="L34" s="56" t="s">
        <v>239</v>
      </c>
    </row>
    <row r="35" spans="2:12" ht="12">
      <c r="B35" s="17" t="s">
        <v>281</v>
      </c>
      <c r="C35" s="22">
        <v>37352</v>
      </c>
      <c r="D35" s="22">
        <v>24278</v>
      </c>
      <c r="E35" s="22">
        <v>13074</v>
      </c>
      <c r="F35" s="22">
        <v>67252</v>
      </c>
      <c r="G35" s="22">
        <v>81680</v>
      </c>
      <c r="H35" s="22">
        <v>80326</v>
      </c>
      <c r="I35" s="29"/>
      <c r="J35" s="89">
        <v>31.177730192719487</v>
      </c>
      <c r="K35" s="89">
        <v>19.203426124197</v>
      </c>
      <c r="L35" s="89">
        <v>16.522483940042825</v>
      </c>
    </row>
    <row r="36" spans="2:12" ht="12">
      <c r="B36" s="17" t="s">
        <v>282</v>
      </c>
      <c r="C36" s="22">
        <v>222000</v>
      </c>
      <c r="D36" s="22">
        <v>115000</v>
      </c>
      <c r="E36" s="22">
        <v>107000</v>
      </c>
      <c r="F36" s="22">
        <v>3200</v>
      </c>
      <c r="G36" s="22">
        <v>110000</v>
      </c>
      <c r="H36" s="22">
        <v>110000</v>
      </c>
      <c r="I36" s="29"/>
      <c r="J36" s="89">
        <v>8</v>
      </c>
      <c r="K36" s="89">
        <v>9.49</v>
      </c>
      <c r="L36" s="89">
        <v>9.49</v>
      </c>
    </row>
    <row r="37" spans="2:12" ht="12">
      <c r="B37" s="17" t="s">
        <v>283</v>
      </c>
      <c r="C37" s="22">
        <v>335600</v>
      </c>
      <c r="D37" s="22" t="s">
        <v>239</v>
      </c>
      <c r="E37" s="22">
        <v>170000</v>
      </c>
      <c r="F37" s="22" t="s">
        <v>239</v>
      </c>
      <c r="G37" s="22">
        <v>179000</v>
      </c>
      <c r="H37" s="22">
        <v>179000</v>
      </c>
      <c r="I37" s="29"/>
      <c r="J37" s="89">
        <v>17.572254335260116</v>
      </c>
      <c r="K37" s="89">
        <v>18.352601156069365</v>
      </c>
      <c r="L37" s="89">
        <v>18.15028901734104</v>
      </c>
    </row>
    <row r="38" spans="1:13" ht="12">
      <c r="A38" s="31"/>
      <c r="B38" s="32" t="s">
        <v>284</v>
      </c>
      <c r="C38" s="91" t="s">
        <v>239</v>
      </c>
      <c r="D38" s="91" t="s">
        <v>239</v>
      </c>
      <c r="E38" s="91" t="s">
        <v>239</v>
      </c>
      <c r="F38" s="91" t="s">
        <v>239</v>
      </c>
      <c r="G38" s="91" t="s">
        <v>239</v>
      </c>
      <c r="H38" s="91" t="s">
        <v>239</v>
      </c>
      <c r="I38" s="33"/>
      <c r="J38" s="92" t="s">
        <v>239</v>
      </c>
      <c r="K38" s="92" t="s">
        <v>239</v>
      </c>
      <c r="L38" s="92" t="s">
        <v>239</v>
      </c>
      <c r="M38" s="31"/>
    </row>
    <row r="39" spans="1:13" ht="12">
      <c r="A39" s="35"/>
      <c r="B39" s="36" t="s">
        <v>43</v>
      </c>
      <c r="C39" s="87">
        <v>19088</v>
      </c>
      <c r="D39" s="87" t="s">
        <v>239</v>
      </c>
      <c r="E39" s="87">
        <v>1378</v>
      </c>
      <c r="F39" s="87">
        <v>6261</v>
      </c>
      <c r="G39" s="87" t="s">
        <v>239</v>
      </c>
      <c r="H39" s="87">
        <v>7639</v>
      </c>
      <c r="I39" s="37"/>
      <c r="J39" s="88" t="s">
        <v>239</v>
      </c>
      <c r="K39" s="88" t="s">
        <v>239</v>
      </c>
      <c r="L39" s="88" t="s">
        <v>239</v>
      </c>
      <c r="M39" s="35"/>
    </row>
    <row r="40" spans="1:13" ht="12">
      <c r="A40" s="31"/>
      <c r="B40" s="32" t="s">
        <v>23</v>
      </c>
      <c r="C40" s="96">
        <v>501000</v>
      </c>
      <c r="D40" s="96">
        <v>273600</v>
      </c>
      <c r="E40" s="91">
        <v>227400</v>
      </c>
      <c r="F40" s="91">
        <v>6900</v>
      </c>
      <c r="G40" s="91">
        <v>178000</v>
      </c>
      <c r="H40" s="96">
        <v>234300</v>
      </c>
      <c r="I40" s="47"/>
      <c r="J40" s="92" t="s">
        <v>239</v>
      </c>
      <c r="K40" s="92" t="s">
        <v>239</v>
      </c>
      <c r="L40" s="92" t="s">
        <v>239</v>
      </c>
      <c r="M40" s="31"/>
    </row>
    <row r="41" spans="2:12" ht="12">
      <c r="B41" s="17" t="s">
        <v>291</v>
      </c>
      <c r="C41" s="22">
        <v>200000</v>
      </c>
      <c r="D41" s="22">
        <v>30000</v>
      </c>
      <c r="E41" s="22">
        <v>170000</v>
      </c>
      <c r="F41" s="22" t="s">
        <v>239</v>
      </c>
      <c r="G41" s="22">
        <v>170000</v>
      </c>
      <c r="H41" s="22">
        <v>170000</v>
      </c>
      <c r="I41" s="29"/>
      <c r="J41" s="56" t="s">
        <v>239</v>
      </c>
      <c r="K41" s="56" t="s">
        <v>239</v>
      </c>
      <c r="L41" s="56" t="s">
        <v>239</v>
      </c>
    </row>
    <row r="42" spans="1:13" ht="12">
      <c r="A42" s="31"/>
      <c r="B42" s="32" t="s">
        <v>24</v>
      </c>
      <c r="C42" s="91">
        <v>60100</v>
      </c>
      <c r="D42" s="91">
        <v>19950</v>
      </c>
      <c r="E42" s="91">
        <v>40150</v>
      </c>
      <c r="F42" s="91">
        <v>13100</v>
      </c>
      <c r="G42" s="91">
        <v>53500</v>
      </c>
      <c r="H42" s="91">
        <v>53250</v>
      </c>
      <c r="I42" s="33"/>
      <c r="J42" s="92" t="s">
        <v>239</v>
      </c>
      <c r="K42" s="92" t="s">
        <v>239</v>
      </c>
      <c r="L42" s="92" t="s">
        <v>239</v>
      </c>
      <c r="M42" s="31"/>
    </row>
    <row r="43" spans="2:9" ht="12">
      <c r="B43" s="17"/>
      <c r="C43" s="29"/>
      <c r="D43" s="29"/>
      <c r="E43" s="29"/>
      <c r="F43" s="29"/>
      <c r="G43" s="29"/>
      <c r="H43" s="29"/>
      <c r="I43" s="29"/>
    </row>
    <row r="44" spans="2:9" ht="12">
      <c r="B44" s="11" t="s">
        <v>117</v>
      </c>
      <c r="C44" s="29"/>
      <c r="D44" s="29"/>
      <c r="E44" s="29"/>
      <c r="F44" s="29"/>
      <c r="G44" s="29"/>
      <c r="H44" s="29"/>
      <c r="I44" s="29"/>
    </row>
    <row r="45" spans="2:9" ht="12">
      <c r="B45" s="11" t="s">
        <v>70</v>
      </c>
      <c r="C45" s="29"/>
      <c r="D45" s="29"/>
      <c r="E45" s="29"/>
      <c r="F45" s="29"/>
      <c r="G45" s="29"/>
      <c r="H45" s="29"/>
      <c r="I45" s="29"/>
    </row>
    <row r="46" ht="12">
      <c r="B46" s="7" t="s">
        <v>295</v>
      </c>
    </row>
    <row r="47" ht="12">
      <c r="B47" s="11"/>
    </row>
    <row r="48" ht="12">
      <c r="B48" s="85"/>
    </row>
    <row r="49" ht="12">
      <c r="B49" s="85"/>
    </row>
    <row r="50" ht="12">
      <c r="B50" s="85"/>
    </row>
  </sheetData>
  <mergeCells count="7">
    <mergeCell ref="N24:P24"/>
    <mergeCell ref="C10:H10"/>
    <mergeCell ref="J10:L10"/>
    <mergeCell ref="C3:H3"/>
    <mergeCell ref="C4:H4"/>
    <mergeCell ref="C9:H9"/>
    <mergeCell ref="J9:L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8"/>
  <dimension ref="B2:T40"/>
  <sheetViews>
    <sheetView workbookViewId="0" topLeftCell="A1">
      <selection activeCell="A1" sqref="A1"/>
    </sheetView>
  </sheetViews>
  <sheetFormatPr defaultColWidth="9.140625" defaultRowHeight="12.75"/>
  <cols>
    <col min="1" max="1" width="9.140625" style="11" customWidth="1"/>
    <col min="2" max="2" width="19.00390625" style="11" customWidth="1"/>
    <col min="3" max="5" width="9.140625" style="11" customWidth="1"/>
    <col min="6" max="6" width="16.00390625" style="7" customWidth="1"/>
    <col min="7" max="16384" width="9.140625" style="11" customWidth="1"/>
  </cols>
  <sheetData>
    <row r="1" ht="12"/>
    <row r="2" ht="12">
      <c r="B2" s="11" t="s">
        <v>289</v>
      </c>
    </row>
    <row r="3" ht="12">
      <c r="B3" s="11" t="s">
        <v>290</v>
      </c>
    </row>
    <row r="4" ht="12">
      <c r="B4" s="11" t="s">
        <v>22</v>
      </c>
    </row>
    <row r="5" ht="12"/>
    <row r="6" ht="12">
      <c r="B6" s="11" t="s">
        <v>72</v>
      </c>
    </row>
    <row r="7" ht="12">
      <c r="B7" s="11" t="s">
        <v>241</v>
      </c>
    </row>
    <row r="8" ht="12"/>
    <row r="9" spans="2:5" ht="12">
      <c r="B9" s="82"/>
      <c r="C9" s="83">
        <v>2003</v>
      </c>
      <c r="E9" s="84"/>
    </row>
    <row r="10" spans="2:5" ht="12">
      <c r="B10" s="38" t="s">
        <v>276</v>
      </c>
      <c r="C10" s="15">
        <v>98.5</v>
      </c>
      <c r="E10" s="84"/>
    </row>
    <row r="11" spans="2:3" ht="12">
      <c r="B11" s="38" t="s">
        <v>263</v>
      </c>
      <c r="C11" s="15">
        <v>92.6</v>
      </c>
    </row>
    <row r="12" spans="2:3" ht="12">
      <c r="B12" s="38" t="s">
        <v>273</v>
      </c>
      <c r="C12" s="15">
        <v>88.1</v>
      </c>
    </row>
    <row r="13" spans="2:3" ht="12">
      <c r="B13" s="38" t="s">
        <v>266</v>
      </c>
      <c r="C13" s="15">
        <v>88</v>
      </c>
    </row>
    <row r="14" spans="2:3" ht="12">
      <c r="B14" s="38" t="s">
        <v>262</v>
      </c>
      <c r="C14" s="15">
        <v>87.4</v>
      </c>
    </row>
    <row r="15" spans="2:3" ht="12">
      <c r="B15" s="38" t="s">
        <v>283</v>
      </c>
      <c r="C15" s="15">
        <v>85</v>
      </c>
    </row>
    <row r="16" spans="2:3" ht="12">
      <c r="B16" s="38" t="s">
        <v>282</v>
      </c>
      <c r="C16" s="15">
        <v>81</v>
      </c>
    </row>
    <row r="17" spans="2:3" ht="12">
      <c r="B17" s="38" t="s">
        <v>277</v>
      </c>
      <c r="C17" s="15">
        <v>80.9</v>
      </c>
    </row>
    <row r="18" spans="2:3" ht="12">
      <c r="B18" s="38" t="s">
        <v>267</v>
      </c>
      <c r="C18" s="15">
        <v>77.3</v>
      </c>
    </row>
    <row r="19" spans="2:3" ht="12">
      <c r="B19" s="38" t="s">
        <v>264</v>
      </c>
      <c r="C19" s="15">
        <v>70</v>
      </c>
    </row>
    <row r="20" spans="2:3" ht="12">
      <c r="B20" s="38" t="s">
        <v>271</v>
      </c>
      <c r="C20" s="15">
        <v>68.2</v>
      </c>
    </row>
    <row r="21" spans="2:3" ht="12">
      <c r="B21" s="38" t="s">
        <v>284</v>
      </c>
      <c r="C21" s="15">
        <v>68</v>
      </c>
    </row>
    <row r="22" spans="2:3" ht="12">
      <c r="B22" s="38" t="s">
        <v>261</v>
      </c>
      <c r="C22" s="15">
        <v>62.4</v>
      </c>
    </row>
    <row r="23" spans="2:3" ht="12">
      <c r="B23" s="38" t="s">
        <v>278</v>
      </c>
      <c r="C23" s="15">
        <v>55.5</v>
      </c>
    </row>
    <row r="24" spans="2:3" ht="12">
      <c r="B24" s="38" t="s">
        <v>260</v>
      </c>
      <c r="C24" s="15">
        <v>38.1</v>
      </c>
    </row>
    <row r="25" spans="2:3" ht="12">
      <c r="B25" s="38" t="s">
        <v>285</v>
      </c>
      <c r="C25" s="15">
        <v>37.8</v>
      </c>
    </row>
    <row r="26" spans="2:3" ht="12">
      <c r="B26" s="38" t="s">
        <v>274</v>
      </c>
      <c r="C26" s="15">
        <v>35.8</v>
      </c>
    </row>
    <row r="27" spans="2:3" ht="12">
      <c r="B27" s="38" t="s">
        <v>270</v>
      </c>
      <c r="C27" s="15">
        <v>34.5</v>
      </c>
    </row>
    <row r="28" spans="2:3" ht="12">
      <c r="B28" s="38" t="s">
        <v>279</v>
      </c>
      <c r="C28" s="15">
        <v>28</v>
      </c>
    </row>
    <row r="29" spans="2:3" ht="12">
      <c r="B29" s="38" t="s">
        <v>272</v>
      </c>
      <c r="C29" s="15">
        <v>27.6</v>
      </c>
    </row>
    <row r="30" spans="2:3" ht="12">
      <c r="B30" s="38" t="s">
        <v>268</v>
      </c>
      <c r="C30" s="15">
        <v>26</v>
      </c>
    </row>
    <row r="31" spans="2:3" ht="12">
      <c r="B31" s="38" t="s">
        <v>265</v>
      </c>
      <c r="C31" s="14">
        <v>10.7</v>
      </c>
    </row>
    <row r="32" spans="2:3" ht="12">
      <c r="B32" s="38" t="s">
        <v>73</v>
      </c>
      <c r="C32" s="85"/>
    </row>
    <row r="33" ht="12">
      <c r="B33" s="7" t="s">
        <v>19</v>
      </c>
    </row>
    <row r="34" ht="12">
      <c r="B34" s="7" t="s">
        <v>74</v>
      </c>
    </row>
    <row r="35" ht="12">
      <c r="B35" s="7" t="s">
        <v>75</v>
      </c>
    </row>
    <row r="36" ht="12">
      <c r="B36" s="7" t="s">
        <v>76</v>
      </c>
    </row>
    <row r="38" spans="2:14" ht="12" customHeight="1">
      <c r="B38" s="7" t="s">
        <v>118</v>
      </c>
      <c r="C38" s="7"/>
      <c r="D38" s="7"/>
      <c r="E38" s="7"/>
      <c r="G38" s="7"/>
      <c r="H38" s="7"/>
      <c r="I38" s="7"/>
      <c r="J38" s="7"/>
      <c r="K38" s="7"/>
      <c r="L38" s="7"/>
      <c r="M38" s="7"/>
      <c r="N38" s="7"/>
    </row>
    <row r="39" ht="12">
      <c r="B39" s="11" t="s">
        <v>240</v>
      </c>
    </row>
    <row r="40" spans="2:20" ht="12">
      <c r="B40" s="7" t="s">
        <v>296</v>
      </c>
      <c r="F40" s="177"/>
      <c r="G40" s="177"/>
      <c r="H40" s="177"/>
      <c r="I40" s="177"/>
      <c r="J40" s="177"/>
      <c r="K40" s="177"/>
      <c r="L40" s="177"/>
      <c r="M40" s="177"/>
      <c r="N40" s="177"/>
      <c r="O40" s="177"/>
      <c r="P40" s="177"/>
      <c r="Q40" s="177"/>
      <c r="R40" s="177"/>
      <c r="S40" s="177"/>
      <c r="T40" s="177"/>
    </row>
  </sheetData>
  <mergeCells count="1">
    <mergeCell ref="F40:T40"/>
  </mergeCell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3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D52"/>
  <sheetViews>
    <sheetView workbookViewId="0" topLeftCell="A1">
      <selection activeCell="A1" sqref="A1"/>
    </sheetView>
  </sheetViews>
  <sheetFormatPr defaultColWidth="9.140625" defaultRowHeight="12.75"/>
  <cols>
    <col min="1" max="1" width="9.140625" style="7" customWidth="1"/>
    <col min="2" max="2" width="15.421875" style="7" customWidth="1"/>
    <col min="3" max="16384" width="9.140625" style="7" customWidth="1"/>
  </cols>
  <sheetData>
    <row r="1" ht="12"/>
    <row r="2" ht="12">
      <c r="B2" s="7" t="s">
        <v>289</v>
      </c>
    </row>
    <row r="3" ht="12">
      <c r="B3" s="7" t="s">
        <v>290</v>
      </c>
    </row>
    <row r="4" ht="12">
      <c r="B4" s="7" t="s">
        <v>173</v>
      </c>
    </row>
    <row r="5" ht="12"/>
    <row r="6" spans="1:2" ht="12">
      <c r="A6" s="8"/>
      <c r="B6" s="7" t="s">
        <v>293</v>
      </c>
    </row>
    <row r="7" ht="12">
      <c r="B7" s="7" t="s">
        <v>97</v>
      </c>
    </row>
    <row r="8" ht="12"/>
    <row r="9" spans="3:4" ht="36">
      <c r="C9" s="9">
        <v>2005</v>
      </c>
      <c r="D9" s="10" t="s">
        <v>21</v>
      </c>
    </row>
    <row r="10" spans="2:3" ht="12">
      <c r="B10" s="7" t="s">
        <v>152</v>
      </c>
      <c r="C10" s="19">
        <v>92.1</v>
      </c>
    </row>
    <row r="11" ht="12">
      <c r="C11" s="19"/>
    </row>
    <row r="12" spans="2:4" ht="12">
      <c r="B12" s="7" t="s">
        <v>18</v>
      </c>
      <c r="C12" s="19">
        <v>163.7</v>
      </c>
      <c r="D12" s="19"/>
    </row>
    <row r="13" spans="2:4" ht="12">
      <c r="B13" s="7" t="s">
        <v>19</v>
      </c>
      <c r="C13" s="19">
        <v>154.8</v>
      </c>
      <c r="D13" s="19"/>
    </row>
    <row r="14" spans="2:4" ht="12">
      <c r="B14" s="7" t="s">
        <v>266</v>
      </c>
      <c r="C14" s="19">
        <v>152.3</v>
      </c>
      <c r="D14" s="19">
        <v>115</v>
      </c>
    </row>
    <row r="15" spans="2:4" ht="12">
      <c r="B15" s="7" t="s">
        <v>279</v>
      </c>
      <c r="C15" s="19">
        <v>140.4</v>
      </c>
      <c r="D15" s="19">
        <v>127</v>
      </c>
    </row>
    <row r="16" spans="2:4" ht="12">
      <c r="B16" s="7" t="s">
        <v>268</v>
      </c>
      <c r="C16" s="19">
        <v>125.4</v>
      </c>
      <c r="D16" s="19">
        <v>113</v>
      </c>
    </row>
    <row r="17" spans="2:4" ht="12">
      <c r="B17" s="7" t="s">
        <v>265</v>
      </c>
      <c r="C17" s="19">
        <v>125.4</v>
      </c>
      <c r="D17" s="19">
        <v>125</v>
      </c>
    </row>
    <row r="18" spans="2:4" ht="12">
      <c r="B18" s="7" t="s">
        <v>277</v>
      </c>
      <c r="C18" s="19">
        <v>118.1</v>
      </c>
      <c r="D18" s="19">
        <v>87</v>
      </c>
    </row>
    <row r="19" spans="2:4" ht="12">
      <c r="B19" s="7" t="s">
        <v>269</v>
      </c>
      <c r="C19" s="19">
        <v>112.1</v>
      </c>
      <c r="D19" s="19">
        <v>93.5</v>
      </c>
    </row>
    <row r="20" spans="2:4" ht="12">
      <c r="B20" s="7" t="s">
        <v>273</v>
      </c>
      <c r="C20" s="19">
        <v>100.4</v>
      </c>
      <c r="D20" s="19">
        <v>72</v>
      </c>
    </row>
    <row r="21" spans="2:4" ht="12">
      <c r="B21" s="7" t="s">
        <v>280</v>
      </c>
      <c r="C21" s="19">
        <v>100.4</v>
      </c>
      <c r="D21" s="19">
        <v>92</v>
      </c>
    </row>
    <row r="22" spans="2:4" ht="12">
      <c r="B22" s="7" t="s">
        <v>276</v>
      </c>
      <c r="C22" s="19">
        <v>98.9</v>
      </c>
      <c r="D22" s="19">
        <v>94</v>
      </c>
    </row>
    <row r="23" spans="2:4" ht="12">
      <c r="B23" s="7" t="s">
        <v>267</v>
      </c>
      <c r="C23" s="19">
        <v>98.1</v>
      </c>
      <c r="D23" s="19">
        <v>100</v>
      </c>
    </row>
    <row r="24" spans="2:4" ht="12">
      <c r="B24" s="7" t="s">
        <v>260</v>
      </c>
      <c r="C24" s="19">
        <v>97.9</v>
      </c>
      <c r="D24" s="19">
        <v>92.5</v>
      </c>
    </row>
    <row r="25" spans="2:4" ht="12">
      <c r="B25" s="7" t="s">
        <v>282</v>
      </c>
      <c r="C25" s="19">
        <v>97.4</v>
      </c>
      <c r="D25" s="19">
        <v>100</v>
      </c>
    </row>
    <row r="26" spans="2:4" ht="12">
      <c r="B26" s="7" t="s">
        <v>283</v>
      </c>
      <c r="C26" s="19">
        <v>92.6</v>
      </c>
      <c r="D26" s="19">
        <v>104</v>
      </c>
    </row>
    <row r="27" spans="2:4" ht="12">
      <c r="B27" s="7" t="s">
        <v>262</v>
      </c>
      <c r="C27" s="19">
        <v>92.2</v>
      </c>
      <c r="D27" s="19">
        <v>79</v>
      </c>
    </row>
    <row r="28" spans="2:4" ht="12">
      <c r="B28" s="7" t="s">
        <v>284</v>
      </c>
      <c r="C28" s="19">
        <v>84.3</v>
      </c>
      <c r="D28" s="19">
        <v>87.5</v>
      </c>
    </row>
    <row r="29" spans="2:4" ht="12">
      <c r="B29" s="7" t="s">
        <v>263</v>
      </c>
      <c r="C29" s="19">
        <v>81.3</v>
      </c>
      <c r="D29" s="19">
        <v>79</v>
      </c>
    </row>
    <row r="30" spans="2:4" ht="12">
      <c r="B30" s="7" t="s">
        <v>261</v>
      </c>
      <c r="C30" s="19">
        <v>74.2</v>
      </c>
      <c r="D30" s="19">
        <v>92</v>
      </c>
    </row>
    <row r="31" spans="2:4" ht="12">
      <c r="B31" s="7" t="s">
        <v>278</v>
      </c>
      <c r="C31" s="19">
        <v>68</v>
      </c>
      <c r="D31" s="19">
        <v>94</v>
      </c>
    </row>
    <row r="32" spans="2:4" ht="12">
      <c r="B32" s="7" t="s">
        <v>281</v>
      </c>
      <c r="C32" s="19">
        <v>66.4</v>
      </c>
      <c r="D32" s="19">
        <v>92</v>
      </c>
    </row>
    <row r="33" spans="2:4" ht="12">
      <c r="B33" s="7" t="s">
        <v>274</v>
      </c>
      <c r="C33" s="19">
        <v>65.5</v>
      </c>
      <c r="D33" s="19">
        <v>94</v>
      </c>
    </row>
    <row r="34" spans="2:4" ht="12">
      <c r="B34" s="7" t="s">
        <v>287</v>
      </c>
      <c r="C34" s="19">
        <v>54.4</v>
      </c>
      <c r="D34" s="19">
        <v>92</v>
      </c>
    </row>
    <row r="35" spans="2:4" ht="12">
      <c r="B35" s="7" t="s">
        <v>285</v>
      </c>
      <c r="C35" s="19">
        <v>52.8</v>
      </c>
      <c r="D35" s="19">
        <v>92</v>
      </c>
    </row>
    <row r="36" spans="2:4" ht="12">
      <c r="B36" s="7" t="s">
        <v>264</v>
      </c>
      <c r="C36" s="19">
        <v>48</v>
      </c>
      <c r="D36" s="19">
        <v>92</v>
      </c>
    </row>
    <row r="37" spans="2:4" ht="12">
      <c r="B37" s="7" t="s">
        <v>272</v>
      </c>
      <c r="C37" s="19">
        <v>46.9</v>
      </c>
      <c r="D37" s="19">
        <v>92</v>
      </c>
    </row>
    <row r="38" spans="2:4" ht="12">
      <c r="B38" s="7" t="s">
        <v>271</v>
      </c>
      <c r="C38" s="19">
        <v>42</v>
      </c>
      <c r="D38" s="19">
        <v>92</v>
      </c>
    </row>
    <row r="39" spans="3:4" ht="12">
      <c r="C39" s="19"/>
      <c r="D39" s="19"/>
    </row>
    <row r="40" spans="2:4" ht="12">
      <c r="B40" s="7" t="s">
        <v>37</v>
      </c>
      <c r="C40" s="19">
        <v>184</v>
      </c>
      <c r="D40" s="62"/>
    </row>
    <row r="41" spans="2:4" ht="12">
      <c r="B41" s="7" t="s">
        <v>291</v>
      </c>
      <c r="C41" s="19">
        <v>110.5</v>
      </c>
      <c r="D41" s="19">
        <v>110</v>
      </c>
    </row>
    <row r="42" spans="2:4" ht="12">
      <c r="B42" s="7" t="s">
        <v>288</v>
      </c>
      <c r="C42" s="19">
        <v>108.8</v>
      </c>
      <c r="D42" s="19">
        <v>101</v>
      </c>
    </row>
    <row r="43" spans="2:4" ht="12">
      <c r="B43" s="7" t="s">
        <v>286</v>
      </c>
      <c r="C43" s="19">
        <v>95.5</v>
      </c>
      <c r="D43" s="19">
        <v>95</v>
      </c>
    </row>
    <row r="44" spans="2:4" ht="12">
      <c r="B44" s="7" t="s">
        <v>160</v>
      </c>
      <c r="C44" s="62">
        <v>105.3</v>
      </c>
      <c r="D44" s="19">
        <v>92</v>
      </c>
    </row>
    <row r="46" ht="12">
      <c r="B46" s="7" t="s">
        <v>215</v>
      </c>
    </row>
    <row r="47" ht="12">
      <c r="B47" s="7" t="s">
        <v>20</v>
      </c>
    </row>
    <row r="48" ht="12">
      <c r="B48" s="7" t="s">
        <v>161</v>
      </c>
    </row>
    <row r="50" ht="12">
      <c r="B50" s="7" t="s">
        <v>231</v>
      </c>
    </row>
    <row r="52" ht="13.5">
      <c r="B52" s="7" t="s">
        <v>157</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9"/>
  <dimension ref="B2:E16"/>
  <sheetViews>
    <sheetView workbookViewId="0" topLeftCell="A1">
      <selection activeCell="A1" sqref="A1"/>
    </sheetView>
  </sheetViews>
  <sheetFormatPr defaultColWidth="9.140625" defaultRowHeight="12.75"/>
  <cols>
    <col min="1" max="1" width="9.140625" style="11" customWidth="1"/>
    <col min="2" max="2" width="17.00390625" style="11" customWidth="1"/>
    <col min="3" max="3" width="12.00390625" style="14" customWidth="1"/>
    <col min="4" max="4" width="14.8515625" style="14" customWidth="1"/>
    <col min="5" max="16384" width="9.140625" style="11" customWidth="1"/>
  </cols>
  <sheetData>
    <row r="1" ht="12"/>
    <row r="2" ht="12">
      <c r="B2" s="11" t="s">
        <v>289</v>
      </c>
    </row>
    <row r="3" ht="12">
      <c r="B3" s="11" t="s">
        <v>290</v>
      </c>
    </row>
    <row r="4" ht="12">
      <c r="B4" s="11" t="s">
        <v>242</v>
      </c>
    </row>
    <row r="5" ht="12"/>
    <row r="6" ht="12">
      <c r="B6" s="11" t="s">
        <v>78</v>
      </c>
    </row>
    <row r="7" ht="12">
      <c r="B7" s="11" t="s">
        <v>33</v>
      </c>
    </row>
    <row r="8" ht="12"/>
    <row r="9" ht="12"/>
    <row r="10" spans="3:4" ht="12">
      <c r="C10" s="14" t="s">
        <v>120</v>
      </c>
      <c r="D10" s="14" t="s">
        <v>121</v>
      </c>
    </row>
    <row r="11" spans="2:5" ht="12">
      <c r="B11" s="11" t="s">
        <v>79</v>
      </c>
      <c r="C11" s="13">
        <v>30.27465</v>
      </c>
      <c r="D11" s="13">
        <v>399.92729899999995</v>
      </c>
      <c r="E11" s="16"/>
    </row>
    <row r="12" spans="2:5" ht="12">
      <c r="B12" s="11" t="s">
        <v>77</v>
      </c>
      <c r="C12" s="13">
        <v>14.006994</v>
      </c>
      <c r="D12" s="13">
        <v>866.248206</v>
      </c>
      <c r="E12" s="16"/>
    </row>
    <row r="13" spans="2:5" ht="12">
      <c r="B13" s="11" t="s">
        <v>80</v>
      </c>
      <c r="C13" s="13">
        <v>1.5749300000000002</v>
      </c>
      <c r="D13" s="13">
        <v>205.878442</v>
      </c>
      <c r="E13" s="16"/>
    </row>
    <row r="14" ht="12"/>
    <row r="15" ht="12">
      <c r="B15" s="11" t="s">
        <v>48</v>
      </c>
    </row>
    <row r="16" ht="12">
      <c r="B16" s="7" t="s">
        <v>297</v>
      </c>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9"/>
  <dimension ref="A2:M38"/>
  <sheetViews>
    <sheetView workbookViewId="0" topLeftCell="A1">
      <selection activeCell="A1" sqref="A1"/>
    </sheetView>
  </sheetViews>
  <sheetFormatPr defaultColWidth="9.140625" defaultRowHeight="12.75"/>
  <cols>
    <col min="1" max="1" width="9.140625" style="7" customWidth="1"/>
    <col min="2" max="2" width="49.140625" style="7" customWidth="1"/>
    <col min="3" max="16384" width="9.140625" style="7" customWidth="1"/>
  </cols>
  <sheetData>
    <row r="1" ht="12"/>
    <row r="2" spans="2:13" ht="12.75">
      <c r="B2" s="7" t="s">
        <v>289</v>
      </c>
      <c r="C2" s="169"/>
      <c r="D2" s="169"/>
      <c r="E2" s="169"/>
      <c r="F2" s="169"/>
      <c r="G2" s="169"/>
      <c r="H2" s="169"/>
      <c r="I2" s="169"/>
      <c r="J2" s="169"/>
      <c r="K2" s="169"/>
      <c r="L2" s="169"/>
      <c r="M2" s="169"/>
    </row>
    <row r="3" spans="2:13" ht="12.75">
      <c r="B3" s="7" t="s">
        <v>290</v>
      </c>
      <c r="C3" s="169"/>
      <c r="D3" s="169"/>
      <c r="E3" s="169"/>
      <c r="F3" s="169"/>
      <c r="G3" s="169"/>
      <c r="H3" s="169"/>
      <c r="I3" s="169"/>
      <c r="J3" s="169"/>
      <c r="K3" s="169"/>
      <c r="L3" s="169"/>
      <c r="M3" s="169"/>
    </row>
    <row r="4" spans="2:13" ht="12.75">
      <c r="B4" s="7" t="s">
        <v>242</v>
      </c>
      <c r="C4" s="169"/>
      <c r="D4" s="169"/>
      <c r="E4" s="169"/>
      <c r="F4" s="169"/>
      <c r="G4" s="169"/>
      <c r="H4" s="169"/>
      <c r="I4" s="169"/>
      <c r="J4" s="169"/>
      <c r="K4" s="169"/>
      <c r="L4" s="169"/>
      <c r="M4" s="169"/>
    </row>
    <row r="5" ht="12"/>
    <row r="6" spans="1:2" ht="12">
      <c r="A6" s="17"/>
      <c r="B6" s="7" t="s">
        <v>193</v>
      </c>
    </row>
    <row r="7" ht="12">
      <c r="B7" s="7" t="s">
        <v>243</v>
      </c>
    </row>
    <row r="8" ht="12"/>
    <row r="9" spans="3:13" ht="12">
      <c r="C9" s="19"/>
      <c r="M9" s="19"/>
    </row>
    <row r="10" spans="3:13" ht="12">
      <c r="C10" s="7">
        <v>1996</v>
      </c>
      <c r="D10" s="7">
        <v>1997</v>
      </c>
      <c r="E10" s="7">
        <v>1998</v>
      </c>
      <c r="F10" s="7">
        <v>1999</v>
      </c>
      <c r="G10" s="7">
        <v>2000</v>
      </c>
      <c r="H10" s="7">
        <v>2001</v>
      </c>
      <c r="I10" s="7">
        <v>2002</v>
      </c>
      <c r="J10" s="7">
        <v>2003</v>
      </c>
      <c r="K10" s="7">
        <v>2004</v>
      </c>
      <c r="L10" s="7">
        <v>2005</v>
      </c>
      <c r="M10" s="7">
        <v>2006</v>
      </c>
    </row>
    <row r="11" spans="2:13" ht="12">
      <c r="B11" s="7" t="s">
        <v>81</v>
      </c>
      <c r="C11" s="10">
        <v>485</v>
      </c>
      <c r="D11" s="10">
        <v>499</v>
      </c>
      <c r="E11" s="10">
        <v>497</v>
      </c>
      <c r="F11" s="10">
        <v>511</v>
      </c>
      <c r="G11" s="10">
        <v>524</v>
      </c>
      <c r="H11" s="10">
        <v>522</v>
      </c>
      <c r="I11" s="10">
        <v>527</v>
      </c>
      <c r="J11" s="10">
        <v>519</v>
      </c>
      <c r="K11" s="10">
        <v>516</v>
      </c>
      <c r="L11" s="10">
        <v>512</v>
      </c>
      <c r="M11" s="81">
        <v>517</v>
      </c>
    </row>
    <row r="12" spans="2:13" ht="12">
      <c r="B12" s="7" t="s">
        <v>244</v>
      </c>
      <c r="C12" s="81">
        <v>290</v>
      </c>
      <c r="D12" s="81">
        <v>293</v>
      </c>
      <c r="E12" s="81">
        <v>285</v>
      </c>
      <c r="F12" s="81">
        <v>287</v>
      </c>
      <c r="G12" s="81">
        <v>288</v>
      </c>
      <c r="H12" s="81">
        <v>279</v>
      </c>
      <c r="I12" s="81">
        <v>270</v>
      </c>
      <c r="J12" s="81">
        <v>256</v>
      </c>
      <c r="K12" s="81">
        <v>243</v>
      </c>
      <c r="L12" s="7">
        <v>223</v>
      </c>
      <c r="M12" s="81">
        <v>213</v>
      </c>
    </row>
    <row r="13" spans="2:13" ht="12">
      <c r="B13" s="7" t="s">
        <v>245</v>
      </c>
      <c r="C13" s="81">
        <v>66</v>
      </c>
      <c r="D13" s="81">
        <v>70</v>
      </c>
      <c r="E13" s="81">
        <v>71</v>
      </c>
      <c r="F13" s="81">
        <v>76</v>
      </c>
      <c r="G13" s="81">
        <v>79</v>
      </c>
      <c r="H13" s="81">
        <v>82</v>
      </c>
      <c r="I13" s="81">
        <v>85</v>
      </c>
      <c r="J13" s="81">
        <v>85</v>
      </c>
      <c r="K13" s="81">
        <v>89</v>
      </c>
      <c r="L13" s="7">
        <v>94</v>
      </c>
      <c r="M13" s="7">
        <v>98</v>
      </c>
    </row>
    <row r="14" spans="2:13" ht="12">
      <c r="B14" s="7" t="s">
        <v>251</v>
      </c>
      <c r="C14" s="81">
        <f aca="true" t="shared" si="0" ref="C14:M14">C11-C12-C13</f>
        <v>129</v>
      </c>
      <c r="D14" s="81">
        <f t="shared" si="0"/>
        <v>136</v>
      </c>
      <c r="E14" s="81">
        <f t="shared" si="0"/>
        <v>141</v>
      </c>
      <c r="F14" s="81">
        <f t="shared" si="0"/>
        <v>148</v>
      </c>
      <c r="G14" s="81">
        <f t="shared" si="0"/>
        <v>157</v>
      </c>
      <c r="H14" s="81">
        <f t="shared" si="0"/>
        <v>161</v>
      </c>
      <c r="I14" s="81">
        <f t="shared" si="0"/>
        <v>172</v>
      </c>
      <c r="J14" s="81">
        <f t="shared" si="0"/>
        <v>178</v>
      </c>
      <c r="K14" s="81">
        <f t="shared" si="0"/>
        <v>184</v>
      </c>
      <c r="L14" s="81">
        <f t="shared" si="0"/>
        <v>195</v>
      </c>
      <c r="M14" s="81">
        <f t="shared" si="0"/>
        <v>206</v>
      </c>
    </row>
    <row r="15" ht="12"/>
    <row r="16" ht="12">
      <c r="B16" s="7" t="s">
        <v>298</v>
      </c>
    </row>
    <row r="17" ht="12"/>
    <row r="18" ht="12">
      <c r="B18" s="7" t="s">
        <v>299</v>
      </c>
    </row>
    <row r="19" ht="12">
      <c r="B19" s="7" t="s">
        <v>301</v>
      </c>
    </row>
    <row r="20" ht="12">
      <c r="B20" s="7" t="s">
        <v>233</v>
      </c>
    </row>
    <row r="21" ht="12"/>
    <row r="22" ht="12"/>
    <row r="23" ht="12"/>
    <row r="24" ht="12"/>
    <row r="25" ht="12"/>
    <row r="26" ht="12"/>
    <row r="27" ht="12"/>
    <row r="28" ht="12"/>
    <row r="29" ht="12"/>
    <row r="30" ht="12">
      <c r="B30" s="17"/>
    </row>
    <row r="31" ht="12">
      <c r="B31" s="17"/>
    </row>
    <row r="32" ht="12"/>
    <row r="33" ht="12"/>
    <row r="34" ht="12"/>
    <row r="35" ht="12"/>
    <row r="36" ht="12"/>
    <row r="37" ht="12"/>
    <row r="38" ht="12">
      <c r="B38" s="17"/>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10"/>
  <dimension ref="A2:AH79"/>
  <sheetViews>
    <sheetView showGridLines="0" workbookViewId="0" topLeftCell="A1">
      <selection activeCell="A1" sqref="A1"/>
    </sheetView>
  </sheetViews>
  <sheetFormatPr defaultColWidth="9.140625" defaultRowHeight="12.75"/>
  <cols>
    <col min="1" max="1" width="1.7109375" style="11" customWidth="1"/>
    <col min="2" max="2" width="15.421875" style="11" customWidth="1"/>
    <col min="3" max="5" width="8.28125" style="11" customWidth="1"/>
    <col min="6" max="6" width="1.7109375" style="11" customWidth="1"/>
    <col min="7" max="9" width="8.28125" style="11" customWidth="1"/>
    <col min="10" max="10" width="1.7109375" style="11" customWidth="1"/>
    <col min="11" max="13" width="8.28125" style="11" customWidth="1"/>
    <col min="14" max="14" width="1.7109375" style="11" customWidth="1"/>
    <col min="15" max="16384" width="9.140625" style="11" customWidth="1"/>
  </cols>
  <sheetData>
    <row r="2" ht="12">
      <c r="B2" s="11" t="s">
        <v>289</v>
      </c>
    </row>
    <row r="3" spans="1:14" ht="12">
      <c r="A3" s="21"/>
      <c r="B3" s="11" t="s">
        <v>290</v>
      </c>
      <c r="N3" s="21"/>
    </row>
    <row r="4" ht="12">
      <c r="B4" s="11" t="s">
        <v>242</v>
      </c>
    </row>
    <row r="5" ht="12">
      <c r="B5" s="21"/>
    </row>
    <row r="6" ht="12">
      <c r="B6" s="11" t="s">
        <v>32</v>
      </c>
    </row>
    <row r="7" ht="12">
      <c r="B7" s="11" t="s">
        <v>27</v>
      </c>
    </row>
    <row r="8" spans="1:15" ht="42.75" customHeight="1">
      <c r="A8" s="7"/>
      <c r="B8" s="7"/>
      <c r="C8" s="172" t="s">
        <v>194</v>
      </c>
      <c r="D8" s="172"/>
      <c r="E8" s="172"/>
      <c r="F8" s="25"/>
      <c r="G8" s="172" t="s">
        <v>196</v>
      </c>
      <c r="H8" s="172"/>
      <c r="I8" s="172"/>
      <c r="J8" s="25"/>
      <c r="K8" s="172" t="s">
        <v>198</v>
      </c>
      <c r="L8" s="172"/>
      <c r="M8" s="172"/>
      <c r="N8" s="7"/>
      <c r="O8" s="7"/>
    </row>
    <row r="9" spans="1:15" ht="18.75" customHeight="1">
      <c r="A9" s="7"/>
      <c r="B9" s="7"/>
      <c r="C9" s="79">
        <v>1996</v>
      </c>
      <c r="D9" s="79">
        <v>2001</v>
      </c>
      <c r="E9" s="79">
        <v>2006</v>
      </c>
      <c r="F9" s="79"/>
      <c r="G9" s="79">
        <v>1996</v>
      </c>
      <c r="H9" s="79">
        <v>2001</v>
      </c>
      <c r="I9" s="79">
        <v>2006</v>
      </c>
      <c r="J9" s="79"/>
      <c r="K9" s="79">
        <v>1996</v>
      </c>
      <c r="L9" s="79">
        <v>2001</v>
      </c>
      <c r="M9" s="79">
        <v>2006</v>
      </c>
      <c r="N9" s="7"/>
      <c r="O9" s="7"/>
    </row>
    <row r="10" spans="1:34" ht="12">
      <c r="A10" s="39"/>
      <c r="B10" s="40" t="s">
        <v>39</v>
      </c>
      <c r="C10" s="98">
        <v>485</v>
      </c>
      <c r="D10" s="98">
        <v>522</v>
      </c>
      <c r="E10" s="98">
        <v>517</v>
      </c>
      <c r="F10" s="98"/>
      <c r="G10" s="98">
        <v>290</v>
      </c>
      <c r="H10" s="98">
        <v>279</v>
      </c>
      <c r="I10" s="98">
        <v>213</v>
      </c>
      <c r="J10" s="35"/>
      <c r="K10" s="98">
        <v>66</v>
      </c>
      <c r="L10" s="98">
        <v>82</v>
      </c>
      <c r="M10" s="98">
        <v>98</v>
      </c>
      <c r="N10" s="39"/>
      <c r="O10" s="166"/>
      <c r="P10" s="166"/>
      <c r="Q10" s="166"/>
      <c r="R10" s="167"/>
      <c r="S10" s="167"/>
      <c r="T10" s="167"/>
      <c r="U10" s="166"/>
      <c r="V10" s="166"/>
      <c r="W10" s="166"/>
      <c r="X10" s="54"/>
      <c r="Y10" s="54"/>
      <c r="Z10" s="54"/>
      <c r="AB10" s="54"/>
      <c r="AC10" s="54"/>
      <c r="AD10" s="54"/>
      <c r="AF10" s="54"/>
      <c r="AG10" s="54"/>
      <c r="AH10" s="54"/>
    </row>
    <row r="11" spans="1:34" ht="12">
      <c r="A11" s="44"/>
      <c r="B11" s="45" t="s">
        <v>195</v>
      </c>
      <c r="C11" s="99">
        <v>525</v>
      </c>
      <c r="D11" s="99">
        <v>570</v>
      </c>
      <c r="E11" s="99">
        <v>556</v>
      </c>
      <c r="F11" s="99"/>
      <c r="G11" s="99">
        <v>264</v>
      </c>
      <c r="H11" s="99">
        <v>246</v>
      </c>
      <c r="I11" s="99">
        <v>171</v>
      </c>
      <c r="J11" s="31"/>
      <c r="K11" s="99">
        <v>86</v>
      </c>
      <c r="L11" s="99">
        <v>106</v>
      </c>
      <c r="M11" s="99">
        <v>126</v>
      </c>
      <c r="N11" s="44"/>
      <c r="O11" s="166"/>
      <c r="P11" s="166"/>
      <c r="Q11" s="166"/>
      <c r="R11" s="167"/>
      <c r="S11" s="167"/>
      <c r="T11" s="167"/>
      <c r="U11" s="166"/>
      <c r="V11" s="166"/>
      <c r="W11" s="166"/>
      <c r="X11" s="54"/>
      <c r="Y11" s="54"/>
      <c r="Z11" s="54"/>
      <c r="AB11" s="54"/>
      <c r="AC11" s="54"/>
      <c r="AD11" s="54"/>
      <c r="AF11" s="54"/>
      <c r="AG11" s="54"/>
      <c r="AH11" s="54"/>
    </row>
    <row r="12" spans="1:34" ht="12">
      <c r="A12" s="43"/>
      <c r="B12" s="48" t="s">
        <v>260</v>
      </c>
      <c r="C12" s="10">
        <v>451</v>
      </c>
      <c r="D12" s="10">
        <v>467</v>
      </c>
      <c r="E12" s="10">
        <v>475</v>
      </c>
      <c r="F12" s="10"/>
      <c r="G12" s="156">
        <v>189</v>
      </c>
      <c r="H12" s="10">
        <v>54</v>
      </c>
      <c r="I12" s="10">
        <v>24</v>
      </c>
      <c r="J12" s="7"/>
      <c r="K12" s="10">
        <v>152</v>
      </c>
      <c r="L12" s="10">
        <v>160</v>
      </c>
      <c r="M12" s="10">
        <v>155</v>
      </c>
      <c r="N12" s="43"/>
      <c r="O12" s="166"/>
      <c r="P12" s="166"/>
      <c r="Q12" s="166"/>
      <c r="R12" s="167"/>
      <c r="S12" s="167"/>
      <c r="T12" s="167"/>
      <c r="U12" s="166"/>
      <c r="V12" s="166"/>
      <c r="W12" s="166"/>
      <c r="X12" s="54"/>
      <c r="Y12" s="54"/>
      <c r="Z12" s="54"/>
      <c r="AB12" s="54"/>
      <c r="AC12" s="54"/>
      <c r="AD12" s="54"/>
      <c r="AE12" s="54"/>
      <c r="AF12" s="54"/>
      <c r="AG12" s="54"/>
      <c r="AH12" s="54"/>
    </row>
    <row r="13" spans="1:34" ht="12">
      <c r="A13" s="43"/>
      <c r="B13" s="48" t="s">
        <v>285</v>
      </c>
      <c r="C13" s="10">
        <v>616</v>
      </c>
      <c r="D13" s="10">
        <v>491</v>
      </c>
      <c r="E13" s="10">
        <v>446</v>
      </c>
      <c r="F13" s="10"/>
      <c r="G13" s="156">
        <v>477</v>
      </c>
      <c r="H13" s="10">
        <v>392</v>
      </c>
      <c r="I13" s="10">
        <v>356</v>
      </c>
      <c r="J13" s="7"/>
      <c r="K13" s="10">
        <v>0</v>
      </c>
      <c r="L13" s="10">
        <v>0</v>
      </c>
      <c r="M13" s="10">
        <v>0</v>
      </c>
      <c r="N13" s="43"/>
      <c r="O13" s="166"/>
      <c r="P13" s="166"/>
      <c r="Q13" s="166"/>
      <c r="R13" s="167"/>
      <c r="S13" s="167"/>
      <c r="T13" s="167"/>
      <c r="U13" s="166"/>
      <c r="V13" s="166"/>
      <c r="W13" s="166"/>
      <c r="X13" s="54"/>
      <c r="Y13" s="54"/>
      <c r="Z13" s="54"/>
      <c r="AB13" s="54"/>
      <c r="AC13" s="54"/>
      <c r="AD13" s="54"/>
      <c r="AE13" s="54"/>
      <c r="AF13" s="54"/>
      <c r="AG13" s="54"/>
      <c r="AH13" s="54"/>
    </row>
    <row r="14" spans="1:34" ht="12">
      <c r="A14" s="43"/>
      <c r="B14" s="48" t="s">
        <v>261</v>
      </c>
      <c r="C14" s="10">
        <v>310</v>
      </c>
      <c r="D14" s="10">
        <v>273</v>
      </c>
      <c r="E14" s="10">
        <v>296</v>
      </c>
      <c r="F14" s="10"/>
      <c r="G14" s="156">
        <v>310</v>
      </c>
      <c r="H14" s="10">
        <v>214</v>
      </c>
      <c r="I14" s="167">
        <v>234</v>
      </c>
      <c r="J14" s="7"/>
      <c r="K14" s="10">
        <v>0</v>
      </c>
      <c r="L14" s="10">
        <v>35</v>
      </c>
      <c r="M14" s="10">
        <v>29</v>
      </c>
      <c r="N14" s="43"/>
      <c r="O14" s="166"/>
      <c r="P14" s="166"/>
      <c r="Q14" s="166"/>
      <c r="R14" s="167"/>
      <c r="S14" s="167"/>
      <c r="T14" s="167"/>
      <c r="U14" s="166"/>
      <c r="V14" s="166"/>
      <c r="W14" s="166"/>
      <c r="X14" s="54"/>
      <c r="Y14" s="54"/>
      <c r="Z14" s="54"/>
      <c r="AB14" s="54"/>
      <c r="AC14" s="54"/>
      <c r="AD14" s="54"/>
      <c r="AE14" s="54"/>
      <c r="AF14" s="54"/>
      <c r="AG14" s="54"/>
      <c r="AH14" s="54"/>
    </row>
    <row r="15" spans="1:34" ht="12">
      <c r="A15" s="43"/>
      <c r="B15" s="48" t="s">
        <v>262</v>
      </c>
      <c r="C15" s="10">
        <v>619</v>
      </c>
      <c r="D15" s="10">
        <v>658</v>
      </c>
      <c r="E15" s="10">
        <v>737</v>
      </c>
      <c r="F15" s="10"/>
      <c r="G15" s="156">
        <v>82</v>
      </c>
      <c r="H15" s="10">
        <v>47</v>
      </c>
      <c r="I15" s="10">
        <v>37</v>
      </c>
      <c r="J15" s="7"/>
      <c r="K15" s="10">
        <v>308</v>
      </c>
      <c r="L15" s="10">
        <v>374</v>
      </c>
      <c r="M15" s="10">
        <v>405</v>
      </c>
      <c r="N15" s="43"/>
      <c r="O15" s="166"/>
      <c r="P15" s="166"/>
      <c r="Q15" s="166"/>
      <c r="R15" s="167"/>
      <c r="S15" s="167"/>
      <c r="T15" s="167"/>
      <c r="U15" s="166"/>
      <c r="V15" s="166"/>
      <c r="W15" s="166"/>
      <c r="X15" s="54"/>
      <c r="Y15" s="54"/>
      <c r="Z15" s="54"/>
      <c r="AB15" s="54"/>
      <c r="AC15" s="54"/>
      <c r="AD15" s="54"/>
      <c r="AE15" s="54"/>
      <c r="AF15" s="54"/>
      <c r="AG15" s="54"/>
      <c r="AH15" s="54"/>
    </row>
    <row r="16" spans="1:34" ht="12">
      <c r="A16" s="43"/>
      <c r="B16" s="48" t="s">
        <v>263</v>
      </c>
      <c r="C16" s="10">
        <v>642</v>
      </c>
      <c r="D16" s="10">
        <v>633</v>
      </c>
      <c r="E16" s="10">
        <v>566</v>
      </c>
      <c r="F16" s="10"/>
      <c r="G16" s="156">
        <v>225</v>
      </c>
      <c r="H16" s="10">
        <v>160</v>
      </c>
      <c r="I16" s="10">
        <v>4</v>
      </c>
      <c r="J16" s="7"/>
      <c r="K16" s="10">
        <v>106</v>
      </c>
      <c r="L16" s="10">
        <v>135</v>
      </c>
      <c r="M16" s="10">
        <v>179</v>
      </c>
      <c r="N16" s="43"/>
      <c r="O16" s="166"/>
      <c r="P16" s="166"/>
      <c r="Q16" s="166"/>
      <c r="R16" s="167"/>
      <c r="S16" s="167"/>
      <c r="T16" s="167"/>
      <c r="U16" s="166"/>
      <c r="V16" s="166"/>
      <c r="W16" s="166"/>
      <c r="X16" s="54"/>
      <c r="Y16" s="54"/>
      <c r="Z16" s="54"/>
      <c r="AB16" s="54"/>
      <c r="AC16" s="54"/>
      <c r="AD16" s="54"/>
      <c r="AE16" s="54"/>
      <c r="AF16" s="54"/>
      <c r="AG16" s="54"/>
      <c r="AH16" s="54"/>
    </row>
    <row r="17" spans="1:34" ht="12">
      <c r="A17" s="43"/>
      <c r="B17" s="48" t="s">
        <v>264</v>
      </c>
      <c r="C17" s="10">
        <v>396</v>
      </c>
      <c r="D17" s="10">
        <v>372</v>
      </c>
      <c r="E17" s="10">
        <v>466</v>
      </c>
      <c r="F17" s="10"/>
      <c r="G17" s="156">
        <v>396</v>
      </c>
      <c r="H17" s="10">
        <v>295</v>
      </c>
      <c r="I17" s="10">
        <v>278</v>
      </c>
      <c r="J17" s="7"/>
      <c r="K17" s="10">
        <v>0</v>
      </c>
      <c r="L17" s="10">
        <v>1</v>
      </c>
      <c r="M17" s="10">
        <v>1</v>
      </c>
      <c r="N17" s="43"/>
      <c r="O17" s="166"/>
      <c r="P17" s="166"/>
      <c r="Q17" s="166"/>
      <c r="R17" s="167"/>
      <c r="S17" s="167"/>
      <c r="T17" s="167"/>
      <c r="U17" s="166"/>
      <c r="V17" s="166"/>
      <c r="W17" s="166"/>
      <c r="X17" s="54"/>
      <c r="Y17" s="54"/>
      <c r="Z17" s="54"/>
      <c r="AB17" s="54"/>
      <c r="AC17" s="54"/>
      <c r="AD17" s="54"/>
      <c r="AE17" s="54"/>
      <c r="AF17" s="54"/>
      <c r="AG17" s="54"/>
      <c r="AH17" s="54"/>
    </row>
    <row r="18" spans="1:34" ht="12">
      <c r="A18" s="43"/>
      <c r="B18" s="48" t="s">
        <v>268</v>
      </c>
      <c r="C18" s="10">
        <v>524</v>
      </c>
      <c r="D18" s="10">
        <v>705</v>
      </c>
      <c r="E18" s="10">
        <v>804</v>
      </c>
      <c r="F18" s="10"/>
      <c r="G18" s="156">
        <v>419</v>
      </c>
      <c r="H18" s="10">
        <v>540</v>
      </c>
      <c r="I18" s="10">
        <v>471</v>
      </c>
      <c r="J18" s="7"/>
      <c r="K18" s="10">
        <v>0</v>
      </c>
      <c r="L18" s="10">
        <v>0</v>
      </c>
      <c r="M18" s="10">
        <v>0</v>
      </c>
      <c r="N18" s="43"/>
      <c r="O18" s="166"/>
      <c r="P18" s="166"/>
      <c r="Q18" s="166"/>
      <c r="R18" s="167"/>
      <c r="S18" s="167"/>
      <c r="T18" s="167"/>
      <c r="U18" s="166"/>
      <c r="V18" s="166"/>
      <c r="W18" s="166"/>
      <c r="X18" s="54"/>
      <c r="Y18" s="54"/>
      <c r="Z18" s="54"/>
      <c r="AB18" s="54"/>
      <c r="AC18" s="54"/>
      <c r="AD18" s="54"/>
      <c r="AE18" s="54"/>
      <c r="AF18" s="54"/>
      <c r="AG18" s="54"/>
      <c r="AH18" s="54"/>
    </row>
    <row r="19" spans="1:34" ht="12">
      <c r="A19" s="43"/>
      <c r="B19" s="48" t="s">
        <v>265</v>
      </c>
      <c r="C19" s="10">
        <v>337</v>
      </c>
      <c r="D19" s="10">
        <v>417</v>
      </c>
      <c r="E19" s="10">
        <v>443</v>
      </c>
      <c r="F19" s="10"/>
      <c r="G19" s="156">
        <v>322</v>
      </c>
      <c r="H19" s="10">
        <v>380</v>
      </c>
      <c r="I19" s="10">
        <v>386</v>
      </c>
      <c r="J19" s="7"/>
      <c r="K19" s="10">
        <v>0</v>
      </c>
      <c r="L19" s="10">
        <v>0</v>
      </c>
      <c r="M19" s="10">
        <v>0</v>
      </c>
      <c r="N19" s="43"/>
      <c r="O19" s="166"/>
      <c r="P19" s="166"/>
      <c r="Q19" s="166"/>
      <c r="R19" s="167"/>
      <c r="S19" s="167"/>
      <c r="T19" s="167"/>
      <c r="U19" s="166"/>
      <c r="V19" s="166"/>
      <c r="W19" s="166"/>
      <c r="X19" s="54"/>
      <c r="Y19" s="54"/>
      <c r="Z19" s="54"/>
      <c r="AB19" s="54"/>
      <c r="AC19" s="54"/>
      <c r="AD19" s="54"/>
      <c r="AE19" s="54"/>
      <c r="AF19" s="54"/>
      <c r="AG19" s="54"/>
      <c r="AH19" s="54"/>
    </row>
    <row r="20" spans="1:34" ht="12">
      <c r="A20" s="43"/>
      <c r="B20" s="48" t="s">
        <v>266</v>
      </c>
      <c r="C20" s="10">
        <v>536</v>
      </c>
      <c r="D20" s="10">
        <v>658</v>
      </c>
      <c r="E20" s="10">
        <v>583</v>
      </c>
      <c r="F20" s="10"/>
      <c r="G20" s="156">
        <v>298</v>
      </c>
      <c r="H20" s="10">
        <v>364</v>
      </c>
      <c r="I20" s="10">
        <v>289</v>
      </c>
      <c r="J20" s="7"/>
      <c r="K20" s="10">
        <v>25</v>
      </c>
      <c r="L20" s="10">
        <v>37</v>
      </c>
      <c r="M20" s="10">
        <v>41</v>
      </c>
      <c r="N20" s="43"/>
      <c r="O20" s="166"/>
      <c r="P20" s="166"/>
      <c r="Q20" s="166"/>
      <c r="R20" s="167"/>
      <c r="S20" s="167"/>
      <c r="T20" s="167"/>
      <c r="U20" s="166"/>
      <c r="V20" s="166"/>
      <c r="W20" s="166"/>
      <c r="X20" s="54"/>
      <c r="Y20" s="54"/>
      <c r="Z20" s="54"/>
      <c r="AB20" s="54"/>
      <c r="AC20" s="54"/>
      <c r="AD20" s="54"/>
      <c r="AE20" s="54"/>
      <c r="AF20" s="54"/>
      <c r="AG20" s="54"/>
      <c r="AH20" s="54"/>
    </row>
    <row r="21" spans="1:34" ht="12">
      <c r="A21" s="43"/>
      <c r="B21" s="48" t="s">
        <v>267</v>
      </c>
      <c r="C21" s="10">
        <v>486</v>
      </c>
      <c r="D21" s="10">
        <v>528</v>
      </c>
      <c r="E21" s="10">
        <v>553</v>
      </c>
      <c r="F21" s="10"/>
      <c r="G21" s="156">
        <v>225</v>
      </c>
      <c r="H21" s="10">
        <v>215</v>
      </c>
      <c r="I21" s="10">
        <v>192</v>
      </c>
      <c r="J21" s="7"/>
      <c r="K21" s="10">
        <v>170</v>
      </c>
      <c r="L21" s="10">
        <v>175</v>
      </c>
      <c r="M21" s="10">
        <v>183</v>
      </c>
      <c r="N21" s="43"/>
      <c r="O21" s="166"/>
      <c r="P21" s="166"/>
      <c r="Q21" s="166"/>
      <c r="R21" s="167"/>
      <c r="S21" s="167"/>
      <c r="T21" s="167"/>
      <c r="U21" s="166"/>
      <c r="V21" s="166"/>
      <c r="W21" s="166"/>
      <c r="X21" s="54"/>
      <c r="Y21" s="54"/>
      <c r="Z21" s="54"/>
      <c r="AB21" s="54"/>
      <c r="AC21" s="54"/>
      <c r="AD21" s="54"/>
      <c r="AE21" s="54"/>
      <c r="AF21" s="54"/>
      <c r="AG21" s="54"/>
      <c r="AH21" s="54"/>
    </row>
    <row r="22" spans="1:34" ht="12">
      <c r="A22" s="43"/>
      <c r="B22" s="48" t="s">
        <v>269</v>
      </c>
      <c r="C22" s="10">
        <v>457</v>
      </c>
      <c r="D22" s="10">
        <v>516</v>
      </c>
      <c r="E22" s="10">
        <v>548</v>
      </c>
      <c r="F22" s="10"/>
      <c r="G22" s="156">
        <v>380</v>
      </c>
      <c r="H22" s="10">
        <v>346</v>
      </c>
      <c r="I22" s="10">
        <v>284</v>
      </c>
      <c r="J22" s="7"/>
      <c r="K22" s="10">
        <v>27</v>
      </c>
      <c r="L22" s="10">
        <v>45</v>
      </c>
      <c r="M22" s="10">
        <v>65</v>
      </c>
      <c r="N22" s="43"/>
      <c r="O22" s="166"/>
      <c r="P22" s="166"/>
      <c r="Q22" s="166"/>
      <c r="R22" s="167"/>
      <c r="S22" s="167"/>
      <c r="T22" s="167"/>
      <c r="U22" s="166"/>
      <c r="V22" s="166"/>
      <c r="W22" s="166"/>
      <c r="X22" s="54"/>
      <c r="Y22" s="54"/>
      <c r="Z22" s="54"/>
      <c r="AB22" s="54"/>
      <c r="AC22" s="54"/>
      <c r="AD22" s="54"/>
      <c r="AE22" s="54"/>
      <c r="AF22" s="54"/>
      <c r="AG22" s="54"/>
      <c r="AH22" s="54"/>
    </row>
    <row r="23" spans="1:34" ht="12">
      <c r="A23" s="43"/>
      <c r="B23" s="48" t="s">
        <v>270</v>
      </c>
      <c r="C23" s="10">
        <v>642</v>
      </c>
      <c r="D23" s="10">
        <v>703</v>
      </c>
      <c r="E23" s="10">
        <v>745</v>
      </c>
      <c r="F23" s="10"/>
      <c r="G23" s="156">
        <v>593</v>
      </c>
      <c r="H23" s="10">
        <v>634</v>
      </c>
      <c r="I23" s="10">
        <v>652</v>
      </c>
      <c r="J23" s="7"/>
      <c r="K23" s="10">
        <v>0</v>
      </c>
      <c r="L23" s="10">
        <v>0</v>
      </c>
      <c r="M23" s="10">
        <v>0</v>
      </c>
      <c r="N23" s="43"/>
      <c r="O23" s="166"/>
      <c r="P23" s="166"/>
      <c r="Q23" s="166"/>
      <c r="R23" s="167"/>
      <c r="S23" s="167"/>
      <c r="T23" s="167"/>
      <c r="U23" s="166"/>
      <c r="V23" s="166"/>
      <c r="W23" s="166"/>
      <c r="X23" s="54"/>
      <c r="Y23" s="54"/>
      <c r="Z23" s="54"/>
      <c r="AB23" s="54"/>
      <c r="AC23" s="54"/>
      <c r="AD23" s="54"/>
      <c r="AE23" s="54"/>
      <c r="AF23" s="54"/>
      <c r="AG23" s="54"/>
      <c r="AH23" s="54"/>
    </row>
    <row r="24" spans="1:34" ht="12">
      <c r="A24" s="43"/>
      <c r="B24" s="48" t="s">
        <v>271</v>
      </c>
      <c r="C24" s="10">
        <v>263</v>
      </c>
      <c r="D24" s="10">
        <v>302</v>
      </c>
      <c r="E24" s="10">
        <v>411</v>
      </c>
      <c r="F24" s="10"/>
      <c r="G24" s="156">
        <v>247</v>
      </c>
      <c r="H24" s="10">
        <v>285</v>
      </c>
      <c r="I24" s="10">
        <v>292</v>
      </c>
      <c r="J24" s="7"/>
      <c r="K24" s="10">
        <v>0</v>
      </c>
      <c r="L24" s="10">
        <v>4</v>
      </c>
      <c r="M24" s="10">
        <v>2</v>
      </c>
      <c r="N24" s="43"/>
      <c r="O24" s="166"/>
      <c r="P24" s="166"/>
      <c r="Q24" s="166"/>
      <c r="R24" s="167"/>
      <c r="S24" s="167"/>
      <c r="T24" s="167"/>
      <c r="U24" s="166"/>
      <c r="V24" s="166"/>
      <c r="W24" s="166"/>
      <c r="X24" s="54"/>
      <c r="Y24" s="54"/>
      <c r="Z24" s="54"/>
      <c r="AB24" s="54"/>
      <c r="AC24" s="54"/>
      <c r="AD24" s="54"/>
      <c r="AE24" s="54"/>
      <c r="AF24" s="54"/>
      <c r="AG24" s="54"/>
      <c r="AH24" s="54"/>
    </row>
    <row r="25" spans="1:34" ht="12">
      <c r="A25" s="43"/>
      <c r="B25" s="48" t="s">
        <v>272</v>
      </c>
      <c r="C25" s="10">
        <v>400</v>
      </c>
      <c r="D25" s="10">
        <v>377</v>
      </c>
      <c r="E25" s="10">
        <v>390</v>
      </c>
      <c r="F25" s="10"/>
      <c r="G25" s="156">
        <v>400</v>
      </c>
      <c r="H25" s="10">
        <v>335</v>
      </c>
      <c r="I25" s="10">
        <v>356</v>
      </c>
      <c r="J25" s="7"/>
      <c r="K25" s="10">
        <v>0</v>
      </c>
      <c r="L25" s="10">
        <v>0</v>
      </c>
      <c r="M25" s="10">
        <v>0</v>
      </c>
      <c r="N25" s="43"/>
      <c r="O25" s="166"/>
      <c r="P25" s="166"/>
      <c r="Q25" s="166"/>
      <c r="R25" s="167"/>
      <c r="S25" s="167"/>
      <c r="T25" s="167"/>
      <c r="U25" s="166"/>
      <c r="V25" s="166"/>
      <c r="W25" s="166"/>
      <c r="X25" s="54"/>
      <c r="Y25" s="54"/>
      <c r="Z25" s="54"/>
      <c r="AB25" s="54"/>
      <c r="AC25" s="54"/>
      <c r="AD25" s="54"/>
      <c r="AE25" s="54"/>
      <c r="AF25" s="54"/>
      <c r="AG25" s="54"/>
      <c r="AH25" s="54"/>
    </row>
    <row r="26" spans="1:34" ht="12">
      <c r="A26" s="43"/>
      <c r="B26" s="48" t="s">
        <v>273</v>
      </c>
      <c r="C26" s="10">
        <v>589</v>
      </c>
      <c r="D26" s="10">
        <v>650</v>
      </c>
      <c r="E26" s="10">
        <v>702</v>
      </c>
      <c r="F26" s="10"/>
      <c r="G26" s="156">
        <v>163</v>
      </c>
      <c r="H26" s="10">
        <v>131</v>
      </c>
      <c r="I26" s="10">
        <v>131</v>
      </c>
      <c r="J26" s="7"/>
      <c r="K26" s="10">
        <v>306</v>
      </c>
      <c r="L26" s="10">
        <v>275</v>
      </c>
      <c r="M26" s="10">
        <v>266</v>
      </c>
      <c r="N26" s="43"/>
      <c r="O26" s="166"/>
      <c r="P26" s="166"/>
      <c r="Q26" s="166"/>
      <c r="R26" s="167"/>
      <c r="S26" s="167"/>
      <c r="T26" s="167"/>
      <c r="U26" s="166"/>
      <c r="V26" s="166"/>
      <c r="W26" s="166"/>
      <c r="X26" s="54"/>
      <c r="Y26" s="54"/>
      <c r="Z26" s="54"/>
      <c r="AB26" s="54"/>
      <c r="AC26" s="54"/>
      <c r="AD26" s="54"/>
      <c r="AE26" s="54"/>
      <c r="AF26" s="54"/>
      <c r="AG26" s="54"/>
      <c r="AH26" s="54"/>
    </row>
    <row r="27" spans="1:34" ht="12">
      <c r="A27" s="43"/>
      <c r="B27" s="48" t="s">
        <v>274</v>
      </c>
      <c r="C27" s="10">
        <v>468</v>
      </c>
      <c r="D27" s="10">
        <v>451</v>
      </c>
      <c r="E27" s="10">
        <v>468</v>
      </c>
      <c r="F27" s="10"/>
      <c r="G27" s="156">
        <v>367</v>
      </c>
      <c r="H27" s="10">
        <v>375</v>
      </c>
      <c r="I27" s="10">
        <v>376</v>
      </c>
      <c r="J27" s="7"/>
      <c r="K27" s="10">
        <v>32</v>
      </c>
      <c r="L27" s="10">
        <v>35</v>
      </c>
      <c r="M27" s="10">
        <v>39</v>
      </c>
      <c r="N27" s="43"/>
      <c r="O27" s="166"/>
      <c r="P27" s="166"/>
      <c r="Q27" s="166"/>
      <c r="R27" s="167"/>
      <c r="S27" s="167"/>
      <c r="T27" s="167"/>
      <c r="U27" s="166"/>
      <c r="V27" s="166"/>
      <c r="W27" s="166"/>
      <c r="X27" s="54"/>
      <c r="Y27" s="54"/>
      <c r="Z27" s="54"/>
      <c r="AB27" s="54"/>
      <c r="AC27" s="54"/>
      <c r="AD27" s="54"/>
      <c r="AE27" s="54"/>
      <c r="AF27" s="54"/>
      <c r="AG27" s="54"/>
      <c r="AH27" s="54"/>
    </row>
    <row r="28" spans="1:34" ht="12">
      <c r="A28" s="43"/>
      <c r="B28" s="48" t="s">
        <v>275</v>
      </c>
      <c r="C28" s="10">
        <v>344</v>
      </c>
      <c r="D28" s="10">
        <v>542</v>
      </c>
      <c r="E28" s="10">
        <v>652</v>
      </c>
      <c r="F28" s="10"/>
      <c r="G28" s="156">
        <v>317</v>
      </c>
      <c r="H28" s="10">
        <v>494</v>
      </c>
      <c r="I28" s="10">
        <v>562</v>
      </c>
      <c r="J28" s="7"/>
      <c r="K28" s="10">
        <v>0</v>
      </c>
      <c r="L28" s="10">
        <v>0</v>
      </c>
      <c r="M28" s="10">
        <v>0</v>
      </c>
      <c r="N28" s="43"/>
      <c r="O28" s="166"/>
      <c r="P28" s="166"/>
      <c r="Q28" s="166"/>
      <c r="R28" s="167"/>
      <c r="S28" s="167"/>
      <c r="T28" s="167"/>
      <c r="U28" s="166"/>
      <c r="V28" s="166"/>
      <c r="W28" s="166"/>
      <c r="X28" s="54"/>
      <c r="Y28" s="54"/>
      <c r="Z28" s="54"/>
      <c r="AB28" s="54"/>
      <c r="AC28" s="54"/>
      <c r="AD28" s="54"/>
      <c r="AE28" s="54"/>
      <c r="AF28" s="54"/>
      <c r="AG28" s="54"/>
      <c r="AH28" s="54"/>
    </row>
    <row r="29" spans="1:34" ht="12">
      <c r="A29" s="43"/>
      <c r="B29" s="48" t="s">
        <v>276</v>
      </c>
      <c r="C29" s="10">
        <v>563</v>
      </c>
      <c r="D29" s="10">
        <v>615</v>
      </c>
      <c r="E29" s="10">
        <v>625</v>
      </c>
      <c r="F29" s="10"/>
      <c r="G29" s="156">
        <v>115</v>
      </c>
      <c r="H29" s="10">
        <v>50</v>
      </c>
      <c r="I29" s="10">
        <v>12</v>
      </c>
      <c r="J29" s="7"/>
      <c r="K29" s="10">
        <v>171</v>
      </c>
      <c r="L29" s="10">
        <v>199</v>
      </c>
      <c r="M29" s="10">
        <v>213</v>
      </c>
      <c r="N29" s="43"/>
      <c r="O29" s="166"/>
      <c r="P29" s="166"/>
      <c r="Q29" s="166"/>
      <c r="R29" s="167"/>
      <c r="S29" s="167"/>
      <c r="T29" s="167"/>
      <c r="U29" s="166"/>
      <c r="V29" s="166"/>
      <c r="W29" s="166"/>
      <c r="X29" s="54"/>
      <c r="Y29" s="54"/>
      <c r="Z29" s="54"/>
      <c r="AB29" s="54"/>
      <c r="AC29" s="54"/>
      <c r="AD29" s="54"/>
      <c r="AE29" s="54"/>
      <c r="AF29" s="54"/>
      <c r="AG29" s="54"/>
      <c r="AH29" s="54"/>
    </row>
    <row r="30" spans="1:34" ht="12">
      <c r="A30" s="43"/>
      <c r="B30" s="48" t="s">
        <v>277</v>
      </c>
      <c r="C30" s="10">
        <v>517</v>
      </c>
      <c r="D30" s="10">
        <v>578</v>
      </c>
      <c r="E30" s="10">
        <v>617</v>
      </c>
      <c r="F30" s="10"/>
      <c r="G30" s="156">
        <v>186</v>
      </c>
      <c r="H30" s="10">
        <v>192</v>
      </c>
      <c r="I30" s="10">
        <v>59</v>
      </c>
      <c r="J30" s="7"/>
      <c r="K30" s="10">
        <v>54</v>
      </c>
      <c r="L30" s="10">
        <v>65</v>
      </c>
      <c r="M30" s="10">
        <v>181</v>
      </c>
      <c r="N30" s="43"/>
      <c r="O30" s="166"/>
      <c r="P30" s="166"/>
      <c r="Q30" s="166"/>
      <c r="R30" s="167"/>
      <c r="S30" s="167"/>
      <c r="T30" s="167"/>
      <c r="U30" s="166"/>
      <c r="V30" s="166"/>
      <c r="W30" s="166"/>
      <c r="X30" s="54"/>
      <c r="Y30" s="54"/>
      <c r="Z30" s="54"/>
      <c r="AB30" s="54"/>
      <c r="AC30" s="54"/>
      <c r="AD30" s="54"/>
      <c r="AE30" s="54"/>
      <c r="AF30" s="54"/>
      <c r="AG30" s="54"/>
      <c r="AH30" s="54"/>
    </row>
    <row r="31" spans="1:34" ht="12">
      <c r="A31" s="43"/>
      <c r="B31" s="48" t="s">
        <v>278</v>
      </c>
      <c r="C31" s="10">
        <v>301</v>
      </c>
      <c r="D31" s="10">
        <v>290</v>
      </c>
      <c r="E31" s="10">
        <v>259</v>
      </c>
      <c r="F31" s="10"/>
      <c r="G31" s="156">
        <v>295</v>
      </c>
      <c r="H31" s="10">
        <v>278</v>
      </c>
      <c r="I31" s="10">
        <v>236</v>
      </c>
      <c r="J31" s="7"/>
      <c r="K31" s="10">
        <v>0</v>
      </c>
      <c r="L31" s="10">
        <v>0</v>
      </c>
      <c r="M31" s="10">
        <v>1</v>
      </c>
      <c r="N31" s="43"/>
      <c r="O31" s="166"/>
      <c r="P31" s="166"/>
      <c r="Q31" s="166"/>
      <c r="R31" s="167"/>
      <c r="S31" s="167"/>
      <c r="T31" s="167"/>
      <c r="U31" s="166"/>
      <c r="V31" s="166"/>
      <c r="W31" s="166"/>
      <c r="X31" s="54"/>
      <c r="Y31" s="54"/>
      <c r="Z31" s="54"/>
      <c r="AB31" s="54"/>
      <c r="AC31" s="54"/>
      <c r="AD31" s="54"/>
      <c r="AE31" s="54"/>
      <c r="AF31" s="54"/>
      <c r="AG31" s="54"/>
      <c r="AH31" s="54"/>
    </row>
    <row r="32" spans="1:34" ht="12">
      <c r="A32" s="43"/>
      <c r="B32" s="48" t="s">
        <v>279</v>
      </c>
      <c r="C32" s="10">
        <v>399</v>
      </c>
      <c r="D32" s="10">
        <v>472</v>
      </c>
      <c r="E32" s="10">
        <v>435</v>
      </c>
      <c r="F32" s="10"/>
      <c r="G32" s="156">
        <v>231</v>
      </c>
      <c r="H32" s="10">
        <v>355</v>
      </c>
      <c r="I32" s="10">
        <v>274</v>
      </c>
      <c r="J32" s="7"/>
      <c r="K32" s="10">
        <v>0</v>
      </c>
      <c r="L32" s="10">
        <v>104</v>
      </c>
      <c r="M32" s="10">
        <v>95</v>
      </c>
      <c r="N32" s="43"/>
      <c r="O32" s="166"/>
      <c r="P32" s="166"/>
      <c r="Q32" s="166"/>
      <c r="R32" s="167"/>
      <c r="S32" s="167"/>
      <c r="T32" s="167"/>
      <c r="U32" s="166"/>
      <c r="V32" s="166"/>
      <c r="W32" s="166"/>
      <c r="X32" s="54"/>
      <c r="Y32" s="54"/>
      <c r="Z32" s="54"/>
      <c r="AB32" s="54"/>
      <c r="AC32" s="54"/>
      <c r="AD32" s="54"/>
      <c r="AE32" s="54"/>
      <c r="AF32" s="54"/>
      <c r="AG32" s="54"/>
      <c r="AH32" s="54"/>
    </row>
    <row r="33" spans="1:34" ht="12">
      <c r="A33" s="43"/>
      <c r="B33" s="48" t="s">
        <v>287</v>
      </c>
      <c r="C33" s="10">
        <v>333</v>
      </c>
      <c r="D33" s="10">
        <v>345</v>
      </c>
      <c r="E33" s="10">
        <v>385</v>
      </c>
      <c r="F33" s="10"/>
      <c r="G33" s="156">
        <v>235</v>
      </c>
      <c r="H33" s="10">
        <v>272</v>
      </c>
      <c r="I33" s="10">
        <v>326</v>
      </c>
      <c r="J33" s="7"/>
      <c r="K33" s="10">
        <v>0</v>
      </c>
      <c r="L33" s="10">
        <v>0</v>
      </c>
      <c r="M33" s="10">
        <v>0</v>
      </c>
      <c r="N33" s="43"/>
      <c r="O33" s="166"/>
      <c r="P33" s="166"/>
      <c r="Q33" s="166"/>
      <c r="R33" s="167"/>
      <c r="S33" s="167"/>
      <c r="T33" s="167"/>
      <c r="U33" s="166"/>
      <c r="V33" s="166"/>
      <c r="W33" s="166"/>
      <c r="X33" s="54"/>
      <c r="Y33" s="54"/>
      <c r="Z33" s="54"/>
      <c r="AB33" s="54"/>
      <c r="AC33" s="54"/>
      <c r="AD33" s="54"/>
      <c r="AE33" s="54"/>
      <c r="AF33" s="54"/>
      <c r="AG33" s="54"/>
      <c r="AH33" s="54"/>
    </row>
    <row r="34" spans="1:34" ht="12">
      <c r="A34" s="43"/>
      <c r="B34" s="48" t="s">
        <v>280</v>
      </c>
      <c r="C34" s="10">
        <v>590</v>
      </c>
      <c r="D34" s="10">
        <v>479</v>
      </c>
      <c r="E34" s="10">
        <v>432</v>
      </c>
      <c r="F34" s="10"/>
      <c r="G34" s="156">
        <v>465</v>
      </c>
      <c r="H34" s="10">
        <v>358</v>
      </c>
      <c r="I34" s="10">
        <v>362</v>
      </c>
      <c r="J34" s="7"/>
      <c r="K34" s="10">
        <v>0</v>
      </c>
      <c r="L34" s="10">
        <v>0</v>
      </c>
      <c r="M34" s="10">
        <v>3</v>
      </c>
      <c r="N34" s="43"/>
      <c r="O34" s="166"/>
      <c r="P34" s="166"/>
      <c r="Q34" s="166"/>
      <c r="R34" s="167"/>
      <c r="S34" s="167"/>
      <c r="T34" s="167"/>
      <c r="U34" s="166"/>
      <c r="V34" s="166"/>
      <c r="W34" s="166"/>
      <c r="X34" s="54"/>
      <c r="Y34" s="54"/>
      <c r="Z34" s="54"/>
      <c r="AB34" s="54"/>
      <c r="AC34" s="54"/>
      <c r="AD34" s="54"/>
      <c r="AE34" s="54"/>
      <c r="AF34" s="54"/>
      <c r="AG34" s="54"/>
      <c r="AH34" s="54"/>
    </row>
    <row r="35" spans="1:34" ht="12">
      <c r="A35" s="43"/>
      <c r="B35" s="48" t="s">
        <v>281</v>
      </c>
      <c r="C35" s="10">
        <v>275</v>
      </c>
      <c r="D35" s="10">
        <v>239</v>
      </c>
      <c r="E35" s="10">
        <v>301</v>
      </c>
      <c r="F35" s="10"/>
      <c r="G35" s="156">
        <v>172</v>
      </c>
      <c r="H35" s="10">
        <v>209</v>
      </c>
      <c r="I35" s="10">
        <v>234</v>
      </c>
      <c r="J35" s="7"/>
      <c r="K35" s="10">
        <v>28</v>
      </c>
      <c r="L35" s="10">
        <v>25</v>
      </c>
      <c r="M35" s="10">
        <v>36</v>
      </c>
      <c r="N35" s="43"/>
      <c r="O35" s="166"/>
      <c r="P35" s="166"/>
      <c r="Q35" s="166"/>
      <c r="R35" s="167"/>
      <c r="S35" s="167"/>
      <c r="T35" s="167"/>
      <c r="U35" s="166"/>
      <c r="V35" s="166"/>
      <c r="W35" s="166"/>
      <c r="X35" s="54"/>
      <c r="Y35" s="54"/>
      <c r="Z35" s="54"/>
      <c r="AB35" s="54"/>
      <c r="AC35" s="54"/>
      <c r="AD35" s="54"/>
      <c r="AE35" s="54"/>
      <c r="AF35" s="54"/>
      <c r="AG35" s="54"/>
      <c r="AH35" s="54"/>
    </row>
    <row r="36" spans="1:34" ht="12">
      <c r="A36" s="43"/>
      <c r="B36" s="48" t="s">
        <v>282</v>
      </c>
      <c r="C36" s="10">
        <v>410</v>
      </c>
      <c r="D36" s="10">
        <v>466</v>
      </c>
      <c r="E36" s="10">
        <v>488</v>
      </c>
      <c r="F36" s="10"/>
      <c r="G36" s="156">
        <v>275</v>
      </c>
      <c r="H36" s="10">
        <v>284</v>
      </c>
      <c r="I36" s="10">
        <v>286</v>
      </c>
      <c r="J36" s="7"/>
      <c r="K36" s="10">
        <v>0</v>
      </c>
      <c r="L36" s="10">
        <v>41</v>
      </c>
      <c r="M36" s="10">
        <v>42</v>
      </c>
      <c r="N36" s="43"/>
      <c r="O36" s="166"/>
      <c r="P36" s="166"/>
      <c r="Q36" s="166"/>
      <c r="R36" s="167"/>
      <c r="S36" s="167"/>
      <c r="T36" s="167"/>
      <c r="U36" s="166"/>
      <c r="V36" s="166"/>
      <c r="W36" s="166"/>
      <c r="X36" s="54"/>
      <c r="Y36" s="54"/>
      <c r="Z36" s="54"/>
      <c r="AB36" s="54"/>
      <c r="AC36" s="54"/>
      <c r="AD36" s="54"/>
      <c r="AE36" s="54"/>
      <c r="AF36" s="54"/>
      <c r="AG36" s="54"/>
      <c r="AH36" s="54"/>
    </row>
    <row r="37" spans="1:34" ht="12">
      <c r="A37" s="43"/>
      <c r="B37" s="48" t="s">
        <v>283</v>
      </c>
      <c r="C37" s="10">
        <v>385</v>
      </c>
      <c r="D37" s="10">
        <v>442</v>
      </c>
      <c r="E37" s="10">
        <v>497</v>
      </c>
      <c r="F37" s="10"/>
      <c r="G37" s="156">
        <v>126</v>
      </c>
      <c r="H37" s="10">
        <v>99</v>
      </c>
      <c r="I37" s="10">
        <v>25</v>
      </c>
      <c r="J37" s="7"/>
      <c r="K37" s="10">
        <v>147</v>
      </c>
      <c r="L37" s="10">
        <v>169</v>
      </c>
      <c r="M37" s="10">
        <v>233</v>
      </c>
      <c r="N37" s="43"/>
      <c r="O37" s="166"/>
      <c r="P37" s="166"/>
      <c r="Q37" s="166"/>
      <c r="R37" s="167"/>
      <c r="S37" s="167"/>
      <c r="T37" s="167"/>
      <c r="U37" s="166"/>
      <c r="V37" s="166"/>
      <c r="W37" s="166"/>
      <c r="X37" s="54"/>
      <c r="Y37" s="54"/>
      <c r="Z37" s="54"/>
      <c r="AB37" s="54"/>
      <c r="AC37" s="54"/>
      <c r="AD37" s="54"/>
      <c r="AE37" s="54"/>
      <c r="AF37" s="54"/>
      <c r="AG37" s="54"/>
      <c r="AH37" s="54"/>
    </row>
    <row r="38" spans="1:34" ht="12">
      <c r="A38" s="43"/>
      <c r="B38" s="48" t="s">
        <v>284</v>
      </c>
      <c r="C38" s="10">
        <v>512</v>
      </c>
      <c r="D38" s="10">
        <v>592</v>
      </c>
      <c r="E38" s="10">
        <v>588</v>
      </c>
      <c r="F38" s="10"/>
      <c r="G38" s="156">
        <v>440</v>
      </c>
      <c r="H38" s="10">
        <v>474</v>
      </c>
      <c r="I38" s="10">
        <v>353</v>
      </c>
      <c r="J38" s="7"/>
      <c r="K38" s="10">
        <v>36</v>
      </c>
      <c r="L38" s="10">
        <v>43</v>
      </c>
      <c r="M38" s="10">
        <v>55</v>
      </c>
      <c r="N38" s="43"/>
      <c r="O38" s="166"/>
      <c r="P38" s="166"/>
      <c r="Q38" s="166"/>
      <c r="R38" s="167"/>
      <c r="S38" s="167"/>
      <c r="T38" s="167"/>
      <c r="U38" s="166"/>
      <c r="V38" s="166"/>
      <c r="W38" s="166"/>
      <c r="X38" s="54"/>
      <c r="Y38" s="54"/>
      <c r="Z38" s="54"/>
      <c r="AB38" s="54"/>
      <c r="AC38" s="54"/>
      <c r="AD38" s="54"/>
      <c r="AE38" s="54"/>
      <c r="AF38" s="54"/>
      <c r="AG38" s="54"/>
      <c r="AH38" s="54"/>
    </row>
    <row r="39" spans="1:15" ht="12">
      <c r="A39" s="140"/>
      <c r="B39" s="141" t="s">
        <v>23</v>
      </c>
      <c r="C39" s="164">
        <v>471</v>
      </c>
      <c r="D39" s="164">
        <v>457</v>
      </c>
      <c r="E39" s="164">
        <v>434</v>
      </c>
      <c r="F39" s="164"/>
      <c r="G39" s="165">
        <v>345</v>
      </c>
      <c r="H39" s="164">
        <v>360</v>
      </c>
      <c r="I39" s="164">
        <v>364</v>
      </c>
      <c r="J39" s="26"/>
      <c r="K39" s="164">
        <v>0</v>
      </c>
      <c r="L39" s="164">
        <v>0</v>
      </c>
      <c r="M39" s="164">
        <v>0</v>
      </c>
      <c r="N39" s="140"/>
      <c r="O39" s="7"/>
    </row>
    <row r="40" spans="1:15" ht="12">
      <c r="A40" s="39"/>
      <c r="B40" s="40" t="s">
        <v>291</v>
      </c>
      <c r="C40" s="98">
        <v>437</v>
      </c>
      <c r="D40" s="98">
        <v>469</v>
      </c>
      <c r="E40" s="98">
        <v>534</v>
      </c>
      <c r="F40" s="98"/>
      <c r="G40" s="157">
        <v>328</v>
      </c>
      <c r="H40" s="98">
        <v>353</v>
      </c>
      <c r="I40" s="98">
        <v>370</v>
      </c>
      <c r="J40" s="35"/>
      <c r="K40" s="98">
        <v>82</v>
      </c>
      <c r="L40" s="98">
        <v>53</v>
      </c>
      <c r="M40" s="98">
        <v>47</v>
      </c>
      <c r="N40" s="39"/>
      <c r="O40" s="7"/>
    </row>
    <row r="41" spans="1:15" ht="12">
      <c r="A41" s="43"/>
      <c r="B41" s="48" t="s">
        <v>288</v>
      </c>
      <c r="C41" s="10">
        <v>632</v>
      </c>
      <c r="D41" s="10">
        <v>635</v>
      </c>
      <c r="E41" s="10">
        <v>793</v>
      </c>
      <c r="F41" s="10"/>
      <c r="G41" s="156">
        <v>425</v>
      </c>
      <c r="H41" s="10">
        <v>274</v>
      </c>
      <c r="I41" s="10">
        <v>245</v>
      </c>
      <c r="J41" s="7"/>
      <c r="K41" s="10">
        <v>81</v>
      </c>
      <c r="L41" s="10">
        <v>99</v>
      </c>
      <c r="M41" s="10">
        <v>132</v>
      </c>
      <c r="N41" s="43"/>
      <c r="O41" s="7"/>
    </row>
    <row r="42" spans="1:15" ht="12">
      <c r="A42" s="44"/>
      <c r="B42" s="45" t="s">
        <v>24</v>
      </c>
      <c r="C42" s="99">
        <v>602</v>
      </c>
      <c r="D42" s="99">
        <v>659</v>
      </c>
      <c r="E42" s="99">
        <v>715</v>
      </c>
      <c r="F42" s="99"/>
      <c r="G42" s="99">
        <v>69</v>
      </c>
      <c r="H42" s="99">
        <v>40</v>
      </c>
      <c r="I42" s="99">
        <v>1</v>
      </c>
      <c r="J42" s="31"/>
      <c r="K42" s="99">
        <v>282</v>
      </c>
      <c r="L42" s="99">
        <v>315</v>
      </c>
      <c r="M42" s="99">
        <v>355</v>
      </c>
      <c r="N42" s="44"/>
      <c r="O42" s="7"/>
    </row>
    <row r="43" spans="1:15" ht="12">
      <c r="A43" s="43"/>
      <c r="B43" s="43"/>
      <c r="C43" s="49"/>
      <c r="D43" s="49"/>
      <c r="E43" s="49"/>
      <c r="F43" s="49"/>
      <c r="G43" s="49"/>
      <c r="H43" s="49"/>
      <c r="I43" s="49"/>
      <c r="J43" s="49"/>
      <c r="K43" s="49"/>
      <c r="L43" s="49"/>
      <c r="M43" s="49"/>
      <c r="N43" s="43"/>
      <c r="O43" s="7"/>
    </row>
    <row r="44" spans="1:15" ht="12">
      <c r="A44" s="43"/>
      <c r="B44" s="43" t="s">
        <v>197</v>
      </c>
      <c r="C44" s="49"/>
      <c r="D44" s="49"/>
      <c r="E44" s="49"/>
      <c r="F44" s="49"/>
      <c r="G44" s="49"/>
      <c r="H44" s="49"/>
      <c r="I44" s="49"/>
      <c r="J44" s="49"/>
      <c r="K44" s="49"/>
      <c r="L44" s="49"/>
      <c r="M44" s="49"/>
      <c r="N44" s="43"/>
      <c r="O44" s="7"/>
    </row>
    <row r="45" spans="1:12" s="7" customFormat="1" ht="12">
      <c r="A45" s="43"/>
      <c r="B45" s="43" t="s">
        <v>218</v>
      </c>
      <c r="C45" s="24"/>
      <c r="D45" s="24"/>
      <c r="E45" s="10"/>
      <c r="F45" s="24"/>
      <c r="G45" s="24"/>
      <c r="H45" s="24"/>
      <c r="J45" s="24"/>
      <c r="K45" s="24"/>
      <c r="L45" s="24"/>
    </row>
    <row r="46" spans="2:12" s="7" customFormat="1" ht="12">
      <c r="B46" s="43" t="s">
        <v>199</v>
      </c>
      <c r="C46" s="10"/>
      <c r="D46" s="10"/>
      <c r="E46" s="10"/>
      <c r="F46" s="10"/>
      <c r="G46" s="10"/>
      <c r="H46" s="10"/>
      <c r="J46" s="10"/>
      <c r="K46" s="10"/>
      <c r="L46" s="10"/>
    </row>
    <row r="47" spans="2:12" s="7" customFormat="1" ht="12">
      <c r="B47" s="7" t="s">
        <v>298</v>
      </c>
      <c r="C47" s="10"/>
      <c r="D47" s="10"/>
      <c r="E47" s="10"/>
      <c r="F47" s="10"/>
      <c r="G47" s="10"/>
      <c r="H47" s="10"/>
      <c r="J47" s="10"/>
      <c r="K47" s="10"/>
      <c r="L47" s="10"/>
    </row>
    <row r="48" spans="3:12" s="7" customFormat="1" ht="12">
      <c r="C48" s="10"/>
      <c r="D48" s="10"/>
      <c r="E48" s="10"/>
      <c r="F48" s="10"/>
      <c r="G48" s="10"/>
      <c r="H48" s="10"/>
      <c r="J48" s="10"/>
      <c r="K48" s="10"/>
      <c r="L48" s="10"/>
    </row>
    <row r="49" spans="2:12" s="7" customFormat="1" ht="12">
      <c r="B49" s="168"/>
      <c r="C49" s="10"/>
      <c r="D49" s="10"/>
      <c r="E49" s="10"/>
      <c r="F49" s="10"/>
      <c r="G49" s="10"/>
      <c r="H49" s="10"/>
      <c r="J49" s="10"/>
      <c r="K49" s="10"/>
      <c r="L49" s="10"/>
    </row>
    <row r="50" spans="2:12" s="7" customFormat="1" ht="12">
      <c r="B50" s="168"/>
      <c r="C50" s="10"/>
      <c r="D50" s="10"/>
      <c r="E50" s="10"/>
      <c r="F50" s="10"/>
      <c r="G50" s="10"/>
      <c r="H50" s="10"/>
      <c r="J50" s="10"/>
      <c r="K50" s="10"/>
      <c r="L50" s="10"/>
    </row>
    <row r="51" spans="2:12" s="7" customFormat="1" ht="12">
      <c r="B51" s="167"/>
      <c r="C51" s="10"/>
      <c r="D51" s="10"/>
      <c r="E51" s="10"/>
      <c r="F51" s="10"/>
      <c r="G51" s="10"/>
      <c r="H51" s="10"/>
      <c r="J51" s="10"/>
      <c r="K51" s="10"/>
      <c r="L51" s="10"/>
    </row>
    <row r="52" spans="3:12" s="7" customFormat="1" ht="12">
      <c r="C52" s="10"/>
      <c r="D52" s="10"/>
      <c r="E52" s="10"/>
      <c r="F52" s="10"/>
      <c r="G52" s="10"/>
      <c r="H52" s="10"/>
      <c r="J52" s="10"/>
      <c r="K52" s="10"/>
      <c r="L52" s="10"/>
    </row>
    <row r="53" spans="3:12" s="7" customFormat="1" ht="12">
      <c r="C53" s="10"/>
      <c r="D53" s="10"/>
      <c r="E53" s="10"/>
      <c r="F53" s="10"/>
      <c r="G53" s="10"/>
      <c r="H53" s="10"/>
      <c r="J53" s="10"/>
      <c r="K53" s="10"/>
      <c r="L53" s="10"/>
    </row>
    <row r="54" spans="3:12" s="7" customFormat="1" ht="12">
      <c r="C54" s="10"/>
      <c r="D54" s="10"/>
      <c r="E54" s="10"/>
      <c r="F54" s="10"/>
      <c r="G54" s="10"/>
      <c r="H54" s="10"/>
      <c r="J54" s="10"/>
      <c r="K54" s="10"/>
      <c r="L54" s="10"/>
    </row>
    <row r="55" spans="3:12" s="7" customFormat="1" ht="12">
      <c r="C55" s="10"/>
      <c r="D55" s="10"/>
      <c r="E55" s="10"/>
      <c r="F55" s="10"/>
      <c r="G55" s="10"/>
      <c r="H55" s="10"/>
      <c r="J55" s="10"/>
      <c r="K55" s="10"/>
      <c r="L55" s="10"/>
    </row>
    <row r="56" spans="3:12" s="7" customFormat="1" ht="12">
      <c r="C56" s="10"/>
      <c r="D56" s="10"/>
      <c r="E56" s="10"/>
      <c r="F56" s="10"/>
      <c r="G56" s="10"/>
      <c r="H56" s="10"/>
      <c r="J56" s="10"/>
      <c r="K56" s="10"/>
      <c r="L56" s="10"/>
    </row>
    <row r="57" spans="3:12" s="7" customFormat="1" ht="12">
      <c r="C57" s="10"/>
      <c r="D57" s="10"/>
      <c r="E57" s="10"/>
      <c r="F57" s="10"/>
      <c r="G57" s="10"/>
      <c r="H57" s="10"/>
      <c r="J57" s="10"/>
      <c r="K57" s="10"/>
      <c r="L57" s="10"/>
    </row>
    <row r="58" spans="2:12" s="7" customFormat="1" ht="12">
      <c r="B58" s="80"/>
      <c r="C58" s="10"/>
      <c r="D58" s="10"/>
      <c r="E58" s="10"/>
      <c r="F58" s="10"/>
      <c r="G58" s="10"/>
      <c r="H58" s="10"/>
      <c r="J58" s="10"/>
      <c r="K58" s="10"/>
      <c r="L58" s="10"/>
    </row>
    <row r="59" spans="2:12" s="7" customFormat="1" ht="12">
      <c r="B59" s="80"/>
      <c r="C59" s="10"/>
      <c r="D59" s="10"/>
      <c r="E59" s="10"/>
      <c r="F59" s="10"/>
      <c r="G59" s="10"/>
      <c r="H59" s="10"/>
      <c r="J59" s="10"/>
      <c r="K59" s="10"/>
      <c r="L59" s="10"/>
    </row>
    <row r="60" spans="2:12" s="7" customFormat="1" ht="12">
      <c r="B60" s="80"/>
      <c r="C60" s="10"/>
      <c r="D60" s="10"/>
      <c r="E60" s="10"/>
      <c r="F60" s="10"/>
      <c r="G60" s="10"/>
      <c r="H60" s="10"/>
      <c r="J60" s="10"/>
      <c r="K60" s="10"/>
      <c r="L60" s="10"/>
    </row>
    <row r="61" spans="2:12" s="7" customFormat="1" ht="12">
      <c r="B61" s="80"/>
      <c r="C61" s="10"/>
      <c r="D61" s="10"/>
      <c r="E61" s="10"/>
      <c r="F61" s="10"/>
      <c r="G61" s="10"/>
      <c r="H61" s="10"/>
      <c r="J61" s="10"/>
      <c r="K61" s="10"/>
      <c r="L61" s="10"/>
    </row>
    <row r="62" spans="2:12" s="7" customFormat="1" ht="12">
      <c r="B62" s="80"/>
      <c r="C62" s="10"/>
      <c r="D62" s="10"/>
      <c r="E62" s="10"/>
      <c r="F62" s="10"/>
      <c r="G62" s="10"/>
      <c r="H62" s="10"/>
      <c r="J62" s="10"/>
      <c r="K62" s="10"/>
      <c r="L62" s="10"/>
    </row>
    <row r="63" spans="2:12" s="7" customFormat="1" ht="12">
      <c r="B63" s="80"/>
      <c r="C63" s="10"/>
      <c r="D63" s="10"/>
      <c r="E63" s="10"/>
      <c r="F63" s="10"/>
      <c r="G63" s="10"/>
      <c r="H63" s="10"/>
      <c r="J63" s="10"/>
      <c r="K63" s="10"/>
      <c r="L63" s="10"/>
    </row>
    <row r="64" spans="2:12" s="7" customFormat="1" ht="12">
      <c r="B64" s="80"/>
      <c r="C64" s="10"/>
      <c r="D64" s="10"/>
      <c r="E64" s="10"/>
      <c r="F64" s="10"/>
      <c r="G64" s="10"/>
      <c r="H64" s="10"/>
      <c r="J64" s="10"/>
      <c r="K64" s="10"/>
      <c r="L64" s="10"/>
    </row>
    <row r="65" spans="2:12" s="7" customFormat="1" ht="12">
      <c r="B65" s="80"/>
      <c r="C65" s="10"/>
      <c r="D65" s="10"/>
      <c r="E65" s="10"/>
      <c r="F65" s="10"/>
      <c r="G65" s="10"/>
      <c r="H65" s="10"/>
      <c r="J65" s="10"/>
      <c r="K65" s="10"/>
      <c r="L65" s="10"/>
    </row>
    <row r="66" spans="2:12" s="7" customFormat="1" ht="12">
      <c r="B66" s="80"/>
      <c r="C66" s="10"/>
      <c r="D66" s="10"/>
      <c r="E66" s="10"/>
      <c r="F66" s="10"/>
      <c r="G66" s="10"/>
      <c r="H66" s="10"/>
      <c r="J66" s="10"/>
      <c r="K66" s="10"/>
      <c r="L66" s="10"/>
    </row>
    <row r="67" spans="2:12" s="7" customFormat="1" ht="12">
      <c r="B67" s="80"/>
      <c r="C67" s="10"/>
      <c r="D67" s="10"/>
      <c r="E67" s="10"/>
      <c r="F67" s="10"/>
      <c r="G67" s="10"/>
      <c r="H67" s="10"/>
      <c r="J67" s="10"/>
      <c r="K67" s="10"/>
      <c r="L67" s="10"/>
    </row>
    <row r="68" spans="2:12" s="7" customFormat="1" ht="12">
      <c r="B68" s="80"/>
      <c r="C68" s="10"/>
      <c r="D68" s="10"/>
      <c r="E68" s="10"/>
      <c r="F68" s="10"/>
      <c r="G68" s="10"/>
      <c r="H68" s="10"/>
      <c r="J68" s="10"/>
      <c r="K68" s="10"/>
      <c r="L68" s="10"/>
    </row>
    <row r="69" spans="2:12" s="7" customFormat="1" ht="12">
      <c r="B69" s="80"/>
      <c r="C69" s="10"/>
      <c r="D69" s="10"/>
      <c r="E69" s="10"/>
      <c r="F69" s="10"/>
      <c r="G69" s="10"/>
      <c r="H69" s="10"/>
      <c r="J69" s="10"/>
      <c r="K69" s="10"/>
      <c r="L69" s="10"/>
    </row>
    <row r="70" spans="2:12" s="7" customFormat="1" ht="12">
      <c r="B70" s="80"/>
      <c r="C70" s="10"/>
      <c r="D70" s="10"/>
      <c r="E70" s="10"/>
      <c r="F70" s="10"/>
      <c r="G70" s="10"/>
      <c r="H70" s="10"/>
      <c r="J70" s="10"/>
      <c r="K70" s="10"/>
      <c r="L70" s="10"/>
    </row>
    <row r="71" spans="2:12" s="7" customFormat="1" ht="12">
      <c r="B71" s="80"/>
      <c r="C71" s="10"/>
      <c r="D71" s="10"/>
      <c r="E71" s="10"/>
      <c r="F71" s="10"/>
      <c r="G71" s="10"/>
      <c r="H71" s="10"/>
      <c r="J71" s="10"/>
      <c r="K71" s="10"/>
      <c r="L71" s="10"/>
    </row>
    <row r="72" spans="2:12" s="7" customFormat="1" ht="12">
      <c r="B72" s="80"/>
      <c r="C72" s="10"/>
      <c r="D72" s="10"/>
      <c r="E72" s="10"/>
      <c r="F72" s="10"/>
      <c r="G72" s="10"/>
      <c r="H72" s="10"/>
      <c r="J72" s="10"/>
      <c r="K72" s="10"/>
      <c r="L72" s="10"/>
    </row>
    <row r="73" spans="2:12" s="7" customFormat="1" ht="12">
      <c r="B73" s="80"/>
      <c r="C73" s="10"/>
      <c r="D73" s="10"/>
      <c r="E73" s="10"/>
      <c r="F73" s="10"/>
      <c r="G73" s="10"/>
      <c r="H73" s="10"/>
      <c r="J73" s="10"/>
      <c r="K73" s="10"/>
      <c r="L73" s="10"/>
    </row>
    <row r="74" spans="2:12" s="7" customFormat="1" ht="12">
      <c r="B74" s="80"/>
      <c r="C74" s="10"/>
      <c r="D74" s="10"/>
      <c r="E74" s="10"/>
      <c r="F74" s="10"/>
      <c r="G74" s="10"/>
      <c r="H74" s="10"/>
      <c r="J74" s="10"/>
      <c r="K74" s="10"/>
      <c r="L74" s="10"/>
    </row>
    <row r="75" spans="2:12" s="7" customFormat="1" ht="12">
      <c r="B75" s="80"/>
      <c r="C75" s="10"/>
      <c r="D75" s="10"/>
      <c r="E75" s="10"/>
      <c r="F75" s="10"/>
      <c r="G75" s="10"/>
      <c r="H75" s="10"/>
      <c r="J75" s="10"/>
      <c r="K75" s="10"/>
      <c r="L75" s="10"/>
    </row>
    <row r="76" spans="2:12" s="7" customFormat="1" ht="12">
      <c r="B76" s="80"/>
      <c r="C76" s="10"/>
      <c r="D76" s="10"/>
      <c r="E76" s="10"/>
      <c r="F76" s="10"/>
      <c r="G76" s="10"/>
      <c r="H76" s="10"/>
      <c r="J76" s="10"/>
      <c r="K76" s="10"/>
      <c r="L76" s="10"/>
    </row>
    <row r="77" spans="2:12" s="7" customFormat="1" ht="12">
      <c r="B77" s="80"/>
      <c r="C77" s="10"/>
      <c r="D77" s="10"/>
      <c r="E77" s="10"/>
      <c r="F77" s="10"/>
      <c r="G77" s="10"/>
      <c r="H77" s="10"/>
      <c r="J77" s="10"/>
      <c r="K77" s="10"/>
      <c r="L77" s="10"/>
    </row>
    <row r="78" spans="2:12" s="7" customFormat="1" ht="12">
      <c r="B78" s="80"/>
      <c r="C78" s="10"/>
      <c r="D78" s="10"/>
      <c r="E78" s="10"/>
      <c r="F78" s="10"/>
      <c r="G78" s="10"/>
      <c r="H78" s="10"/>
      <c r="J78" s="10"/>
      <c r="K78" s="10"/>
      <c r="L78" s="10"/>
    </row>
    <row r="79" spans="2:12" s="7" customFormat="1" ht="12">
      <c r="B79" s="80"/>
      <c r="C79" s="10"/>
      <c r="D79" s="10"/>
      <c r="E79" s="10"/>
      <c r="F79" s="10"/>
      <c r="G79" s="10"/>
      <c r="H79" s="10"/>
      <c r="J79" s="10"/>
      <c r="K79" s="10"/>
      <c r="L79" s="10"/>
    </row>
  </sheetData>
  <mergeCells count="3">
    <mergeCell ref="C8:E8"/>
    <mergeCell ref="G8:I8"/>
    <mergeCell ref="K8:M8"/>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0"/>
  <dimension ref="A1:O43"/>
  <sheetViews>
    <sheetView showGridLines="0" workbookViewId="0" topLeftCell="A1">
      <selection activeCell="A1" sqref="A1"/>
    </sheetView>
  </sheetViews>
  <sheetFormatPr defaultColWidth="9.140625" defaultRowHeight="12.75"/>
  <cols>
    <col min="1" max="1" width="1.7109375" style="7" customWidth="1"/>
    <col min="2" max="2" width="14.00390625" style="7" customWidth="1"/>
    <col min="3" max="5" width="8.421875" style="11" customWidth="1"/>
    <col min="6" max="6" width="1.7109375" style="7" customWidth="1"/>
    <col min="7" max="9" width="8.421875" style="11" customWidth="1"/>
    <col min="10" max="10" width="1.7109375" style="7" customWidth="1"/>
    <col min="11" max="13" width="8.421875" style="11" customWidth="1"/>
    <col min="14" max="14" width="1.7109375" style="11" customWidth="1"/>
    <col min="15" max="16384" width="9.140625" style="11" customWidth="1"/>
  </cols>
  <sheetData>
    <row r="1" spans="3:15" ht="12">
      <c r="C1" s="7"/>
      <c r="D1" s="7"/>
      <c r="E1" s="7"/>
      <c r="G1" s="7"/>
      <c r="H1" s="7"/>
      <c r="I1" s="7"/>
      <c r="K1" s="7"/>
      <c r="L1" s="7"/>
      <c r="M1" s="7"/>
      <c r="N1" s="7"/>
      <c r="O1" s="7"/>
    </row>
    <row r="2" ht="12">
      <c r="B2" s="7" t="s">
        <v>289</v>
      </c>
    </row>
    <row r="3" ht="12">
      <c r="B3" s="7" t="s">
        <v>290</v>
      </c>
    </row>
    <row r="4" ht="12">
      <c r="B4" s="7" t="s">
        <v>242</v>
      </c>
    </row>
    <row r="6" ht="12">
      <c r="B6" s="7" t="s">
        <v>124</v>
      </c>
    </row>
    <row r="7" ht="12">
      <c r="B7" s="7" t="s">
        <v>26</v>
      </c>
    </row>
    <row r="9" spans="1:13" ht="42.75" customHeight="1">
      <c r="A9" s="11"/>
      <c r="B9" s="11"/>
      <c r="C9" s="172" t="s">
        <v>122</v>
      </c>
      <c r="D9" s="172"/>
      <c r="E9" s="172"/>
      <c r="F9" s="74"/>
      <c r="G9" s="172" t="s">
        <v>123</v>
      </c>
      <c r="H9" s="172"/>
      <c r="I9" s="172"/>
      <c r="J9" s="74"/>
      <c r="K9" s="172" t="s">
        <v>82</v>
      </c>
      <c r="L9" s="172"/>
      <c r="M9" s="172"/>
    </row>
    <row r="10" spans="3:14" ht="38.25" customHeight="1">
      <c r="C10" s="24" t="s">
        <v>83</v>
      </c>
      <c r="D10" s="24" t="s">
        <v>85</v>
      </c>
      <c r="E10" s="24" t="s">
        <v>84</v>
      </c>
      <c r="F10" s="24"/>
      <c r="G10" s="24" t="s">
        <v>83</v>
      </c>
      <c r="H10" s="24" t="s">
        <v>85</v>
      </c>
      <c r="I10" s="24" t="s">
        <v>84</v>
      </c>
      <c r="J10" s="24"/>
      <c r="K10" s="24" t="s">
        <v>83</v>
      </c>
      <c r="L10" s="24" t="s">
        <v>85</v>
      </c>
      <c r="M10" s="24" t="s">
        <v>84</v>
      </c>
      <c r="N10" s="7"/>
    </row>
    <row r="11" spans="1:14" ht="12">
      <c r="A11" s="35"/>
      <c r="B11" s="100" t="s">
        <v>260</v>
      </c>
      <c r="C11" s="105">
        <v>844.829</v>
      </c>
      <c r="D11" s="105">
        <v>1710.631</v>
      </c>
      <c r="E11" s="105">
        <v>1095.187</v>
      </c>
      <c r="F11" s="106"/>
      <c r="G11" s="105">
        <v>5.791</v>
      </c>
      <c r="H11" s="105">
        <v>156.132</v>
      </c>
      <c r="I11" s="105">
        <v>148.998</v>
      </c>
      <c r="J11" s="106"/>
      <c r="K11" s="105">
        <v>18.122</v>
      </c>
      <c r="L11" s="105">
        <v>72.018</v>
      </c>
      <c r="M11" s="105">
        <v>473.294</v>
      </c>
      <c r="N11" s="35"/>
    </row>
    <row r="12" spans="2:13" ht="12">
      <c r="B12" s="72" t="s">
        <v>285</v>
      </c>
      <c r="C12" s="77">
        <v>0.08</v>
      </c>
      <c r="D12" s="77">
        <v>0.98</v>
      </c>
      <c r="E12" s="77">
        <v>3334.092</v>
      </c>
      <c r="F12" s="76"/>
      <c r="G12" s="77">
        <v>0</v>
      </c>
      <c r="H12" s="77">
        <v>0.02</v>
      </c>
      <c r="I12" s="77">
        <v>34.529</v>
      </c>
      <c r="J12" s="76"/>
      <c r="K12" s="77">
        <v>0</v>
      </c>
      <c r="L12" s="77">
        <v>0.005</v>
      </c>
      <c r="M12" s="77">
        <v>23.139</v>
      </c>
    </row>
    <row r="13" spans="2:13" ht="12">
      <c r="B13" s="72" t="s">
        <v>261</v>
      </c>
      <c r="C13" s="77">
        <v>387.546</v>
      </c>
      <c r="D13" s="77">
        <v>0.018</v>
      </c>
      <c r="E13" s="77">
        <v>2456.287</v>
      </c>
      <c r="F13" s="78"/>
      <c r="G13" s="77" t="s">
        <v>239</v>
      </c>
      <c r="H13" s="77">
        <v>0.334</v>
      </c>
      <c r="I13" s="77">
        <v>185.526</v>
      </c>
      <c r="J13" s="78"/>
      <c r="K13" s="77" t="s">
        <v>239</v>
      </c>
      <c r="L13" s="77">
        <v>0.056</v>
      </c>
      <c r="M13" s="77">
        <v>119.105</v>
      </c>
    </row>
    <row r="14" spans="2:13" ht="12">
      <c r="B14" s="72" t="s">
        <v>262</v>
      </c>
      <c r="C14" s="77">
        <v>3006.268</v>
      </c>
      <c r="D14" s="77" t="s">
        <v>239</v>
      </c>
      <c r="E14" s="77">
        <v>21.439</v>
      </c>
      <c r="F14" s="78"/>
      <c r="G14" s="77" t="s">
        <v>239</v>
      </c>
      <c r="H14" s="77" t="s">
        <v>239</v>
      </c>
      <c r="I14" s="77">
        <v>527.875</v>
      </c>
      <c r="J14" s="78"/>
      <c r="K14" s="77" t="s">
        <v>239</v>
      </c>
      <c r="L14" s="77" t="s">
        <v>239</v>
      </c>
      <c r="M14" s="77" t="s">
        <v>239</v>
      </c>
    </row>
    <row r="15" spans="2:13" ht="12">
      <c r="B15" s="72" t="s">
        <v>263</v>
      </c>
      <c r="C15" s="77">
        <v>849.319</v>
      </c>
      <c r="D15" s="77">
        <v>10020.12</v>
      </c>
      <c r="E15" s="77">
        <v>8131.138</v>
      </c>
      <c r="F15" s="78"/>
      <c r="G15" s="77">
        <v>205.982</v>
      </c>
      <c r="H15" s="77">
        <v>497.106</v>
      </c>
      <c r="I15" s="77">
        <v>138.072</v>
      </c>
      <c r="J15" s="78"/>
      <c r="K15" s="77">
        <v>1157.071</v>
      </c>
      <c r="L15" s="77">
        <v>1500.09</v>
      </c>
      <c r="M15" s="77">
        <v>7454.577</v>
      </c>
    </row>
    <row r="16" spans="2:13" ht="12">
      <c r="B16" s="72" t="s">
        <v>264</v>
      </c>
      <c r="C16" s="77">
        <v>0.012</v>
      </c>
      <c r="D16" s="77">
        <v>0</v>
      </c>
      <c r="E16" s="77">
        <v>372.566</v>
      </c>
      <c r="F16" s="78"/>
      <c r="G16" s="77">
        <v>2.456</v>
      </c>
      <c r="H16" s="77">
        <v>0</v>
      </c>
      <c r="I16" s="77">
        <v>5.358</v>
      </c>
      <c r="J16" s="78"/>
      <c r="K16" s="77">
        <v>0</v>
      </c>
      <c r="L16" s="77">
        <v>0</v>
      </c>
      <c r="M16" s="77">
        <v>14.994</v>
      </c>
    </row>
    <row r="17" spans="2:13" ht="12">
      <c r="B17" s="72" t="s">
        <v>268</v>
      </c>
      <c r="C17" s="77">
        <v>0</v>
      </c>
      <c r="D17" s="77">
        <v>0</v>
      </c>
      <c r="E17" s="77">
        <v>1844.984</v>
      </c>
      <c r="F17" s="78"/>
      <c r="G17" s="77">
        <v>0</v>
      </c>
      <c r="H17" s="77">
        <v>0.001</v>
      </c>
      <c r="I17" s="77">
        <v>1.439</v>
      </c>
      <c r="J17" s="78"/>
      <c r="K17" s="77">
        <v>0.15</v>
      </c>
      <c r="L17" s="77">
        <v>0</v>
      </c>
      <c r="M17" s="77">
        <v>1.376</v>
      </c>
    </row>
    <row r="18" spans="2:13" ht="12">
      <c r="B18" s="72" t="s">
        <v>265</v>
      </c>
      <c r="C18" s="77">
        <v>0</v>
      </c>
      <c r="D18" s="77">
        <v>0</v>
      </c>
      <c r="E18" s="77">
        <v>4404.998</v>
      </c>
      <c r="F18" s="78"/>
      <c r="G18" s="77">
        <v>0</v>
      </c>
      <c r="H18" s="77">
        <v>0.015</v>
      </c>
      <c r="I18" s="77">
        <v>82.594</v>
      </c>
      <c r="J18" s="78"/>
      <c r="K18" s="77">
        <v>0</v>
      </c>
      <c r="L18" s="77">
        <v>0</v>
      </c>
      <c r="M18" s="77">
        <v>400.74</v>
      </c>
    </row>
    <row r="19" spans="2:13" ht="12">
      <c r="B19" s="72" t="s">
        <v>266</v>
      </c>
      <c r="C19" s="77">
        <v>1661.375</v>
      </c>
      <c r="D19" s="77">
        <v>28.732</v>
      </c>
      <c r="E19" s="77">
        <v>13548.628</v>
      </c>
      <c r="F19" s="78"/>
      <c r="G19" s="77">
        <v>0</v>
      </c>
      <c r="H19" s="77">
        <v>0</v>
      </c>
      <c r="I19" s="77">
        <v>1771.698</v>
      </c>
      <c r="J19" s="78"/>
      <c r="K19" s="77">
        <v>0</v>
      </c>
      <c r="L19" s="77">
        <v>0</v>
      </c>
      <c r="M19" s="77">
        <v>877.762</v>
      </c>
    </row>
    <row r="20" spans="2:13" ht="12">
      <c r="B20" s="72" t="s">
        <v>267</v>
      </c>
      <c r="C20" s="77">
        <v>11098</v>
      </c>
      <c r="D20" s="77">
        <v>641</v>
      </c>
      <c r="E20" s="77">
        <v>10291</v>
      </c>
      <c r="F20" s="76"/>
      <c r="G20" s="75">
        <v>1071</v>
      </c>
      <c r="H20" s="75">
        <v>30</v>
      </c>
      <c r="I20" s="75">
        <v>8099</v>
      </c>
      <c r="J20" s="76"/>
      <c r="K20" s="75">
        <v>184</v>
      </c>
      <c r="L20" s="77">
        <v>0</v>
      </c>
      <c r="M20" s="75">
        <v>1411</v>
      </c>
    </row>
    <row r="21" spans="2:13" ht="12">
      <c r="B21" s="72" t="s">
        <v>269</v>
      </c>
      <c r="C21" s="77">
        <v>0</v>
      </c>
      <c r="D21" s="77">
        <v>3079.641</v>
      </c>
      <c r="E21" s="77">
        <v>17741.733</v>
      </c>
      <c r="F21" s="78"/>
      <c r="G21" s="77">
        <v>25.116</v>
      </c>
      <c r="H21" s="77">
        <v>86.451</v>
      </c>
      <c r="I21" s="77">
        <v>781.646</v>
      </c>
      <c r="J21" s="78"/>
      <c r="K21" s="77">
        <v>346.04</v>
      </c>
      <c r="L21" s="77">
        <v>727.547</v>
      </c>
      <c r="M21" s="77">
        <v>6552.984</v>
      </c>
    </row>
    <row r="22" spans="2:13" ht="12">
      <c r="B22" s="72" t="s">
        <v>270</v>
      </c>
      <c r="C22" s="77" t="s">
        <v>239</v>
      </c>
      <c r="D22" s="77">
        <v>0.015</v>
      </c>
      <c r="E22" s="77">
        <v>18.549</v>
      </c>
      <c r="F22" s="76"/>
      <c r="G22" s="77">
        <v>0.864</v>
      </c>
      <c r="H22" s="77">
        <v>0.027</v>
      </c>
      <c r="I22" s="77">
        <v>54.251</v>
      </c>
      <c r="J22" s="76"/>
      <c r="K22" s="77" t="s">
        <v>239</v>
      </c>
      <c r="L22" s="77" t="s">
        <v>239</v>
      </c>
      <c r="M22" s="77">
        <v>0.675</v>
      </c>
    </row>
    <row r="23" spans="2:13" ht="12">
      <c r="B23" s="72" t="s">
        <v>271</v>
      </c>
      <c r="C23" s="77" t="s">
        <v>239</v>
      </c>
      <c r="D23" s="77" t="s">
        <v>239</v>
      </c>
      <c r="E23" s="77">
        <v>593.667</v>
      </c>
      <c r="F23" s="78"/>
      <c r="G23" s="77" t="s">
        <v>239</v>
      </c>
      <c r="H23" s="77" t="s">
        <v>239</v>
      </c>
      <c r="I23" s="77">
        <v>1.953</v>
      </c>
      <c r="J23" s="78"/>
      <c r="K23" s="77" t="s">
        <v>239</v>
      </c>
      <c r="L23" s="77" t="s">
        <v>239</v>
      </c>
      <c r="M23" s="77" t="s">
        <v>239</v>
      </c>
    </row>
    <row r="24" spans="2:13" ht="12">
      <c r="B24" s="72" t="s">
        <v>272</v>
      </c>
      <c r="C24" s="77">
        <v>0</v>
      </c>
      <c r="D24" s="77">
        <v>0</v>
      </c>
      <c r="E24" s="77">
        <v>1134.567</v>
      </c>
      <c r="F24" s="78"/>
      <c r="G24" s="77">
        <v>0</v>
      </c>
      <c r="H24" s="77">
        <v>0.061</v>
      </c>
      <c r="I24" s="77">
        <v>0.564</v>
      </c>
      <c r="J24" s="78"/>
      <c r="K24" s="77">
        <v>0</v>
      </c>
      <c r="L24" s="77">
        <v>0</v>
      </c>
      <c r="M24" s="77">
        <v>26.181</v>
      </c>
    </row>
    <row r="25" spans="2:13" ht="12">
      <c r="B25" s="72" t="s">
        <v>273</v>
      </c>
      <c r="C25" s="77">
        <v>0</v>
      </c>
      <c r="D25" s="77">
        <v>123.98</v>
      </c>
      <c r="E25" s="77" t="s">
        <v>239</v>
      </c>
      <c r="F25" s="76"/>
      <c r="G25" s="77">
        <v>0</v>
      </c>
      <c r="H25" s="77">
        <v>0</v>
      </c>
      <c r="I25" s="77">
        <v>0</v>
      </c>
      <c r="J25" s="78"/>
      <c r="K25" s="77">
        <v>0</v>
      </c>
      <c r="L25" s="77">
        <v>8.645</v>
      </c>
      <c r="M25" s="77" t="s">
        <v>239</v>
      </c>
    </row>
    <row r="26" spans="2:13" ht="12">
      <c r="B26" s="72" t="s">
        <v>274</v>
      </c>
      <c r="C26" s="77">
        <v>142.024</v>
      </c>
      <c r="D26" s="77">
        <v>0.162</v>
      </c>
      <c r="E26" s="77">
        <v>2974.097</v>
      </c>
      <c r="F26" s="78"/>
      <c r="G26" s="77">
        <v>1.858</v>
      </c>
      <c r="H26" s="77">
        <v>0.146</v>
      </c>
      <c r="I26" s="77">
        <v>47.139</v>
      </c>
      <c r="J26" s="78"/>
      <c r="K26" s="77">
        <v>0.001</v>
      </c>
      <c r="L26" s="77">
        <v>0.018</v>
      </c>
      <c r="M26" s="77">
        <v>80.962</v>
      </c>
    </row>
    <row r="27" spans="2:13" ht="12">
      <c r="B27" s="72" t="s">
        <v>275</v>
      </c>
      <c r="C27" s="77">
        <v>0</v>
      </c>
      <c r="D27" s="77" t="s">
        <v>239</v>
      </c>
      <c r="E27" s="77">
        <v>219.629</v>
      </c>
      <c r="F27" s="78"/>
      <c r="G27" s="77">
        <v>0</v>
      </c>
      <c r="H27" s="77" t="s">
        <v>239</v>
      </c>
      <c r="I27" s="77">
        <v>11.463</v>
      </c>
      <c r="J27" s="78"/>
      <c r="K27" s="77">
        <v>0</v>
      </c>
      <c r="L27" s="77" t="s">
        <v>239</v>
      </c>
      <c r="M27" s="77">
        <v>1.709</v>
      </c>
    </row>
    <row r="28" spans="2:13" ht="12">
      <c r="B28" s="72" t="s">
        <v>276</v>
      </c>
      <c r="C28" s="77">
        <v>142.061</v>
      </c>
      <c r="D28" s="77">
        <v>5860.891</v>
      </c>
      <c r="E28" s="77">
        <v>648.951</v>
      </c>
      <c r="F28" s="78"/>
      <c r="G28" s="77">
        <v>11.35</v>
      </c>
      <c r="H28" s="77">
        <v>29.167</v>
      </c>
      <c r="I28" s="77">
        <v>11.213</v>
      </c>
      <c r="J28" s="76"/>
      <c r="K28" s="77">
        <v>45.333</v>
      </c>
      <c r="L28" s="77">
        <v>102.405</v>
      </c>
      <c r="M28" s="77">
        <v>296.559</v>
      </c>
    </row>
    <row r="29" spans="2:13" ht="12">
      <c r="B29" s="72" t="s">
        <v>277</v>
      </c>
      <c r="C29" s="77" t="s">
        <v>239</v>
      </c>
      <c r="D29" s="77">
        <v>1183.356</v>
      </c>
      <c r="E29" s="77">
        <v>399.723</v>
      </c>
      <c r="F29" s="78"/>
      <c r="G29" s="77">
        <v>0.05</v>
      </c>
      <c r="H29" s="77" t="s">
        <v>239</v>
      </c>
      <c r="I29" s="77">
        <v>0.012</v>
      </c>
      <c r="J29" s="78"/>
      <c r="K29" s="77">
        <v>155.55</v>
      </c>
      <c r="L29" s="77" t="s">
        <v>239</v>
      </c>
      <c r="M29" s="77">
        <v>181.877</v>
      </c>
    </row>
    <row r="30" spans="2:13" ht="12">
      <c r="B30" s="72" t="s">
        <v>278</v>
      </c>
      <c r="C30" s="77">
        <v>0.48</v>
      </c>
      <c r="D30" s="77">
        <v>43.872</v>
      </c>
      <c r="E30" s="77">
        <v>9240.43</v>
      </c>
      <c r="F30" s="78"/>
      <c r="G30" s="77">
        <v>3.47</v>
      </c>
      <c r="H30" s="77">
        <v>11.906</v>
      </c>
      <c r="I30" s="77">
        <v>59.348</v>
      </c>
      <c r="J30" s="78"/>
      <c r="K30" s="77">
        <v>26.352</v>
      </c>
      <c r="L30" s="77">
        <v>1.095</v>
      </c>
      <c r="M30" s="77">
        <v>387.063</v>
      </c>
    </row>
    <row r="31" spans="2:13" ht="12">
      <c r="B31" s="72" t="s">
        <v>279</v>
      </c>
      <c r="C31" s="77">
        <v>993.463</v>
      </c>
      <c r="D31" s="77">
        <v>0</v>
      </c>
      <c r="E31" s="75">
        <v>3297.365</v>
      </c>
      <c r="F31" s="76"/>
      <c r="G31" s="77">
        <v>0</v>
      </c>
      <c r="H31" s="77">
        <v>0</v>
      </c>
      <c r="I31" s="77">
        <v>54.466</v>
      </c>
      <c r="J31" s="76"/>
      <c r="K31" s="77">
        <v>0</v>
      </c>
      <c r="L31" s="77">
        <v>0</v>
      </c>
      <c r="M31" s="77">
        <v>81.806</v>
      </c>
    </row>
    <row r="32" spans="2:13" ht="12">
      <c r="B32" s="72" t="s">
        <v>287</v>
      </c>
      <c r="C32" s="77">
        <v>0</v>
      </c>
      <c r="D32" s="77">
        <v>0.002</v>
      </c>
      <c r="E32" s="77">
        <v>30.808</v>
      </c>
      <c r="F32" s="78"/>
      <c r="G32" s="77">
        <v>12.025</v>
      </c>
      <c r="H32" s="77">
        <v>0.001</v>
      </c>
      <c r="I32" s="77">
        <v>617.241</v>
      </c>
      <c r="J32" s="78"/>
      <c r="K32" s="77">
        <v>0</v>
      </c>
      <c r="L32" s="77">
        <v>0</v>
      </c>
      <c r="M32" s="77">
        <v>7.686</v>
      </c>
    </row>
    <row r="33" spans="2:13" ht="12">
      <c r="B33" s="72" t="s">
        <v>280</v>
      </c>
      <c r="C33" s="77" t="s">
        <v>239</v>
      </c>
      <c r="D33" s="77" t="s">
        <v>239</v>
      </c>
      <c r="E33" s="77">
        <v>593.206</v>
      </c>
      <c r="F33" s="78"/>
      <c r="G33" s="77" t="s">
        <v>239</v>
      </c>
      <c r="H33" s="77" t="s">
        <v>239</v>
      </c>
      <c r="I33" s="77">
        <v>12.037</v>
      </c>
      <c r="J33" s="78"/>
      <c r="K33" s="77" t="s">
        <v>239</v>
      </c>
      <c r="L33" s="77" t="s">
        <v>239</v>
      </c>
      <c r="M33" s="77">
        <v>18.883</v>
      </c>
    </row>
    <row r="34" spans="2:13" ht="12">
      <c r="B34" s="72" t="s">
        <v>281</v>
      </c>
      <c r="C34" s="77">
        <v>0.01</v>
      </c>
      <c r="D34" s="77">
        <v>2.34</v>
      </c>
      <c r="E34" s="77">
        <v>288.85</v>
      </c>
      <c r="F34" s="78"/>
      <c r="G34" s="77">
        <v>0.24</v>
      </c>
      <c r="H34" s="77">
        <v>1.15</v>
      </c>
      <c r="I34" s="77">
        <v>23.55</v>
      </c>
      <c r="J34" s="78"/>
      <c r="K34" s="77">
        <v>2.4</v>
      </c>
      <c r="L34" s="77">
        <v>0.79</v>
      </c>
      <c r="M34" s="77">
        <v>35.07</v>
      </c>
    </row>
    <row r="35" spans="2:13" ht="12">
      <c r="B35" s="72" t="s">
        <v>282</v>
      </c>
      <c r="C35" s="77">
        <v>46.995</v>
      </c>
      <c r="D35" s="77">
        <v>48.696</v>
      </c>
      <c r="E35" s="77">
        <v>1377.5</v>
      </c>
      <c r="F35" s="78"/>
      <c r="G35" s="77">
        <v>55.751</v>
      </c>
      <c r="H35" s="77">
        <v>0.01</v>
      </c>
      <c r="I35" s="77">
        <v>110.779</v>
      </c>
      <c r="J35" s="78"/>
      <c r="K35" s="77">
        <v>21.075</v>
      </c>
      <c r="L35" s="77">
        <v>0.257</v>
      </c>
      <c r="M35" s="77">
        <v>72.015</v>
      </c>
    </row>
    <row r="36" spans="2:13" ht="12">
      <c r="B36" s="72" t="s">
        <v>283</v>
      </c>
      <c r="C36" s="77">
        <v>1959.345</v>
      </c>
      <c r="D36" s="77">
        <v>0</v>
      </c>
      <c r="E36" s="77">
        <v>347.583</v>
      </c>
      <c r="F36" s="78"/>
      <c r="G36" s="77">
        <v>642.658</v>
      </c>
      <c r="H36" s="77">
        <v>0</v>
      </c>
      <c r="I36" s="77">
        <v>385.618</v>
      </c>
      <c r="J36" s="78"/>
      <c r="K36" s="77">
        <v>204.349</v>
      </c>
      <c r="L36" s="77">
        <v>0</v>
      </c>
      <c r="M36" s="77">
        <v>477.942</v>
      </c>
    </row>
    <row r="37" spans="2:14" ht="12">
      <c r="B37" s="72" t="s">
        <v>284</v>
      </c>
      <c r="C37" s="78">
        <v>3567.51</v>
      </c>
      <c r="D37" s="78">
        <v>94.719</v>
      </c>
      <c r="E37" s="78">
        <v>24666.536</v>
      </c>
      <c r="F37" s="78"/>
      <c r="G37" s="78">
        <v>0</v>
      </c>
      <c r="H37" s="78">
        <v>26.744</v>
      </c>
      <c r="I37" s="78">
        <v>25194.679</v>
      </c>
      <c r="J37" s="78"/>
      <c r="K37" s="78">
        <v>0</v>
      </c>
      <c r="L37" s="78">
        <v>0</v>
      </c>
      <c r="M37" s="78">
        <v>497.36</v>
      </c>
      <c r="N37" s="7"/>
    </row>
    <row r="38" spans="1:14" ht="12">
      <c r="A38" s="35"/>
      <c r="B38" s="100" t="s">
        <v>286</v>
      </c>
      <c r="C38" s="95">
        <v>10.176</v>
      </c>
      <c r="D38" s="95">
        <v>9.513</v>
      </c>
      <c r="E38" s="95">
        <v>1882.181</v>
      </c>
      <c r="F38" s="95"/>
      <c r="G38" s="95">
        <v>0.274</v>
      </c>
      <c r="H38" s="95">
        <v>0.013</v>
      </c>
      <c r="I38" s="95">
        <v>9.939</v>
      </c>
      <c r="J38" s="95"/>
      <c r="K38" s="95">
        <v>0</v>
      </c>
      <c r="L38" s="95">
        <v>0</v>
      </c>
      <c r="M38" s="95">
        <v>7.699</v>
      </c>
      <c r="N38" s="35"/>
    </row>
    <row r="39" spans="2:14" ht="12">
      <c r="B39" s="72" t="s">
        <v>23</v>
      </c>
      <c r="C39" s="78">
        <v>0</v>
      </c>
      <c r="D39" s="78">
        <v>0</v>
      </c>
      <c r="E39" s="78">
        <v>24979.257</v>
      </c>
      <c r="F39" s="78"/>
      <c r="G39" s="78">
        <v>0</v>
      </c>
      <c r="H39" s="78">
        <v>0.014</v>
      </c>
      <c r="I39" s="78">
        <v>3.712</v>
      </c>
      <c r="J39" s="78"/>
      <c r="K39" s="78">
        <v>0</v>
      </c>
      <c r="L39" s="78">
        <v>0</v>
      </c>
      <c r="M39" s="78">
        <v>16.71</v>
      </c>
      <c r="N39" s="7"/>
    </row>
    <row r="40" spans="1:14" ht="12">
      <c r="A40" s="35"/>
      <c r="B40" s="100" t="s">
        <v>291</v>
      </c>
      <c r="C40" s="95">
        <v>10</v>
      </c>
      <c r="D40" s="95">
        <v>10</v>
      </c>
      <c r="E40" s="95">
        <v>72</v>
      </c>
      <c r="F40" s="95"/>
      <c r="G40" s="105">
        <v>1</v>
      </c>
      <c r="H40" s="105">
        <v>1</v>
      </c>
      <c r="I40" s="105">
        <v>13</v>
      </c>
      <c r="J40" s="106"/>
      <c r="K40" s="95" t="s">
        <v>239</v>
      </c>
      <c r="L40" s="95" t="s">
        <v>239</v>
      </c>
      <c r="M40" s="95">
        <v>0</v>
      </c>
      <c r="N40" s="35"/>
    </row>
    <row r="41" spans="1:14" ht="12">
      <c r="A41" s="31"/>
      <c r="B41" s="102" t="s">
        <v>288</v>
      </c>
      <c r="C41" s="103">
        <v>512.407</v>
      </c>
      <c r="D41" s="103">
        <v>170.063</v>
      </c>
      <c r="E41" s="103">
        <v>528.08</v>
      </c>
      <c r="F41" s="104"/>
      <c r="G41" s="103">
        <v>77.203</v>
      </c>
      <c r="H41" s="103">
        <v>39.159</v>
      </c>
      <c r="I41" s="103">
        <v>733.916</v>
      </c>
      <c r="J41" s="104"/>
      <c r="K41" s="96" t="s">
        <v>239</v>
      </c>
      <c r="L41" s="96" t="s">
        <v>239</v>
      </c>
      <c r="M41" s="96" t="s">
        <v>239</v>
      </c>
      <c r="N41" s="31"/>
    </row>
    <row r="43" ht="12">
      <c r="B43" s="7" t="s">
        <v>302</v>
      </c>
    </row>
  </sheetData>
  <mergeCells count="3">
    <mergeCell ref="C9:E9"/>
    <mergeCell ref="G9:I9"/>
    <mergeCell ref="K9:M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31"/>
  <dimension ref="A1:O42"/>
  <sheetViews>
    <sheetView showGridLines="0" workbookViewId="0" topLeftCell="A1">
      <selection activeCell="A1" sqref="A1"/>
    </sheetView>
  </sheetViews>
  <sheetFormatPr defaultColWidth="9.140625" defaultRowHeight="12.75"/>
  <cols>
    <col min="1" max="1" width="1.7109375" style="73" customWidth="1"/>
    <col min="2" max="2" width="16.421875" style="73" customWidth="1"/>
    <col min="3" max="9" width="11.00390625" style="73" customWidth="1"/>
    <col min="10" max="10" width="1.7109375" style="73" customWidth="1"/>
    <col min="11" max="16384" width="9.140625" style="73" customWidth="1"/>
  </cols>
  <sheetData>
    <row r="1" spans="1:15" s="70" customFormat="1" ht="12.75">
      <c r="A1" s="3"/>
      <c r="B1" s="3"/>
      <c r="C1" s="3"/>
      <c r="D1" s="3"/>
      <c r="E1" s="3"/>
      <c r="F1" s="3"/>
      <c r="G1" s="3"/>
      <c r="H1" s="3"/>
      <c r="I1" s="3"/>
      <c r="J1" s="3"/>
      <c r="K1" s="3"/>
      <c r="L1" s="3"/>
      <c r="M1" s="3"/>
      <c r="N1" s="3"/>
      <c r="O1" s="3"/>
    </row>
    <row r="2" spans="1:2" s="71" customFormat="1" ht="12.75">
      <c r="A2" s="70"/>
      <c r="B2" s="7" t="s">
        <v>289</v>
      </c>
    </row>
    <row r="3" s="71" customFormat="1" ht="12.75">
      <c r="B3" s="7" t="s">
        <v>290</v>
      </c>
    </row>
    <row r="4" s="71" customFormat="1" ht="12.75">
      <c r="B4" s="7" t="s">
        <v>242</v>
      </c>
    </row>
    <row r="5" s="71" customFormat="1" ht="12.75">
      <c r="B5" s="7"/>
    </row>
    <row r="6" s="71" customFormat="1" ht="12.75">
      <c r="B6" s="7" t="s">
        <v>125</v>
      </c>
    </row>
    <row r="7" s="71" customFormat="1" ht="12.75">
      <c r="B7" s="7" t="s">
        <v>26</v>
      </c>
    </row>
    <row r="9" spans="2:9" s="71" customFormat="1" ht="36">
      <c r="B9" s="109"/>
      <c r="C9" s="24" t="s">
        <v>86</v>
      </c>
      <c r="D9" s="24" t="s">
        <v>126</v>
      </c>
      <c r="E9" s="24" t="s">
        <v>127</v>
      </c>
      <c r="F9" s="24" t="s">
        <v>128</v>
      </c>
      <c r="G9" s="24" t="s">
        <v>129</v>
      </c>
      <c r="H9" s="24" t="s">
        <v>130</v>
      </c>
      <c r="I9" s="24" t="s">
        <v>131</v>
      </c>
    </row>
    <row r="10" spans="1:10" s="71" customFormat="1" ht="12.75">
      <c r="A10" s="100"/>
      <c r="B10" s="100" t="s">
        <v>260</v>
      </c>
      <c r="C10" s="88" t="s">
        <v>239</v>
      </c>
      <c r="D10" s="88" t="s">
        <v>239</v>
      </c>
      <c r="E10" s="88" t="s">
        <v>239</v>
      </c>
      <c r="F10" s="88" t="s">
        <v>239</v>
      </c>
      <c r="G10" s="88" t="s">
        <v>239</v>
      </c>
      <c r="H10" s="88" t="s">
        <v>239</v>
      </c>
      <c r="I10" s="88" t="s">
        <v>239</v>
      </c>
      <c r="J10" s="107"/>
    </row>
    <row r="11" spans="1:9" s="71" customFormat="1" ht="12.75">
      <c r="A11" s="72"/>
      <c r="B11" s="72" t="s">
        <v>285</v>
      </c>
      <c r="C11" s="78">
        <v>1179.686</v>
      </c>
      <c r="D11" s="78">
        <v>4.551</v>
      </c>
      <c r="E11" s="78">
        <v>169.417</v>
      </c>
      <c r="F11" s="78">
        <v>1.776</v>
      </c>
      <c r="G11" s="78">
        <v>8.173</v>
      </c>
      <c r="H11" s="78">
        <v>0</v>
      </c>
      <c r="I11" s="78">
        <v>3.733</v>
      </c>
    </row>
    <row r="12" spans="1:9" s="71" customFormat="1" ht="12.75">
      <c r="A12" s="72"/>
      <c r="B12" s="72" t="s">
        <v>261</v>
      </c>
      <c r="C12" s="78">
        <v>1057.583</v>
      </c>
      <c r="D12" s="78">
        <v>154.605</v>
      </c>
      <c r="E12" s="78">
        <v>151.888</v>
      </c>
      <c r="F12" s="78">
        <v>27.28</v>
      </c>
      <c r="G12" s="78">
        <v>66.029</v>
      </c>
      <c r="H12" s="78">
        <v>225.978</v>
      </c>
      <c r="I12" s="78">
        <v>28.035</v>
      </c>
    </row>
    <row r="13" spans="1:9" s="71" customFormat="1" ht="12.75">
      <c r="A13" s="72"/>
      <c r="B13" s="72" t="s">
        <v>262</v>
      </c>
      <c r="C13" s="78">
        <v>605.675</v>
      </c>
      <c r="D13" s="78">
        <v>140.472</v>
      </c>
      <c r="E13" s="78">
        <v>676.641</v>
      </c>
      <c r="F13" s="78">
        <v>76.228</v>
      </c>
      <c r="G13" s="78">
        <v>53.997</v>
      </c>
      <c r="H13" s="78">
        <v>721.093</v>
      </c>
      <c r="I13" s="78" t="s">
        <v>239</v>
      </c>
    </row>
    <row r="14" spans="1:9" s="71" customFormat="1" ht="12.75">
      <c r="A14" s="72"/>
      <c r="B14" s="72" t="s">
        <v>263</v>
      </c>
      <c r="C14" s="78">
        <v>6990.341</v>
      </c>
      <c r="D14" s="78">
        <v>2161.854</v>
      </c>
      <c r="E14" s="78">
        <v>6054.436</v>
      </c>
      <c r="F14" s="78">
        <v>178.757</v>
      </c>
      <c r="G14" s="78">
        <v>518.157</v>
      </c>
      <c r="H14" s="78">
        <v>2221.251</v>
      </c>
      <c r="I14" s="78">
        <v>108.827</v>
      </c>
    </row>
    <row r="15" spans="1:9" s="71" customFormat="1" ht="12.75">
      <c r="A15" s="72"/>
      <c r="B15" s="72" t="s">
        <v>264</v>
      </c>
      <c r="C15" s="78">
        <v>14.686</v>
      </c>
      <c r="D15" s="78">
        <v>16.289</v>
      </c>
      <c r="E15" s="78">
        <v>0</v>
      </c>
      <c r="F15" s="78">
        <v>0.376</v>
      </c>
      <c r="G15" s="78">
        <v>3.627</v>
      </c>
      <c r="H15" s="78">
        <v>180.249</v>
      </c>
      <c r="I15" s="78">
        <v>0.351</v>
      </c>
    </row>
    <row r="16" spans="1:9" s="71" customFormat="1" ht="12.75">
      <c r="A16" s="72"/>
      <c r="B16" s="72" t="s">
        <v>268</v>
      </c>
      <c r="C16" s="78">
        <v>11.099</v>
      </c>
      <c r="D16" s="78">
        <v>3.124</v>
      </c>
      <c r="E16" s="78">
        <v>118.427</v>
      </c>
      <c r="F16" s="78">
        <v>0.036</v>
      </c>
      <c r="G16" s="78">
        <v>9.632</v>
      </c>
      <c r="H16" s="78">
        <v>155.017</v>
      </c>
      <c r="I16" s="78">
        <v>10.677</v>
      </c>
    </row>
    <row r="17" spans="1:9" s="71" customFormat="1" ht="12.75">
      <c r="A17" s="72"/>
      <c r="B17" s="72" t="s">
        <v>265</v>
      </c>
      <c r="C17" s="78">
        <v>2324.339</v>
      </c>
      <c r="D17" s="78">
        <v>64</v>
      </c>
      <c r="E17" s="78">
        <v>263</v>
      </c>
      <c r="F17" s="78">
        <v>2.5</v>
      </c>
      <c r="G17" s="78">
        <v>4</v>
      </c>
      <c r="H17" s="78">
        <v>24</v>
      </c>
      <c r="I17" s="78">
        <v>4.351</v>
      </c>
    </row>
    <row r="18" spans="1:9" s="71" customFormat="1" ht="12.75">
      <c r="A18" s="72"/>
      <c r="B18" s="72" t="s">
        <v>266</v>
      </c>
      <c r="C18" s="78">
        <v>4952.692</v>
      </c>
      <c r="D18" s="78">
        <v>1334.926</v>
      </c>
      <c r="E18" s="78">
        <v>2217.492</v>
      </c>
      <c r="F18" s="78">
        <v>332.085</v>
      </c>
      <c r="G18" s="78">
        <v>2646.173</v>
      </c>
      <c r="H18" s="78">
        <v>278.626</v>
      </c>
      <c r="I18" s="78">
        <v>126.81</v>
      </c>
    </row>
    <row r="19" spans="1:9" ht="12.75">
      <c r="A19" s="72"/>
      <c r="B19" s="72" t="s">
        <v>267</v>
      </c>
      <c r="C19" s="101">
        <v>17210</v>
      </c>
      <c r="D19" s="101">
        <v>2000</v>
      </c>
      <c r="E19" s="101">
        <v>7550</v>
      </c>
      <c r="F19" s="101">
        <v>268</v>
      </c>
      <c r="G19" s="101">
        <v>380</v>
      </c>
      <c r="H19" s="101">
        <v>4261</v>
      </c>
      <c r="I19" s="101">
        <v>302</v>
      </c>
    </row>
    <row r="20" spans="1:9" s="71" customFormat="1" ht="12.75">
      <c r="A20" s="72"/>
      <c r="B20" s="72" t="s">
        <v>269</v>
      </c>
      <c r="C20" s="78">
        <v>6980.801</v>
      </c>
      <c r="D20" s="78">
        <v>1429.435</v>
      </c>
      <c r="E20" s="78">
        <v>3334.91</v>
      </c>
      <c r="F20" s="78">
        <v>49.16</v>
      </c>
      <c r="G20" s="78">
        <v>958.691</v>
      </c>
      <c r="H20" s="78">
        <v>4247.559</v>
      </c>
      <c r="I20" s="78">
        <v>243.845</v>
      </c>
    </row>
    <row r="21" spans="1:9" s="71" customFormat="1" ht="12.75">
      <c r="A21" s="72"/>
      <c r="B21" s="72" t="s">
        <v>270</v>
      </c>
      <c r="C21" s="78">
        <v>19.946</v>
      </c>
      <c r="D21" s="78">
        <v>0.1</v>
      </c>
      <c r="E21" s="78">
        <v>5.62</v>
      </c>
      <c r="F21" s="78">
        <v>0.004</v>
      </c>
      <c r="G21" s="78">
        <v>10.128</v>
      </c>
      <c r="H21" s="78">
        <v>0.233</v>
      </c>
      <c r="I21" s="78">
        <v>0</v>
      </c>
    </row>
    <row r="22" spans="1:9" s="71" customFormat="1" ht="12.75">
      <c r="A22" s="72"/>
      <c r="B22" s="72" t="s">
        <v>271</v>
      </c>
      <c r="C22" s="78">
        <v>3.709</v>
      </c>
      <c r="D22" s="78">
        <v>0.76</v>
      </c>
      <c r="E22" s="78">
        <v>15.083</v>
      </c>
      <c r="F22" s="78" t="s">
        <v>239</v>
      </c>
      <c r="G22" s="78" t="s">
        <v>239</v>
      </c>
      <c r="H22" s="78">
        <v>1.835</v>
      </c>
      <c r="I22" s="78" t="s">
        <v>239</v>
      </c>
    </row>
    <row r="23" spans="1:9" s="71" customFormat="1" ht="12.75">
      <c r="A23" s="72"/>
      <c r="B23" s="72" t="s">
        <v>272</v>
      </c>
      <c r="C23" s="78">
        <v>14.001</v>
      </c>
      <c r="D23" s="78">
        <v>29.746</v>
      </c>
      <c r="E23" s="78">
        <v>67.688</v>
      </c>
      <c r="F23" s="78">
        <v>1.545</v>
      </c>
      <c r="G23" s="78">
        <v>8.333</v>
      </c>
      <c r="H23" s="78">
        <v>16.981</v>
      </c>
      <c r="I23" s="78">
        <v>1.517</v>
      </c>
    </row>
    <row r="24" spans="1:9" s="71" customFormat="1" ht="12.75">
      <c r="A24" s="72"/>
      <c r="B24" s="72" t="s">
        <v>273</v>
      </c>
      <c r="C24" s="78" t="s">
        <v>239</v>
      </c>
      <c r="D24" s="78">
        <v>0</v>
      </c>
      <c r="E24" s="78">
        <v>0</v>
      </c>
      <c r="F24" s="78">
        <v>0</v>
      </c>
      <c r="G24" s="78" t="s">
        <v>239</v>
      </c>
      <c r="H24" s="78" t="s">
        <v>239</v>
      </c>
      <c r="I24" s="78">
        <v>0</v>
      </c>
    </row>
    <row r="25" spans="1:9" s="71" customFormat="1" ht="12.75">
      <c r="A25" s="72"/>
      <c r="B25" s="72" t="s">
        <v>274</v>
      </c>
      <c r="C25" s="78">
        <v>577.208</v>
      </c>
      <c r="D25" s="78">
        <v>17.623</v>
      </c>
      <c r="E25" s="78">
        <v>286.671</v>
      </c>
      <c r="F25" s="78">
        <v>23.091</v>
      </c>
      <c r="G25" s="78">
        <v>23.251</v>
      </c>
      <c r="H25" s="78">
        <v>182.882</v>
      </c>
      <c r="I25" s="78">
        <v>2.275</v>
      </c>
    </row>
    <row r="26" spans="1:9" s="71" customFormat="1" ht="12.75">
      <c r="A26" s="72"/>
      <c r="B26" s="72" t="s">
        <v>275</v>
      </c>
      <c r="C26" s="78">
        <v>0.116</v>
      </c>
      <c r="D26" s="78">
        <v>0.318</v>
      </c>
      <c r="E26" s="78">
        <v>1.921</v>
      </c>
      <c r="F26" s="78">
        <v>0.962</v>
      </c>
      <c r="G26" s="78">
        <v>0.181</v>
      </c>
      <c r="H26" s="78">
        <v>0.521</v>
      </c>
      <c r="I26" s="78">
        <v>0</v>
      </c>
    </row>
    <row r="27" spans="1:9" s="71" customFormat="1" ht="12.75">
      <c r="A27" s="72"/>
      <c r="B27" s="72" t="s">
        <v>276</v>
      </c>
      <c r="C27" s="78">
        <v>1344.069</v>
      </c>
      <c r="D27" s="78">
        <v>453.475</v>
      </c>
      <c r="E27" s="78">
        <v>2666.727</v>
      </c>
      <c r="F27" s="78">
        <v>71.316</v>
      </c>
      <c r="G27" s="78">
        <v>251.438</v>
      </c>
      <c r="H27" s="78">
        <v>1208.897</v>
      </c>
      <c r="I27" s="78">
        <v>78.391</v>
      </c>
    </row>
    <row r="28" spans="1:9" s="71" customFormat="1" ht="12.75">
      <c r="A28" s="72"/>
      <c r="B28" s="72" t="s">
        <v>277</v>
      </c>
      <c r="C28" s="78">
        <v>1615.421</v>
      </c>
      <c r="D28" s="78">
        <v>251.032</v>
      </c>
      <c r="E28" s="78">
        <v>1155.896</v>
      </c>
      <c r="F28" s="78">
        <v>21.12</v>
      </c>
      <c r="G28" s="78">
        <v>348.86</v>
      </c>
      <c r="H28" s="78">
        <v>2935.244</v>
      </c>
      <c r="I28" s="78">
        <v>120.247</v>
      </c>
    </row>
    <row r="29" spans="1:9" s="71" customFormat="1" ht="12.75">
      <c r="A29" s="72"/>
      <c r="B29" s="72" t="s">
        <v>278</v>
      </c>
      <c r="C29" s="78">
        <v>6445.659</v>
      </c>
      <c r="D29" s="78">
        <v>488.599</v>
      </c>
      <c r="E29" s="78">
        <v>1156.89</v>
      </c>
      <c r="F29" s="78">
        <v>68.254</v>
      </c>
      <c r="G29" s="78">
        <v>278.623</v>
      </c>
      <c r="H29" s="78">
        <v>930.028</v>
      </c>
      <c r="I29" s="78">
        <v>110.642</v>
      </c>
    </row>
    <row r="30" spans="1:9" ht="12.75">
      <c r="A30" s="72"/>
      <c r="B30" s="72" t="s">
        <v>279</v>
      </c>
      <c r="C30" s="78">
        <v>558.015</v>
      </c>
      <c r="D30" s="78">
        <v>236.963</v>
      </c>
      <c r="E30" s="78">
        <v>345.168</v>
      </c>
      <c r="F30" s="78">
        <v>43.237</v>
      </c>
      <c r="G30" s="78">
        <v>97.877</v>
      </c>
      <c r="H30" s="78">
        <v>1109.364</v>
      </c>
      <c r="I30" s="78">
        <v>55.958</v>
      </c>
    </row>
    <row r="31" spans="1:9" s="71" customFormat="1" ht="12.75">
      <c r="A31" s="72"/>
      <c r="B31" s="72" t="s">
        <v>287</v>
      </c>
      <c r="C31" s="78">
        <v>4076.733</v>
      </c>
      <c r="D31" s="78">
        <v>76.1</v>
      </c>
      <c r="E31" s="78">
        <v>343.848</v>
      </c>
      <c r="F31" s="78">
        <v>1.795</v>
      </c>
      <c r="G31" s="78">
        <v>11.509</v>
      </c>
      <c r="H31" s="78">
        <v>79.666</v>
      </c>
      <c r="I31" s="78">
        <v>4.098</v>
      </c>
    </row>
    <row r="32" spans="1:9" s="71" customFormat="1" ht="12.75">
      <c r="A32" s="72"/>
      <c r="B32" s="72" t="s">
        <v>280</v>
      </c>
      <c r="C32" s="78">
        <v>163.177</v>
      </c>
      <c r="D32" s="78" t="s">
        <v>239</v>
      </c>
      <c r="E32" s="78" t="s">
        <v>239</v>
      </c>
      <c r="F32" s="78">
        <v>2.905</v>
      </c>
      <c r="G32" s="78">
        <v>12.193</v>
      </c>
      <c r="H32" s="78" t="s">
        <v>239</v>
      </c>
      <c r="I32" s="78" t="s">
        <v>239</v>
      </c>
    </row>
    <row r="33" spans="1:9" s="71" customFormat="1" ht="12.75">
      <c r="A33" s="72"/>
      <c r="B33" s="72" t="s">
        <v>281</v>
      </c>
      <c r="C33" s="78">
        <v>910.27</v>
      </c>
      <c r="D33" s="78">
        <v>19.45</v>
      </c>
      <c r="E33" s="78">
        <v>44.96</v>
      </c>
      <c r="F33" s="78">
        <v>8.69</v>
      </c>
      <c r="G33" s="78">
        <v>24.31</v>
      </c>
      <c r="H33" s="78">
        <v>125.65</v>
      </c>
      <c r="I33" s="78">
        <v>9.77</v>
      </c>
    </row>
    <row r="34" spans="1:9" s="71" customFormat="1" ht="12.75">
      <c r="A34" s="72"/>
      <c r="B34" s="72" t="s">
        <v>282</v>
      </c>
      <c r="C34" s="78">
        <v>1108.009</v>
      </c>
      <c r="D34" s="78">
        <v>165.216</v>
      </c>
      <c r="E34" s="78">
        <v>423.69</v>
      </c>
      <c r="F34" s="78">
        <v>37.24</v>
      </c>
      <c r="G34" s="78">
        <v>1.386</v>
      </c>
      <c r="H34" s="78">
        <v>3472</v>
      </c>
      <c r="I34" s="78">
        <v>0.088</v>
      </c>
    </row>
    <row r="35" spans="1:9" s="71" customFormat="1" ht="12.75">
      <c r="A35" s="72"/>
      <c r="B35" s="72" t="s">
        <v>283</v>
      </c>
      <c r="C35" s="78">
        <v>1589.574</v>
      </c>
      <c r="D35" s="78">
        <v>92.72</v>
      </c>
      <c r="E35" s="78">
        <v>1677.051</v>
      </c>
      <c r="F35" s="78" t="s">
        <v>239</v>
      </c>
      <c r="G35" s="78">
        <v>7.523</v>
      </c>
      <c r="H35" s="78">
        <v>4948.486</v>
      </c>
      <c r="I35" s="78">
        <v>0</v>
      </c>
    </row>
    <row r="36" spans="1:9" s="71" customFormat="1" ht="12.75">
      <c r="A36" s="72"/>
      <c r="B36" s="72" t="s">
        <v>284</v>
      </c>
      <c r="C36" s="78">
        <v>4396.637</v>
      </c>
      <c r="D36" s="78">
        <v>1930.766</v>
      </c>
      <c r="E36" s="78">
        <v>6890.963</v>
      </c>
      <c r="F36" s="78">
        <v>141.74</v>
      </c>
      <c r="G36" s="78">
        <v>1479.02</v>
      </c>
      <c r="H36" s="78">
        <v>2715.333</v>
      </c>
      <c r="I36" s="78">
        <v>284.157</v>
      </c>
    </row>
    <row r="37" spans="1:10" s="71" customFormat="1" ht="12.75">
      <c r="A37" s="100"/>
      <c r="B37" s="100" t="s">
        <v>286</v>
      </c>
      <c r="C37" s="95">
        <v>15.559</v>
      </c>
      <c r="D37" s="95">
        <v>12.894</v>
      </c>
      <c r="E37" s="95">
        <v>3.971</v>
      </c>
      <c r="F37" s="95">
        <v>0.63</v>
      </c>
      <c r="G37" s="95">
        <v>3.158</v>
      </c>
      <c r="H37" s="95">
        <v>35.372</v>
      </c>
      <c r="I37" s="95">
        <v>0.063</v>
      </c>
      <c r="J37" s="107"/>
    </row>
    <row r="38" spans="1:9" s="71" customFormat="1" ht="12.75">
      <c r="A38" s="72"/>
      <c r="B38" s="72" t="s">
        <v>23</v>
      </c>
      <c r="C38" s="78">
        <v>1995.144</v>
      </c>
      <c r="D38" s="78">
        <v>26.647</v>
      </c>
      <c r="E38" s="78">
        <v>416.956</v>
      </c>
      <c r="F38" s="78">
        <v>2.327</v>
      </c>
      <c r="G38" s="78">
        <v>134.647</v>
      </c>
      <c r="H38" s="78">
        <v>77.872</v>
      </c>
      <c r="I38" s="78">
        <v>212.244</v>
      </c>
    </row>
    <row r="39" spans="1:10" s="71" customFormat="1" ht="12.75">
      <c r="A39" s="100"/>
      <c r="B39" s="100" t="s">
        <v>291</v>
      </c>
      <c r="C39" s="95">
        <v>0</v>
      </c>
      <c r="D39" s="105">
        <v>5.5</v>
      </c>
      <c r="E39" s="105">
        <v>7.5</v>
      </c>
      <c r="F39" s="105">
        <v>4</v>
      </c>
      <c r="G39" s="95">
        <v>1.7</v>
      </c>
      <c r="H39" s="95">
        <v>23</v>
      </c>
      <c r="I39" s="95">
        <v>1</v>
      </c>
      <c r="J39" s="107"/>
    </row>
    <row r="40" spans="1:10" ht="12.75">
      <c r="A40" s="102"/>
      <c r="B40" s="102" t="s">
        <v>288</v>
      </c>
      <c r="C40" s="103">
        <v>728.483</v>
      </c>
      <c r="D40" s="103">
        <v>70.25</v>
      </c>
      <c r="E40" s="103">
        <v>531.163</v>
      </c>
      <c r="F40" s="103">
        <v>37.72</v>
      </c>
      <c r="G40" s="103">
        <v>24.628</v>
      </c>
      <c r="H40" s="103">
        <v>384.062</v>
      </c>
      <c r="I40" s="103">
        <v>11.005</v>
      </c>
      <c r="J40" s="108"/>
    </row>
    <row r="42" ht="12.75">
      <c r="B42" s="7" t="s">
        <v>302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3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7"/>
  <dimension ref="A1:Q14"/>
  <sheetViews>
    <sheetView workbookViewId="0" topLeftCell="A1">
      <selection activeCell="A1" sqref="A1"/>
    </sheetView>
  </sheetViews>
  <sheetFormatPr defaultColWidth="9.140625" defaultRowHeight="12.75"/>
  <cols>
    <col min="1" max="1" width="9.140625" style="66" customWidth="1"/>
    <col min="2" max="2" width="33.421875" style="66" customWidth="1"/>
    <col min="3" max="3" width="11.421875" style="66" bestFit="1" customWidth="1"/>
    <col min="4" max="16384" width="9.140625" style="66" customWidth="1"/>
  </cols>
  <sheetData>
    <row r="1" ht="12.75">
      <c r="A1" s="97"/>
    </row>
    <row r="2" ht="12.75">
      <c r="B2" s="11" t="s">
        <v>289</v>
      </c>
    </row>
    <row r="3" ht="12.75">
      <c r="B3" s="11" t="s">
        <v>290</v>
      </c>
    </row>
    <row r="4" ht="12.75">
      <c r="B4" s="11" t="s">
        <v>200</v>
      </c>
    </row>
    <row r="5" ht="12.75">
      <c r="B5" s="11"/>
    </row>
    <row r="6" ht="12.75">
      <c r="B6" s="11" t="s">
        <v>119</v>
      </c>
    </row>
    <row r="7" ht="12.75">
      <c r="B7" s="11" t="s">
        <v>97</v>
      </c>
    </row>
    <row r="8" ht="12.75"/>
    <row r="9" spans="2:17" ht="12.75">
      <c r="B9" s="9"/>
      <c r="C9" s="10">
        <v>1990</v>
      </c>
      <c r="D9" s="10">
        <f>+C9+1</f>
        <v>1991</v>
      </c>
      <c r="E9" s="10">
        <f aca="true" t="shared" si="0" ref="E9:Q9">+D9+1</f>
        <v>1992</v>
      </c>
      <c r="F9" s="10">
        <f t="shared" si="0"/>
        <v>1993</v>
      </c>
      <c r="G9" s="10">
        <f t="shared" si="0"/>
        <v>1994</v>
      </c>
      <c r="H9" s="10">
        <f t="shared" si="0"/>
        <v>1995</v>
      </c>
      <c r="I9" s="10">
        <f t="shared" si="0"/>
        <v>1996</v>
      </c>
      <c r="J9" s="10">
        <f t="shared" si="0"/>
        <v>1997</v>
      </c>
      <c r="K9" s="10">
        <f t="shared" si="0"/>
        <v>1998</v>
      </c>
      <c r="L9" s="10">
        <f t="shared" si="0"/>
        <v>1999</v>
      </c>
      <c r="M9" s="10">
        <f t="shared" si="0"/>
        <v>2000</v>
      </c>
      <c r="N9" s="10">
        <f t="shared" si="0"/>
        <v>2001</v>
      </c>
      <c r="O9" s="10">
        <f t="shared" si="0"/>
        <v>2002</v>
      </c>
      <c r="P9" s="10">
        <f t="shared" si="0"/>
        <v>2003</v>
      </c>
      <c r="Q9" s="10">
        <f t="shared" si="0"/>
        <v>2004</v>
      </c>
    </row>
    <row r="10" spans="2:17" ht="12.75">
      <c r="B10" s="11" t="s">
        <v>30</v>
      </c>
      <c r="C10" s="20">
        <v>100</v>
      </c>
      <c r="D10" s="20">
        <v>104.98346962582012</v>
      </c>
      <c r="E10" s="20">
        <v>106.06659525073093</v>
      </c>
      <c r="F10" s="20">
        <v>109.49700998037781</v>
      </c>
      <c r="G10" s="20">
        <v>108.00142771210166</v>
      </c>
      <c r="H10" s="20">
        <v>111.2361237957733</v>
      </c>
      <c r="I10" s="20">
        <v>113.99643958881715</v>
      </c>
      <c r="J10" s="20">
        <v>116.0519069220476</v>
      </c>
      <c r="K10" s="20">
        <v>118.40530824636663</v>
      </c>
      <c r="L10" s="20">
        <v>120.09233589764521</v>
      </c>
      <c r="M10" s="20">
        <v>123.58580904539404</v>
      </c>
      <c r="N10" s="16">
        <v>127.12020748649795</v>
      </c>
      <c r="O10" s="16">
        <v>130.18911919721506</v>
      </c>
      <c r="P10" s="16">
        <v>131.24125173559273</v>
      </c>
      <c r="Q10" s="16">
        <v>135.370807786093</v>
      </c>
    </row>
    <row r="11" spans="2:17" ht="12.75">
      <c r="B11" s="11" t="s">
        <v>3</v>
      </c>
      <c r="C11" s="20">
        <v>100</v>
      </c>
      <c r="D11" s="20">
        <v>97.26012096023072</v>
      </c>
      <c r="E11" s="20">
        <v>97.49508060413065</v>
      </c>
      <c r="F11" s="20">
        <v>94.13942684722049</v>
      </c>
      <c r="G11" s="20">
        <v>98.15112067516344</v>
      </c>
      <c r="H11" s="20">
        <v>97.9875013968376</v>
      </c>
      <c r="I11" s="20">
        <v>97.20856893291702</v>
      </c>
      <c r="J11" s="20">
        <v>97.99518547807854</v>
      </c>
      <c r="K11" s="20">
        <v>98.83665404095308</v>
      </c>
      <c r="L11" s="20">
        <v>100.39810067771553</v>
      </c>
      <c r="M11" s="20">
        <v>101.28816837485186</v>
      </c>
      <c r="N11" s="16">
        <v>100.31453008746627</v>
      </c>
      <c r="O11" s="16">
        <v>98.9385995154143</v>
      </c>
      <c r="P11" s="16">
        <v>99.13720352890107</v>
      </c>
      <c r="Q11" s="16">
        <v>98.27621886497796</v>
      </c>
    </row>
    <row r="12" spans="2:17" ht="12.75">
      <c r="B12" s="11" t="s">
        <v>148</v>
      </c>
      <c r="C12" s="20">
        <v>100</v>
      </c>
      <c r="D12" s="20">
        <v>102.10704954631976</v>
      </c>
      <c r="E12" s="20">
        <v>103.40971253375713</v>
      </c>
      <c r="F12" s="20">
        <v>103.0798576103715</v>
      </c>
      <c r="G12" s="20">
        <v>106.00461164460431</v>
      </c>
      <c r="H12" s="20">
        <v>108.99749835817136</v>
      </c>
      <c r="I12" s="20">
        <v>110.81430755876644</v>
      </c>
      <c r="J12" s="20">
        <v>113.72528143910763</v>
      </c>
      <c r="K12" s="20">
        <v>117.02784487758548</v>
      </c>
      <c r="L12" s="20">
        <v>120.57042430073817</v>
      </c>
      <c r="M12" s="20">
        <v>125.17780235332164</v>
      </c>
      <c r="N12" s="16">
        <v>127.52003878629252</v>
      </c>
      <c r="O12" s="16">
        <v>128.80729125517797</v>
      </c>
      <c r="P12" s="16">
        <v>130.108906846992</v>
      </c>
      <c r="Q12" s="16">
        <v>133.0373113391494</v>
      </c>
    </row>
    <row r="13" spans="2:9" ht="12.75">
      <c r="B13" s="11"/>
      <c r="C13" s="10"/>
      <c r="D13" s="10"/>
      <c r="E13" s="10"/>
      <c r="F13" s="10"/>
      <c r="G13" s="10"/>
      <c r="H13" s="10"/>
      <c r="I13" s="10"/>
    </row>
    <row r="14" ht="12.75">
      <c r="B14" s="7" t="s">
        <v>4</v>
      </c>
    </row>
    <row r="16" ht="12.75"/>
    <row r="17" ht="12.75"/>
    <row r="18" ht="12.75"/>
    <row r="19" ht="12.75"/>
    <row r="20" ht="12.75"/>
    <row r="21" ht="12.75"/>
    <row r="22" ht="12.75"/>
    <row r="23" ht="12.75"/>
    <row r="24" ht="12.75"/>
    <row r="25" ht="12.75"/>
    <row r="26" ht="12.75"/>
    <row r="27" ht="12.75"/>
    <row r="28" ht="12.75"/>
    <row r="29" ht="12.75"/>
    <row r="30" ht="12.75"/>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8"/>
  <dimension ref="A1:E39"/>
  <sheetViews>
    <sheetView workbookViewId="0" topLeftCell="A1">
      <selection activeCell="A1" sqref="A1"/>
    </sheetView>
  </sheetViews>
  <sheetFormatPr defaultColWidth="9.140625" defaultRowHeight="12.75"/>
  <cols>
    <col min="1" max="1" width="9.140625" style="66" customWidth="1"/>
    <col min="2" max="2" width="14.28125" style="66" customWidth="1"/>
    <col min="3" max="16384" width="9.140625" style="66" customWidth="1"/>
  </cols>
  <sheetData>
    <row r="1" ht="12.75">
      <c r="A1" s="97"/>
    </row>
    <row r="2" ht="12.75">
      <c r="B2" s="11" t="s">
        <v>289</v>
      </c>
    </row>
    <row r="3" ht="12.75">
      <c r="B3" s="11" t="s">
        <v>290</v>
      </c>
    </row>
    <row r="4" ht="12.75">
      <c r="B4" s="11" t="s">
        <v>200</v>
      </c>
    </row>
    <row r="5" ht="12.75">
      <c r="B5" s="11"/>
    </row>
    <row r="6" ht="12.75">
      <c r="B6" s="11" t="s">
        <v>5</v>
      </c>
    </row>
    <row r="7" ht="12.75">
      <c r="B7" s="11" t="s">
        <v>31</v>
      </c>
    </row>
    <row r="8" ht="12.75">
      <c r="B8" s="11"/>
    </row>
    <row r="9" ht="12.75"/>
    <row r="10" spans="2:5" ht="12.75">
      <c r="B10" s="138"/>
      <c r="C10" s="138">
        <v>2003</v>
      </c>
      <c r="D10" s="138">
        <v>2004</v>
      </c>
      <c r="E10" s="11"/>
    </row>
    <row r="11" spans="2:5" ht="12.75">
      <c r="B11" s="11" t="s">
        <v>267</v>
      </c>
      <c r="C11" s="139">
        <v>1.8154535987508058</v>
      </c>
      <c r="D11" s="139">
        <v>1.7502711187003706</v>
      </c>
      <c r="E11" s="138"/>
    </row>
    <row r="12" spans="2:5" ht="24">
      <c r="B12" s="158" t="s">
        <v>219</v>
      </c>
      <c r="C12" s="139">
        <v>1.6382097723295523</v>
      </c>
      <c r="D12" s="139">
        <v>1.6436584297583396</v>
      </c>
      <c r="E12" s="138"/>
    </row>
    <row r="13" spans="2:5" ht="12.75">
      <c r="B13" s="11" t="s">
        <v>284</v>
      </c>
      <c r="C13" s="139">
        <v>1.6313788013286874</v>
      </c>
      <c r="D13" s="139">
        <v>1.631889926216171</v>
      </c>
      <c r="E13" s="138"/>
    </row>
    <row r="14" spans="2:5" ht="12.75">
      <c r="B14" s="11" t="s">
        <v>263</v>
      </c>
      <c r="C14" s="139">
        <v>1.627956451365045</v>
      </c>
      <c r="D14" s="139">
        <v>1.671448112789545</v>
      </c>
      <c r="E14" s="138"/>
    </row>
    <row r="15" spans="2:5" ht="12.75">
      <c r="B15" s="11" t="s">
        <v>276</v>
      </c>
      <c r="C15" s="139">
        <v>1.609786152066772</v>
      </c>
      <c r="D15" s="139">
        <v>1.5363417482246553</v>
      </c>
      <c r="E15" s="138"/>
    </row>
    <row r="16" spans="2:5" ht="12.75">
      <c r="B16" s="11" t="s">
        <v>269</v>
      </c>
      <c r="C16" s="139">
        <v>1.4489707572363508</v>
      </c>
      <c r="D16" s="139">
        <v>1.5425190331614798</v>
      </c>
      <c r="E16" s="138"/>
    </row>
    <row r="17" spans="2:5" ht="12.75">
      <c r="B17" s="11" t="s">
        <v>277</v>
      </c>
      <c r="C17" s="139">
        <v>1.4024668139130467</v>
      </c>
      <c r="D17" s="139">
        <v>1.463271632668687</v>
      </c>
      <c r="E17" s="138"/>
    </row>
    <row r="18" spans="2:5" ht="12.75">
      <c r="B18" s="11" t="s">
        <v>262</v>
      </c>
      <c r="C18" s="139">
        <v>1.2710946746545124</v>
      </c>
      <c r="D18" s="139">
        <v>1.2933758461319316</v>
      </c>
      <c r="E18" s="138"/>
    </row>
    <row r="19" spans="2:5" ht="12.75">
      <c r="B19" s="11" t="s">
        <v>283</v>
      </c>
      <c r="C19" s="139">
        <v>1.049332843331106</v>
      </c>
      <c r="D19" s="139">
        <v>1.1676056283095675</v>
      </c>
      <c r="E19" s="138"/>
    </row>
    <row r="20" spans="2:5" ht="12.75">
      <c r="B20" s="11" t="s">
        <v>268</v>
      </c>
      <c r="C20" s="139">
        <v>1.0054750257915663</v>
      </c>
      <c r="D20" s="139">
        <v>1.0735770980010806</v>
      </c>
      <c r="E20" s="138"/>
    </row>
    <row r="21" spans="2:5" ht="12.75">
      <c r="B21" s="11" t="s">
        <v>266</v>
      </c>
      <c r="C21" s="139">
        <v>0.8469193238125454</v>
      </c>
      <c r="D21" s="139">
        <v>0.9124145444779734</v>
      </c>
      <c r="E21" s="138"/>
    </row>
    <row r="22" spans="2:5" ht="12.75">
      <c r="B22" s="11" t="s">
        <v>279</v>
      </c>
      <c r="C22" s="139">
        <v>0.6915780689014149</v>
      </c>
      <c r="D22" s="139">
        <v>0.6561820894909157</v>
      </c>
      <c r="E22" s="138"/>
    </row>
    <row r="23" spans="2:5" ht="12.75">
      <c r="B23" s="11" t="s">
        <v>282</v>
      </c>
      <c r="C23" s="139">
        <v>0.6213459657060004</v>
      </c>
      <c r="D23" s="139">
        <v>0.6978285268534992</v>
      </c>
      <c r="E23" s="138"/>
    </row>
    <row r="24" spans="2:5" ht="12.75">
      <c r="B24" s="11" t="s">
        <v>265</v>
      </c>
      <c r="C24" s="139">
        <v>0.5535451448797544</v>
      </c>
      <c r="D24" s="139">
        <v>0.5664401195649242</v>
      </c>
      <c r="E24" s="138"/>
    </row>
    <row r="25" spans="2:5" ht="12.75">
      <c r="B25" s="11" t="s">
        <v>49</v>
      </c>
      <c r="C25" s="139"/>
      <c r="D25" s="139"/>
      <c r="E25" s="138"/>
    </row>
    <row r="26" spans="2:5" ht="12.75">
      <c r="B26" s="11" t="s">
        <v>149</v>
      </c>
      <c r="C26" s="139"/>
      <c r="D26" s="139"/>
      <c r="E26" s="11"/>
    </row>
    <row r="27" spans="2:5" ht="12.75">
      <c r="B27" s="11" t="s">
        <v>50</v>
      </c>
      <c r="C27" s="139"/>
      <c r="D27" s="139"/>
      <c r="E27" s="11"/>
    </row>
    <row r="28" spans="2:5" ht="12.75">
      <c r="B28" s="11" t="s">
        <v>52</v>
      </c>
      <c r="C28" s="139"/>
      <c r="D28" s="139"/>
      <c r="E28" s="11"/>
    </row>
    <row r="29" spans="2:5" ht="12.75">
      <c r="B29" s="11" t="s">
        <v>53</v>
      </c>
      <c r="C29" s="139"/>
      <c r="D29" s="139"/>
      <c r="E29" s="11"/>
    </row>
    <row r="30" spans="2:5" ht="12.75">
      <c r="B30" s="11" t="s">
        <v>54</v>
      </c>
      <c r="C30" s="139"/>
      <c r="D30" s="139"/>
      <c r="E30" s="11"/>
    </row>
    <row r="31" spans="2:4" ht="12.75">
      <c r="B31" s="11" t="s">
        <v>56</v>
      </c>
      <c r="C31" s="138"/>
      <c r="D31" s="138"/>
    </row>
    <row r="32" spans="2:4" ht="12.75">
      <c r="B32" s="11" t="s">
        <v>57</v>
      </c>
      <c r="C32" s="11"/>
      <c r="D32" s="11"/>
    </row>
    <row r="33" spans="2:4" ht="12.75">
      <c r="B33" s="11" t="s">
        <v>150</v>
      </c>
      <c r="C33" s="11"/>
      <c r="D33" s="11"/>
    </row>
    <row r="34" ht="12.75">
      <c r="B34" s="11" t="s">
        <v>58</v>
      </c>
    </row>
    <row r="35" ht="12.75">
      <c r="B35" s="11" t="s">
        <v>87</v>
      </c>
    </row>
    <row r="36" ht="12.75">
      <c r="B36" s="11" t="s">
        <v>88</v>
      </c>
    </row>
    <row r="38" ht="12.75">
      <c r="B38" s="11" t="s">
        <v>59</v>
      </c>
    </row>
    <row r="39" ht="12.75">
      <c r="B39" s="7" t="s">
        <v>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18"/>
  <dimension ref="A1:P22"/>
  <sheetViews>
    <sheetView workbookViewId="0" topLeftCell="A1">
      <selection activeCell="A1" sqref="A1"/>
    </sheetView>
  </sheetViews>
  <sheetFormatPr defaultColWidth="9.140625" defaultRowHeight="12.75"/>
  <cols>
    <col min="1" max="1" width="9.140625" style="66" customWidth="1"/>
    <col min="2" max="2" width="33.421875" style="66" customWidth="1"/>
    <col min="3" max="16384" width="9.140625" style="66" customWidth="1"/>
  </cols>
  <sheetData>
    <row r="1" ht="12.75">
      <c r="A1" s="97"/>
    </row>
    <row r="2" ht="12.75">
      <c r="B2" s="11" t="s">
        <v>289</v>
      </c>
    </row>
    <row r="3" ht="12.75">
      <c r="B3" s="11" t="s">
        <v>290</v>
      </c>
    </row>
    <row r="4" ht="12.75">
      <c r="B4" s="11" t="s">
        <v>201</v>
      </c>
    </row>
    <row r="5" ht="12.75">
      <c r="B5" s="11"/>
    </row>
    <row r="6" ht="12.75">
      <c r="B6" s="11" t="s">
        <v>13</v>
      </c>
    </row>
    <row r="7" ht="12.75">
      <c r="B7" s="11" t="s">
        <v>14</v>
      </c>
    </row>
    <row r="8" ht="12.75">
      <c r="B8" s="11"/>
    </row>
    <row r="9" spans="2:16" ht="12.75">
      <c r="B9" s="9"/>
      <c r="C9" s="10">
        <v>1996</v>
      </c>
      <c r="D9" s="10">
        <v>1997</v>
      </c>
      <c r="E9" s="10">
        <v>1998</v>
      </c>
      <c r="F9" s="10">
        <v>1999</v>
      </c>
      <c r="G9" s="10">
        <v>2000</v>
      </c>
      <c r="H9" s="10">
        <v>2001</v>
      </c>
      <c r="I9" s="10">
        <v>2002</v>
      </c>
      <c r="J9" s="10">
        <v>2003</v>
      </c>
      <c r="K9" s="10">
        <v>2004</v>
      </c>
      <c r="L9" s="10">
        <v>2005</v>
      </c>
      <c r="M9" s="10">
        <v>2006</v>
      </c>
      <c r="N9" s="10"/>
      <c r="O9" s="10"/>
      <c r="P9" s="10"/>
    </row>
    <row r="10" spans="2:16" ht="12.75">
      <c r="B10" s="11" t="s">
        <v>206</v>
      </c>
      <c r="C10" s="20">
        <v>30</v>
      </c>
      <c r="D10" s="20">
        <v>30</v>
      </c>
      <c r="E10" s="20">
        <v>30</v>
      </c>
      <c r="F10" s="20">
        <v>28</v>
      </c>
      <c r="G10" s="20">
        <v>34</v>
      </c>
      <c r="H10" s="20">
        <v>33</v>
      </c>
      <c r="I10" s="20">
        <v>32</v>
      </c>
      <c r="J10" s="20">
        <v>33</v>
      </c>
      <c r="K10" s="20">
        <v>35</v>
      </c>
      <c r="L10" s="20">
        <v>34</v>
      </c>
      <c r="M10" s="16">
        <v>33</v>
      </c>
      <c r="N10" s="16"/>
      <c r="O10" s="126">
        <f aca="true" t="shared" si="0" ref="O10:O15">+M10/C10*100</f>
        <v>110.00000000000001</v>
      </c>
      <c r="P10" s="16"/>
    </row>
    <row r="11" spans="2:16" ht="12.75">
      <c r="B11" s="11" t="s">
        <v>205</v>
      </c>
      <c r="C11" s="20">
        <v>7</v>
      </c>
      <c r="D11" s="20">
        <v>8</v>
      </c>
      <c r="E11" s="20">
        <v>8</v>
      </c>
      <c r="F11" s="20">
        <v>7</v>
      </c>
      <c r="G11" s="20">
        <v>8</v>
      </c>
      <c r="H11" s="20">
        <v>7</v>
      </c>
      <c r="I11" s="20">
        <v>8</v>
      </c>
      <c r="J11" s="20">
        <v>7</v>
      </c>
      <c r="K11" s="20">
        <v>7</v>
      </c>
      <c r="L11" s="20">
        <v>8</v>
      </c>
      <c r="M11" s="16">
        <v>7</v>
      </c>
      <c r="N11" s="16"/>
      <c r="O11" s="126">
        <f t="shared" si="0"/>
        <v>100</v>
      </c>
      <c r="P11" s="16"/>
    </row>
    <row r="12" spans="2:16" ht="12.75">
      <c r="B12" s="11" t="s">
        <v>204</v>
      </c>
      <c r="C12" s="20">
        <v>29</v>
      </c>
      <c r="D12" s="20">
        <v>30</v>
      </c>
      <c r="E12" s="20">
        <v>30</v>
      </c>
      <c r="F12" s="20">
        <v>29</v>
      </c>
      <c r="G12" s="20">
        <v>30</v>
      </c>
      <c r="H12" s="20">
        <v>32</v>
      </c>
      <c r="I12" s="20">
        <v>33</v>
      </c>
      <c r="J12" s="20">
        <v>31</v>
      </c>
      <c r="K12" s="20">
        <v>34</v>
      </c>
      <c r="L12" s="20">
        <v>36</v>
      </c>
      <c r="M12" s="16">
        <v>33</v>
      </c>
      <c r="N12" s="16"/>
      <c r="O12" s="126">
        <f t="shared" si="0"/>
        <v>113.79310344827587</v>
      </c>
      <c r="P12" s="16"/>
    </row>
    <row r="13" spans="2:16" ht="12.75">
      <c r="B13" s="11" t="s">
        <v>202</v>
      </c>
      <c r="C13" s="20">
        <v>57</v>
      </c>
      <c r="D13" s="20">
        <v>62</v>
      </c>
      <c r="E13" s="20">
        <v>62</v>
      </c>
      <c r="F13" s="20">
        <v>55</v>
      </c>
      <c r="G13" s="20">
        <v>63</v>
      </c>
      <c r="H13" s="20">
        <v>63</v>
      </c>
      <c r="I13" s="16">
        <v>63</v>
      </c>
      <c r="J13" s="16">
        <v>63</v>
      </c>
      <c r="K13" s="16">
        <v>67</v>
      </c>
      <c r="L13" s="16">
        <v>67</v>
      </c>
      <c r="M13" s="16">
        <v>67</v>
      </c>
      <c r="N13" s="126"/>
      <c r="O13" s="126">
        <f t="shared" si="0"/>
        <v>117.54385964912282</v>
      </c>
      <c r="P13" s="126"/>
    </row>
    <row r="14" spans="2:16" ht="12.75">
      <c r="B14" s="11" t="s">
        <v>203</v>
      </c>
      <c r="C14" s="16">
        <v>38</v>
      </c>
      <c r="D14" s="16">
        <v>40</v>
      </c>
      <c r="E14" s="16">
        <v>41</v>
      </c>
      <c r="F14" s="16">
        <v>37</v>
      </c>
      <c r="G14" s="16">
        <v>44</v>
      </c>
      <c r="H14" s="16">
        <v>42</v>
      </c>
      <c r="I14" s="16">
        <v>42</v>
      </c>
      <c r="J14" s="16">
        <v>43</v>
      </c>
      <c r="K14" s="16">
        <v>47</v>
      </c>
      <c r="L14" s="16">
        <v>46</v>
      </c>
      <c r="M14" s="16">
        <v>45</v>
      </c>
      <c r="N14" s="126"/>
      <c r="O14" s="126">
        <f t="shared" si="0"/>
        <v>118.42105263157893</v>
      </c>
      <c r="P14" s="126"/>
    </row>
    <row r="15" spans="2:16" ht="24">
      <c r="B15" s="158" t="s">
        <v>207</v>
      </c>
      <c r="C15" s="16">
        <v>160</v>
      </c>
      <c r="D15" s="16">
        <v>171</v>
      </c>
      <c r="E15" s="16">
        <v>171</v>
      </c>
      <c r="F15" s="16">
        <v>154</v>
      </c>
      <c r="G15" s="16">
        <v>181</v>
      </c>
      <c r="H15" s="16">
        <v>177</v>
      </c>
      <c r="I15" s="16">
        <v>178</v>
      </c>
      <c r="J15" s="16">
        <v>177</v>
      </c>
      <c r="K15" s="16">
        <v>189</v>
      </c>
      <c r="L15" s="16">
        <v>189</v>
      </c>
      <c r="M15" s="16">
        <v>186</v>
      </c>
      <c r="N15" s="126"/>
      <c r="O15" s="126">
        <f t="shared" si="0"/>
        <v>116.25000000000001</v>
      </c>
      <c r="P15" s="126"/>
    </row>
    <row r="16" ht="12.75"/>
    <row r="17" ht="12.75">
      <c r="B17" s="11" t="s">
        <v>208</v>
      </c>
    </row>
    <row r="18" ht="12.75">
      <c r="B18" s="7" t="s">
        <v>7</v>
      </c>
    </row>
    <row r="19" ht="12.75"/>
    <row r="20" ht="12.75">
      <c r="B20" s="7" t="s">
        <v>156</v>
      </c>
    </row>
    <row r="21" ht="12.75">
      <c r="B21" s="7"/>
    </row>
    <row r="22" ht="12.75">
      <c r="B22" s="7"/>
    </row>
    <row r="23" ht="12.75"/>
    <row r="24" ht="12.75"/>
    <row r="25" ht="12.75"/>
    <row r="26" ht="12.75"/>
    <row r="27" ht="12.75"/>
    <row r="28" ht="12.75"/>
    <row r="29" ht="12.75"/>
    <row r="30" ht="12.75"/>
    <row r="31" ht="12.75"/>
    <row r="32" ht="12.75"/>
    <row r="33" ht="12.75"/>
    <row r="34" ht="12.75"/>
    <row r="35" ht="12.75"/>
    <row r="36" 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2:M15"/>
  <sheetViews>
    <sheetView workbookViewId="0" topLeftCell="A1">
      <selection activeCell="A1" sqref="A1"/>
    </sheetView>
  </sheetViews>
  <sheetFormatPr defaultColWidth="9.140625" defaultRowHeight="12.75"/>
  <cols>
    <col min="1" max="1" width="9.140625" style="11" customWidth="1"/>
    <col min="2" max="2" width="38.421875" style="11" customWidth="1"/>
    <col min="3" max="16384" width="9.140625" style="11" customWidth="1"/>
  </cols>
  <sheetData>
    <row r="1" ht="12"/>
    <row r="2" ht="12">
      <c r="B2" s="11" t="s">
        <v>289</v>
      </c>
    </row>
    <row r="3" ht="12">
      <c r="B3" s="11" t="s">
        <v>290</v>
      </c>
    </row>
    <row r="4" ht="12">
      <c r="B4" s="11" t="s">
        <v>173</v>
      </c>
    </row>
    <row r="5" ht="12"/>
    <row r="6" spans="1:2" ht="12">
      <c r="A6" s="12"/>
      <c r="B6" s="11" t="s">
        <v>162</v>
      </c>
    </row>
    <row r="7" ht="12">
      <c r="B7" s="11" t="s">
        <v>97</v>
      </c>
    </row>
    <row r="8" ht="12"/>
    <row r="9" spans="3:13" ht="12">
      <c r="C9" s="11">
        <v>1995</v>
      </c>
      <c r="D9" s="11">
        <v>1996</v>
      </c>
      <c r="E9" s="11">
        <v>1997</v>
      </c>
      <c r="F9" s="11">
        <v>1998</v>
      </c>
      <c r="G9" s="11">
        <v>1999</v>
      </c>
      <c r="H9" s="11">
        <v>2000</v>
      </c>
      <c r="I9" s="11">
        <v>2001</v>
      </c>
      <c r="J9" s="11">
        <v>2002</v>
      </c>
      <c r="K9" s="11">
        <v>2003</v>
      </c>
      <c r="L9" s="11">
        <v>2004</v>
      </c>
      <c r="M9" s="11">
        <v>2005</v>
      </c>
    </row>
    <row r="10" spans="2:13" ht="12">
      <c r="B10" s="11" t="s">
        <v>40</v>
      </c>
      <c r="C10" s="16">
        <v>93.4</v>
      </c>
      <c r="D10" s="16">
        <v>95.5</v>
      </c>
      <c r="E10" s="16">
        <v>93.6</v>
      </c>
      <c r="F10" s="16">
        <v>92.7</v>
      </c>
      <c r="G10" s="16">
        <v>90.7</v>
      </c>
      <c r="H10" s="16">
        <v>90.7</v>
      </c>
      <c r="I10" s="16">
        <v>91.7</v>
      </c>
      <c r="J10" s="16">
        <v>90.9</v>
      </c>
      <c r="K10" s="16">
        <v>92.8</v>
      </c>
      <c r="L10" s="11">
        <v>92.8</v>
      </c>
      <c r="M10" s="11">
        <v>92.1</v>
      </c>
    </row>
    <row r="11" spans="3:12" ht="12">
      <c r="C11" s="50"/>
      <c r="D11" s="50"/>
      <c r="E11" s="50"/>
      <c r="F11" s="50"/>
      <c r="G11" s="50"/>
      <c r="H11" s="50"/>
      <c r="I11" s="50"/>
      <c r="J11" s="50"/>
      <c r="K11" s="50"/>
      <c r="L11" s="51"/>
    </row>
    <row r="12" ht="12">
      <c r="B12" s="11" t="s">
        <v>163</v>
      </c>
    </row>
    <row r="13" ht="12">
      <c r="B13" s="7" t="s">
        <v>232</v>
      </c>
    </row>
    <row r="14" ht="12">
      <c r="B14" s="7"/>
    </row>
    <row r="15" ht="12">
      <c r="B15" s="11" t="s">
        <v>229</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19">
    <tabColor indexed="2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14"/>
  <dimension ref="B2:C18"/>
  <sheetViews>
    <sheetView workbookViewId="0" topLeftCell="A1">
      <selection activeCell="A1" sqref="A1"/>
    </sheetView>
  </sheetViews>
  <sheetFormatPr defaultColWidth="9.140625" defaultRowHeight="12.75"/>
  <cols>
    <col min="1" max="1" width="9.140625" style="11" customWidth="1"/>
    <col min="2" max="2" width="23.57421875" style="11" customWidth="1"/>
    <col min="3" max="3" width="10.140625" style="11" bestFit="1" customWidth="1"/>
    <col min="4" max="16384" width="9.140625" style="11" customWidth="1"/>
  </cols>
  <sheetData>
    <row r="1" ht="12"/>
    <row r="2" ht="12">
      <c r="B2" s="11" t="s">
        <v>289</v>
      </c>
    </row>
    <row r="3" ht="12">
      <c r="B3" s="11" t="s">
        <v>290</v>
      </c>
    </row>
    <row r="4" ht="12">
      <c r="B4" s="11" t="s">
        <v>209</v>
      </c>
    </row>
    <row r="5" ht="12"/>
    <row r="6" ht="12">
      <c r="B6" s="11" t="s">
        <v>221</v>
      </c>
    </row>
    <row r="7" ht="12">
      <c r="B7" s="11" t="s">
        <v>241</v>
      </c>
    </row>
    <row r="8" ht="12"/>
    <row r="9" ht="12">
      <c r="C9" s="11">
        <v>2002</v>
      </c>
    </row>
    <row r="10" spans="2:3" ht="12">
      <c r="B10" s="11" t="s">
        <v>253</v>
      </c>
      <c r="C10" s="16">
        <v>63.26</v>
      </c>
    </row>
    <row r="11" spans="2:3" ht="12">
      <c r="B11" s="11" t="s">
        <v>242</v>
      </c>
      <c r="C11" s="16">
        <v>27.28</v>
      </c>
    </row>
    <row r="12" spans="2:3" ht="12">
      <c r="B12" s="11" t="s">
        <v>254</v>
      </c>
      <c r="C12" s="16">
        <v>7.66</v>
      </c>
    </row>
    <row r="13" spans="2:3" ht="12">
      <c r="B13" s="11" t="s">
        <v>255</v>
      </c>
      <c r="C13" s="16">
        <v>1.81</v>
      </c>
    </row>
    <row r="14" ht="12">
      <c r="C14" s="54"/>
    </row>
    <row r="15" ht="12">
      <c r="B15" s="11" t="s">
        <v>222</v>
      </c>
    </row>
    <row r="16" ht="12">
      <c r="B16" s="7" t="s">
        <v>303</v>
      </c>
    </row>
    <row r="17" ht="12">
      <c r="B17" s="69"/>
    </row>
    <row r="18" ht="12">
      <c r="B18" s="11" t="s">
        <v>306</v>
      </c>
    </row>
    <row r="22" ht="12"/>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15"/>
  <dimension ref="B2:I16"/>
  <sheetViews>
    <sheetView workbookViewId="0" topLeftCell="A1">
      <selection activeCell="A1" sqref="A1"/>
    </sheetView>
  </sheetViews>
  <sheetFormatPr defaultColWidth="9.140625" defaultRowHeight="12.75"/>
  <cols>
    <col min="1" max="1" width="9.140625" style="11" customWidth="1"/>
    <col min="2" max="2" width="23.57421875" style="11" customWidth="1"/>
    <col min="3" max="16384" width="9.140625" style="11" customWidth="1"/>
  </cols>
  <sheetData>
    <row r="1" ht="12"/>
    <row r="2" ht="12">
      <c r="B2" s="11" t="s">
        <v>289</v>
      </c>
    </row>
    <row r="3" ht="12">
      <c r="B3" s="11" t="s">
        <v>290</v>
      </c>
    </row>
    <row r="4" ht="12">
      <c r="B4" s="11" t="s">
        <v>209</v>
      </c>
    </row>
    <row r="5" ht="12"/>
    <row r="6" ht="12">
      <c r="B6" s="11" t="s">
        <v>256</v>
      </c>
    </row>
    <row r="7" ht="12">
      <c r="B7" s="11" t="s">
        <v>241</v>
      </c>
    </row>
    <row r="8" ht="12"/>
    <row r="9" spans="3:9" ht="12">
      <c r="C9" s="11">
        <v>2002</v>
      </c>
      <c r="F9" s="65"/>
      <c r="G9" s="65"/>
      <c r="H9" s="65"/>
      <c r="I9" s="65"/>
    </row>
    <row r="10" spans="2:3" ht="12">
      <c r="B10" s="11" t="s">
        <v>254</v>
      </c>
      <c r="C10" s="16">
        <v>30.54</v>
      </c>
    </row>
    <row r="11" spans="2:3" ht="12">
      <c r="B11" s="11" t="s">
        <v>242</v>
      </c>
      <c r="C11" s="16">
        <v>29.91</v>
      </c>
    </row>
    <row r="12" spans="2:3" ht="12">
      <c r="B12" s="11" t="s">
        <v>255</v>
      </c>
      <c r="C12" s="16">
        <v>23.33</v>
      </c>
    </row>
    <row r="13" spans="2:3" ht="12">
      <c r="B13" s="11" t="s">
        <v>253</v>
      </c>
      <c r="C13" s="16">
        <v>16.22</v>
      </c>
    </row>
    <row r="14" ht="12"/>
    <row r="15" ht="12">
      <c r="B15" s="11" t="s">
        <v>220</v>
      </c>
    </row>
    <row r="16" ht="12">
      <c r="B16" s="7" t="s">
        <v>304</v>
      </c>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16"/>
  <dimension ref="B2:J16"/>
  <sheetViews>
    <sheetView workbookViewId="0" topLeftCell="A1">
      <selection activeCell="A1" sqref="A1"/>
    </sheetView>
  </sheetViews>
  <sheetFormatPr defaultColWidth="9.140625" defaultRowHeight="12.75"/>
  <cols>
    <col min="1" max="1" width="9.140625" style="11" customWidth="1"/>
    <col min="2" max="2" width="23.57421875" style="11" customWidth="1"/>
    <col min="3" max="16384" width="9.140625" style="11" customWidth="1"/>
  </cols>
  <sheetData>
    <row r="1" ht="12"/>
    <row r="2" ht="12">
      <c r="B2" s="11" t="s">
        <v>289</v>
      </c>
    </row>
    <row r="3" ht="12">
      <c r="B3" s="11" t="s">
        <v>290</v>
      </c>
    </row>
    <row r="4" ht="12">
      <c r="B4" s="11" t="s">
        <v>209</v>
      </c>
    </row>
    <row r="5" ht="12"/>
    <row r="6" ht="12">
      <c r="B6" s="11" t="s">
        <v>257</v>
      </c>
    </row>
    <row r="7" ht="12">
      <c r="B7" s="11" t="s">
        <v>241</v>
      </c>
    </row>
    <row r="8" ht="12"/>
    <row r="9" ht="12">
      <c r="C9" s="11">
        <v>2002</v>
      </c>
    </row>
    <row r="10" spans="2:10" ht="12">
      <c r="B10" s="11" t="s">
        <v>255</v>
      </c>
      <c r="C10" s="16">
        <v>35.92</v>
      </c>
      <c r="G10" s="68"/>
      <c r="H10" s="68"/>
      <c r="I10" s="68"/>
      <c r="J10" s="68"/>
    </row>
    <row r="11" spans="2:3" ht="12">
      <c r="B11" s="11" t="s">
        <v>254</v>
      </c>
      <c r="C11" s="16">
        <v>26.72</v>
      </c>
    </row>
    <row r="12" spans="2:3" ht="12">
      <c r="B12" s="11" t="s">
        <v>253</v>
      </c>
      <c r="C12" s="16">
        <v>22.13</v>
      </c>
    </row>
    <row r="13" spans="2:3" ht="12">
      <c r="B13" s="11" t="s">
        <v>242</v>
      </c>
      <c r="C13" s="16">
        <v>15.23</v>
      </c>
    </row>
    <row r="14" ht="12"/>
    <row r="15" ht="12">
      <c r="B15" s="11" t="s">
        <v>220</v>
      </c>
    </row>
    <row r="16" ht="12">
      <c r="B16" s="7" t="s">
        <v>305</v>
      </c>
    </row>
    <row r="22" ht="12"/>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2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N46"/>
  <sheetViews>
    <sheetView showGridLines="0" workbookViewId="0" topLeftCell="A1">
      <selection activeCell="A1" sqref="A1"/>
    </sheetView>
  </sheetViews>
  <sheetFormatPr defaultColWidth="9.140625" defaultRowHeight="12.75"/>
  <cols>
    <col min="1" max="1" width="1.7109375" style="3" customWidth="1"/>
    <col min="2" max="2" width="16.28125" style="3" customWidth="1"/>
    <col min="3" max="6" width="7.28125" style="3" customWidth="1"/>
    <col min="7" max="7" width="4.28125" style="3" customWidth="1"/>
    <col min="8" max="13" width="7.28125" style="3" customWidth="1"/>
    <col min="14" max="14" width="1.7109375" style="3" customWidth="1"/>
    <col min="15" max="16384" width="9.140625" style="3" customWidth="1"/>
  </cols>
  <sheetData>
    <row r="1" ht="12">
      <c r="A1" s="123"/>
    </row>
    <row r="2" ht="12">
      <c r="B2" s="1" t="s">
        <v>289</v>
      </c>
    </row>
    <row r="3" ht="12">
      <c r="B3" s="1" t="s">
        <v>290</v>
      </c>
    </row>
    <row r="4" ht="12">
      <c r="B4" s="1" t="s">
        <v>34</v>
      </c>
    </row>
    <row r="5" ht="12">
      <c r="B5" s="1"/>
    </row>
    <row r="6" ht="12">
      <c r="B6" s="1" t="s">
        <v>34</v>
      </c>
    </row>
    <row r="7" ht="12">
      <c r="B7" s="1"/>
    </row>
    <row r="8" spans="3:13" ht="37.5" customHeight="1">
      <c r="C8" s="178" t="s">
        <v>132</v>
      </c>
      <c r="D8" s="178"/>
      <c r="E8" s="178"/>
      <c r="F8" s="178"/>
      <c r="G8" s="113"/>
      <c r="H8" s="178" t="s">
        <v>210</v>
      </c>
      <c r="I8" s="178"/>
      <c r="J8" s="178"/>
      <c r="K8" s="178"/>
      <c r="L8" s="178"/>
      <c r="M8" s="178"/>
    </row>
    <row r="9" spans="1:14" ht="18.75" customHeight="1">
      <c r="A9" s="4"/>
      <c r="B9" s="4"/>
      <c r="C9" s="5">
        <v>2003</v>
      </c>
      <c r="D9" s="5">
        <v>2004</v>
      </c>
      <c r="E9" s="5">
        <v>2005</v>
      </c>
      <c r="F9" s="5">
        <v>2006</v>
      </c>
      <c r="G9" s="5"/>
      <c r="H9" s="5">
        <v>1995</v>
      </c>
      <c r="I9" s="5">
        <v>1997</v>
      </c>
      <c r="J9" s="5">
        <v>1999</v>
      </c>
      <c r="K9" s="5">
        <v>2001</v>
      </c>
      <c r="L9" s="5">
        <v>2003</v>
      </c>
      <c r="M9" s="5">
        <v>2005</v>
      </c>
      <c r="N9" s="4"/>
    </row>
    <row r="10" spans="1:14" s="110" customFormat="1" ht="12.75" customHeight="1">
      <c r="A10" s="114"/>
      <c r="B10" s="115" t="s">
        <v>258</v>
      </c>
      <c r="C10" s="116" t="s">
        <v>239</v>
      </c>
      <c r="D10" s="116" t="s">
        <v>239</v>
      </c>
      <c r="E10" s="116">
        <v>12.1</v>
      </c>
      <c r="F10" s="116">
        <v>12.24</v>
      </c>
      <c r="G10" s="116"/>
      <c r="H10" s="116">
        <v>91.3</v>
      </c>
      <c r="I10" s="116">
        <v>80</v>
      </c>
      <c r="J10" s="116">
        <v>80.5</v>
      </c>
      <c r="K10" s="116">
        <v>79.5</v>
      </c>
      <c r="L10" s="116">
        <v>76.6</v>
      </c>
      <c r="M10" s="116">
        <v>78.8</v>
      </c>
      <c r="N10" s="114"/>
    </row>
    <row r="11" spans="1:14" s="110" customFormat="1" ht="12.75" customHeight="1">
      <c r="A11" s="117"/>
      <c r="B11" s="118" t="s">
        <v>259</v>
      </c>
      <c r="C11" s="119">
        <v>13</v>
      </c>
      <c r="D11" s="119">
        <v>12.9</v>
      </c>
      <c r="E11" s="119">
        <v>13.3</v>
      </c>
      <c r="F11" s="119" t="s">
        <v>239</v>
      </c>
      <c r="G11" s="119"/>
      <c r="H11" s="119" t="s">
        <v>239</v>
      </c>
      <c r="I11" s="119" t="s">
        <v>239</v>
      </c>
      <c r="J11" s="119" t="s">
        <v>239</v>
      </c>
      <c r="K11" s="119" t="s">
        <v>239</v>
      </c>
      <c r="L11" s="119" t="s">
        <v>239</v>
      </c>
      <c r="M11" s="119" t="s">
        <v>239</v>
      </c>
      <c r="N11" s="117"/>
    </row>
    <row r="12" spans="2:13" s="110" customFormat="1" ht="12.75" customHeight="1">
      <c r="B12" s="111" t="s">
        <v>260</v>
      </c>
      <c r="C12" s="112">
        <v>9.9</v>
      </c>
      <c r="D12" s="112">
        <v>10</v>
      </c>
      <c r="E12" s="112">
        <v>10</v>
      </c>
      <c r="F12" s="112">
        <v>9.96</v>
      </c>
      <c r="G12" s="112"/>
      <c r="H12" s="112">
        <v>94.6</v>
      </c>
      <c r="I12" s="112">
        <v>87.5</v>
      </c>
      <c r="J12" s="112">
        <v>83.6</v>
      </c>
      <c r="K12" s="112">
        <v>72.5</v>
      </c>
      <c r="L12" s="112">
        <v>63.9</v>
      </c>
      <c r="M12" s="112">
        <v>67.6</v>
      </c>
    </row>
    <row r="13" spans="2:13" s="110" customFormat="1" ht="12.75" customHeight="1">
      <c r="B13" s="111" t="s">
        <v>285</v>
      </c>
      <c r="C13" s="112" t="s">
        <v>239</v>
      </c>
      <c r="D13" s="112" t="s">
        <v>239</v>
      </c>
      <c r="E13" s="112" t="s">
        <v>239</v>
      </c>
      <c r="F13" s="112" t="s">
        <v>239</v>
      </c>
      <c r="G13" s="112"/>
      <c r="H13" s="112" t="s">
        <v>239</v>
      </c>
      <c r="I13" s="112" t="s">
        <v>239</v>
      </c>
      <c r="J13" s="112" t="s">
        <v>239</v>
      </c>
      <c r="K13" s="112" t="s">
        <v>239</v>
      </c>
      <c r="L13" s="112" t="s">
        <v>239</v>
      </c>
      <c r="M13" s="112" t="s">
        <v>239</v>
      </c>
    </row>
    <row r="14" spans="2:13" s="110" customFormat="1" ht="12.75" customHeight="1">
      <c r="B14" s="111" t="s">
        <v>261</v>
      </c>
      <c r="C14" s="112" t="s">
        <v>239</v>
      </c>
      <c r="D14" s="112" t="s">
        <v>239</v>
      </c>
      <c r="E14" s="112">
        <v>9.2</v>
      </c>
      <c r="F14" s="112">
        <v>9.19</v>
      </c>
      <c r="G14" s="112"/>
      <c r="H14" s="112">
        <v>118.5</v>
      </c>
      <c r="I14" s="112">
        <v>86.4</v>
      </c>
      <c r="J14" s="112">
        <v>71.3</v>
      </c>
      <c r="K14" s="112">
        <v>78.9</v>
      </c>
      <c r="L14" s="112">
        <v>70</v>
      </c>
      <c r="M14" s="112">
        <v>65.8</v>
      </c>
    </row>
    <row r="15" spans="2:13" s="110" customFormat="1" ht="12.75" customHeight="1">
      <c r="B15" s="111" t="s">
        <v>262</v>
      </c>
      <c r="C15" s="112">
        <v>7.4</v>
      </c>
      <c r="D15" s="112">
        <v>7.4</v>
      </c>
      <c r="E15" s="112">
        <v>7.4</v>
      </c>
      <c r="F15" s="112">
        <v>7.37</v>
      </c>
      <c r="G15" s="112"/>
      <c r="H15" s="112">
        <v>84.2</v>
      </c>
      <c r="I15" s="112">
        <v>80.1</v>
      </c>
      <c r="J15" s="112">
        <v>84.1</v>
      </c>
      <c r="K15" s="112">
        <v>78.3</v>
      </c>
      <c r="L15" s="112">
        <v>71</v>
      </c>
      <c r="M15" s="112">
        <v>60.3</v>
      </c>
    </row>
    <row r="16" spans="2:13" s="110" customFormat="1" ht="12.75" customHeight="1">
      <c r="B16" s="111" t="s">
        <v>263</v>
      </c>
      <c r="C16" s="112">
        <v>7</v>
      </c>
      <c r="D16" s="112">
        <v>7</v>
      </c>
      <c r="E16" s="112">
        <v>9.8</v>
      </c>
      <c r="F16" s="112">
        <v>9.86</v>
      </c>
      <c r="G16" s="112"/>
      <c r="H16" s="112">
        <v>119.4</v>
      </c>
      <c r="I16" s="112">
        <v>115.6</v>
      </c>
      <c r="J16" s="112">
        <v>125.5</v>
      </c>
      <c r="K16" s="112">
        <v>107.7</v>
      </c>
      <c r="L16" s="112">
        <v>84.9</v>
      </c>
      <c r="M16" s="112">
        <v>90.5</v>
      </c>
    </row>
    <row r="17" spans="2:13" s="110" customFormat="1" ht="12.75" customHeight="1">
      <c r="B17" s="111" t="s">
        <v>264</v>
      </c>
      <c r="C17" s="112" t="s">
        <v>239</v>
      </c>
      <c r="D17" s="112" t="s">
        <v>239</v>
      </c>
      <c r="E17" s="112">
        <v>15.9</v>
      </c>
      <c r="F17" s="112">
        <v>15.86</v>
      </c>
      <c r="G17" s="112"/>
      <c r="H17" s="112">
        <v>57.4</v>
      </c>
      <c r="I17" s="112">
        <v>77.2</v>
      </c>
      <c r="J17" s="112">
        <v>77.2</v>
      </c>
      <c r="K17" s="112" t="s">
        <v>239</v>
      </c>
      <c r="L17" s="112" t="s">
        <v>239</v>
      </c>
      <c r="M17" s="112" t="s">
        <v>239</v>
      </c>
    </row>
    <row r="18" spans="2:13" s="110" customFormat="1" ht="12.75" customHeight="1">
      <c r="B18" s="111" t="s">
        <v>268</v>
      </c>
      <c r="C18" s="112">
        <v>10.7</v>
      </c>
      <c r="D18" s="112">
        <v>10.2</v>
      </c>
      <c r="E18" s="112">
        <v>10.2</v>
      </c>
      <c r="F18" s="112">
        <v>10.21</v>
      </c>
      <c r="G18" s="112"/>
      <c r="H18" s="112" t="s">
        <v>239</v>
      </c>
      <c r="I18" s="112" t="s">
        <v>239</v>
      </c>
      <c r="J18" s="112">
        <v>113.1</v>
      </c>
      <c r="K18" s="112">
        <v>115.8</v>
      </c>
      <c r="L18" s="112">
        <v>108</v>
      </c>
      <c r="M18" s="112">
        <v>108.6</v>
      </c>
    </row>
    <row r="19" spans="2:13" s="110" customFormat="1" ht="12.75" customHeight="1">
      <c r="B19" s="111" t="s">
        <v>265</v>
      </c>
      <c r="C19" s="112">
        <v>16.4</v>
      </c>
      <c r="D19" s="112">
        <v>16.4</v>
      </c>
      <c r="E19" s="112">
        <v>16.4</v>
      </c>
      <c r="F19" s="112">
        <v>16.4</v>
      </c>
      <c r="G19" s="112"/>
      <c r="H19" s="112" t="s">
        <v>239</v>
      </c>
      <c r="I19" s="112" t="s">
        <v>239</v>
      </c>
      <c r="J19" s="112" t="s">
        <v>239</v>
      </c>
      <c r="K19" s="112" t="s">
        <v>239</v>
      </c>
      <c r="L19" s="112" t="s">
        <v>239</v>
      </c>
      <c r="M19" s="112" t="s">
        <v>239</v>
      </c>
    </row>
    <row r="20" spans="2:13" s="110" customFormat="1" ht="12.75" customHeight="1">
      <c r="B20" s="111" t="s">
        <v>266</v>
      </c>
      <c r="C20" s="112">
        <v>22.6</v>
      </c>
      <c r="D20" s="112">
        <v>22.6</v>
      </c>
      <c r="E20" s="112">
        <v>22.6</v>
      </c>
      <c r="F20" s="112">
        <v>22.57</v>
      </c>
      <c r="G20" s="112"/>
      <c r="H20" s="112" t="s">
        <v>239</v>
      </c>
      <c r="I20" s="112">
        <v>112.2</v>
      </c>
      <c r="J20" s="112">
        <v>123.2</v>
      </c>
      <c r="K20" s="112">
        <v>128.8</v>
      </c>
      <c r="L20" s="112">
        <v>115.3</v>
      </c>
      <c r="M20" s="112">
        <v>121.8</v>
      </c>
    </row>
    <row r="21" spans="2:13" s="110" customFormat="1" ht="12.75" customHeight="1">
      <c r="B21" s="111" t="s">
        <v>267</v>
      </c>
      <c r="C21" s="112">
        <v>6.8</v>
      </c>
      <c r="D21" s="112">
        <v>6.8</v>
      </c>
      <c r="E21" s="112">
        <v>6.9</v>
      </c>
      <c r="F21" s="112">
        <v>7.89</v>
      </c>
      <c r="G21" s="112"/>
      <c r="H21" s="112">
        <v>82.8</v>
      </c>
      <c r="I21" s="112">
        <v>89.4</v>
      </c>
      <c r="J21" s="112">
        <v>83.3</v>
      </c>
      <c r="K21" s="112">
        <v>81.5</v>
      </c>
      <c r="L21" s="112">
        <v>78.1</v>
      </c>
      <c r="M21" s="112">
        <v>82.5</v>
      </c>
    </row>
    <row r="22" spans="2:13" s="110" customFormat="1" ht="12.75" customHeight="1">
      <c r="B22" s="111" t="s">
        <v>269</v>
      </c>
      <c r="C22" s="112">
        <v>14.7</v>
      </c>
      <c r="D22" s="112">
        <v>13.9</v>
      </c>
      <c r="E22" s="112">
        <v>13.9</v>
      </c>
      <c r="F22" s="112">
        <v>14.18</v>
      </c>
      <c r="G22" s="112"/>
      <c r="H22" s="112" t="s">
        <v>239</v>
      </c>
      <c r="I22" s="112" t="s">
        <v>239</v>
      </c>
      <c r="J22" s="112" t="s">
        <v>239</v>
      </c>
      <c r="K22" s="112">
        <v>93.3</v>
      </c>
      <c r="L22" s="112">
        <v>74.2</v>
      </c>
      <c r="M22" s="112">
        <v>88.4</v>
      </c>
    </row>
    <row r="23" spans="2:13" s="110" customFormat="1" ht="12.75" customHeight="1">
      <c r="B23" s="111" t="s">
        <v>270</v>
      </c>
      <c r="C23" s="112" t="s">
        <v>239</v>
      </c>
      <c r="D23" s="112" t="s">
        <v>239</v>
      </c>
      <c r="E23" s="112">
        <v>5</v>
      </c>
      <c r="F23" s="112">
        <v>7.15</v>
      </c>
      <c r="G23" s="112"/>
      <c r="H23" s="112" t="s">
        <v>239</v>
      </c>
      <c r="I23" s="112" t="s">
        <v>239</v>
      </c>
      <c r="J23" s="112" t="s">
        <v>239</v>
      </c>
      <c r="K23" s="112" t="s">
        <v>239</v>
      </c>
      <c r="L23" s="112" t="s">
        <v>239</v>
      </c>
      <c r="M23" s="112" t="s">
        <v>239</v>
      </c>
    </row>
    <row r="24" spans="2:13" s="110" customFormat="1" ht="12.75" customHeight="1">
      <c r="B24" s="111" t="s">
        <v>271</v>
      </c>
      <c r="C24" s="112" t="s">
        <v>239</v>
      </c>
      <c r="D24" s="112" t="s">
        <v>239</v>
      </c>
      <c r="E24" s="112">
        <v>11</v>
      </c>
      <c r="F24" s="112">
        <v>10.98</v>
      </c>
      <c r="G24" s="112"/>
      <c r="H24" s="112">
        <v>100</v>
      </c>
      <c r="I24" s="112">
        <v>109.7</v>
      </c>
      <c r="J24" s="112">
        <v>111</v>
      </c>
      <c r="K24" s="112">
        <v>127.7</v>
      </c>
      <c r="L24" s="112">
        <v>118.6</v>
      </c>
      <c r="M24" s="112">
        <v>117</v>
      </c>
    </row>
    <row r="25" spans="2:13" s="110" customFormat="1" ht="12.75" customHeight="1">
      <c r="B25" s="111" t="s">
        <v>272</v>
      </c>
      <c r="C25" s="112" t="s">
        <v>239</v>
      </c>
      <c r="D25" s="112" t="s">
        <v>239</v>
      </c>
      <c r="E25" s="112">
        <v>10</v>
      </c>
      <c r="F25" s="112">
        <v>9.96</v>
      </c>
      <c r="G25" s="112"/>
      <c r="H25" s="112" t="s">
        <v>239</v>
      </c>
      <c r="I25" s="112" t="s">
        <v>239</v>
      </c>
      <c r="J25" s="112" t="s">
        <v>239</v>
      </c>
      <c r="K25" s="112" t="s">
        <v>239</v>
      </c>
      <c r="L25" s="112" t="s">
        <v>239</v>
      </c>
      <c r="M25" s="112" t="s">
        <v>239</v>
      </c>
    </row>
    <row r="26" spans="2:13" s="110" customFormat="1" ht="12.75" customHeight="1">
      <c r="B26" s="111" t="s">
        <v>273</v>
      </c>
      <c r="C26" s="112">
        <v>14.8</v>
      </c>
      <c r="D26" s="112" t="s">
        <v>239</v>
      </c>
      <c r="E26" s="112" t="s">
        <v>239</v>
      </c>
      <c r="F26" s="112">
        <v>14.75</v>
      </c>
      <c r="G26" s="112"/>
      <c r="H26" s="112" t="s">
        <v>239</v>
      </c>
      <c r="I26" s="112" t="s">
        <v>239</v>
      </c>
      <c r="J26" s="112" t="s">
        <v>239</v>
      </c>
      <c r="K26" s="112" t="s">
        <v>239</v>
      </c>
      <c r="L26" s="112" t="s">
        <v>239</v>
      </c>
      <c r="M26" s="112" t="s">
        <v>239</v>
      </c>
    </row>
    <row r="27" spans="2:13" s="110" customFormat="1" ht="12.75" customHeight="1">
      <c r="B27" s="111" t="s">
        <v>274</v>
      </c>
      <c r="C27" s="112" t="s">
        <v>239</v>
      </c>
      <c r="D27" s="112" t="s">
        <v>239</v>
      </c>
      <c r="E27" s="112">
        <v>15</v>
      </c>
      <c r="F27" s="112">
        <v>14.97</v>
      </c>
      <c r="G27" s="112"/>
      <c r="H27" s="112" t="s">
        <v>239</v>
      </c>
      <c r="I27" s="112" t="s">
        <v>239</v>
      </c>
      <c r="J27" s="112" t="s">
        <v>239</v>
      </c>
      <c r="K27" s="112" t="s">
        <v>239</v>
      </c>
      <c r="L27" s="112" t="s">
        <v>239</v>
      </c>
      <c r="M27" s="112" t="s">
        <v>239</v>
      </c>
    </row>
    <row r="28" spans="2:13" s="110" customFormat="1" ht="12.75" customHeight="1">
      <c r="B28" s="111" t="s">
        <v>275</v>
      </c>
      <c r="C28" s="112" t="s">
        <v>239</v>
      </c>
      <c r="D28" s="112" t="s">
        <v>239</v>
      </c>
      <c r="E28" s="112">
        <v>12.5</v>
      </c>
      <c r="F28" s="112">
        <v>12.57</v>
      </c>
      <c r="G28" s="112"/>
      <c r="H28" s="112" t="s">
        <v>239</v>
      </c>
      <c r="I28" s="112" t="s">
        <v>239</v>
      </c>
      <c r="J28" s="112" t="s">
        <v>239</v>
      </c>
      <c r="K28" s="112" t="s">
        <v>239</v>
      </c>
      <c r="L28" s="112" t="s">
        <v>239</v>
      </c>
      <c r="M28" s="112" t="s">
        <v>239</v>
      </c>
    </row>
    <row r="29" spans="2:13" s="110" customFormat="1" ht="12.75" customHeight="1">
      <c r="B29" s="111" t="s">
        <v>276</v>
      </c>
      <c r="C29" s="112">
        <v>9.5</v>
      </c>
      <c r="D29" s="112">
        <v>9.5</v>
      </c>
      <c r="E29" s="112">
        <v>9.5</v>
      </c>
      <c r="F29" s="112">
        <v>8.39</v>
      </c>
      <c r="G29" s="112"/>
      <c r="H29" s="112">
        <v>79.4</v>
      </c>
      <c r="I29" s="112">
        <v>82.2</v>
      </c>
      <c r="J29" s="112">
        <v>79.5</v>
      </c>
      <c r="K29" s="112">
        <v>75.2</v>
      </c>
      <c r="L29" s="112">
        <v>73.2</v>
      </c>
      <c r="M29" s="112">
        <v>76.6</v>
      </c>
    </row>
    <row r="30" spans="2:13" s="110" customFormat="1" ht="12.75" customHeight="1">
      <c r="B30" s="111" t="s">
        <v>277</v>
      </c>
      <c r="C30" s="112">
        <v>10.6</v>
      </c>
      <c r="D30" s="112">
        <v>10.6</v>
      </c>
      <c r="E30" s="112">
        <v>10.6</v>
      </c>
      <c r="F30" s="112">
        <v>10.6</v>
      </c>
      <c r="G30" s="112"/>
      <c r="H30" s="112" t="s">
        <v>239</v>
      </c>
      <c r="I30" s="112" t="s">
        <v>239</v>
      </c>
      <c r="J30" s="112" t="s">
        <v>239</v>
      </c>
      <c r="K30" s="112" t="s">
        <v>239</v>
      </c>
      <c r="L30" s="112" t="s">
        <v>239</v>
      </c>
      <c r="M30" s="112" t="s">
        <v>239</v>
      </c>
    </row>
    <row r="31" spans="2:13" s="110" customFormat="1" ht="12.75" customHeight="1">
      <c r="B31" s="111" t="s">
        <v>278</v>
      </c>
      <c r="C31" s="112" t="s">
        <v>239</v>
      </c>
      <c r="D31" s="112" t="s">
        <v>239</v>
      </c>
      <c r="E31" s="112">
        <v>4.2</v>
      </c>
      <c r="F31" s="112">
        <v>4.2</v>
      </c>
      <c r="G31" s="112"/>
      <c r="H31" s="112" t="s">
        <v>239</v>
      </c>
      <c r="I31" s="112" t="s">
        <v>239</v>
      </c>
      <c r="J31" s="112" t="s">
        <v>239</v>
      </c>
      <c r="K31" s="112">
        <v>95</v>
      </c>
      <c r="L31" s="112">
        <v>84.9</v>
      </c>
      <c r="M31" s="112">
        <v>90.5</v>
      </c>
    </row>
    <row r="32" spans="2:13" s="110" customFormat="1" ht="12.75" customHeight="1">
      <c r="B32" s="111" t="s">
        <v>279</v>
      </c>
      <c r="C32" s="112">
        <v>17.4</v>
      </c>
      <c r="D32" s="112">
        <v>17.4</v>
      </c>
      <c r="E32" s="112">
        <v>17.4</v>
      </c>
      <c r="F32" s="112">
        <v>17.41</v>
      </c>
      <c r="G32" s="112"/>
      <c r="H32" s="112" t="s">
        <v>239</v>
      </c>
      <c r="I32" s="112" t="s">
        <v>239</v>
      </c>
      <c r="J32" s="112" t="s">
        <v>239</v>
      </c>
      <c r="K32" s="112" t="s">
        <v>239</v>
      </c>
      <c r="L32" s="112" t="s">
        <v>239</v>
      </c>
      <c r="M32" s="112">
        <v>101</v>
      </c>
    </row>
    <row r="33" spans="2:13" s="110" customFormat="1" ht="12.75" customHeight="1">
      <c r="B33" s="111" t="s">
        <v>287</v>
      </c>
      <c r="C33" s="112" t="s">
        <v>239</v>
      </c>
      <c r="D33" s="112" t="s">
        <v>239</v>
      </c>
      <c r="E33" s="112" t="s">
        <v>239</v>
      </c>
      <c r="F33" s="112" t="s">
        <v>239</v>
      </c>
      <c r="G33" s="112"/>
      <c r="H33" s="112" t="s">
        <v>239</v>
      </c>
      <c r="I33" s="112" t="s">
        <v>239</v>
      </c>
      <c r="J33" s="112" t="s">
        <v>239</v>
      </c>
      <c r="K33" s="112" t="s">
        <v>239</v>
      </c>
      <c r="L33" s="112" t="s">
        <v>239</v>
      </c>
      <c r="M33" s="112" t="s">
        <v>239</v>
      </c>
    </row>
    <row r="34" spans="2:13" s="110" customFormat="1" ht="12.75" customHeight="1">
      <c r="B34" s="111" t="s">
        <v>280</v>
      </c>
      <c r="C34" s="112" t="s">
        <v>239</v>
      </c>
      <c r="D34" s="112" t="s">
        <v>239</v>
      </c>
      <c r="E34" s="112">
        <v>31.4</v>
      </c>
      <c r="F34" s="112">
        <v>31.37</v>
      </c>
      <c r="G34" s="112"/>
      <c r="H34" s="112" t="s">
        <v>239</v>
      </c>
      <c r="I34" s="112" t="s">
        <v>239</v>
      </c>
      <c r="J34" s="112" t="s">
        <v>239</v>
      </c>
      <c r="K34" s="112" t="s">
        <v>239</v>
      </c>
      <c r="L34" s="112" t="s">
        <v>239</v>
      </c>
      <c r="M34" s="112" t="s">
        <v>239</v>
      </c>
    </row>
    <row r="35" spans="2:13" s="110" customFormat="1" ht="12.75" customHeight="1">
      <c r="B35" s="111" t="s">
        <v>281</v>
      </c>
      <c r="C35" s="112" t="s">
        <v>239</v>
      </c>
      <c r="D35" s="112" t="s">
        <v>239</v>
      </c>
      <c r="E35" s="112">
        <v>11.8</v>
      </c>
      <c r="F35" s="112">
        <v>11.75</v>
      </c>
      <c r="G35" s="112"/>
      <c r="H35" s="112" t="s">
        <v>239</v>
      </c>
      <c r="I35" s="112" t="s">
        <v>239</v>
      </c>
      <c r="J35" s="112" t="s">
        <v>239</v>
      </c>
      <c r="K35" s="112" t="s">
        <v>239</v>
      </c>
      <c r="L35" s="112" t="s">
        <v>239</v>
      </c>
      <c r="M35" s="112" t="s">
        <v>239</v>
      </c>
    </row>
    <row r="36" spans="2:13" s="110" customFormat="1" ht="12.75" customHeight="1">
      <c r="B36" s="111" t="s">
        <v>282</v>
      </c>
      <c r="C36" s="112">
        <v>12.7</v>
      </c>
      <c r="D36" s="112">
        <v>12.7</v>
      </c>
      <c r="E36" s="112">
        <v>12.7</v>
      </c>
      <c r="F36" s="112">
        <v>12.74</v>
      </c>
      <c r="G36" s="112"/>
      <c r="H36" s="112">
        <v>96.6</v>
      </c>
      <c r="I36" s="112">
        <v>85.2</v>
      </c>
      <c r="J36" s="112">
        <v>91.1</v>
      </c>
      <c r="K36" s="112">
        <v>97.1</v>
      </c>
      <c r="L36" s="112">
        <v>94.2</v>
      </c>
      <c r="M36" s="112">
        <v>91.7</v>
      </c>
    </row>
    <row r="37" spans="2:13" s="110" customFormat="1" ht="12.75" customHeight="1">
      <c r="B37" s="111" t="s">
        <v>283</v>
      </c>
      <c r="C37" s="112">
        <v>13.9</v>
      </c>
      <c r="D37" s="112">
        <v>13.6</v>
      </c>
      <c r="E37" s="112">
        <v>13.6</v>
      </c>
      <c r="F37" s="112">
        <v>13.67</v>
      </c>
      <c r="G37" s="112"/>
      <c r="H37" s="112">
        <v>90.5</v>
      </c>
      <c r="I37" s="112">
        <v>81.1</v>
      </c>
      <c r="J37" s="112">
        <v>72.9</v>
      </c>
      <c r="K37" s="112">
        <v>73.6</v>
      </c>
      <c r="L37" s="112">
        <v>70.7</v>
      </c>
      <c r="M37" s="112">
        <v>61.1</v>
      </c>
    </row>
    <row r="38" spans="1:14" s="110" customFormat="1" ht="12.75" customHeight="1">
      <c r="A38" s="120"/>
      <c r="B38" s="121" t="s">
        <v>284</v>
      </c>
      <c r="C38" s="122">
        <v>6.5</v>
      </c>
      <c r="D38" s="122">
        <v>6.5</v>
      </c>
      <c r="E38" s="122">
        <v>6.5</v>
      </c>
      <c r="F38" s="122">
        <v>6.53</v>
      </c>
      <c r="G38" s="122"/>
      <c r="H38" s="122">
        <v>83.1</v>
      </c>
      <c r="I38" s="122">
        <v>76</v>
      </c>
      <c r="J38" s="122">
        <v>74.4</v>
      </c>
      <c r="K38" s="122">
        <v>81.2</v>
      </c>
      <c r="L38" s="122">
        <v>73.3</v>
      </c>
      <c r="M38" s="122">
        <v>71.1</v>
      </c>
      <c r="N38" s="120"/>
    </row>
    <row r="39" spans="1:14" s="110" customFormat="1" ht="12.75" customHeight="1">
      <c r="A39" s="114"/>
      <c r="B39" s="115" t="s">
        <v>288</v>
      </c>
      <c r="C39" s="116" t="s">
        <v>239</v>
      </c>
      <c r="D39" s="116" t="s">
        <v>239</v>
      </c>
      <c r="E39" s="116" t="s">
        <v>239</v>
      </c>
      <c r="F39" s="116" t="s">
        <v>239</v>
      </c>
      <c r="G39" s="116"/>
      <c r="H39" s="116">
        <v>100</v>
      </c>
      <c r="I39" s="116">
        <v>53.2</v>
      </c>
      <c r="J39" s="116">
        <v>57.6</v>
      </c>
      <c r="K39" s="116">
        <v>55.3</v>
      </c>
      <c r="L39" s="116">
        <v>47.9</v>
      </c>
      <c r="M39" s="116">
        <v>45.8</v>
      </c>
      <c r="N39" s="114"/>
    </row>
    <row r="40" spans="1:14" s="110" customFormat="1" ht="12.75" customHeight="1">
      <c r="A40" s="117"/>
      <c r="B40" s="118" t="s">
        <v>24</v>
      </c>
      <c r="C40" s="119" t="s">
        <v>239</v>
      </c>
      <c r="D40" s="119" t="s">
        <v>239</v>
      </c>
      <c r="E40" s="119" t="s">
        <v>239</v>
      </c>
      <c r="F40" s="119" t="s">
        <v>239</v>
      </c>
      <c r="G40" s="119"/>
      <c r="H40" s="119" t="s">
        <v>239</v>
      </c>
      <c r="I40" s="119" t="s">
        <v>239</v>
      </c>
      <c r="J40" s="119">
        <v>100</v>
      </c>
      <c r="K40" s="119">
        <v>92.6</v>
      </c>
      <c r="L40" s="119">
        <v>94.2</v>
      </c>
      <c r="M40" s="119">
        <v>111.5</v>
      </c>
      <c r="N40" s="117"/>
    </row>
    <row r="41" spans="1:14" ht="12">
      <c r="A41" s="4"/>
      <c r="B41" s="4"/>
      <c r="C41" s="6"/>
      <c r="D41" s="6"/>
      <c r="E41" s="6"/>
      <c r="F41" s="6"/>
      <c r="G41" s="6"/>
      <c r="H41" s="6"/>
      <c r="I41" s="6"/>
      <c r="J41" s="6"/>
      <c r="K41" s="6"/>
      <c r="L41" s="6"/>
      <c r="M41" s="6"/>
      <c r="N41" s="4"/>
    </row>
    <row r="42" ht="12">
      <c r="B42" s="3" t="s">
        <v>133</v>
      </c>
    </row>
    <row r="43" ht="12">
      <c r="B43" s="3" t="s">
        <v>151</v>
      </c>
    </row>
    <row r="44" ht="12">
      <c r="B44" s="7" t="s">
        <v>12</v>
      </c>
    </row>
    <row r="45" ht="12">
      <c r="B45" s="7"/>
    </row>
    <row r="46" ht="12">
      <c r="B46" s="170" t="s">
        <v>159</v>
      </c>
    </row>
  </sheetData>
  <mergeCells count="2">
    <mergeCell ref="C8:F8"/>
    <mergeCell ref="H8:M8"/>
  </mergeCells>
  <printOptions/>
  <pageMargins left="0.75" right="0.75" top="1" bottom="1" header="0.5" footer="0.5"/>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codeName="Sheet36"/>
  <dimension ref="B2:C41"/>
  <sheetViews>
    <sheetView workbookViewId="0" topLeftCell="A1">
      <selection activeCell="A1" sqref="A1"/>
    </sheetView>
  </sheetViews>
  <sheetFormatPr defaultColWidth="9.140625" defaultRowHeight="12.75"/>
  <cols>
    <col min="1" max="1" width="9.140625" style="11" customWidth="1"/>
    <col min="2" max="2" width="18.28125" style="11" customWidth="1"/>
    <col min="3" max="16384" width="9.140625" style="11" customWidth="1"/>
  </cols>
  <sheetData>
    <row r="1" ht="12"/>
    <row r="2" ht="12">
      <c r="B2" s="11" t="s">
        <v>289</v>
      </c>
    </row>
    <row r="3" ht="12">
      <c r="B3" s="11" t="s">
        <v>290</v>
      </c>
    </row>
    <row r="4" ht="12">
      <c r="B4" s="11" t="s">
        <v>34</v>
      </c>
    </row>
    <row r="5" ht="12"/>
    <row r="6" ht="12">
      <c r="B6" s="11" t="s">
        <v>211</v>
      </c>
    </row>
    <row r="7" ht="12">
      <c r="B7" s="11" t="s">
        <v>35</v>
      </c>
    </row>
    <row r="8" ht="12"/>
    <row r="9" ht="12">
      <c r="C9" s="11">
        <v>2007</v>
      </c>
    </row>
    <row r="10" spans="2:3" ht="12">
      <c r="B10" s="11" t="s">
        <v>258</v>
      </c>
      <c r="C10" s="11">
        <v>12.7</v>
      </c>
    </row>
    <row r="11" ht="12"/>
    <row r="12" spans="2:3" ht="12">
      <c r="B12" s="11" t="s">
        <v>280</v>
      </c>
      <c r="C12" s="16">
        <v>31.37</v>
      </c>
    </row>
    <row r="13" spans="2:3" ht="12">
      <c r="B13" s="11" t="s">
        <v>266</v>
      </c>
      <c r="C13" s="16">
        <v>23.41</v>
      </c>
    </row>
    <row r="14" spans="2:3" ht="12">
      <c r="B14" s="11" t="s">
        <v>279</v>
      </c>
      <c r="C14" s="16">
        <v>17.41</v>
      </c>
    </row>
    <row r="15" spans="2:3" ht="12">
      <c r="B15" s="11" t="s">
        <v>264</v>
      </c>
      <c r="C15" s="16">
        <v>16.53</v>
      </c>
    </row>
    <row r="16" spans="2:3" ht="12">
      <c r="B16" s="11" t="s">
        <v>265</v>
      </c>
      <c r="C16" s="16">
        <v>16.4</v>
      </c>
    </row>
    <row r="17" spans="2:3" ht="12">
      <c r="B17" s="11" t="s">
        <v>273</v>
      </c>
      <c r="C17" s="16">
        <v>15.35</v>
      </c>
    </row>
    <row r="18" spans="2:3" ht="12">
      <c r="B18" s="11" t="s">
        <v>274</v>
      </c>
      <c r="C18" s="16">
        <v>14.97</v>
      </c>
    </row>
    <row r="19" spans="2:3" ht="12">
      <c r="B19" s="11" t="s">
        <v>269</v>
      </c>
      <c r="C19" s="16">
        <v>14.21</v>
      </c>
    </row>
    <row r="20" spans="2:3" ht="12">
      <c r="B20" s="11" t="s">
        <v>283</v>
      </c>
      <c r="C20" s="16">
        <v>13.72</v>
      </c>
    </row>
    <row r="21" spans="2:3" ht="12">
      <c r="B21" s="11" t="s">
        <v>282</v>
      </c>
      <c r="C21" s="16">
        <v>12.74</v>
      </c>
    </row>
    <row r="22" spans="2:3" ht="12">
      <c r="B22" s="11" t="s">
        <v>275</v>
      </c>
      <c r="C22" s="16">
        <v>12.57</v>
      </c>
    </row>
    <row r="23" spans="2:3" ht="12">
      <c r="B23" s="11" t="s">
        <v>281</v>
      </c>
      <c r="C23" s="16">
        <v>11.75</v>
      </c>
    </row>
    <row r="24" spans="2:3" ht="12">
      <c r="B24" s="11" t="s">
        <v>271</v>
      </c>
      <c r="C24" s="16">
        <v>10.99</v>
      </c>
    </row>
    <row r="25" spans="2:3" ht="12">
      <c r="B25" s="11" t="s">
        <v>277</v>
      </c>
      <c r="C25" s="16">
        <v>10.6</v>
      </c>
    </row>
    <row r="26" spans="2:3" ht="12">
      <c r="B26" s="11" t="s">
        <v>268</v>
      </c>
      <c r="C26" s="16">
        <v>10.21</v>
      </c>
    </row>
    <row r="27" spans="2:3" ht="12">
      <c r="B27" s="11" t="s">
        <v>260</v>
      </c>
      <c r="C27" s="16">
        <v>9.96</v>
      </c>
    </row>
    <row r="28" spans="2:3" ht="12">
      <c r="B28" s="11" t="s">
        <v>272</v>
      </c>
      <c r="C28" s="16">
        <v>9.96</v>
      </c>
    </row>
    <row r="29" spans="2:3" ht="12">
      <c r="B29" s="11" t="s">
        <v>263</v>
      </c>
      <c r="C29" s="16">
        <v>9.86</v>
      </c>
    </row>
    <row r="30" spans="2:3" ht="12">
      <c r="B30" s="11" t="s">
        <v>261</v>
      </c>
      <c r="C30" s="16">
        <v>9.19</v>
      </c>
    </row>
    <row r="31" spans="2:3" ht="12">
      <c r="B31" s="11" t="s">
        <v>267</v>
      </c>
      <c r="C31" s="16">
        <v>8.48</v>
      </c>
    </row>
    <row r="32" spans="2:3" ht="12">
      <c r="B32" s="11" t="s">
        <v>276</v>
      </c>
      <c r="C32" s="16">
        <v>8.39</v>
      </c>
    </row>
    <row r="33" spans="2:3" ht="12">
      <c r="B33" s="11" t="s">
        <v>278</v>
      </c>
      <c r="C33" s="16">
        <v>7.44</v>
      </c>
    </row>
    <row r="34" spans="2:3" ht="12">
      <c r="B34" s="11" t="s">
        <v>262</v>
      </c>
      <c r="C34" s="16">
        <v>7.37</v>
      </c>
    </row>
    <row r="35" spans="2:3" ht="12">
      <c r="B35" s="11" t="s">
        <v>270</v>
      </c>
      <c r="C35" s="16">
        <v>7.15</v>
      </c>
    </row>
    <row r="36" spans="2:3" ht="12">
      <c r="B36" s="11" t="s">
        <v>284</v>
      </c>
      <c r="C36" s="16">
        <v>6.53</v>
      </c>
    </row>
    <row r="37" spans="2:3" ht="12">
      <c r="B37" s="11" t="s">
        <v>49</v>
      </c>
      <c r="C37" s="14" t="s">
        <v>239</v>
      </c>
    </row>
    <row r="38" spans="2:3" ht="12">
      <c r="B38" s="11" t="s">
        <v>58</v>
      </c>
      <c r="C38" s="14" t="s">
        <v>239</v>
      </c>
    </row>
    <row r="40" ht="12">
      <c r="B40" s="11" t="s">
        <v>59</v>
      </c>
    </row>
    <row r="41" ht="12">
      <c r="B41" s="7" t="s">
        <v>8</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2"/>
  <dimension ref="A1:R35"/>
  <sheetViews>
    <sheetView workbookViewId="0" topLeftCell="A1">
      <selection activeCell="A1" sqref="A1"/>
    </sheetView>
  </sheetViews>
  <sheetFormatPr defaultColWidth="9.140625" defaultRowHeight="12.75"/>
  <cols>
    <col min="1" max="1" width="9.140625" style="66" customWidth="1"/>
    <col min="2" max="2" width="33.421875" style="66" customWidth="1"/>
    <col min="3" max="3" width="11.421875" style="66" bestFit="1" customWidth="1"/>
    <col min="4" max="16384" width="9.140625" style="66" customWidth="1"/>
  </cols>
  <sheetData>
    <row r="1" ht="12.75">
      <c r="A1" s="97"/>
    </row>
    <row r="2" ht="12.75">
      <c r="B2" s="11" t="s">
        <v>289</v>
      </c>
    </row>
    <row r="3" ht="12.75">
      <c r="B3" s="11" t="s">
        <v>290</v>
      </c>
    </row>
    <row r="4" ht="12.75">
      <c r="B4" s="11" t="s">
        <v>34</v>
      </c>
    </row>
    <row r="5" ht="12.75">
      <c r="B5" s="11"/>
    </row>
    <row r="6" ht="12.75">
      <c r="B6" s="11" t="s">
        <v>223</v>
      </c>
    </row>
    <row r="7" ht="12.75">
      <c r="B7" s="11" t="s">
        <v>213</v>
      </c>
    </row>
    <row r="8" ht="12.75"/>
    <row r="9" spans="2:18" ht="12.75">
      <c r="B9" s="9"/>
      <c r="C9" s="10">
        <v>1990</v>
      </c>
      <c r="D9" s="10">
        <f>+C9+1</f>
        <v>1991</v>
      </c>
      <c r="E9" s="10">
        <f aca="true" t="shared" si="0" ref="E9:Q9">+D9+1</f>
        <v>1992</v>
      </c>
      <c r="F9" s="10">
        <f t="shared" si="0"/>
        <v>1993</v>
      </c>
      <c r="G9" s="10">
        <f t="shared" si="0"/>
        <v>1994</v>
      </c>
      <c r="H9" s="10">
        <f t="shared" si="0"/>
        <v>1995</v>
      </c>
      <c r="I9" s="10">
        <f t="shared" si="0"/>
        <v>1996</v>
      </c>
      <c r="J9" s="10">
        <f t="shared" si="0"/>
        <v>1997</v>
      </c>
      <c r="K9" s="10">
        <f t="shared" si="0"/>
        <v>1998</v>
      </c>
      <c r="L9" s="10">
        <f t="shared" si="0"/>
        <v>1999</v>
      </c>
      <c r="M9" s="10">
        <f t="shared" si="0"/>
        <v>2000</v>
      </c>
      <c r="N9" s="10">
        <f t="shared" si="0"/>
        <v>2001</v>
      </c>
      <c r="O9" s="10">
        <f t="shared" si="0"/>
        <v>2002</v>
      </c>
      <c r="P9" s="10">
        <f t="shared" si="0"/>
        <v>2003</v>
      </c>
      <c r="Q9" s="10">
        <f t="shared" si="0"/>
        <v>2004</v>
      </c>
      <c r="R9" s="11">
        <v>2005</v>
      </c>
    </row>
    <row r="10" spans="2:18" ht="12.75">
      <c r="B10" s="11" t="s">
        <v>212</v>
      </c>
      <c r="C10" s="20">
        <v>100</v>
      </c>
      <c r="D10" s="20">
        <v>94.79099552269726</v>
      </c>
      <c r="E10" s="20">
        <v>93.72472140138939</v>
      </c>
      <c r="F10" s="20">
        <v>94.18246806276876</v>
      </c>
      <c r="G10" s="20">
        <v>94.59722971603148</v>
      </c>
      <c r="H10" s="20">
        <v>91.27026028862679</v>
      </c>
      <c r="I10" s="20">
        <v>79.2464640338472</v>
      </c>
      <c r="J10" s="20">
        <v>79.9930515897665</v>
      </c>
      <c r="K10" s="20">
        <v>80.86340731940955</v>
      </c>
      <c r="L10" s="20">
        <v>80.51499871998888</v>
      </c>
      <c r="M10" s="20">
        <v>80.00980267028679</v>
      </c>
      <c r="N10" s="16">
        <v>79.45325611083435</v>
      </c>
      <c r="O10" s="16">
        <v>76.65597595401465</v>
      </c>
      <c r="P10" s="16">
        <v>76.55511636930372</v>
      </c>
      <c r="Q10" s="16">
        <v>75.8592486213712</v>
      </c>
      <c r="R10" s="16">
        <v>78.75657611715397</v>
      </c>
    </row>
    <row r="11" spans="2:17" ht="12.75">
      <c r="B11" s="11"/>
      <c r="C11" s="20"/>
      <c r="D11" s="20"/>
      <c r="E11" s="20"/>
      <c r="F11" s="20"/>
      <c r="G11" s="20"/>
      <c r="H11" s="20"/>
      <c r="I11" s="20"/>
      <c r="J11" s="20"/>
      <c r="K11" s="20"/>
      <c r="L11" s="20"/>
      <c r="M11" s="20"/>
      <c r="N11" s="16"/>
      <c r="O11" s="16"/>
      <c r="P11" s="16"/>
      <c r="Q11" s="16"/>
    </row>
    <row r="12" spans="2:17" ht="12.75">
      <c r="B12" s="11"/>
      <c r="C12" s="20"/>
      <c r="D12" s="20"/>
      <c r="E12" s="20"/>
      <c r="F12" s="20"/>
      <c r="G12" s="20"/>
      <c r="H12" s="20"/>
      <c r="I12" s="20"/>
      <c r="J12" s="20"/>
      <c r="K12" s="20"/>
      <c r="L12" s="20"/>
      <c r="M12" s="20"/>
      <c r="N12" s="16"/>
      <c r="O12" s="16"/>
      <c r="P12" s="16"/>
      <c r="Q12" s="16"/>
    </row>
    <row r="13" spans="2:9" ht="12.75">
      <c r="B13" s="11"/>
      <c r="C13" s="10"/>
      <c r="D13" s="10"/>
      <c r="E13" s="10"/>
      <c r="F13" s="10"/>
      <c r="G13" s="10"/>
      <c r="H13" s="10"/>
      <c r="I13" s="10"/>
    </row>
    <row r="14" ht="12.75"/>
    <row r="15" ht="12.75"/>
    <row r="16" ht="12.75"/>
    <row r="17" ht="12.75"/>
    <row r="18" ht="12.75"/>
    <row r="19" ht="12.75"/>
    <row r="20" ht="12.75"/>
    <row r="21" ht="12.75"/>
    <row r="22" ht="12.75"/>
    <row r="23" ht="12.75"/>
    <row r="24" ht="12.75"/>
    <row r="25" ht="12.75"/>
    <row r="26" ht="12.75"/>
    <row r="27" ht="12.75"/>
    <row r="28" ht="12.75"/>
    <row r="30" ht="12.75">
      <c r="B30" s="11" t="s">
        <v>214</v>
      </c>
    </row>
    <row r="31" ht="12.75">
      <c r="B31" s="7" t="s">
        <v>307</v>
      </c>
    </row>
    <row r="33" ht="12.75">
      <c r="B33" s="11"/>
    </row>
    <row r="34" ht="12.75">
      <c r="B34" s="11"/>
    </row>
    <row r="35" ht="12.75">
      <c r="B35" s="11"/>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37">
    <tabColor indexed="2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G48"/>
  <sheetViews>
    <sheetView workbookViewId="0" topLeftCell="A1">
      <selection activeCell="A1" sqref="A1"/>
    </sheetView>
  </sheetViews>
  <sheetFormatPr defaultColWidth="9.140625" defaultRowHeight="12.75"/>
  <cols>
    <col min="1" max="1" width="9.140625" style="7" customWidth="1"/>
    <col min="2" max="2" width="15.7109375" style="7" customWidth="1"/>
    <col min="3" max="3" width="11.57421875" style="7" customWidth="1"/>
    <col min="4" max="4" width="17.140625" style="7" customWidth="1"/>
    <col min="5" max="5" width="9.140625" style="7" customWidth="1"/>
    <col min="6" max="6" width="12.00390625" style="56" bestFit="1" customWidth="1"/>
    <col min="7" max="7" width="10.421875" style="56" bestFit="1" customWidth="1"/>
    <col min="8" max="16384" width="9.140625" style="7" customWidth="1"/>
  </cols>
  <sheetData>
    <row r="1" ht="12">
      <c r="A1" s="124"/>
    </row>
    <row r="2" ht="12">
      <c r="B2" s="7" t="s">
        <v>289</v>
      </c>
    </row>
    <row r="3" ht="12">
      <c r="B3" s="7" t="s">
        <v>290</v>
      </c>
    </row>
    <row r="4" ht="12">
      <c r="B4" s="7" t="s">
        <v>36</v>
      </c>
    </row>
    <row r="5" ht="12"/>
    <row r="6" ht="12">
      <c r="B6" s="7" t="s">
        <v>135</v>
      </c>
    </row>
    <row r="7" ht="12">
      <c r="B7" s="7" t="s">
        <v>134</v>
      </c>
    </row>
    <row r="8" ht="12"/>
    <row r="9" ht="12.75">
      <c r="C9"/>
    </row>
    <row r="10" spans="3:6" ht="12">
      <c r="C10" s="10">
        <v>2006</v>
      </c>
      <c r="F10" s="57"/>
    </row>
    <row r="11" spans="2:7" ht="12">
      <c r="B11" s="7" t="s">
        <v>39</v>
      </c>
      <c r="C11" s="58">
        <v>6.645502741928143</v>
      </c>
      <c r="D11" s="60"/>
      <c r="E11" s="61"/>
      <c r="F11" s="62"/>
      <c r="G11" s="62"/>
    </row>
    <row r="12" spans="3:7" ht="12">
      <c r="C12" s="59"/>
      <c r="D12" s="60"/>
      <c r="E12" s="61"/>
      <c r="F12" s="62"/>
      <c r="G12" s="62"/>
    </row>
    <row r="13" spans="2:7" ht="12">
      <c r="B13" s="7" t="s">
        <v>277</v>
      </c>
      <c r="C13" s="34">
        <v>31.212477732377202</v>
      </c>
      <c r="D13" s="60"/>
      <c r="E13" s="61"/>
      <c r="F13" s="62"/>
      <c r="G13" s="62"/>
    </row>
    <row r="14" spans="2:7" ht="12">
      <c r="B14" s="7" t="s">
        <v>262</v>
      </c>
      <c r="C14" s="34">
        <v>22.294042202806136</v>
      </c>
      <c r="D14" s="60"/>
      <c r="E14" s="61"/>
      <c r="F14" s="62"/>
      <c r="G14" s="62"/>
    </row>
    <row r="15" spans="2:7" ht="12">
      <c r="B15" s="7" t="s">
        <v>263</v>
      </c>
      <c r="C15" s="34">
        <v>17.940756564979534</v>
      </c>
      <c r="D15" s="60"/>
      <c r="E15" s="61"/>
      <c r="F15" s="62"/>
      <c r="G15" s="62"/>
    </row>
    <row r="16" spans="2:7" ht="12">
      <c r="B16" s="7" t="s">
        <v>266</v>
      </c>
      <c r="C16" s="34">
        <v>13.208937743168432</v>
      </c>
      <c r="D16" s="60"/>
      <c r="E16" s="61"/>
      <c r="F16" s="62"/>
      <c r="G16" s="62"/>
    </row>
    <row r="17" spans="2:7" ht="12">
      <c r="B17" s="7" t="s">
        <v>283</v>
      </c>
      <c r="C17" s="34">
        <v>9.284074099290079</v>
      </c>
      <c r="D17" s="60"/>
      <c r="E17" s="61"/>
      <c r="F17" s="62"/>
      <c r="G17" s="62"/>
    </row>
    <row r="18" spans="2:7" ht="12">
      <c r="B18" s="7" t="s">
        <v>269</v>
      </c>
      <c r="C18" s="34">
        <v>8.272099513833734</v>
      </c>
      <c r="D18" s="60"/>
      <c r="E18" s="61"/>
      <c r="F18" s="62"/>
      <c r="G18" s="62"/>
    </row>
    <row r="19" spans="2:7" ht="12">
      <c r="B19" s="7" t="s">
        <v>282</v>
      </c>
      <c r="C19" s="58">
        <v>7.991506170584406</v>
      </c>
      <c r="D19" s="60"/>
      <c r="E19" s="61"/>
      <c r="F19" s="62"/>
      <c r="G19" s="62"/>
    </row>
    <row r="20" spans="2:7" ht="12">
      <c r="B20" s="7" t="s">
        <v>279</v>
      </c>
      <c r="C20" s="34">
        <v>4.730551567174968</v>
      </c>
      <c r="D20" s="60"/>
      <c r="E20" s="61"/>
      <c r="F20" s="62"/>
      <c r="G20" s="62"/>
    </row>
    <row r="21" spans="2:7" ht="12">
      <c r="B21" s="7" t="s">
        <v>260</v>
      </c>
      <c r="C21" s="34">
        <v>3.519993850475608</v>
      </c>
      <c r="D21" s="60"/>
      <c r="E21" s="61"/>
      <c r="F21" s="62"/>
      <c r="G21" s="62"/>
    </row>
    <row r="22" spans="2:7" ht="12">
      <c r="B22" s="7" t="s">
        <v>265</v>
      </c>
      <c r="C22" s="34">
        <v>3.2359029908642367</v>
      </c>
      <c r="D22" s="60"/>
      <c r="E22" s="61"/>
      <c r="F22" s="62"/>
      <c r="G22" s="62"/>
    </row>
    <row r="23" spans="2:7" ht="12">
      <c r="B23" s="7" t="s">
        <v>275</v>
      </c>
      <c r="C23" s="34">
        <v>2.4731294485415956</v>
      </c>
      <c r="D23" s="60"/>
      <c r="E23" s="61"/>
      <c r="F23" s="62"/>
      <c r="G23" s="62"/>
    </row>
    <row r="24" spans="2:7" ht="12">
      <c r="B24" s="7" t="s">
        <v>273</v>
      </c>
      <c r="C24" s="34">
        <v>2.176278563656148</v>
      </c>
      <c r="D24" s="60"/>
      <c r="E24" s="61"/>
      <c r="F24" s="62"/>
      <c r="G24" s="62"/>
    </row>
    <row r="25" spans="2:7" ht="12">
      <c r="B25" s="7" t="s">
        <v>261</v>
      </c>
      <c r="C25" s="34">
        <v>2.0485648388818385</v>
      </c>
      <c r="D25" s="60"/>
      <c r="E25" s="61"/>
      <c r="F25" s="62"/>
      <c r="G25" s="62"/>
    </row>
    <row r="26" spans="2:7" ht="12">
      <c r="B26" s="7" t="s">
        <v>268</v>
      </c>
      <c r="C26" s="34">
        <v>1.9006804198317946</v>
      </c>
      <c r="D26" s="60"/>
      <c r="E26" s="61"/>
      <c r="F26" s="62"/>
      <c r="G26" s="62"/>
    </row>
    <row r="27" spans="2:7" ht="12">
      <c r="B27" s="7" t="s">
        <v>276</v>
      </c>
      <c r="C27" s="34">
        <v>1.1019816691471458</v>
      </c>
      <c r="D27" s="60"/>
      <c r="E27" s="61"/>
      <c r="F27" s="62"/>
      <c r="G27" s="62"/>
    </row>
    <row r="28" spans="2:7" ht="12">
      <c r="B28" s="7" t="s">
        <v>284</v>
      </c>
      <c r="C28" s="34">
        <v>1.010050097822524</v>
      </c>
      <c r="D28" s="60"/>
      <c r="E28" s="61"/>
      <c r="F28" s="62"/>
      <c r="G28" s="62"/>
    </row>
    <row r="29" spans="2:7" ht="12">
      <c r="B29" s="7" t="s">
        <v>264</v>
      </c>
      <c r="C29" s="34">
        <v>0.7436691445722564</v>
      </c>
      <c r="D29" s="60"/>
      <c r="E29" s="61"/>
      <c r="F29" s="62"/>
      <c r="G29" s="62"/>
    </row>
    <row r="30" spans="2:7" ht="12">
      <c r="B30" s="7" t="s">
        <v>281</v>
      </c>
      <c r="C30" s="34">
        <v>0.5566709592182855</v>
      </c>
      <c r="D30" s="60"/>
      <c r="E30" s="61"/>
      <c r="F30" s="62"/>
      <c r="G30" s="62"/>
    </row>
    <row r="31" spans="2:7" ht="12">
      <c r="B31" s="7" t="s">
        <v>280</v>
      </c>
      <c r="C31" s="34">
        <v>0.4991619071578819</v>
      </c>
      <c r="D31" s="60"/>
      <c r="E31" s="61"/>
      <c r="F31" s="62"/>
      <c r="G31" s="62"/>
    </row>
    <row r="32" spans="2:7" ht="12">
      <c r="B32" s="7" t="s">
        <v>274</v>
      </c>
      <c r="C32" s="34">
        <v>0.2977200302364463</v>
      </c>
      <c r="D32" s="60"/>
      <c r="E32" s="61"/>
      <c r="F32" s="62"/>
      <c r="G32" s="62"/>
    </row>
    <row r="33" spans="2:7" ht="12">
      <c r="B33" s="7" t="s">
        <v>267</v>
      </c>
      <c r="C33" s="34">
        <v>0.2698465254235983</v>
      </c>
      <c r="D33" s="60"/>
      <c r="E33" s="61"/>
      <c r="F33" s="62"/>
      <c r="G33" s="62"/>
    </row>
    <row r="34" spans="2:7" ht="12">
      <c r="B34" s="7" t="s">
        <v>278</v>
      </c>
      <c r="C34" s="34">
        <v>0.026207473296877865</v>
      </c>
      <c r="D34" s="60"/>
      <c r="E34" s="61"/>
      <c r="F34" s="62"/>
      <c r="G34" s="62"/>
    </row>
    <row r="35" spans="2:7" ht="12">
      <c r="B35" s="7" t="s">
        <v>270</v>
      </c>
      <c r="C35" s="34">
        <v>0</v>
      </c>
      <c r="D35" s="60"/>
      <c r="E35" s="61"/>
      <c r="F35" s="62"/>
      <c r="G35" s="62"/>
    </row>
    <row r="36" spans="2:7" ht="12">
      <c r="B36" s="7" t="s">
        <v>271</v>
      </c>
      <c r="C36" s="34">
        <v>0</v>
      </c>
      <c r="D36" s="60"/>
      <c r="E36" s="61"/>
      <c r="F36" s="62"/>
      <c r="G36" s="62"/>
    </row>
    <row r="37" spans="2:7" ht="12">
      <c r="B37" s="7" t="s">
        <v>272</v>
      </c>
      <c r="C37" s="34">
        <v>0</v>
      </c>
      <c r="D37" s="60"/>
      <c r="E37" s="61"/>
      <c r="F37" s="62"/>
      <c r="G37" s="62"/>
    </row>
    <row r="38" spans="2:7" ht="12">
      <c r="B38" s="7" t="s">
        <v>287</v>
      </c>
      <c r="C38" s="34">
        <v>0</v>
      </c>
      <c r="D38" s="60"/>
      <c r="E38" s="61"/>
      <c r="F38" s="62"/>
      <c r="G38" s="62"/>
    </row>
    <row r="39" spans="2:7" ht="12">
      <c r="B39" s="7" t="s">
        <v>49</v>
      </c>
      <c r="C39" s="34"/>
      <c r="D39" s="60"/>
      <c r="E39" s="61"/>
      <c r="F39" s="62"/>
      <c r="G39" s="62"/>
    </row>
    <row r="40" spans="3:7" ht="12">
      <c r="C40" s="34"/>
      <c r="D40" s="60"/>
      <c r="E40" s="61"/>
      <c r="F40" s="62"/>
      <c r="G40" s="62"/>
    </row>
    <row r="41" spans="2:7" ht="12">
      <c r="B41" s="7" t="s">
        <v>288</v>
      </c>
      <c r="C41" s="34">
        <v>3.87912725670922</v>
      </c>
      <c r="D41" s="60"/>
      <c r="E41" s="61"/>
      <c r="F41" s="62"/>
      <c r="G41" s="62"/>
    </row>
    <row r="42" ht="12">
      <c r="D42" s="56"/>
    </row>
    <row r="43" spans="2:6" ht="12">
      <c r="B43" s="7" t="s">
        <v>59</v>
      </c>
      <c r="E43" s="17"/>
      <c r="F43" s="63"/>
    </row>
    <row r="44" spans="2:5" ht="12">
      <c r="B44" s="7" t="s">
        <v>16</v>
      </c>
      <c r="E44" s="17"/>
    </row>
    <row r="45" spans="5:6" ht="12">
      <c r="E45" s="17"/>
      <c r="F45" s="64"/>
    </row>
    <row r="46" ht="12">
      <c r="B46" s="7" t="s">
        <v>15</v>
      </c>
    </row>
    <row r="48" ht="12">
      <c r="C48" s="65"/>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2:L57"/>
  <sheetViews>
    <sheetView showGridLines="0" workbookViewId="0" topLeftCell="A1">
      <selection activeCell="A1" sqref="A1"/>
    </sheetView>
  </sheetViews>
  <sheetFormatPr defaultColWidth="9.140625" defaultRowHeight="12.75"/>
  <cols>
    <col min="1" max="1" width="1.7109375" style="7" customWidth="1"/>
    <col min="2" max="2" width="16.28125" style="7" customWidth="1"/>
    <col min="3" max="6" width="9.421875" style="7" customWidth="1"/>
    <col min="7" max="7" width="1.7109375" style="7" customWidth="1"/>
    <col min="8" max="11" width="9.421875" style="7" customWidth="1"/>
    <col min="12" max="12" width="1.7109375" style="7" customWidth="1"/>
    <col min="13" max="16384" width="9.140625" style="7" customWidth="1"/>
  </cols>
  <sheetData>
    <row r="2" ht="12">
      <c r="B2" s="7" t="s">
        <v>289</v>
      </c>
    </row>
    <row r="3" spans="1:2" ht="12">
      <c r="A3" s="17"/>
      <c r="B3" s="7" t="s">
        <v>290</v>
      </c>
    </row>
    <row r="4" ht="12">
      <c r="B4" s="7" t="s">
        <v>173</v>
      </c>
    </row>
    <row r="5" ht="12">
      <c r="B5" s="17"/>
    </row>
    <row r="6" ht="12">
      <c r="B6" s="7" t="s">
        <v>40</v>
      </c>
    </row>
    <row r="9" spans="3:11" ht="35.25" customHeight="1">
      <c r="C9" s="171" t="s">
        <v>98</v>
      </c>
      <c r="D9" s="171"/>
      <c r="E9" s="171"/>
      <c r="F9" s="171"/>
      <c r="G9" s="43"/>
      <c r="H9" s="171" t="s">
        <v>99</v>
      </c>
      <c r="I9" s="171"/>
      <c r="J9" s="171"/>
      <c r="K9" s="171"/>
    </row>
    <row r="10" spans="3:12" ht="36">
      <c r="C10" s="17">
        <v>1995</v>
      </c>
      <c r="D10" s="17">
        <v>2000</v>
      </c>
      <c r="E10" s="17">
        <v>2005</v>
      </c>
      <c r="F10" s="24" t="s">
        <v>21</v>
      </c>
      <c r="H10" s="17">
        <v>1995</v>
      </c>
      <c r="I10" s="17">
        <v>2000</v>
      </c>
      <c r="J10" s="17">
        <v>2005</v>
      </c>
      <c r="K10" s="24" t="s">
        <v>100</v>
      </c>
      <c r="L10" s="17"/>
    </row>
    <row r="11" spans="1:12" s="43" customFormat="1" ht="12">
      <c r="A11" s="140"/>
      <c r="B11" s="141" t="s">
        <v>39</v>
      </c>
      <c r="C11" s="28">
        <v>93.4</v>
      </c>
      <c r="D11" s="28">
        <v>90.7</v>
      </c>
      <c r="E11" s="28">
        <v>92.1</v>
      </c>
      <c r="F11" s="28" t="s">
        <v>250</v>
      </c>
      <c r="G11" s="142"/>
      <c r="H11" s="28">
        <v>5249.36</v>
      </c>
      <c r="I11" s="28">
        <v>5099.69</v>
      </c>
      <c r="J11" s="28">
        <v>5176.94</v>
      </c>
      <c r="K11" s="143" t="s">
        <v>250</v>
      </c>
      <c r="L11" s="142"/>
    </row>
    <row r="12" spans="2:12" s="43" customFormat="1" ht="12">
      <c r="B12" s="48" t="s">
        <v>260</v>
      </c>
      <c r="C12" s="29">
        <v>103.6</v>
      </c>
      <c r="D12" s="29">
        <v>100.4</v>
      </c>
      <c r="E12" s="29">
        <v>97.9</v>
      </c>
      <c r="F12" s="29">
        <v>92.5</v>
      </c>
      <c r="G12" s="49"/>
      <c r="H12" s="29">
        <v>152.14</v>
      </c>
      <c r="I12" s="29">
        <v>147.54</v>
      </c>
      <c r="J12" s="29">
        <v>143.85</v>
      </c>
      <c r="K12" s="34">
        <f>+(J12/J$11)*100</f>
        <v>2.7786684798355785</v>
      </c>
      <c r="L12" s="49"/>
    </row>
    <row r="13" spans="2:12" s="43" customFormat="1" ht="12">
      <c r="B13" s="48" t="s">
        <v>285</v>
      </c>
      <c r="C13" s="29">
        <v>65.6</v>
      </c>
      <c r="D13" s="29">
        <v>50.7</v>
      </c>
      <c r="E13" s="29">
        <v>52.8</v>
      </c>
      <c r="F13" s="29">
        <v>92</v>
      </c>
      <c r="G13" s="49"/>
      <c r="H13" s="29">
        <v>86.65</v>
      </c>
      <c r="I13" s="29">
        <v>66.94</v>
      </c>
      <c r="J13" s="29">
        <v>69.81</v>
      </c>
      <c r="K13" s="34">
        <f aca="true" t="shared" si="0" ref="K13:K38">+(J13/J$11)*100</f>
        <v>1.348479990109988</v>
      </c>
      <c r="L13" s="49"/>
    </row>
    <row r="14" spans="2:12" s="43" customFormat="1" ht="12">
      <c r="B14" s="48" t="s">
        <v>261</v>
      </c>
      <c r="C14" s="29">
        <v>78.7</v>
      </c>
      <c r="D14" s="29">
        <v>75.9</v>
      </c>
      <c r="E14" s="29">
        <v>74.2</v>
      </c>
      <c r="F14" s="29">
        <v>92</v>
      </c>
      <c r="G14" s="49"/>
      <c r="H14" s="29">
        <v>154.46</v>
      </c>
      <c r="I14" s="29">
        <v>149.03</v>
      </c>
      <c r="J14" s="29">
        <v>145.62</v>
      </c>
      <c r="K14" s="34">
        <f t="shared" si="0"/>
        <v>2.812858561235015</v>
      </c>
      <c r="L14" s="49"/>
    </row>
    <row r="15" spans="2:12" s="43" customFormat="1" ht="12">
      <c r="B15" s="48" t="s">
        <v>262</v>
      </c>
      <c r="C15" s="29">
        <v>110</v>
      </c>
      <c r="D15" s="29">
        <v>98.4</v>
      </c>
      <c r="E15" s="29">
        <v>92.2</v>
      </c>
      <c r="F15" s="29">
        <v>79</v>
      </c>
      <c r="G15" s="49"/>
      <c r="H15" s="29">
        <v>76.29</v>
      </c>
      <c r="I15" s="29">
        <v>68.2</v>
      </c>
      <c r="J15" s="29">
        <v>63.95</v>
      </c>
      <c r="K15" s="34">
        <f t="shared" si="0"/>
        <v>1.2352857093186322</v>
      </c>
      <c r="L15" s="49"/>
    </row>
    <row r="16" spans="2:12" s="43" customFormat="1" ht="12">
      <c r="B16" s="48" t="s">
        <v>263</v>
      </c>
      <c r="C16" s="29">
        <v>88.9</v>
      </c>
      <c r="D16" s="29">
        <v>82.7</v>
      </c>
      <c r="E16" s="29">
        <v>81.3</v>
      </c>
      <c r="F16" s="29">
        <v>79</v>
      </c>
      <c r="G16" s="49"/>
      <c r="H16" s="29">
        <v>1095.66</v>
      </c>
      <c r="I16" s="29">
        <v>1019.77</v>
      </c>
      <c r="J16" s="29">
        <v>1001.47</v>
      </c>
      <c r="K16" s="34">
        <f t="shared" si="0"/>
        <v>19.344825321521984</v>
      </c>
      <c r="L16" s="49"/>
    </row>
    <row r="17" spans="2:12" s="43" customFormat="1" ht="12">
      <c r="B17" s="48" t="s">
        <v>264</v>
      </c>
      <c r="C17" s="29">
        <v>53.8</v>
      </c>
      <c r="D17" s="29">
        <v>45.9</v>
      </c>
      <c r="E17" s="29">
        <v>48</v>
      </c>
      <c r="F17" s="29">
        <v>92</v>
      </c>
      <c r="G17" s="49"/>
      <c r="H17" s="29">
        <v>23.16</v>
      </c>
      <c r="I17" s="29">
        <v>19.74</v>
      </c>
      <c r="J17" s="29">
        <v>20.65</v>
      </c>
      <c r="K17" s="34">
        <f t="shared" si="0"/>
        <v>0.39888428299342854</v>
      </c>
      <c r="L17" s="49"/>
    </row>
    <row r="18" spans="2:12" s="43" customFormat="1" ht="12">
      <c r="B18" s="48" t="s">
        <v>268</v>
      </c>
      <c r="C18" s="29">
        <v>106.4</v>
      </c>
      <c r="D18" s="29">
        <v>123.9</v>
      </c>
      <c r="E18" s="29">
        <v>125.4</v>
      </c>
      <c r="F18" s="29">
        <v>113</v>
      </c>
      <c r="G18" s="49"/>
      <c r="H18" s="29">
        <v>59.36</v>
      </c>
      <c r="I18" s="29">
        <v>69.12</v>
      </c>
      <c r="J18" s="29">
        <v>69.95</v>
      </c>
      <c r="K18" s="34">
        <f t="shared" si="0"/>
        <v>1.3511842903336722</v>
      </c>
      <c r="L18" s="49"/>
    </row>
    <row r="19" spans="2:12" s="43" customFormat="1" ht="12">
      <c r="B19" s="48" t="s">
        <v>265</v>
      </c>
      <c r="C19" s="29">
        <v>101.9</v>
      </c>
      <c r="D19" s="29">
        <v>118.6</v>
      </c>
      <c r="E19" s="29">
        <v>125.4</v>
      </c>
      <c r="F19" s="29">
        <v>125</v>
      </c>
      <c r="G19" s="49"/>
      <c r="H19" s="29">
        <v>113.19</v>
      </c>
      <c r="I19" s="29">
        <v>131.75</v>
      </c>
      <c r="J19" s="29">
        <v>139.24</v>
      </c>
      <c r="K19" s="34">
        <f t="shared" si="0"/>
        <v>2.68961973675569</v>
      </c>
      <c r="L19" s="49"/>
    </row>
    <row r="20" spans="2:12" s="43" customFormat="1" ht="12">
      <c r="B20" s="48" t="s">
        <v>266</v>
      </c>
      <c r="C20" s="29">
        <v>110</v>
      </c>
      <c r="D20" s="29">
        <v>132.8</v>
      </c>
      <c r="E20" s="29">
        <v>152.3</v>
      </c>
      <c r="F20" s="29">
        <v>115</v>
      </c>
      <c r="G20" s="49"/>
      <c r="H20" s="29">
        <v>318.38</v>
      </c>
      <c r="I20" s="29">
        <v>384.43</v>
      </c>
      <c r="J20" s="29">
        <v>440.64</v>
      </c>
      <c r="K20" s="34">
        <f t="shared" si="0"/>
        <v>8.511591789744521</v>
      </c>
      <c r="L20" s="49"/>
    </row>
    <row r="21" spans="2:12" s="43" customFormat="1" ht="12">
      <c r="B21" s="48" t="s">
        <v>267</v>
      </c>
      <c r="C21" s="29">
        <v>99.1</v>
      </c>
      <c r="D21" s="29">
        <v>99.3</v>
      </c>
      <c r="E21" s="29">
        <v>98.1</v>
      </c>
      <c r="F21" s="29">
        <v>100</v>
      </c>
      <c r="G21" s="49"/>
      <c r="H21" s="29">
        <v>558.9</v>
      </c>
      <c r="I21" s="29">
        <v>559.7</v>
      </c>
      <c r="J21" s="29">
        <v>553.41</v>
      </c>
      <c r="K21" s="34">
        <f t="shared" si="0"/>
        <v>10.689905619922193</v>
      </c>
      <c r="L21" s="49"/>
    </row>
    <row r="22" spans="2:12" s="43" customFormat="1" ht="12">
      <c r="B22" s="48" t="s">
        <v>269</v>
      </c>
      <c r="C22" s="29">
        <v>102.5</v>
      </c>
      <c r="D22" s="29">
        <v>106.6</v>
      </c>
      <c r="E22" s="29">
        <v>112.1</v>
      </c>
      <c r="F22" s="29">
        <v>93.5</v>
      </c>
      <c r="G22" s="49"/>
      <c r="H22" s="29">
        <v>532.52</v>
      </c>
      <c r="I22" s="29">
        <v>553.76</v>
      </c>
      <c r="J22" s="29">
        <v>582.19</v>
      </c>
      <c r="K22" s="34">
        <f t="shared" si="0"/>
        <v>11.245832480191002</v>
      </c>
      <c r="L22" s="49"/>
    </row>
    <row r="23" spans="2:12" s="43" customFormat="1" ht="12">
      <c r="B23" s="48" t="s">
        <v>270</v>
      </c>
      <c r="C23" s="29">
        <v>119.5</v>
      </c>
      <c r="D23" s="29">
        <v>144.7</v>
      </c>
      <c r="E23" s="29">
        <v>163.7</v>
      </c>
      <c r="F23" s="29" t="s">
        <v>250</v>
      </c>
      <c r="G23" s="49"/>
      <c r="H23" s="29">
        <v>7.21</v>
      </c>
      <c r="I23" s="29">
        <v>8.72</v>
      </c>
      <c r="J23" s="29">
        <v>9.87</v>
      </c>
      <c r="K23" s="34">
        <f t="shared" si="0"/>
        <v>0.19065316576974042</v>
      </c>
      <c r="L23" s="49"/>
    </row>
    <row r="24" spans="2:12" s="43" customFormat="1" ht="12">
      <c r="B24" s="48" t="s">
        <v>271</v>
      </c>
      <c r="C24" s="29">
        <v>48.2</v>
      </c>
      <c r="D24" s="29">
        <v>38.8</v>
      </c>
      <c r="E24" s="29">
        <v>42</v>
      </c>
      <c r="F24" s="29">
        <v>92</v>
      </c>
      <c r="G24" s="49"/>
      <c r="H24" s="29">
        <v>12.48</v>
      </c>
      <c r="I24" s="29">
        <v>10.05</v>
      </c>
      <c r="J24" s="29">
        <v>10.87</v>
      </c>
      <c r="K24" s="34">
        <f t="shared" si="0"/>
        <v>0.2099695959389137</v>
      </c>
      <c r="L24" s="49"/>
    </row>
    <row r="25" spans="2:12" s="43" customFormat="1" ht="12">
      <c r="B25" s="48" t="s">
        <v>272</v>
      </c>
      <c r="C25" s="29">
        <v>45.3</v>
      </c>
      <c r="D25" s="29">
        <v>38.9</v>
      </c>
      <c r="E25" s="29">
        <v>46.9</v>
      </c>
      <c r="F25" s="29">
        <v>92</v>
      </c>
      <c r="G25" s="49"/>
      <c r="H25" s="29">
        <v>21.77</v>
      </c>
      <c r="I25" s="29">
        <v>18.71</v>
      </c>
      <c r="J25" s="29">
        <v>22.57</v>
      </c>
      <c r="K25" s="34">
        <f t="shared" si="0"/>
        <v>0.4359718289182414</v>
      </c>
      <c r="L25" s="49"/>
    </row>
    <row r="26" spans="2:12" s="43" customFormat="1" ht="12">
      <c r="B26" s="48" t="s">
        <v>41</v>
      </c>
      <c r="C26" s="29">
        <v>77</v>
      </c>
      <c r="D26" s="29">
        <v>75.2</v>
      </c>
      <c r="E26" s="29">
        <v>100.4</v>
      </c>
      <c r="F26" s="29">
        <v>72</v>
      </c>
      <c r="G26" s="49"/>
      <c r="H26" s="29">
        <v>9.77</v>
      </c>
      <c r="I26" s="29">
        <v>9.54</v>
      </c>
      <c r="J26" s="29">
        <v>12.73</v>
      </c>
      <c r="K26" s="34">
        <f t="shared" si="0"/>
        <v>0.2458981560535761</v>
      </c>
      <c r="L26" s="49"/>
    </row>
    <row r="27" spans="2:12" s="43" customFormat="1" ht="12">
      <c r="B27" s="48" t="s">
        <v>274</v>
      </c>
      <c r="C27" s="29">
        <v>65.9</v>
      </c>
      <c r="D27" s="29">
        <v>64.3</v>
      </c>
      <c r="E27" s="29">
        <v>65.5</v>
      </c>
      <c r="F27" s="29">
        <v>94</v>
      </c>
      <c r="G27" s="49"/>
      <c r="H27" s="29">
        <v>81.12</v>
      </c>
      <c r="I27" s="29">
        <v>79.07</v>
      </c>
      <c r="J27" s="29">
        <v>80.53</v>
      </c>
      <c r="K27" s="34">
        <f t="shared" si="0"/>
        <v>1.5555521215235255</v>
      </c>
      <c r="L27" s="49"/>
    </row>
    <row r="28" spans="2:12" s="43" customFormat="1" ht="12">
      <c r="B28" s="48" t="s">
        <v>275</v>
      </c>
      <c r="C28" s="29">
        <v>122.4</v>
      </c>
      <c r="D28" s="29">
        <v>129</v>
      </c>
      <c r="E28" s="29">
        <v>154.8</v>
      </c>
      <c r="F28" s="29" t="s">
        <v>250</v>
      </c>
      <c r="G28" s="49"/>
      <c r="H28" s="29">
        <v>2.71</v>
      </c>
      <c r="I28" s="29">
        <v>2.86</v>
      </c>
      <c r="J28" s="29">
        <v>3.43</v>
      </c>
      <c r="K28" s="34">
        <f t="shared" si="0"/>
        <v>0.06625535548026441</v>
      </c>
      <c r="L28" s="49"/>
    </row>
    <row r="29" spans="2:12" s="43" customFormat="1" ht="12">
      <c r="B29" s="48" t="s">
        <v>276</v>
      </c>
      <c r="C29" s="29">
        <v>104.9</v>
      </c>
      <c r="D29" s="29">
        <v>99.9</v>
      </c>
      <c r="E29" s="29">
        <v>98.9</v>
      </c>
      <c r="F29" s="29">
        <v>94</v>
      </c>
      <c r="G29" s="49"/>
      <c r="H29" s="29">
        <v>225.08</v>
      </c>
      <c r="I29" s="29">
        <v>214.43</v>
      </c>
      <c r="J29" s="29">
        <v>212.13</v>
      </c>
      <c r="K29" s="34">
        <f t="shared" si="0"/>
        <v>4.097594331786731</v>
      </c>
      <c r="L29" s="49"/>
    </row>
    <row r="30" spans="2:12" s="43" customFormat="1" ht="12">
      <c r="B30" s="48" t="s">
        <v>277</v>
      </c>
      <c r="C30" s="29">
        <v>101.7</v>
      </c>
      <c r="D30" s="29">
        <v>102.7</v>
      </c>
      <c r="E30" s="29">
        <v>118.1</v>
      </c>
      <c r="F30" s="29">
        <v>87</v>
      </c>
      <c r="G30" s="49"/>
      <c r="H30" s="29">
        <v>80.3</v>
      </c>
      <c r="I30" s="29">
        <v>81.1</v>
      </c>
      <c r="J30" s="29">
        <v>93.28</v>
      </c>
      <c r="K30" s="34">
        <f t="shared" si="0"/>
        <v>1.8018366061804851</v>
      </c>
      <c r="L30" s="49"/>
    </row>
    <row r="31" spans="2:12" s="43" customFormat="1" ht="12">
      <c r="B31" s="48" t="s">
        <v>278</v>
      </c>
      <c r="C31" s="29">
        <v>77.2</v>
      </c>
      <c r="D31" s="29">
        <v>69</v>
      </c>
      <c r="E31" s="29">
        <v>68</v>
      </c>
      <c r="F31" s="29">
        <v>94</v>
      </c>
      <c r="G31" s="49"/>
      <c r="H31" s="29">
        <v>453.18</v>
      </c>
      <c r="I31" s="29">
        <v>405.09</v>
      </c>
      <c r="J31" s="29">
        <v>398.95</v>
      </c>
      <c r="K31" s="34">
        <f t="shared" si="0"/>
        <v>7.706289815991687</v>
      </c>
      <c r="L31" s="49"/>
    </row>
    <row r="32" spans="2:12" s="43" customFormat="1" ht="12">
      <c r="B32" s="48" t="s">
        <v>279</v>
      </c>
      <c r="C32" s="29">
        <v>116.7</v>
      </c>
      <c r="D32" s="29">
        <v>135</v>
      </c>
      <c r="E32" s="29">
        <v>140.4</v>
      </c>
      <c r="F32" s="29">
        <v>127</v>
      </c>
      <c r="G32" s="49"/>
      <c r="H32" s="29">
        <v>71.12</v>
      </c>
      <c r="I32" s="29">
        <v>82.26</v>
      </c>
      <c r="J32" s="29">
        <v>85.53</v>
      </c>
      <c r="K32" s="34">
        <f t="shared" si="0"/>
        <v>1.6521342723693921</v>
      </c>
      <c r="L32" s="49"/>
    </row>
    <row r="33" spans="2:12" s="43" customFormat="1" ht="12">
      <c r="B33" s="48" t="s">
        <v>287</v>
      </c>
      <c r="C33" s="29">
        <v>66.2</v>
      </c>
      <c r="D33" s="29">
        <v>49.1</v>
      </c>
      <c r="E33" s="29">
        <v>54.4</v>
      </c>
      <c r="F33" s="29">
        <v>92</v>
      </c>
      <c r="G33" s="49"/>
      <c r="H33" s="29">
        <v>186.97</v>
      </c>
      <c r="I33" s="29">
        <v>138.58</v>
      </c>
      <c r="J33" s="29">
        <v>153.65</v>
      </c>
      <c r="K33" s="34">
        <f t="shared" si="0"/>
        <v>2.9679694954934774</v>
      </c>
      <c r="L33" s="49"/>
    </row>
    <row r="34" spans="2:12" s="43" customFormat="1" ht="12">
      <c r="B34" s="48" t="s">
        <v>280</v>
      </c>
      <c r="C34" s="29">
        <v>91.4</v>
      </c>
      <c r="D34" s="29">
        <v>92.6</v>
      </c>
      <c r="E34" s="29">
        <v>100.4</v>
      </c>
      <c r="F34" s="29">
        <v>92</v>
      </c>
      <c r="G34" s="49"/>
      <c r="H34" s="29">
        <v>18.47</v>
      </c>
      <c r="I34" s="29">
        <v>18.71</v>
      </c>
      <c r="J34" s="29">
        <v>20.29</v>
      </c>
      <c r="K34" s="34">
        <f t="shared" si="0"/>
        <v>0.3919303681325262</v>
      </c>
      <c r="L34" s="49"/>
    </row>
    <row r="35" spans="2:12" s="43" customFormat="1" ht="12">
      <c r="B35" s="48" t="s">
        <v>281</v>
      </c>
      <c r="C35" s="29">
        <v>72.3</v>
      </c>
      <c r="D35" s="29">
        <v>65.8</v>
      </c>
      <c r="E35" s="29">
        <v>66.4</v>
      </c>
      <c r="F35" s="29">
        <v>92</v>
      </c>
      <c r="G35" s="49"/>
      <c r="H35" s="29">
        <v>53.04</v>
      </c>
      <c r="I35" s="29">
        <v>48.29</v>
      </c>
      <c r="J35" s="29">
        <v>48.71</v>
      </c>
      <c r="K35" s="34">
        <f t="shared" si="0"/>
        <v>0.9409033135404313</v>
      </c>
      <c r="L35" s="49"/>
    </row>
    <row r="36" spans="2:12" s="43" customFormat="1" ht="12">
      <c r="B36" s="48" t="s">
        <v>282</v>
      </c>
      <c r="C36" s="29">
        <v>100.6</v>
      </c>
      <c r="D36" s="29">
        <v>98.5</v>
      </c>
      <c r="E36" s="29">
        <v>97.4</v>
      </c>
      <c r="F36" s="29">
        <v>100</v>
      </c>
      <c r="G36" s="49"/>
      <c r="H36" s="29">
        <v>71.55</v>
      </c>
      <c r="I36" s="29">
        <v>70.03</v>
      </c>
      <c r="J36" s="29">
        <v>69.26</v>
      </c>
      <c r="K36" s="34">
        <f t="shared" si="0"/>
        <v>1.3378559535169425</v>
      </c>
      <c r="L36" s="49"/>
    </row>
    <row r="37" spans="2:12" s="43" customFormat="1" ht="12">
      <c r="B37" s="48" t="s">
        <v>283</v>
      </c>
      <c r="C37" s="29">
        <v>102</v>
      </c>
      <c r="D37" s="29">
        <v>94.5</v>
      </c>
      <c r="E37" s="29">
        <v>92.6</v>
      </c>
      <c r="F37" s="29">
        <v>104</v>
      </c>
      <c r="G37" s="49"/>
      <c r="H37" s="29">
        <v>73.74</v>
      </c>
      <c r="I37" s="29">
        <v>68.32</v>
      </c>
      <c r="J37" s="29">
        <v>66.96</v>
      </c>
      <c r="K37" s="34">
        <f t="shared" si="0"/>
        <v>1.2934281641278438</v>
      </c>
      <c r="L37" s="49"/>
    </row>
    <row r="38" spans="2:12" s="43" customFormat="1" ht="12">
      <c r="B38" s="48" t="s">
        <v>284</v>
      </c>
      <c r="C38" s="29">
        <v>91.1</v>
      </c>
      <c r="D38" s="29">
        <v>86.4</v>
      </c>
      <c r="E38" s="29">
        <v>84.3</v>
      </c>
      <c r="F38" s="29">
        <v>87.5</v>
      </c>
      <c r="G38" s="49"/>
      <c r="H38" s="29">
        <v>710.13</v>
      </c>
      <c r="I38" s="29">
        <v>673.96</v>
      </c>
      <c r="J38" s="29">
        <v>657.4</v>
      </c>
      <c r="K38" s="34">
        <f t="shared" si="0"/>
        <v>12.698621193214525</v>
      </c>
      <c r="L38" s="49"/>
    </row>
    <row r="39" spans="1:12" s="43" customFormat="1" ht="12">
      <c r="A39" s="39"/>
      <c r="B39" s="40" t="s">
        <v>286</v>
      </c>
      <c r="C39" s="37">
        <v>70.4</v>
      </c>
      <c r="D39" s="37">
        <v>81.1</v>
      </c>
      <c r="E39" s="37">
        <v>95.5</v>
      </c>
      <c r="F39" s="37">
        <v>95</v>
      </c>
      <c r="G39" s="41"/>
      <c r="H39" s="37">
        <v>21.91</v>
      </c>
      <c r="I39" s="37">
        <v>25.25</v>
      </c>
      <c r="J39" s="37">
        <v>29.72</v>
      </c>
      <c r="K39" s="42" t="s">
        <v>250</v>
      </c>
      <c r="L39" s="41"/>
    </row>
    <row r="40" spans="1:12" s="43" customFormat="1" ht="12">
      <c r="A40" s="44"/>
      <c r="B40" s="45" t="s">
        <v>23</v>
      </c>
      <c r="C40" s="33">
        <v>129.8</v>
      </c>
      <c r="D40" s="33">
        <v>164</v>
      </c>
      <c r="E40" s="33">
        <v>184</v>
      </c>
      <c r="F40" s="33" t="s">
        <v>250</v>
      </c>
      <c r="G40" s="46"/>
      <c r="H40" s="33">
        <v>220.72</v>
      </c>
      <c r="I40" s="33">
        <v>278.84</v>
      </c>
      <c r="J40" s="33">
        <v>312.91</v>
      </c>
      <c r="K40" s="47" t="s">
        <v>250</v>
      </c>
      <c r="L40" s="46"/>
    </row>
    <row r="41" spans="1:12" s="43" customFormat="1" ht="12">
      <c r="A41" s="39"/>
      <c r="B41" s="40" t="s">
        <v>291</v>
      </c>
      <c r="C41" s="37">
        <v>93.6</v>
      </c>
      <c r="D41" s="37">
        <v>109.9</v>
      </c>
      <c r="E41" s="37">
        <v>110.5</v>
      </c>
      <c r="F41" s="37">
        <v>110</v>
      </c>
      <c r="G41" s="41"/>
      <c r="H41" s="37">
        <v>3.13</v>
      </c>
      <c r="I41" s="37">
        <v>3.68</v>
      </c>
      <c r="J41" s="37">
        <v>3.7</v>
      </c>
      <c r="K41" s="42" t="s">
        <v>250</v>
      </c>
      <c r="L41" s="41"/>
    </row>
    <row r="42" spans="2:12" s="43" customFormat="1" ht="12">
      <c r="B42" s="48" t="s">
        <v>38</v>
      </c>
      <c r="C42" s="29">
        <v>86.9</v>
      </c>
      <c r="D42" s="29">
        <v>86.8</v>
      </c>
      <c r="E42" s="29">
        <v>105.3</v>
      </c>
      <c r="F42" s="29">
        <v>92</v>
      </c>
      <c r="G42" s="49"/>
      <c r="H42" s="29">
        <v>0.24</v>
      </c>
      <c r="I42" s="29">
        <v>0.25</v>
      </c>
      <c r="J42" s="29">
        <v>0.27</v>
      </c>
      <c r="K42" s="34" t="s">
        <v>250</v>
      </c>
      <c r="L42" s="49"/>
    </row>
    <row r="43" spans="2:12" s="43" customFormat="1" ht="12">
      <c r="B43" s="48" t="s">
        <v>288</v>
      </c>
      <c r="C43" s="29">
        <v>100.2</v>
      </c>
      <c r="D43" s="29">
        <v>107.6</v>
      </c>
      <c r="E43" s="29">
        <v>108.8</v>
      </c>
      <c r="F43" s="29">
        <v>101</v>
      </c>
      <c r="G43" s="49"/>
      <c r="H43" s="29">
        <v>49.84</v>
      </c>
      <c r="I43" s="29">
        <v>53.55</v>
      </c>
      <c r="J43" s="29">
        <v>54.15</v>
      </c>
      <c r="K43" s="34" t="s">
        <v>250</v>
      </c>
      <c r="L43" s="49"/>
    </row>
    <row r="44" spans="1:12" s="43" customFormat="1" ht="12">
      <c r="A44" s="44"/>
      <c r="B44" s="45" t="s">
        <v>24</v>
      </c>
      <c r="C44" s="47" t="s">
        <v>239</v>
      </c>
      <c r="D44" s="47" t="s">
        <v>239</v>
      </c>
      <c r="E44" s="47" t="s">
        <v>239</v>
      </c>
      <c r="F44" s="47">
        <v>92</v>
      </c>
      <c r="G44" s="46"/>
      <c r="H44" s="33">
        <v>51.04</v>
      </c>
      <c r="I44" s="33">
        <v>51.72</v>
      </c>
      <c r="J44" s="33">
        <v>53.63</v>
      </c>
      <c r="K44" s="47" t="s">
        <v>250</v>
      </c>
      <c r="L44" s="46"/>
    </row>
    <row r="45" spans="1:12" ht="12">
      <c r="A45" s="43"/>
      <c r="B45" s="48"/>
      <c r="C45" s="49"/>
      <c r="D45" s="49"/>
      <c r="E45" s="49"/>
      <c r="F45" s="49"/>
      <c r="G45" s="49"/>
      <c r="H45" s="49"/>
      <c r="I45" s="49"/>
      <c r="J45" s="49"/>
      <c r="K45" s="49"/>
      <c r="L45" s="43"/>
    </row>
    <row r="46" spans="1:12" ht="12">
      <c r="A46" s="43"/>
      <c r="B46" s="43" t="s">
        <v>216</v>
      </c>
      <c r="C46" s="49"/>
      <c r="D46" s="49"/>
      <c r="E46" s="49"/>
      <c r="F46" s="49"/>
      <c r="G46" s="49"/>
      <c r="H46" s="49"/>
      <c r="I46" s="49"/>
      <c r="J46" s="49"/>
      <c r="K46" s="49"/>
      <c r="L46" s="43"/>
    </row>
    <row r="47" spans="1:12" ht="12">
      <c r="A47" s="43"/>
      <c r="B47" s="43" t="s">
        <v>164</v>
      </c>
      <c r="C47" s="49"/>
      <c r="D47" s="49"/>
      <c r="E47" s="49"/>
      <c r="F47" s="49"/>
      <c r="G47" s="49"/>
      <c r="H47" s="49"/>
      <c r="I47" s="49"/>
      <c r="J47" s="49"/>
      <c r="K47" s="49"/>
      <c r="L47" s="43"/>
    </row>
    <row r="48" spans="1:12" ht="12">
      <c r="A48" s="43"/>
      <c r="B48" s="43" t="s">
        <v>165</v>
      </c>
      <c r="C48" s="49"/>
      <c r="D48" s="49"/>
      <c r="E48" s="49"/>
      <c r="F48" s="49"/>
      <c r="G48" s="49"/>
      <c r="H48" s="49"/>
      <c r="I48" s="49"/>
      <c r="J48" s="49"/>
      <c r="K48" s="49"/>
      <c r="L48" s="43"/>
    </row>
    <row r="49" ht="12">
      <c r="B49" s="7" t="s">
        <v>166</v>
      </c>
    </row>
    <row r="50" ht="12">
      <c r="B50" s="7" t="s">
        <v>224</v>
      </c>
    </row>
    <row r="55" ht="12">
      <c r="B55" s="11"/>
    </row>
    <row r="56" ht="12">
      <c r="B56" s="11"/>
    </row>
    <row r="57" ht="12">
      <c r="B57" s="11"/>
    </row>
  </sheetData>
  <mergeCells count="2">
    <mergeCell ref="H9:K9"/>
    <mergeCell ref="C9:F9"/>
  </mergeCells>
  <printOptions/>
  <pageMargins left="0.75" right="0.75"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40"/>
  <dimension ref="A1:W164"/>
  <sheetViews>
    <sheetView workbookViewId="0" topLeftCell="A1">
      <selection activeCell="A1" sqref="A1"/>
    </sheetView>
  </sheetViews>
  <sheetFormatPr defaultColWidth="9.140625" defaultRowHeight="12.75"/>
  <cols>
    <col min="1" max="1" width="9.140625" style="7" customWidth="1"/>
    <col min="2" max="2" width="20.57421875" style="7" customWidth="1"/>
    <col min="3" max="16384" width="9.140625" style="7" customWidth="1"/>
  </cols>
  <sheetData>
    <row r="1" spans="1:23" ht="12.75">
      <c r="A1" s="124"/>
      <c r="D1" s="159"/>
      <c r="E1" s="159"/>
      <c r="F1" s="133"/>
      <c r="G1" s="133" t="s">
        <v>140</v>
      </c>
      <c r="H1" s="133" t="s">
        <v>141</v>
      </c>
      <c r="I1" s="130"/>
      <c r="J1" s="133"/>
      <c r="K1" s="133"/>
      <c r="L1" s="133" t="s">
        <v>142</v>
      </c>
      <c r="M1" s="133" t="s">
        <v>143</v>
      </c>
      <c r="N1" s="133"/>
      <c r="O1" s="133" t="s">
        <v>144</v>
      </c>
      <c r="P1" s="137"/>
      <c r="Q1" s="137"/>
      <c r="R1" s="137"/>
      <c r="S1" s="137"/>
      <c r="T1" s="137"/>
      <c r="U1" s="137"/>
      <c r="V1" s="137"/>
      <c r="W1" s="137"/>
    </row>
    <row r="2" spans="2:23" ht="12.75">
      <c r="B2" s="7" t="s">
        <v>289</v>
      </c>
      <c r="E2" s="159"/>
      <c r="F2" s="134">
        <v>0</v>
      </c>
      <c r="G2" s="134">
        <f aca="true" t="shared" si="0" ref="G2:G9">IF(H2&gt;250,H2-650,H2)</f>
        <v>0</v>
      </c>
      <c r="H2" s="134">
        <v>0</v>
      </c>
      <c r="I2" s="130"/>
      <c r="J2" s="133" t="s">
        <v>145</v>
      </c>
      <c r="K2" s="134">
        <v>150</v>
      </c>
      <c r="L2" s="133">
        <v>0</v>
      </c>
      <c r="M2" s="133">
        <v>0</v>
      </c>
      <c r="N2" s="133">
        <f>IF(L2=0,0,(M2-1+($K$2/200+L2-0.5)/($K$2/100+$K$3))/$K$4)</f>
        <v>0</v>
      </c>
      <c r="O2" s="133">
        <v>300</v>
      </c>
      <c r="P2" s="137"/>
      <c r="Q2" s="137"/>
      <c r="R2" s="137"/>
      <c r="S2" s="137"/>
      <c r="T2" s="137"/>
      <c r="U2" s="137"/>
      <c r="V2" s="137"/>
      <c r="W2" s="137"/>
    </row>
    <row r="3" spans="2:23" ht="12.75">
      <c r="B3" s="7" t="s">
        <v>290</v>
      </c>
      <c r="D3" s="159"/>
      <c r="E3" s="159"/>
      <c r="F3" s="134">
        <v>0</v>
      </c>
      <c r="G3" s="134">
        <f t="shared" si="0"/>
        <v>50</v>
      </c>
      <c r="H3" s="134">
        <v>50</v>
      </c>
      <c r="I3" s="130"/>
      <c r="J3" s="135" t="s">
        <v>146</v>
      </c>
      <c r="K3" s="134">
        <v>1</v>
      </c>
      <c r="L3" s="135">
        <v>1</v>
      </c>
      <c r="M3" s="135">
        <v>3</v>
      </c>
      <c r="N3" s="133">
        <f>IF(L3=0,0,(M3-1+($K$2/200+L3-0.5)/($K$2/100+$K$3))/$K$4)</f>
        <v>0.078125</v>
      </c>
      <c r="O3" s="135">
        <v>300</v>
      </c>
      <c r="P3" s="137"/>
      <c r="Q3" s="137"/>
      <c r="R3" s="137"/>
      <c r="S3" s="137"/>
      <c r="T3" s="137"/>
      <c r="U3" s="137"/>
      <c r="V3" s="137"/>
      <c r="W3" s="137"/>
    </row>
    <row r="4" spans="2:23" ht="12.75">
      <c r="B4" s="7" t="s">
        <v>36</v>
      </c>
      <c r="D4" s="159"/>
      <c r="E4" s="159"/>
      <c r="F4" s="134">
        <v>0</v>
      </c>
      <c r="G4" s="134">
        <f t="shared" si="0"/>
        <v>100</v>
      </c>
      <c r="H4" s="134">
        <v>100</v>
      </c>
      <c r="I4" s="130"/>
      <c r="J4" s="135" t="s">
        <v>147</v>
      </c>
      <c r="K4" s="134">
        <v>32</v>
      </c>
      <c r="L4" s="135"/>
      <c r="M4" s="135"/>
      <c r="N4" s="133"/>
      <c r="O4" s="135"/>
      <c r="P4" s="137"/>
      <c r="Q4" s="137"/>
      <c r="R4" s="137"/>
      <c r="S4" s="137"/>
      <c r="T4" s="137"/>
      <c r="U4" s="137"/>
      <c r="V4" s="137"/>
      <c r="W4" s="137"/>
    </row>
    <row r="5" spans="4:23" ht="12.75">
      <c r="D5" s="159"/>
      <c r="E5" s="159"/>
      <c r="F5" s="136">
        <v>0</v>
      </c>
      <c r="G5" s="134">
        <f t="shared" si="0"/>
        <v>150</v>
      </c>
      <c r="H5" s="134">
        <v>150</v>
      </c>
      <c r="I5" s="130"/>
      <c r="J5" s="133"/>
      <c r="K5" s="133"/>
      <c r="L5" s="133"/>
      <c r="M5" s="133"/>
      <c r="N5" s="133"/>
      <c r="O5" s="135"/>
      <c r="P5" s="137"/>
      <c r="Q5" s="137"/>
      <c r="R5" s="137"/>
      <c r="S5" s="137"/>
      <c r="T5" s="137"/>
      <c r="U5" s="137"/>
      <c r="V5" s="137"/>
      <c r="W5" s="137"/>
    </row>
    <row r="6" spans="2:23" ht="12.75">
      <c r="B6" s="7" t="s">
        <v>89</v>
      </c>
      <c r="D6" s="159"/>
      <c r="E6" s="159"/>
      <c r="F6" s="136">
        <v>0</v>
      </c>
      <c r="G6" s="134">
        <f t="shared" si="0"/>
        <v>200</v>
      </c>
      <c r="H6" s="134">
        <v>200</v>
      </c>
      <c r="I6" s="130"/>
      <c r="J6" s="130"/>
      <c r="K6" s="130"/>
      <c r="L6" s="130"/>
      <c r="M6" s="130"/>
      <c r="N6" s="130"/>
      <c r="O6" s="130"/>
      <c r="P6" s="137"/>
      <c r="Q6" s="137"/>
      <c r="R6" s="137"/>
      <c r="S6" s="137"/>
      <c r="T6" s="137"/>
      <c r="U6" s="137"/>
      <c r="V6" s="137"/>
      <c r="W6" s="137"/>
    </row>
    <row r="7" spans="2:23" ht="12.75">
      <c r="B7" s="7" t="s">
        <v>134</v>
      </c>
      <c r="D7" s="159"/>
      <c r="E7" s="159"/>
      <c r="F7" s="136">
        <v>0</v>
      </c>
      <c r="G7" s="134">
        <f t="shared" si="0"/>
        <v>250</v>
      </c>
      <c r="H7" s="134">
        <v>250</v>
      </c>
      <c r="I7" s="130"/>
      <c r="J7" s="130"/>
      <c r="K7" s="130"/>
      <c r="L7" s="130"/>
      <c r="M7" s="130"/>
      <c r="N7" s="130"/>
      <c r="O7" s="130"/>
      <c r="P7" s="137"/>
      <c r="Q7" s="137"/>
      <c r="R7" s="137"/>
      <c r="S7" s="137"/>
      <c r="T7" s="137"/>
      <c r="U7" s="137"/>
      <c r="V7" s="137"/>
      <c r="W7" s="137"/>
    </row>
    <row r="8" spans="4:23" ht="12.75">
      <c r="D8" s="159"/>
      <c r="E8" s="159"/>
      <c r="F8" s="136">
        <v>0</v>
      </c>
      <c r="G8" s="134">
        <f t="shared" si="0"/>
        <v>350</v>
      </c>
      <c r="H8" s="134">
        <v>1000</v>
      </c>
      <c r="I8" s="130"/>
      <c r="J8" s="130"/>
      <c r="K8" s="130"/>
      <c r="L8" s="130"/>
      <c r="M8" s="130"/>
      <c r="N8" s="130"/>
      <c r="O8" s="130"/>
      <c r="P8" s="137"/>
      <c r="Q8" s="137"/>
      <c r="R8" s="137"/>
      <c r="S8" s="137"/>
      <c r="T8" s="137"/>
      <c r="U8" s="137"/>
      <c r="V8" s="137"/>
      <c r="W8" s="137"/>
    </row>
    <row r="9" spans="4:23" ht="12.75">
      <c r="D9" s="159"/>
      <c r="E9" s="159"/>
      <c r="F9" s="136">
        <v>0</v>
      </c>
      <c r="G9" s="134">
        <f t="shared" si="0"/>
        <v>400</v>
      </c>
      <c r="H9" s="162">
        <v>1050</v>
      </c>
      <c r="I9" s="130"/>
      <c r="J9" s="130"/>
      <c r="K9" s="130"/>
      <c r="L9" s="130"/>
      <c r="M9" s="130"/>
      <c r="N9" s="130"/>
      <c r="O9" s="130"/>
      <c r="P9" s="137"/>
      <c r="Q9" s="137"/>
      <c r="R9" s="137"/>
      <c r="S9" s="137"/>
      <c r="T9" s="137"/>
      <c r="U9" s="137"/>
      <c r="V9" s="137"/>
      <c r="W9" s="137"/>
    </row>
    <row r="10" spans="3:16" ht="12.75">
      <c r="C10" s="7">
        <v>2006</v>
      </c>
      <c r="D10" s="159"/>
      <c r="E10" s="159"/>
      <c r="F10" s="128"/>
      <c r="G10" s="127"/>
      <c r="H10" s="129"/>
      <c r="I10" s="138"/>
      <c r="J10" s="138"/>
      <c r="K10" s="138"/>
      <c r="L10" s="138"/>
      <c r="M10" s="138"/>
      <c r="N10" s="138"/>
      <c r="O10" s="138"/>
      <c r="P10" s="159"/>
    </row>
    <row r="11" spans="2:16" ht="12">
      <c r="B11" s="7" t="s">
        <v>258</v>
      </c>
      <c r="C11" s="19">
        <v>2.58823733527266</v>
      </c>
      <c r="D11" s="159"/>
      <c r="E11" s="159"/>
      <c r="F11" s="159"/>
      <c r="G11" s="159"/>
      <c r="H11" s="159"/>
      <c r="I11" s="159"/>
      <c r="J11" s="159"/>
      <c r="K11" s="159"/>
      <c r="L11" s="159"/>
      <c r="M11" s="159"/>
      <c r="N11" s="159"/>
      <c r="O11" s="159"/>
      <c r="P11" s="159"/>
    </row>
    <row r="12" ht="12">
      <c r="C12" s="19"/>
    </row>
    <row r="13" spans="2:3" ht="12">
      <c r="B13" s="7" t="s">
        <v>262</v>
      </c>
      <c r="C13" s="58">
        <v>1013.3655546730063</v>
      </c>
    </row>
    <row r="14" spans="2:3" ht="12">
      <c r="B14" s="7" t="s">
        <v>275</v>
      </c>
      <c r="C14" s="19">
        <v>247.31294485415955</v>
      </c>
    </row>
    <row r="15" spans="2:3" ht="12">
      <c r="B15" s="7" t="s">
        <v>268</v>
      </c>
      <c r="C15" s="19">
        <v>213.8265472310769</v>
      </c>
    </row>
    <row r="16" spans="2:3" ht="12">
      <c r="B16" s="7" t="s">
        <v>280</v>
      </c>
      <c r="C16" s="19">
        <v>199.66476286315273</v>
      </c>
    </row>
    <row r="17" spans="2:3" ht="12">
      <c r="B17" s="7" t="s">
        <v>283</v>
      </c>
      <c r="C17" s="19">
        <v>176.83950665314433</v>
      </c>
    </row>
    <row r="18" spans="2:3" ht="12">
      <c r="B18" s="7" t="s">
        <v>269</v>
      </c>
      <c r="C18" s="19">
        <v>161.69741848028903</v>
      </c>
    </row>
    <row r="19" spans="2:3" ht="12">
      <c r="B19" s="7" t="s">
        <v>277</v>
      </c>
      <c r="C19" s="19">
        <v>145.17431503431254</v>
      </c>
    </row>
    <row r="20" spans="2:3" ht="12">
      <c r="B20" s="7" t="s">
        <v>265</v>
      </c>
      <c r="C20" s="19">
        <v>143.8179107050772</v>
      </c>
    </row>
    <row r="21" spans="2:3" ht="12">
      <c r="B21" s="7" t="s">
        <v>270</v>
      </c>
      <c r="C21" s="19">
        <v>130.4777835477953</v>
      </c>
    </row>
    <row r="22" spans="2:3" ht="12">
      <c r="B22" s="7" t="s">
        <v>267</v>
      </c>
      <c r="C22" s="19">
        <v>79.36662512458774</v>
      </c>
    </row>
    <row r="23" spans="2:3" ht="12">
      <c r="B23" s="7" t="s">
        <v>276</v>
      </c>
      <c r="C23" s="19">
        <v>67.3433242256589</v>
      </c>
    </row>
    <row r="24" spans="2:3" ht="12">
      <c r="B24" s="7" t="s">
        <v>282</v>
      </c>
      <c r="C24" s="19">
        <v>57.08218693274577</v>
      </c>
    </row>
    <row r="25" spans="2:3" ht="12">
      <c r="B25" s="7" t="s">
        <v>279</v>
      </c>
      <c r="C25" s="19">
        <v>56.766618806099615</v>
      </c>
    </row>
    <row r="26" spans="2:3" ht="12">
      <c r="B26" s="7" t="s">
        <v>266</v>
      </c>
      <c r="C26" s="19">
        <v>47.990950277947576</v>
      </c>
    </row>
    <row r="27" spans="2:3" ht="12">
      <c r="B27" s="7" t="s">
        <v>260</v>
      </c>
      <c r="C27" s="19">
        <v>38.053987572709275</v>
      </c>
    </row>
    <row r="28" spans="2:3" ht="12">
      <c r="B28" s="7" t="s">
        <v>263</v>
      </c>
      <c r="C28" s="19">
        <v>25.473690863054106</v>
      </c>
    </row>
    <row r="29" spans="2:3" ht="12">
      <c r="B29" s="7" t="s">
        <v>261</v>
      </c>
      <c r="C29" s="19">
        <v>19.510141322684177</v>
      </c>
    </row>
    <row r="30" spans="2:3" ht="12">
      <c r="B30" s="7" t="s">
        <v>284</v>
      </c>
      <c r="C30" s="19">
        <v>11.590738827471586</v>
      </c>
    </row>
    <row r="31" spans="2:3" ht="12">
      <c r="B31" s="7" t="s">
        <v>274</v>
      </c>
      <c r="C31" s="19">
        <v>9.924001007881543</v>
      </c>
    </row>
    <row r="32" spans="2:3" ht="12">
      <c r="B32" s="7" t="s">
        <v>278</v>
      </c>
      <c r="C32" s="19">
        <v>7.86224198906336</v>
      </c>
    </row>
    <row r="33" spans="2:3" ht="12">
      <c r="B33" s="7" t="s">
        <v>264</v>
      </c>
      <c r="C33" s="19">
        <v>0</v>
      </c>
    </row>
    <row r="34" spans="2:3" ht="12">
      <c r="B34" s="7" t="s">
        <v>271</v>
      </c>
      <c r="C34" s="19">
        <v>0</v>
      </c>
    </row>
    <row r="35" spans="2:3" ht="12">
      <c r="B35" s="7" t="s">
        <v>272</v>
      </c>
      <c r="C35" s="19">
        <v>0</v>
      </c>
    </row>
    <row r="36" spans="2:3" ht="12">
      <c r="B36" s="7" t="s">
        <v>273</v>
      </c>
      <c r="C36" s="19">
        <v>0</v>
      </c>
    </row>
    <row r="37" spans="2:3" ht="12">
      <c r="B37" s="125" t="s">
        <v>287</v>
      </c>
      <c r="C37" s="19">
        <v>0</v>
      </c>
    </row>
    <row r="38" spans="2:3" ht="12">
      <c r="B38" s="7" t="s">
        <v>281</v>
      </c>
      <c r="C38" s="19">
        <v>0</v>
      </c>
    </row>
    <row r="39" spans="2:3" ht="12">
      <c r="B39" s="7" t="s">
        <v>49</v>
      </c>
      <c r="C39" s="19"/>
    </row>
    <row r="40" ht="12">
      <c r="C40" s="19"/>
    </row>
    <row r="41" spans="2:5" ht="12">
      <c r="B41" s="7" t="s">
        <v>288</v>
      </c>
      <c r="C41" s="19">
        <v>64.65212094515367</v>
      </c>
      <c r="E41" s="19"/>
    </row>
    <row r="42" spans="2:3" ht="12">
      <c r="B42" s="7" t="s">
        <v>291</v>
      </c>
      <c r="C42" s="19">
        <v>0</v>
      </c>
    </row>
    <row r="44" ht="12">
      <c r="B44" s="7" t="s">
        <v>59</v>
      </c>
    </row>
    <row r="45" ht="12">
      <c r="B45" s="7" t="s">
        <v>154</v>
      </c>
    </row>
    <row r="47" spans="1:5" ht="12">
      <c r="A47" s="159"/>
      <c r="B47" s="159" t="s">
        <v>153</v>
      </c>
      <c r="C47" s="159"/>
      <c r="D47" s="159"/>
      <c r="E47" s="159"/>
    </row>
    <row r="48" spans="1:5" ht="12">
      <c r="A48" s="137"/>
      <c r="B48" s="159"/>
      <c r="C48" s="130"/>
      <c r="D48" s="137"/>
      <c r="E48" s="159"/>
    </row>
    <row r="49" spans="1:5" ht="12">
      <c r="A49" s="137"/>
      <c r="B49" s="159"/>
      <c r="C49" s="137"/>
      <c r="D49" s="137"/>
      <c r="E49" s="159"/>
    </row>
    <row r="50" spans="1:5" ht="12">
      <c r="A50" s="137"/>
      <c r="B50" s="137" t="s">
        <v>258</v>
      </c>
      <c r="C50" s="132">
        <f>IF(C11&gt;250,C11-650,C11)</f>
        <v>2.58823733527266</v>
      </c>
      <c r="D50" s="137"/>
      <c r="E50" s="159"/>
    </row>
    <row r="51" spans="1:5" ht="12">
      <c r="A51" s="137"/>
      <c r="B51" s="137"/>
      <c r="C51" s="132"/>
      <c r="D51" s="137"/>
      <c r="E51" s="159"/>
    </row>
    <row r="52" spans="1:5" ht="12">
      <c r="A52" s="137"/>
      <c r="B52" s="137" t="s">
        <v>262</v>
      </c>
      <c r="C52" s="132">
        <f aca="true" t="shared" si="1" ref="C52:C81">IF(C13&gt;250,C13-650,C13)</f>
        <v>363.3655546730063</v>
      </c>
      <c r="D52" s="137"/>
      <c r="E52" s="159"/>
    </row>
    <row r="53" spans="1:5" ht="12">
      <c r="A53" s="137"/>
      <c r="B53" s="137" t="s">
        <v>275</v>
      </c>
      <c r="C53" s="132">
        <f t="shared" si="1"/>
        <v>247.31294485415955</v>
      </c>
      <c r="D53" s="137"/>
      <c r="E53" s="159"/>
    </row>
    <row r="54" spans="1:5" ht="12">
      <c r="A54" s="137"/>
      <c r="B54" s="137" t="s">
        <v>268</v>
      </c>
      <c r="C54" s="132">
        <f t="shared" si="1"/>
        <v>213.8265472310769</v>
      </c>
      <c r="D54" s="137"/>
      <c r="E54" s="159"/>
    </row>
    <row r="55" spans="1:5" ht="12">
      <c r="A55" s="137"/>
      <c r="B55" s="137" t="s">
        <v>280</v>
      </c>
      <c r="C55" s="132">
        <f t="shared" si="1"/>
        <v>199.66476286315273</v>
      </c>
      <c r="D55" s="137"/>
      <c r="E55" s="159"/>
    </row>
    <row r="56" spans="1:5" ht="12">
      <c r="A56" s="137"/>
      <c r="B56" s="137" t="s">
        <v>283</v>
      </c>
      <c r="C56" s="132">
        <f t="shared" si="1"/>
        <v>176.83950665314433</v>
      </c>
      <c r="D56" s="137"/>
      <c r="E56" s="159"/>
    </row>
    <row r="57" spans="1:5" ht="12">
      <c r="A57" s="137"/>
      <c r="B57" s="137" t="s">
        <v>269</v>
      </c>
      <c r="C57" s="132">
        <f t="shared" si="1"/>
        <v>161.69741848028903</v>
      </c>
      <c r="D57" s="137"/>
      <c r="E57" s="159"/>
    </row>
    <row r="58" spans="1:5" ht="12">
      <c r="A58" s="137"/>
      <c r="B58" s="137" t="s">
        <v>277</v>
      </c>
      <c r="C58" s="132">
        <f t="shared" si="1"/>
        <v>145.17431503431254</v>
      </c>
      <c r="D58" s="137"/>
      <c r="E58" s="159"/>
    </row>
    <row r="59" spans="1:5" ht="12">
      <c r="A59" s="137"/>
      <c r="B59" s="137" t="s">
        <v>265</v>
      </c>
      <c r="C59" s="132">
        <f t="shared" si="1"/>
        <v>143.8179107050772</v>
      </c>
      <c r="D59" s="137"/>
      <c r="E59" s="159"/>
    </row>
    <row r="60" spans="1:5" ht="12">
      <c r="A60" s="137"/>
      <c r="B60" s="137" t="s">
        <v>270</v>
      </c>
      <c r="C60" s="132">
        <f t="shared" si="1"/>
        <v>130.4777835477953</v>
      </c>
      <c r="D60" s="137"/>
      <c r="E60" s="159"/>
    </row>
    <row r="61" spans="1:5" ht="12">
      <c r="A61" s="137"/>
      <c r="B61" s="137" t="s">
        <v>267</v>
      </c>
      <c r="C61" s="132">
        <f t="shared" si="1"/>
        <v>79.36662512458774</v>
      </c>
      <c r="D61" s="137"/>
      <c r="E61" s="159"/>
    </row>
    <row r="62" spans="1:5" ht="12">
      <c r="A62" s="137"/>
      <c r="B62" s="137" t="s">
        <v>276</v>
      </c>
      <c r="C62" s="132">
        <f t="shared" si="1"/>
        <v>67.3433242256589</v>
      </c>
      <c r="D62" s="137"/>
      <c r="E62" s="159"/>
    </row>
    <row r="63" spans="1:5" ht="12">
      <c r="A63" s="137"/>
      <c r="B63" s="137" t="s">
        <v>282</v>
      </c>
      <c r="C63" s="132">
        <f t="shared" si="1"/>
        <v>57.08218693274577</v>
      </c>
      <c r="D63" s="137"/>
      <c r="E63" s="159"/>
    </row>
    <row r="64" spans="1:5" ht="12">
      <c r="A64" s="137"/>
      <c r="B64" s="137" t="s">
        <v>279</v>
      </c>
      <c r="C64" s="132">
        <f t="shared" si="1"/>
        <v>56.766618806099615</v>
      </c>
      <c r="D64" s="137"/>
      <c r="E64" s="159"/>
    </row>
    <row r="65" spans="1:5" ht="12">
      <c r="A65" s="137"/>
      <c r="B65" s="137" t="s">
        <v>266</v>
      </c>
      <c r="C65" s="132">
        <f t="shared" si="1"/>
        <v>47.990950277947576</v>
      </c>
      <c r="D65" s="137"/>
      <c r="E65" s="159"/>
    </row>
    <row r="66" spans="1:5" ht="12">
      <c r="A66" s="137"/>
      <c r="B66" s="137" t="s">
        <v>260</v>
      </c>
      <c r="C66" s="132">
        <f t="shared" si="1"/>
        <v>38.053987572709275</v>
      </c>
      <c r="D66" s="137"/>
      <c r="E66" s="159"/>
    </row>
    <row r="67" spans="1:5" ht="12">
      <c r="A67" s="137"/>
      <c r="B67" s="137" t="s">
        <v>263</v>
      </c>
      <c r="C67" s="132">
        <f t="shared" si="1"/>
        <v>25.473690863054106</v>
      </c>
      <c r="D67" s="137"/>
      <c r="E67" s="159"/>
    </row>
    <row r="68" spans="1:5" ht="12">
      <c r="A68" s="137"/>
      <c r="B68" s="137" t="s">
        <v>261</v>
      </c>
      <c r="C68" s="132">
        <f t="shared" si="1"/>
        <v>19.510141322684177</v>
      </c>
      <c r="D68" s="137"/>
      <c r="E68" s="159"/>
    </row>
    <row r="69" spans="1:5" ht="12">
      <c r="A69" s="137"/>
      <c r="B69" s="137" t="s">
        <v>284</v>
      </c>
      <c r="C69" s="132">
        <f t="shared" si="1"/>
        <v>11.590738827471586</v>
      </c>
      <c r="D69" s="137"/>
      <c r="E69" s="159"/>
    </row>
    <row r="70" spans="1:5" ht="12">
      <c r="A70" s="137"/>
      <c r="B70" s="137" t="s">
        <v>274</v>
      </c>
      <c r="C70" s="132">
        <f t="shared" si="1"/>
        <v>9.924001007881543</v>
      </c>
      <c r="D70" s="137"/>
      <c r="E70" s="159"/>
    </row>
    <row r="71" spans="1:5" ht="12">
      <c r="A71" s="137"/>
      <c r="B71" s="137" t="s">
        <v>278</v>
      </c>
      <c r="C71" s="132">
        <f t="shared" si="1"/>
        <v>7.86224198906336</v>
      </c>
      <c r="D71" s="137"/>
      <c r="E71" s="159"/>
    </row>
    <row r="72" spans="1:5" ht="12">
      <c r="A72" s="137"/>
      <c r="B72" s="137" t="s">
        <v>264</v>
      </c>
      <c r="C72" s="132">
        <f t="shared" si="1"/>
        <v>0</v>
      </c>
      <c r="D72" s="137"/>
      <c r="E72" s="159"/>
    </row>
    <row r="73" spans="1:5" ht="12">
      <c r="A73" s="137"/>
      <c r="B73" s="137" t="s">
        <v>271</v>
      </c>
      <c r="C73" s="132">
        <f t="shared" si="1"/>
        <v>0</v>
      </c>
      <c r="D73" s="137"/>
      <c r="E73" s="159"/>
    </row>
    <row r="74" spans="1:5" ht="12">
      <c r="A74" s="137"/>
      <c r="B74" s="137" t="s">
        <v>272</v>
      </c>
      <c r="C74" s="132">
        <f t="shared" si="1"/>
        <v>0</v>
      </c>
      <c r="D74" s="137"/>
      <c r="E74" s="159"/>
    </row>
    <row r="75" spans="1:5" ht="12">
      <c r="A75" s="137"/>
      <c r="B75" s="137" t="s">
        <v>273</v>
      </c>
      <c r="C75" s="132">
        <f t="shared" si="1"/>
        <v>0</v>
      </c>
      <c r="D75" s="137"/>
      <c r="E75" s="159"/>
    </row>
    <row r="76" spans="1:5" ht="12">
      <c r="A76" s="137"/>
      <c r="B76" s="161" t="s">
        <v>287</v>
      </c>
      <c r="C76" s="132">
        <f t="shared" si="1"/>
        <v>0</v>
      </c>
      <c r="D76" s="137"/>
      <c r="E76" s="159"/>
    </row>
    <row r="77" spans="1:5" ht="12">
      <c r="A77" s="137"/>
      <c r="B77" s="137" t="s">
        <v>281</v>
      </c>
      <c r="C77" s="132">
        <f t="shared" si="1"/>
        <v>0</v>
      </c>
      <c r="D77" s="137"/>
      <c r="E77" s="159"/>
    </row>
    <row r="78" spans="1:5" ht="12">
      <c r="A78" s="137"/>
      <c r="B78" s="137" t="s">
        <v>49</v>
      </c>
      <c r="C78" s="132"/>
      <c r="D78" s="137"/>
      <c r="E78" s="159"/>
    </row>
    <row r="79" spans="1:5" ht="12">
      <c r="A79" s="137"/>
      <c r="B79" s="137"/>
      <c r="C79" s="132"/>
      <c r="D79" s="137"/>
      <c r="E79" s="159"/>
    </row>
    <row r="80" spans="1:5" ht="12">
      <c r="A80" s="137"/>
      <c r="B80" s="137" t="s">
        <v>288</v>
      </c>
      <c r="C80" s="132">
        <f t="shared" si="1"/>
        <v>64.65212094515367</v>
      </c>
      <c r="D80" s="137"/>
      <c r="E80" s="159"/>
    </row>
    <row r="81" spans="1:5" ht="12">
      <c r="A81" s="137"/>
      <c r="B81" s="137" t="s">
        <v>291</v>
      </c>
      <c r="C81" s="132">
        <f t="shared" si="1"/>
        <v>0</v>
      </c>
      <c r="D81" s="137"/>
      <c r="E81" s="159"/>
    </row>
    <row r="82" spans="1:5" ht="12">
      <c r="A82" s="137"/>
      <c r="B82" s="130"/>
      <c r="C82" s="132"/>
      <c r="D82" s="137"/>
      <c r="E82" s="159"/>
    </row>
    <row r="83" spans="1:5" ht="12">
      <c r="A83" s="137"/>
      <c r="B83" s="130"/>
      <c r="C83" s="130"/>
      <c r="D83" s="137"/>
      <c r="E83" s="159"/>
    </row>
    <row r="84" spans="1:5" ht="12">
      <c r="A84" s="137"/>
      <c r="B84" s="130"/>
      <c r="C84" s="130"/>
      <c r="D84" s="137"/>
      <c r="E84" s="159"/>
    </row>
    <row r="85" spans="1:5" ht="12">
      <c r="A85" s="137"/>
      <c r="B85" s="130"/>
      <c r="C85" s="130"/>
      <c r="D85" s="137"/>
      <c r="E85" s="159"/>
    </row>
    <row r="86" spans="1:5" ht="12">
      <c r="A86" s="137"/>
      <c r="B86" s="130"/>
      <c r="C86" s="130"/>
      <c r="D86" s="137"/>
      <c r="E86" s="159"/>
    </row>
    <row r="87" spans="1:5" ht="12">
      <c r="A87" s="137"/>
      <c r="B87" s="130"/>
      <c r="C87" s="130"/>
      <c r="D87" s="137"/>
      <c r="E87" s="159"/>
    </row>
    <row r="88" spans="1:5" ht="12">
      <c r="A88" s="137"/>
      <c r="B88" s="130"/>
      <c r="C88" s="130"/>
      <c r="D88" s="137"/>
      <c r="E88" s="159"/>
    </row>
    <row r="89" spans="1:5" ht="12">
      <c r="A89" s="137"/>
      <c r="B89" s="130"/>
      <c r="C89" s="130"/>
      <c r="D89" s="137"/>
      <c r="E89" s="159"/>
    </row>
    <row r="90" spans="1:5" ht="12">
      <c r="A90" s="137"/>
      <c r="B90" s="130"/>
      <c r="C90" s="130"/>
      <c r="D90" s="137"/>
      <c r="E90" s="159"/>
    </row>
    <row r="91" spans="1:5" ht="12">
      <c r="A91" s="137"/>
      <c r="B91" s="130"/>
      <c r="C91" s="130"/>
      <c r="D91" s="137"/>
      <c r="E91" s="159"/>
    </row>
    <row r="92" spans="1:5" ht="12">
      <c r="A92" s="137"/>
      <c r="B92" s="130"/>
      <c r="C92" s="130"/>
      <c r="D92" s="137"/>
      <c r="E92" s="159"/>
    </row>
    <row r="93" spans="1:5" ht="12">
      <c r="A93" s="137"/>
      <c r="B93" s="130"/>
      <c r="C93" s="130"/>
      <c r="D93" s="137"/>
      <c r="E93" s="159"/>
    </row>
    <row r="94" spans="1:5" ht="12">
      <c r="A94" s="137"/>
      <c r="B94" s="130"/>
      <c r="C94" s="130"/>
      <c r="D94" s="137"/>
      <c r="E94" s="159"/>
    </row>
    <row r="95" spans="1:5" ht="12">
      <c r="A95" s="137"/>
      <c r="B95" s="130"/>
      <c r="C95" s="130"/>
      <c r="D95" s="137"/>
      <c r="E95" s="159"/>
    </row>
    <row r="96" spans="1:5" ht="12">
      <c r="A96" s="137"/>
      <c r="B96" s="130"/>
      <c r="C96" s="130"/>
      <c r="D96" s="137"/>
      <c r="E96" s="159"/>
    </row>
    <row r="97" spans="1:5" ht="12">
      <c r="A97" s="137"/>
      <c r="B97" s="130"/>
      <c r="C97" s="130"/>
      <c r="D97" s="137"/>
      <c r="E97" s="159"/>
    </row>
    <row r="98" spans="1:5" ht="12">
      <c r="A98" s="137"/>
      <c r="B98" s="130"/>
      <c r="C98" s="130"/>
      <c r="D98" s="137"/>
      <c r="E98" s="159"/>
    </row>
    <row r="99" spans="1:5" ht="12">
      <c r="A99" s="137"/>
      <c r="B99" s="130"/>
      <c r="C99" s="130"/>
      <c r="D99" s="137"/>
      <c r="E99" s="159"/>
    </row>
    <row r="100" spans="1:5" ht="12">
      <c r="A100" s="137"/>
      <c r="B100" s="130"/>
      <c r="C100" s="130"/>
      <c r="D100" s="137"/>
      <c r="E100" s="159"/>
    </row>
    <row r="101" spans="1:5" ht="12">
      <c r="A101" s="137"/>
      <c r="B101" s="130"/>
      <c r="C101" s="130"/>
      <c r="D101" s="137"/>
      <c r="E101" s="159"/>
    </row>
    <row r="102" spans="1:5" ht="12">
      <c r="A102" s="137"/>
      <c r="B102" s="130"/>
      <c r="C102" s="130"/>
      <c r="D102" s="137"/>
      <c r="E102" s="159"/>
    </row>
    <row r="103" spans="1:5" ht="12">
      <c r="A103" s="137"/>
      <c r="B103" s="130"/>
      <c r="C103" s="130"/>
      <c r="D103" s="137"/>
      <c r="E103" s="159"/>
    </row>
    <row r="104" spans="1:5" ht="12">
      <c r="A104" s="137"/>
      <c r="B104" s="130"/>
      <c r="C104" s="130"/>
      <c r="D104" s="137"/>
      <c r="E104" s="159"/>
    </row>
    <row r="105" spans="1:5" ht="12">
      <c r="A105" s="137"/>
      <c r="B105" s="130"/>
      <c r="C105" s="130"/>
      <c r="D105" s="137"/>
      <c r="E105" s="159"/>
    </row>
    <row r="106" spans="1:5" ht="12">
      <c r="A106" s="137"/>
      <c r="B106" s="137"/>
      <c r="C106" s="137"/>
      <c r="D106" s="137"/>
      <c r="E106" s="159"/>
    </row>
    <row r="107" spans="1:5" ht="12">
      <c r="A107" s="137"/>
      <c r="B107" s="137"/>
      <c r="C107" s="137"/>
      <c r="D107" s="137"/>
      <c r="E107" s="159"/>
    </row>
    <row r="108" spans="1:5" ht="12">
      <c r="A108" s="137"/>
      <c r="B108" s="137"/>
      <c r="C108" s="137"/>
      <c r="D108" s="137"/>
      <c r="E108" s="159"/>
    </row>
    <row r="109" spans="1:4" ht="12">
      <c r="A109" s="137"/>
      <c r="B109" s="137"/>
      <c r="C109" s="137"/>
      <c r="D109" s="137"/>
    </row>
    <row r="110" spans="1:4" ht="12">
      <c r="A110" s="137"/>
      <c r="B110" s="137"/>
      <c r="C110" s="137"/>
      <c r="D110" s="137"/>
    </row>
    <row r="111" spans="1:4" ht="12">
      <c r="A111" s="137"/>
      <c r="B111" s="137"/>
      <c r="C111" s="137"/>
      <c r="D111" s="137"/>
    </row>
    <row r="112" spans="1:4" ht="12">
      <c r="A112" s="137"/>
      <c r="B112" s="137"/>
      <c r="C112" s="137"/>
      <c r="D112" s="137"/>
    </row>
    <row r="113" spans="1:4" ht="12">
      <c r="A113" s="137"/>
      <c r="B113" s="137"/>
      <c r="C113" s="137"/>
      <c r="D113" s="137"/>
    </row>
    <row r="114" spans="1:4" ht="12">
      <c r="A114" s="137"/>
      <c r="B114" s="137"/>
      <c r="C114" s="137"/>
      <c r="D114" s="137"/>
    </row>
    <row r="115" spans="1:4" ht="12">
      <c r="A115" s="137"/>
      <c r="B115" s="137"/>
      <c r="C115" s="137"/>
      <c r="D115" s="137"/>
    </row>
    <row r="116" spans="1:4" ht="12">
      <c r="A116" s="137"/>
      <c r="B116" s="137"/>
      <c r="C116" s="137"/>
      <c r="D116" s="137"/>
    </row>
    <row r="117" spans="1:4" ht="12">
      <c r="A117" s="137"/>
      <c r="B117" s="137"/>
      <c r="C117" s="137"/>
      <c r="D117" s="137"/>
    </row>
    <row r="118" spans="1:4" ht="12">
      <c r="A118" s="137"/>
      <c r="B118" s="137"/>
      <c r="C118" s="137"/>
      <c r="D118" s="137"/>
    </row>
    <row r="119" spans="1:4" ht="12">
      <c r="A119" s="137"/>
      <c r="B119" s="137"/>
      <c r="C119" s="137"/>
      <c r="D119" s="137"/>
    </row>
    <row r="120" spans="1:4" ht="12">
      <c r="A120" s="137"/>
      <c r="B120" s="137"/>
      <c r="C120" s="137"/>
      <c r="D120" s="137"/>
    </row>
    <row r="121" spans="1:4" ht="12">
      <c r="A121" s="137"/>
      <c r="B121" s="137"/>
      <c r="C121" s="137"/>
      <c r="D121" s="137"/>
    </row>
    <row r="122" spans="1:4" ht="12">
      <c r="A122" s="137"/>
      <c r="B122" s="137"/>
      <c r="C122" s="137"/>
      <c r="D122" s="137"/>
    </row>
    <row r="123" spans="1:4" ht="12">
      <c r="A123" s="137"/>
      <c r="B123" s="137"/>
      <c r="C123" s="137"/>
      <c r="D123" s="137"/>
    </row>
    <row r="124" spans="1:4" ht="12">
      <c r="A124" s="137"/>
      <c r="B124" s="137"/>
      <c r="C124" s="137"/>
      <c r="D124" s="137"/>
    </row>
    <row r="125" spans="1:4" ht="12">
      <c r="A125" s="137"/>
      <c r="B125" s="137"/>
      <c r="C125" s="137"/>
      <c r="D125" s="137"/>
    </row>
    <row r="126" spans="1:4" ht="12">
      <c r="A126" s="137"/>
      <c r="B126" s="137"/>
      <c r="C126" s="137"/>
      <c r="D126" s="137"/>
    </row>
    <row r="127" spans="1:4" ht="12">
      <c r="A127" s="137"/>
      <c r="B127" s="137"/>
      <c r="C127" s="137"/>
      <c r="D127" s="137"/>
    </row>
    <row r="128" spans="1:4" ht="12">
      <c r="A128" s="137"/>
      <c r="B128" s="137"/>
      <c r="C128" s="137"/>
      <c r="D128" s="137"/>
    </row>
    <row r="129" spans="1:4" ht="12">
      <c r="A129" s="137"/>
      <c r="B129" s="137"/>
      <c r="C129" s="137"/>
      <c r="D129" s="137"/>
    </row>
    <row r="130" spans="1:4" ht="12">
      <c r="A130" s="137"/>
      <c r="B130" s="137"/>
      <c r="C130" s="137"/>
      <c r="D130" s="137"/>
    </row>
    <row r="131" spans="1:4" ht="12">
      <c r="A131" s="137"/>
      <c r="B131" s="137"/>
      <c r="C131" s="137"/>
      <c r="D131" s="137"/>
    </row>
    <row r="132" spans="1:4" ht="12">
      <c r="A132" s="137"/>
      <c r="B132" s="137"/>
      <c r="C132" s="137"/>
      <c r="D132" s="137"/>
    </row>
    <row r="133" spans="1:4" ht="12">
      <c r="A133" s="137"/>
      <c r="B133" s="137"/>
      <c r="C133" s="137"/>
      <c r="D133" s="137"/>
    </row>
    <row r="134" spans="1:4" ht="12">
      <c r="A134" s="137"/>
      <c r="B134" s="137"/>
      <c r="C134" s="137"/>
      <c r="D134" s="137"/>
    </row>
    <row r="135" spans="1:4" ht="12">
      <c r="A135" s="137"/>
      <c r="B135" s="137"/>
      <c r="C135" s="137"/>
      <c r="D135" s="137"/>
    </row>
    <row r="136" spans="1:4" ht="12">
      <c r="A136" s="137"/>
      <c r="B136" s="137"/>
      <c r="C136" s="137"/>
      <c r="D136" s="137"/>
    </row>
    <row r="137" spans="1:4" ht="12">
      <c r="A137" s="137"/>
      <c r="B137" s="137"/>
      <c r="C137" s="137"/>
      <c r="D137" s="137"/>
    </row>
    <row r="138" spans="1:4" ht="12">
      <c r="A138" s="137"/>
      <c r="B138" s="137"/>
      <c r="C138" s="137"/>
      <c r="D138" s="137"/>
    </row>
    <row r="139" spans="1:4" ht="12">
      <c r="A139" s="137"/>
      <c r="B139" s="137"/>
      <c r="C139" s="137"/>
      <c r="D139" s="137"/>
    </row>
    <row r="140" spans="1:4" ht="12">
      <c r="A140" s="137"/>
      <c r="B140" s="137"/>
      <c r="C140" s="137"/>
      <c r="D140" s="137"/>
    </row>
    <row r="141" spans="1:4" ht="12">
      <c r="A141" s="137"/>
      <c r="B141" s="137"/>
      <c r="C141" s="137"/>
      <c r="D141" s="137"/>
    </row>
    <row r="142" spans="1:4" ht="12">
      <c r="A142" s="137"/>
      <c r="B142" s="137"/>
      <c r="C142" s="137"/>
      <c r="D142" s="137"/>
    </row>
    <row r="143" spans="1:4" ht="12">
      <c r="A143" s="137"/>
      <c r="B143" s="137"/>
      <c r="C143" s="137"/>
      <c r="D143" s="137"/>
    </row>
    <row r="144" spans="1:4" ht="12">
      <c r="A144" s="137"/>
      <c r="B144" s="137"/>
      <c r="C144" s="137"/>
      <c r="D144" s="137"/>
    </row>
    <row r="145" spans="1:4" ht="12">
      <c r="A145" s="137"/>
      <c r="B145" s="137"/>
      <c r="C145" s="137"/>
      <c r="D145" s="137"/>
    </row>
    <row r="146" spans="1:4" ht="12">
      <c r="A146" s="137"/>
      <c r="B146" s="137"/>
      <c r="C146" s="137"/>
      <c r="D146" s="137"/>
    </row>
    <row r="147" spans="1:4" ht="12">
      <c r="A147" s="137"/>
      <c r="B147" s="137"/>
      <c r="C147" s="137"/>
      <c r="D147" s="137"/>
    </row>
    <row r="148" spans="1:4" ht="12">
      <c r="A148" s="137"/>
      <c r="B148" s="137"/>
      <c r="C148" s="137"/>
      <c r="D148" s="137"/>
    </row>
    <row r="149" spans="1:4" ht="12">
      <c r="A149" s="137"/>
      <c r="B149" s="137"/>
      <c r="C149" s="137"/>
      <c r="D149" s="137"/>
    </row>
    <row r="150" spans="1:4" ht="12">
      <c r="A150" s="137"/>
      <c r="B150" s="137"/>
      <c r="C150" s="137"/>
      <c r="D150" s="137"/>
    </row>
    <row r="151" spans="1:4" ht="12">
      <c r="A151" s="137"/>
      <c r="B151" s="137"/>
      <c r="C151" s="137"/>
      <c r="D151" s="137"/>
    </row>
    <row r="152" spans="1:4" ht="12">
      <c r="A152" s="137"/>
      <c r="B152" s="137"/>
      <c r="C152" s="137"/>
      <c r="D152" s="137"/>
    </row>
    <row r="153" spans="1:4" ht="12">
      <c r="A153" s="137"/>
      <c r="B153" s="137"/>
      <c r="C153" s="137"/>
      <c r="D153" s="137"/>
    </row>
    <row r="154" spans="1:4" ht="12">
      <c r="A154" s="137"/>
      <c r="B154" s="137"/>
      <c r="C154" s="137"/>
      <c r="D154" s="137"/>
    </row>
    <row r="155" spans="1:4" ht="12">
      <c r="A155" s="137"/>
      <c r="B155" s="137"/>
      <c r="C155" s="137"/>
      <c r="D155" s="137"/>
    </row>
    <row r="156" spans="1:4" ht="12">
      <c r="A156" s="137"/>
      <c r="B156" s="137"/>
      <c r="C156" s="137"/>
      <c r="D156" s="137"/>
    </row>
    <row r="157" spans="1:4" ht="12">
      <c r="A157" s="137"/>
      <c r="B157" s="137"/>
      <c r="C157" s="137"/>
      <c r="D157" s="137"/>
    </row>
    <row r="158" spans="1:4" ht="12">
      <c r="A158" s="137"/>
      <c r="B158" s="137"/>
      <c r="C158" s="137"/>
      <c r="D158" s="137"/>
    </row>
    <row r="159" spans="1:4" ht="12">
      <c r="A159" s="137"/>
      <c r="B159" s="137"/>
      <c r="C159" s="137"/>
      <c r="D159" s="137"/>
    </row>
    <row r="160" spans="1:4" ht="12">
      <c r="A160" s="137"/>
      <c r="B160" s="137"/>
      <c r="C160" s="137"/>
      <c r="D160" s="137"/>
    </row>
    <row r="161" spans="1:4" ht="12">
      <c r="A161" s="137"/>
      <c r="B161" s="137"/>
      <c r="C161" s="137"/>
      <c r="D161" s="137"/>
    </row>
    <row r="162" spans="1:4" ht="12">
      <c r="A162" s="137"/>
      <c r="B162" s="137"/>
      <c r="C162" s="137"/>
      <c r="D162" s="137"/>
    </row>
    <row r="163" spans="1:4" ht="12">
      <c r="A163" s="137"/>
      <c r="B163" s="137"/>
      <c r="C163" s="137"/>
      <c r="D163" s="137"/>
    </row>
    <row r="164" spans="1:4" ht="12">
      <c r="A164" s="137"/>
      <c r="B164" s="137"/>
      <c r="C164" s="137"/>
      <c r="D164" s="137"/>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sheetPr codeName="Sheet41"/>
  <dimension ref="A1:D19"/>
  <sheetViews>
    <sheetView workbookViewId="0" topLeftCell="A1">
      <selection activeCell="A1" sqref="A1"/>
    </sheetView>
  </sheetViews>
  <sheetFormatPr defaultColWidth="9.140625" defaultRowHeight="12.75"/>
  <cols>
    <col min="1" max="1" width="9.140625" style="66" customWidth="1"/>
    <col min="2" max="2" width="45.00390625" style="66" bestFit="1" customWidth="1"/>
    <col min="3" max="16384" width="9.140625" style="66" customWidth="1"/>
  </cols>
  <sheetData>
    <row r="1" ht="12.75">
      <c r="A1" s="124"/>
    </row>
    <row r="2" spans="2:3" ht="12.75">
      <c r="B2" s="11" t="s">
        <v>289</v>
      </c>
      <c r="C2" s="7"/>
    </row>
    <row r="3" ht="12.75">
      <c r="B3" s="11" t="s">
        <v>290</v>
      </c>
    </row>
    <row r="4" ht="12.75">
      <c r="B4" s="11" t="s">
        <v>36</v>
      </c>
    </row>
    <row r="5" ht="12.75">
      <c r="B5" s="11"/>
    </row>
    <row r="6" ht="12.75">
      <c r="B6" s="11" t="s">
        <v>95</v>
      </c>
    </row>
    <row r="7" ht="12.75">
      <c r="B7" s="11" t="s">
        <v>96</v>
      </c>
    </row>
    <row r="8" ht="12.75"/>
    <row r="9" spans="2:3" ht="12.75">
      <c r="B9" s="126"/>
      <c r="C9" s="11">
        <v>2007</v>
      </c>
    </row>
    <row r="10" spans="2:4" ht="12.75">
      <c r="B10" s="11" t="s">
        <v>137</v>
      </c>
      <c r="C10" s="16">
        <v>41.854636591478695</v>
      </c>
      <c r="D10" s="67"/>
    </row>
    <row r="11" spans="2:4" ht="12.75">
      <c r="B11" s="11" t="s">
        <v>94</v>
      </c>
      <c r="C11" s="16">
        <v>27.819548872180448</v>
      </c>
      <c r="D11" s="67"/>
    </row>
    <row r="12" spans="2:4" ht="12.75">
      <c r="B12" s="11" t="s">
        <v>138</v>
      </c>
      <c r="C12" s="16">
        <v>16.791979949874687</v>
      </c>
      <c r="D12" s="67"/>
    </row>
    <row r="13" spans="2:4" ht="12.75">
      <c r="B13" s="11" t="s">
        <v>139</v>
      </c>
      <c r="C13" s="16">
        <v>7.017543859649122</v>
      </c>
      <c r="D13" s="67"/>
    </row>
    <row r="14" spans="2:4" ht="12.75">
      <c r="B14" s="11" t="s">
        <v>90</v>
      </c>
      <c r="C14" s="16">
        <v>2.2556390977443606</v>
      </c>
      <c r="D14" s="67"/>
    </row>
    <row r="15" spans="2:4" ht="12.75">
      <c r="B15" s="11" t="s">
        <v>93</v>
      </c>
      <c r="C15" s="16">
        <v>1.7543859649122806</v>
      </c>
      <c r="D15" s="67"/>
    </row>
    <row r="16" spans="2:4" ht="12.75">
      <c r="B16" s="11" t="s">
        <v>91</v>
      </c>
      <c r="C16" s="16">
        <v>1.5037593984962405</v>
      </c>
      <c r="D16" s="67"/>
    </row>
    <row r="17" spans="2:4" ht="12.75">
      <c r="B17" s="11" t="s">
        <v>92</v>
      </c>
      <c r="C17" s="16">
        <v>1.0025062656641603</v>
      </c>
      <c r="D17" s="67"/>
    </row>
    <row r="18" ht="12.75"/>
    <row r="19" ht="12.75">
      <c r="B19" s="7" t="s">
        <v>136</v>
      </c>
    </row>
    <row r="20" ht="12.75"/>
    <row r="21" ht="12.75"/>
    <row r="22" ht="12.75"/>
    <row r="23" 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7"/>
  <dimension ref="B2:E21"/>
  <sheetViews>
    <sheetView workbookViewId="0" topLeftCell="A1">
      <selection activeCell="A1" sqref="A1"/>
    </sheetView>
  </sheetViews>
  <sheetFormatPr defaultColWidth="9.140625" defaultRowHeight="12.75"/>
  <cols>
    <col min="1" max="1" width="9.140625" style="11" customWidth="1"/>
    <col min="2" max="2" width="36.421875" style="11" customWidth="1"/>
    <col min="3" max="8" width="9.140625" style="11" customWidth="1"/>
    <col min="9" max="10" width="51.28125" style="11" customWidth="1"/>
    <col min="11" max="16384" width="9.140625" style="11" customWidth="1"/>
  </cols>
  <sheetData>
    <row r="1" ht="12"/>
    <row r="2" ht="12">
      <c r="B2" s="11" t="s">
        <v>289</v>
      </c>
    </row>
    <row r="3" ht="12">
      <c r="B3" s="11" t="s">
        <v>290</v>
      </c>
    </row>
    <row r="4" ht="12">
      <c r="B4" s="11" t="s">
        <v>173</v>
      </c>
    </row>
    <row r="5" spans="2:3" ht="12">
      <c r="B5" s="12"/>
      <c r="C5" s="12"/>
    </row>
    <row r="6" ht="12">
      <c r="B6" s="11" t="s">
        <v>169</v>
      </c>
    </row>
    <row r="7" ht="12">
      <c r="B7" s="11" t="s">
        <v>105</v>
      </c>
    </row>
    <row r="8" ht="12"/>
    <row r="9" spans="3:4" ht="12">
      <c r="C9" s="11">
        <v>1990</v>
      </c>
      <c r="D9" s="11">
        <v>2005</v>
      </c>
    </row>
    <row r="10" spans="2:4" ht="12">
      <c r="B10" s="11" t="s">
        <v>104</v>
      </c>
      <c r="C10" s="11">
        <v>100</v>
      </c>
      <c r="D10" s="54">
        <v>100</v>
      </c>
    </row>
    <row r="11" spans="2:5" ht="12">
      <c r="B11" s="11" t="s">
        <v>44</v>
      </c>
      <c r="C11" s="11">
        <v>16</v>
      </c>
      <c r="D11" s="54">
        <v>21</v>
      </c>
      <c r="E11" s="16"/>
    </row>
    <row r="12" spans="2:5" ht="12">
      <c r="B12" s="11" t="s">
        <v>103</v>
      </c>
      <c r="C12" s="11">
        <v>9</v>
      </c>
      <c r="D12" s="54">
        <v>8</v>
      </c>
      <c r="E12" s="16"/>
    </row>
    <row r="13" spans="2:5" ht="12">
      <c r="B13" s="11" t="s">
        <v>45</v>
      </c>
      <c r="C13" s="11">
        <v>10</v>
      </c>
      <c r="D13" s="54">
        <v>9</v>
      </c>
      <c r="E13" s="16"/>
    </row>
    <row r="14" spans="2:5" ht="12">
      <c r="B14" s="11" t="s">
        <v>242</v>
      </c>
      <c r="C14" s="11">
        <v>4</v>
      </c>
      <c r="D14" s="54">
        <v>3</v>
      </c>
      <c r="E14" s="16"/>
    </row>
    <row r="15" spans="2:5" ht="12">
      <c r="B15" s="11" t="s">
        <v>167</v>
      </c>
      <c r="C15" s="11">
        <v>61</v>
      </c>
      <c r="D15" s="54">
        <v>59</v>
      </c>
      <c r="E15" s="16"/>
    </row>
    <row r="16" spans="2:5" ht="12">
      <c r="B16" s="11" t="s">
        <v>168</v>
      </c>
      <c r="C16" s="11">
        <v>0</v>
      </c>
      <c r="D16" s="54">
        <v>0.2</v>
      </c>
      <c r="E16" s="16"/>
    </row>
    <row r="17" ht="12">
      <c r="D17" s="54"/>
    </row>
    <row r="18" ht="12">
      <c r="B18" s="11" t="s">
        <v>170</v>
      </c>
    </row>
    <row r="19" ht="12">
      <c r="B19" s="11" t="s">
        <v>0</v>
      </c>
    </row>
    <row r="20" ht="12"/>
    <row r="21" ht="13.5">
      <c r="B21" s="11" t="s">
        <v>230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24">
    <tabColor indexed="54"/>
  </sheetPr>
  <dimension ref="B2:B7"/>
  <sheetViews>
    <sheetView workbookViewId="0" topLeftCell="A1">
      <selection activeCell="A1" sqref="A1"/>
    </sheetView>
  </sheetViews>
  <sheetFormatPr defaultColWidth="9.140625" defaultRowHeight="12.75"/>
  <sheetData>
    <row r="2" ht="12.75">
      <c r="B2" s="1"/>
    </row>
    <row r="3" ht="12.75">
      <c r="B3" s="1"/>
    </row>
    <row r="4" ht="12.75">
      <c r="B4" s="1"/>
    </row>
    <row r="5" ht="12.75">
      <c r="B5" s="2"/>
    </row>
    <row r="6" ht="12.75">
      <c r="B6" s="1"/>
    </row>
    <row r="7" ht="12.75">
      <c r="B7"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1"/>
  <dimension ref="A2:C46"/>
  <sheetViews>
    <sheetView workbookViewId="0" topLeftCell="A1">
      <selection activeCell="A1" sqref="A1"/>
    </sheetView>
  </sheetViews>
  <sheetFormatPr defaultColWidth="9.140625" defaultRowHeight="12.75"/>
  <cols>
    <col min="1" max="1" width="9.140625" style="11" customWidth="1"/>
    <col min="2" max="2" width="17.8515625" style="11" customWidth="1"/>
    <col min="3" max="16384" width="9.140625" style="11" customWidth="1"/>
  </cols>
  <sheetData>
    <row r="1" ht="12"/>
    <row r="2" ht="12">
      <c r="B2" s="11" t="s">
        <v>289</v>
      </c>
    </row>
    <row r="3" ht="12">
      <c r="B3" s="11" t="s">
        <v>290</v>
      </c>
    </row>
    <row r="4" ht="12">
      <c r="B4" s="11" t="s">
        <v>174</v>
      </c>
    </row>
    <row r="5" ht="12">
      <c r="B5" s="12"/>
    </row>
    <row r="6" ht="12">
      <c r="B6" s="11" t="s">
        <v>171</v>
      </c>
    </row>
    <row r="7" ht="12">
      <c r="B7" s="11" t="s">
        <v>28</v>
      </c>
    </row>
    <row r="8" ht="12"/>
    <row r="9" ht="12">
      <c r="C9" s="11">
        <v>2005</v>
      </c>
    </row>
    <row r="10" spans="2:3" ht="12">
      <c r="B10" s="11" t="s">
        <v>258</v>
      </c>
      <c r="C10" s="16">
        <v>28</v>
      </c>
    </row>
    <row r="11" ht="12">
      <c r="C11" s="16"/>
    </row>
    <row r="12" spans="1:3" ht="12">
      <c r="A12" s="17"/>
      <c r="B12" s="11" t="s">
        <v>269</v>
      </c>
      <c r="C12" s="16">
        <v>42.8</v>
      </c>
    </row>
    <row r="13" spans="2:3" ht="12">
      <c r="B13" s="11" t="s">
        <v>265</v>
      </c>
      <c r="C13" s="16">
        <v>41.1</v>
      </c>
    </row>
    <row r="14" spans="1:3" ht="12">
      <c r="A14" s="17"/>
      <c r="B14" s="11" t="s">
        <v>261</v>
      </c>
      <c r="C14" s="16">
        <v>39.8</v>
      </c>
    </row>
    <row r="15" spans="2:3" ht="12">
      <c r="B15" s="11" t="s">
        <v>278</v>
      </c>
      <c r="C15" s="11">
        <v>39.4</v>
      </c>
    </row>
    <row r="16" spans="1:3" ht="12">
      <c r="A16" s="17"/>
      <c r="B16" s="11" t="s">
        <v>274</v>
      </c>
      <c r="C16" s="16">
        <v>37.7</v>
      </c>
    </row>
    <row r="17" spans="2:3" ht="12">
      <c r="B17" s="11" t="s">
        <v>280</v>
      </c>
      <c r="C17" s="11">
        <v>36.4</v>
      </c>
    </row>
    <row r="18" spans="2:3" ht="12">
      <c r="B18" s="11" t="s">
        <v>279</v>
      </c>
      <c r="C18" s="16">
        <v>34.8</v>
      </c>
    </row>
    <row r="19" spans="1:3" ht="12">
      <c r="A19" s="17"/>
      <c r="B19" s="11" t="s">
        <v>281</v>
      </c>
      <c r="C19" s="11">
        <v>33.2</v>
      </c>
    </row>
    <row r="20" spans="1:3" ht="12">
      <c r="A20" s="17"/>
      <c r="B20" s="11" t="s">
        <v>276</v>
      </c>
      <c r="C20" s="11">
        <v>32</v>
      </c>
    </row>
    <row r="21" spans="1:3" ht="12">
      <c r="A21" s="17"/>
      <c r="B21" s="11" t="s">
        <v>266</v>
      </c>
      <c r="C21" s="11">
        <v>31.7</v>
      </c>
    </row>
    <row r="22" spans="1:3" ht="12">
      <c r="A22" s="17"/>
      <c r="B22" s="11" t="s">
        <v>260</v>
      </c>
      <c r="C22" s="16">
        <v>30.9</v>
      </c>
    </row>
    <row r="23" spans="2:3" ht="12">
      <c r="B23" s="11" t="s">
        <v>277</v>
      </c>
      <c r="C23" s="16">
        <v>28.9</v>
      </c>
    </row>
    <row r="24" spans="2:3" ht="12">
      <c r="B24" s="11" t="s">
        <v>263</v>
      </c>
      <c r="C24" s="11">
        <v>24.2</v>
      </c>
    </row>
    <row r="25" spans="2:3" ht="12">
      <c r="B25" s="11" t="s">
        <v>284</v>
      </c>
      <c r="C25" s="16">
        <v>23.6</v>
      </c>
    </row>
    <row r="26" spans="2:3" ht="12">
      <c r="B26" s="11" t="s">
        <v>262</v>
      </c>
      <c r="C26" s="11">
        <v>23.4</v>
      </c>
    </row>
    <row r="27" spans="2:3" ht="12">
      <c r="B27" s="11" t="s">
        <v>272</v>
      </c>
      <c r="C27" s="16">
        <v>22.9</v>
      </c>
    </row>
    <row r="28" spans="2:3" ht="12">
      <c r="B28" s="11" t="s">
        <v>264</v>
      </c>
      <c r="C28" s="16">
        <v>20.7</v>
      </c>
    </row>
    <row r="29" spans="1:3" ht="12">
      <c r="A29" s="17"/>
      <c r="B29" s="11" t="s">
        <v>267</v>
      </c>
      <c r="C29" s="16">
        <v>20.4</v>
      </c>
    </row>
    <row r="30" spans="1:3" ht="12">
      <c r="A30" s="17"/>
      <c r="B30" s="11" t="s">
        <v>283</v>
      </c>
      <c r="C30" s="11">
        <v>19.5</v>
      </c>
    </row>
    <row r="31" spans="1:3" ht="12">
      <c r="A31" s="17"/>
      <c r="B31" s="11" t="s">
        <v>282</v>
      </c>
      <c r="C31" s="11">
        <v>15.3</v>
      </c>
    </row>
    <row r="32" spans="1:3" ht="12">
      <c r="A32" s="17"/>
      <c r="B32" s="11" t="s">
        <v>268</v>
      </c>
      <c r="C32" s="11">
        <v>13.8</v>
      </c>
    </row>
    <row r="33" spans="1:2" ht="12">
      <c r="A33" s="17"/>
      <c r="B33" s="11" t="s">
        <v>49</v>
      </c>
    </row>
    <row r="34" spans="1:2" ht="12">
      <c r="A34" s="17"/>
      <c r="B34" s="11" t="s">
        <v>52</v>
      </c>
    </row>
    <row r="35" spans="1:2" ht="12">
      <c r="A35" s="17"/>
      <c r="B35" s="11" t="s">
        <v>53</v>
      </c>
    </row>
    <row r="36" spans="1:2" ht="12">
      <c r="A36" s="17"/>
      <c r="B36" s="11" t="s">
        <v>55</v>
      </c>
    </row>
    <row r="37" spans="1:2" ht="12">
      <c r="A37" s="17"/>
      <c r="B37" s="11" t="s">
        <v>57</v>
      </c>
    </row>
    <row r="38" spans="1:2" ht="12">
      <c r="A38" s="17"/>
      <c r="B38" s="11" t="s">
        <v>58</v>
      </c>
    </row>
    <row r="39" spans="1:3" ht="12">
      <c r="A39" s="17"/>
      <c r="C39" s="16"/>
    </row>
    <row r="40" spans="2:3" ht="12">
      <c r="B40" s="11" t="s">
        <v>291</v>
      </c>
      <c r="C40" s="16">
        <v>19.6</v>
      </c>
    </row>
    <row r="41" spans="1:3" ht="12">
      <c r="A41" s="17"/>
      <c r="B41" s="11" t="s">
        <v>288</v>
      </c>
      <c r="C41" s="16">
        <v>18.6</v>
      </c>
    </row>
    <row r="43" ht="12">
      <c r="B43" s="11" t="s">
        <v>59</v>
      </c>
    </row>
    <row r="44" ht="12">
      <c r="B44" s="11" t="s">
        <v>225</v>
      </c>
    </row>
    <row r="46" ht="12">
      <c r="B46" s="11" t="s">
        <v>9</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3"/>
  <dimension ref="B2:C46"/>
  <sheetViews>
    <sheetView workbookViewId="0" topLeftCell="A1">
      <selection activeCell="A1" sqref="A1"/>
    </sheetView>
  </sheetViews>
  <sheetFormatPr defaultColWidth="9.140625" defaultRowHeight="12.75"/>
  <cols>
    <col min="1" max="1" width="9.140625" style="11" customWidth="1"/>
    <col min="2" max="2" width="14.140625" style="11" customWidth="1"/>
    <col min="3" max="16384" width="9.140625" style="11" customWidth="1"/>
  </cols>
  <sheetData>
    <row r="1" ht="12"/>
    <row r="2" ht="12">
      <c r="B2" s="11" t="s">
        <v>289</v>
      </c>
    </row>
    <row r="3" ht="12">
      <c r="B3" s="11" t="s">
        <v>290</v>
      </c>
    </row>
    <row r="4" ht="12">
      <c r="B4" s="11" t="s">
        <v>174</v>
      </c>
    </row>
    <row r="5" ht="12">
      <c r="B5" s="12"/>
    </row>
    <row r="6" ht="12">
      <c r="B6" s="11" t="s">
        <v>172</v>
      </c>
    </row>
    <row r="7" ht="12">
      <c r="B7" s="11" t="s">
        <v>29</v>
      </c>
    </row>
    <row r="8" ht="12"/>
    <row r="9" ht="12"/>
    <row r="10" ht="12">
      <c r="C10" s="11">
        <v>2005</v>
      </c>
    </row>
    <row r="11" spans="2:3" ht="12">
      <c r="B11" s="11" t="s">
        <v>258</v>
      </c>
      <c r="C11" s="94">
        <v>3990</v>
      </c>
    </row>
    <row r="12" ht="12">
      <c r="C12" s="13"/>
    </row>
    <row r="13" spans="2:3" ht="12">
      <c r="B13" s="11" t="s">
        <v>265</v>
      </c>
      <c r="C13" s="94">
        <v>9625</v>
      </c>
    </row>
    <row r="14" spans="2:3" ht="12">
      <c r="B14" s="11" t="s">
        <v>269</v>
      </c>
      <c r="C14" s="94">
        <v>7748</v>
      </c>
    </row>
    <row r="15" spans="2:3" ht="12">
      <c r="B15" s="11" t="s">
        <v>281</v>
      </c>
      <c r="C15" s="94">
        <v>7430</v>
      </c>
    </row>
    <row r="16" spans="2:3" ht="12">
      <c r="B16" s="11" t="s">
        <v>280</v>
      </c>
      <c r="C16" s="94">
        <v>6053</v>
      </c>
    </row>
    <row r="17" spans="2:3" ht="12">
      <c r="B17" s="11" t="s">
        <v>277</v>
      </c>
      <c r="C17" s="94">
        <v>5730</v>
      </c>
    </row>
    <row r="18" spans="2:3" ht="12">
      <c r="B18" s="11" t="s">
        <v>261</v>
      </c>
      <c r="C18" s="94">
        <v>5531</v>
      </c>
    </row>
    <row r="19" spans="2:3" ht="12">
      <c r="B19" s="11" t="s">
        <v>274</v>
      </c>
      <c r="C19" s="94">
        <v>5091</v>
      </c>
    </row>
    <row r="20" spans="2:3" ht="12">
      <c r="B20" s="11" t="s">
        <v>272</v>
      </c>
      <c r="C20" s="94">
        <v>5047</v>
      </c>
    </row>
    <row r="21" spans="2:3" ht="12">
      <c r="B21" s="11" t="s">
        <v>267</v>
      </c>
      <c r="C21" s="94">
        <v>4245</v>
      </c>
    </row>
    <row r="22" spans="2:3" ht="12">
      <c r="B22" s="11" t="s">
        <v>266</v>
      </c>
      <c r="C22" s="94">
        <v>4089</v>
      </c>
    </row>
    <row r="23" spans="2:3" ht="12">
      <c r="B23" s="11" t="s">
        <v>278</v>
      </c>
      <c r="C23" s="94">
        <v>4022</v>
      </c>
    </row>
    <row r="24" spans="2:3" ht="12">
      <c r="B24" s="11" t="s">
        <v>279</v>
      </c>
      <c r="C24" s="94">
        <v>3894</v>
      </c>
    </row>
    <row r="25" spans="2:3" ht="12">
      <c r="B25" s="11" t="s">
        <v>263</v>
      </c>
      <c r="C25" s="94">
        <v>3323</v>
      </c>
    </row>
    <row r="26" spans="2:3" ht="12">
      <c r="B26" s="11" t="s">
        <v>283</v>
      </c>
      <c r="C26" s="94">
        <v>2851</v>
      </c>
    </row>
    <row r="27" spans="2:3" ht="12">
      <c r="B27" s="11" t="s">
        <v>260</v>
      </c>
      <c r="C27" s="94">
        <v>2688</v>
      </c>
    </row>
    <row r="28" spans="2:3" ht="12">
      <c r="B28" s="11" t="s">
        <v>282</v>
      </c>
      <c r="C28" s="94">
        <v>1692</v>
      </c>
    </row>
    <row r="29" spans="2:3" ht="12">
      <c r="B29" s="11" t="s">
        <v>276</v>
      </c>
      <c r="C29" s="94">
        <v>1490</v>
      </c>
    </row>
    <row r="30" spans="2:3" ht="12">
      <c r="B30" s="11" t="s">
        <v>262</v>
      </c>
      <c r="C30" s="94">
        <v>1472</v>
      </c>
    </row>
    <row r="31" spans="2:3" ht="12">
      <c r="B31" s="11" t="s">
        <v>264</v>
      </c>
      <c r="C31" s="94">
        <v>1328</v>
      </c>
    </row>
    <row r="32" spans="2:3" ht="12">
      <c r="B32" s="11" t="s">
        <v>284</v>
      </c>
      <c r="C32" s="94">
        <v>1250</v>
      </c>
    </row>
    <row r="33" spans="2:3" ht="12">
      <c r="B33" s="11" t="s">
        <v>271</v>
      </c>
      <c r="C33" s="94">
        <v>307</v>
      </c>
    </row>
    <row r="34" spans="2:3" ht="12">
      <c r="B34" s="11" t="s">
        <v>49</v>
      </c>
      <c r="C34" s="94"/>
    </row>
    <row r="35" spans="2:3" ht="12">
      <c r="B35" s="11" t="s">
        <v>51</v>
      </c>
      <c r="C35" s="94"/>
    </row>
    <row r="36" spans="2:3" ht="12">
      <c r="B36" s="11" t="s">
        <v>52</v>
      </c>
      <c r="C36" s="94"/>
    </row>
    <row r="37" spans="2:3" ht="12">
      <c r="B37" s="11" t="s">
        <v>55</v>
      </c>
      <c r="C37" s="94"/>
    </row>
    <row r="38" spans="2:3" ht="12">
      <c r="B38" s="11" t="s">
        <v>57</v>
      </c>
      <c r="C38" s="94"/>
    </row>
    <row r="39" spans="2:3" ht="12">
      <c r="B39" s="11" t="s">
        <v>58</v>
      </c>
      <c r="C39" s="94"/>
    </row>
    <row r="40" ht="12">
      <c r="C40" s="94"/>
    </row>
    <row r="41" spans="2:3" ht="12">
      <c r="B41" s="11" t="s">
        <v>291</v>
      </c>
      <c r="C41" s="94">
        <v>66</v>
      </c>
    </row>
    <row r="43" ht="12">
      <c r="B43" s="11" t="s">
        <v>59</v>
      </c>
    </row>
    <row r="44" ht="12">
      <c r="B44" s="11" t="s">
        <v>226</v>
      </c>
    </row>
    <row r="46" ht="12">
      <c r="B46" s="11" t="s">
        <v>10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B1:M23"/>
  <sheetViews>
    <sheetView showGridLines="0" workbookViewId="0" topLeftCell="A1">
      <selection activeCell="A1" sqref="A1"/>
    </sheetView>
  </sheetViews>
  <sheetFormatPr defaultColWidth="9.140625" defaultRowHeight="12.75"/>
  <cols>
    <col min="1" max="1" width="9.140625" style="7" customWidth="1"/>
    <col min="2" max="2" width="42.7109375" style="7" customWidth="1"/>
    <col min="3" max="16384" width="9.140625" style="7" customWidth="1"/>
  </cols>
  <sheetData>
    <row r="1" ht="13.5">
      <c r="D1" s="163"/>
    </row>
    <row r="2" spans="2:4" ht="13.5">
      <c r="B2" s="7" t="s">
        <v>289</v>
      </c>
      <c r="D2" s="163"/>
    </row>
    <row r="3" spans="2:4" ht="13.5">
      <c r="B3" s="7" t="s">
        <v>290</v>
      </c>
      <c r="D3" s="163"/>
    </row>
    <row r="4" spans="2:4" ht="13.5">
      <c r="B4" s="7" t="s">
        <v>174</v>
      </c>
      <c r="D4" s="163"/>
    </row>
    <row r="5" ht="13.5">
      <c r="D5" s="163"/>
    </row>
    <row r="6" ht="12">
      <c r="B6" s="7" t="s">
        <v>180</v>
      </c>
    </row>
    <row r="7" ht="12">
      <c r="B7" s="7" t="s">
        <v>26</v>
      </c>
    </row>
    <row r="8" ht="12"/>
    <row r="9" spans="3:13" ht="12">
      <c r="C9" s="10">
        <v>1995</v>
      </c>
      <c r="D9" s="10">
        <v>1996</v>
      </c>
      <c r="E9" s="10">
        <v>1997</v>
      </c>
      <c r="F9" s="10">
        <v>1998</v>
      </c>
      <c r="G9" s="10">
        <v>1999</v>
      </c>
      <c r="H9" s="10">
        <v>2000</v>
      </c>
      <c r="I9" s="10">
        <v>2001</v>
      </c>
      <c r="J9" s="10">
        <v>2002</v>
      </c>
      <c r="K9" s="10">
        <v>2003</v>
      </c>
      <c r="L9" s="10">
        <v>2004</v>
      </c>
      <c r="M9" s="7">
        <v>2005</v>
      </c>
    </row>
    <row r="10" spans="2:13" ht="12">
      <c r="B10" s="7" t="s">
        <v>175</v>
      </c>
      <c r="C10" s="22">
        <v>17161.79</v>
      </c>
      <c r="D10" s="22">
        <v>15823.88</v>
      </c>
      <c r="E10" s="22">
        <v>14518.31</v>
      </c>
      <c r="F10" s="22">
        <v>13235.27</v>
      </c>
      <c r="G10" s="22">
        <v>11554.85</v>
      </c>
      <c r="H10" s="22">
        <v>10492.12</v>
      </c>
      <c r="I10" s="22">
        <v>10261.82</v>
      </c>
      <c r="J10" s="22">
        <v>9843.45</v>
      </c>
      <c r="K10" s="22">
        <v>9281.68</v>
      </c>
      <c r="L10" s="22">
        <v>8724.24</v>
      </c>
      <c r="M10" s="144">
        <v>8284.3</v>
      </c>
    </row>
    <row r="11" spans="2:13" ht="12">
      <c r="B11" s="7" t="s">
        <v>176</v>
      </c>
      <c r="C11" s="22">
        <v>14602.3</v>
      </c>
      <c r="D11" s="22">
        <v>14271.51</v>
      </c>
      <c r="E11" s="22">
        <v>13725.79</v>
      </c>
      <c r="F11" s="22">
        <v>13355.8</v>
      </c>
      <c r="G11" s="22">
        <v>12880.87</v>
      </c>
      <c r="H11" s="22">
        <v>12452.96</v>
      </c>
      <c r="I11" s="22">
        <v>12277.86</v>
      </c>
      <c r="J11" s="22">
        <v>11910.96</v>
      </c>
      <c r="K11" s="22">
        <v>11814.62</v>
      </c>
      <c r="L11" s="22">
        <v>11562.78</v>
      </c>
      <c r="M11" s="144">
        <v>11293.55</v>
      </c>
    </row>
    <row r="12" spans="2:13" ht="12">
      <c r="B12" s="7" t="s">
        <v>177</v>
      </c>
      <c r="C12" s="22">
        <v>4413.35</v>
      </c>
      <c r="D12" s="22">
        <v>4362.37</v>
      </c>
      <c r="E12" s="22">
        <v>4360.63</v>
      </c>
      <c r="F12" s="22">
        <v>4376.01</v>
      </c>
      <c r="G12" s="22">
        <v>4323.9</v>
      </c>
      <c r="H12" s="22">
        <v>4234.88</v>
      </c>
      <c r="I12" s="22">
        <v>4202.44</v>
      </c>
      <c r="J12" s="22">
        <v>4155.39</v>
      </c>
      <c r="K12" s="22">
        <v>4106.91</v>
      </c>
      <c r="L12" s="22">
        <v>4079.22</v>
      </c>
      <c r="M12" s="144">
        <v>4093.77</v>
      </c>
    </row>
    <row r="13" spans="2:13" ht="12">
      <c r="B13" s="7" t="s">
        <v>179</v>
      </c>
      <c r="C13" s="22">
        <v>2846.27</v>
      </c>
      <c r="D13" s="22">
        <v>2807.58</v>
      </c>
      <c r="E13" s="22">
        <v>2777.43</v>
      </c>
      <c r="F13" s="22">
        <v>2747.23</v>
      </c>
      <c r="G13" s="22">
        <v>2706.5</v>
      </c>
      <c r="H13" s="22">
        <v>2644.1</v>
      </c>
      <c r="I13" s="22">
        <v>2643.39</v>
      </c>
      <c r="J13" s="22">
        <v>2557.68</v>
      </c>
      <c r="K13" s="22">
        <v>2520.18</v>
      </c>
      <c r="L13" s="22">
        <v>2522.27</v>
      </c>
      <c r="M13" s="144">
        <v>2491.44</v>
      </c>
    </row>
    <row r="14" spans="2:13" ht="12">
      <c r="B14" s="7" t="s">
        <v>178</v>
      </c>
      <c r="C14" s="22">
        <v>51076.87</v>
      </c>
      <c r="D14" s="22">
        <v>49535.73</v>
      </c>
      <c r="E14" s="22">
        <v>47118.14</v>
      </c>
      <c r="F14" s="22">
        <v>44959.23</v>
      </c>
      <c r="G14" s="22">
        <v>42619.06</v>
      </c>
      <c r="H14" s="22">
        <v>39024.62</v>
      </c>
      <c r="I14" s="22">
        <v>37594.01</v>
      </c>
      <c r="J14" s="22">
        <v>35499.42</v>
      </c>
      <c r="K14" s="22">
        <v>33623.32</v>
      </c>
      <c r="L14" s="22">
        <v>33276.71</v>
      </c>
      <c r="M14" s="144">
        <v>31892.02</v>
      </c>
    </row>
    <row r="15" spans="2:13" ht="12">
      <c r="B15" s="7" t="s">
        <v>217</v>
      </c>
      <c r="C15" s="22">
        <v>1113.36</v>
      </c>
      <c r="D15" s="22">
        <v>1061.36</v>
      </c>
      <c r="E15" s="22">
        <v>1008.59</v>
      </c>
      <c r="F15" s="22">
        <v>961.36</v>
      </c>
      <c r="G15" s="22">
        <v>895.45</v>
      </c>
      <c r="H15" s="22">
        <v>847.71</v>
      </c>
      <c r="I15" s="22">
        <v>834.79</v>
      </c>
      <c r="J15" s="22">
        <v>810.98</v>
      </c>
      <c r="K15" s="22">
        <v>788.48</v>
      </c>
      <c r="L15" s="22">
        <v>763.95</v>
      </c>
      <c r="M15" s="144">
        <v>745.21</v>
      </c>
    </row>
    <row r="16" ht="12"/>
    <row r="17" ht="12">
      <c r="B17" s="7" t="s">
        <v>1</v>
      </c>
    </row>
    <row r="18" ht="12"/>
    <row r="19" ht="12">
      <c r="B19" s="7" t="s">
        <v>155</v>
      </c>
    </row>
    <row r="20" ht="12">
      <c r="B20" s="7" t="s">
        <v>228</v>
      </c>
    </row>
    <row r="21" ht="12">
      <c r="B21" s="7" t="s">
        <v>300</v>
      </c>
    </row>
    <row r="22" ht="12">
      <c r="B22" s="7" t="s">
        <v>17</v>
      </c>
    </row>
    <row r="23" ht="12">
      <c r="B23" s="7" t="s">
        <v>158</v>
      </c>
    </row>
    <row r="27" ht="12"/>
    <row r="28" ht="12"/>
    <row r="29" ht="12"/>
    <row r="30" ht="12"/>
    <row r="31" ht="12"/>
    <row r="32" ht="12"/>
    <row r="33" ht="12"/>
    <row r="34" ht="12"/>
    <row r="35" ht="12"/>
    <row r="36" ht="12"/>
    <row r="37" ht="12"/>
    <row r="38" ht="12"/>
    <row r="39" ht="12"/>
    <row r="40" ht="12"/>
    <row r="41" ht="12"/>
    <row r="42" ht="12"/>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Andrew Redpath</cp:lastModifiedBy>
  <dcterms:created xsi:type="dcterms:W3CDTF">1996-10-14T23:33:28Z</dcterms:created>
  <dcterms:modified xsi:type="dcterms:W3CDTF">2008-05-16T06:46:51Z</dcterms:modified>
  <cp:category/>
  <cp:version/>
  <cp:contentType/>
  <cp:contentStatus/>
</cp:coreProperties>
</file>