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E3D58EC3-0114-40F7-AA48-FC6A0566AD4B}" xr6:coauthVersionLast="47" xr6:coauthVersionMax="47" xr10:uidLastSave="{00000000-0000-0000-0000-000000000000}"/>
  <bookViews>
    <workbookView xWindow="-120" yWindow="-120" windowWidth="29040" windowHeight="17790" tabRatio="695" activeTab="1" xr2:uid="{00000000-000D-0000-FFFF-FFFF00000000}"/>
  </bookViews>
  <sheets>
    <sheet name="INSTRUCTIONS" sheetId="30" r:id="rId1"/>
    <sheet name="DATA" sheetId="37" r:id="rId2"/>
  </sheets>
  <definedNames>
    <definedName name="_13c9ad1a_STF_Dekoration_1_CN1">#REF!,#REF!,#REF!,#REF!,#REF!,#REF!,#REF!</definedName>
    <definedName name="_13c9ad1a_STF_Dekoration_3_CN1">#REF!,#REF!,#REF!,#REF!</definedName>
    <definedName name="_13c9ad1a_STF_Fuss_1_CN1">#REF!</definedName>
    <definedName name="_13c9ad1a_STF_Gesamtsumme_1_CN1">#REF!</definedName>
    <definedName name="_13c9ad1a_STF_Koerper_1_CN1">#REF!,#REF!,#REF!,#REF!</definedName>
    <definedName name="_13c9ad1a_STF_Tabellenkopf_1_CN1">#REF!</definedName>
    <definedName name="_13c9ad1a_STF_Titel_1_CN1">#REF!</definedName>
    <definedName name="_13c9ad1a_STF_Vorspalte_1_CN1">#REF!,#REF!,#REF!,#REF!,#REF!</definedName>
    <definedName name="_13c9ad1a_STF_Zwischensumme_1_CN1">#REF!,#REF!,#REF!,#REF!</definedName>
    <definedName name="_TAB1">#REF!</definedName>
    <definedName name="_TAB4">#REF!</definedName>
    <definedName name="CL_ACCOUNT_ENTRY">#REF!</definedName>
    <definedName name="CL_INSTR_ASSET">#REF!</definedName>
    <definedName name="CL_NA_CONSOLIDATION">#REF!</definedName>
    <definedName name="CL_VALUATION">#REF!</definedName>
    <definedName name="CodeRng1" localSheetId="1">DATA!$A$6:$A$18</definedName>
    <definedName name="CodeRng2" localSheetId="1">DATA!$A$23:$A$37</definedName>
    <definedName name="CodeRng3" localSheetId="1">DATA!#REF!</definedName>
    <definedName name="CountryCode" localSheetId="1">#REF!</definedName>
    <definedName name="CountryCode">#REF!</definedName>
    <definedName name="COVER">#REF!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 localSheetId="1">#REF!</definedName>
    <definedName name="RefVintage">#REF!</definedName>
    <definedName name="T11_sectors">#REF!</definedName>
    <definedName name="T11_STO">#REF!</definedName>
    <definedName name="TAB2A">#REF!</definedName>
    <definedName name="TAB2B">#REF!</definedName>
    <definedName name="TAB2C">#REF!</definedName>
    <definedName name="TAB2D">#REF!</definedName>
    <definedName name="TAB3A">#REF!</definedName>
    <definedName name="TAB3B">#REF!</definedName>
    <definedName name="TAB3C">#REF!</definedName>
    <definedName name="TAB3D">#REF!</definedName>
    <definedName name="TAB3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1" i="37" l="1"/>
  <c r="P33" i="37"/>
  <c r="N33" i="37"/>
  <c r="T33" i="37"/>
  <c r="S33" i="37"/>
  <c r="R33" i="37"/>
  <c r="Q33" i="37"/>
  <c r="O33" i="37"/>
  <c r="D33" i="37"/>
  <c r="D28" i="37"/>
  <c r="D23" i="37"/>
  <c r="E22" i="37"/>
  <c r="D11" i="37"/>
  <c r="E5" i="37"/>
  <c r="F22" i="37" l="1"/>
  <c r="F5" i="37"/>
  <c r="D6" i="37"/>
  <c r="G5" i="37"/>
  <c r="G22" i="37"/>
  <c r="T6" i="37" l="1"/>
  <c r="D18" i="37"/>
  <c r="H5" i="37"/>
  <c r="H22" i="37"/>
  <c r="T18" i="37" l="1"/>
  <c r="I22" i="37"/>
  <c r="I5" i="37"/>
  <c r="J22" i="37" l="1"/>
  <c r="J5" i="37"/>
  <c r="K22" i="37" l="1"/>
  <c r="K5" i="37"/>
  <c r="L5" i="37" l="1"/>
  <c r="L22" i="37"/>
  <c r="M5" i="37" l="1"/>
  <c r="M22" i="37"/>
  <c r="N5" i="37" l="1"/>
  <c r="N22" i="37"/>
  <c r="O5" i="37" l="1"/>
  <c r="O22" i="37"/>
  <c r="P22" i="37" l="1"/>
  <c r="P5" i="37"/>
  <c r="Q5" i="37" l="1"/>
  <c r="Q22" i="37"/>
  <c r="R22" i="37" l="1"/>
  <c r="R5" i="37"/>
  <c r="S5" i="37" l="1"/>
  <c r="S22" i="37"/>
  <c r="T22" i="37" l="1"/>
  <c r="T5" i="37"/>
  <c r="S6" i="37" l="1"/>
  <c r="R11" i="37" l="1"/>
  <c r="R6" i="37" l="1"/>
  <c r="R18" i="37" l="1"/>
  <c r="Q11" i="37" l="1"/>
  <c r="Q6" i="37"/>
  <c r="Q18" i="37" l="1"/>
  <c r="E23" i="37" l="1"/>
  <c r="F23" i="37"/>
  <c r="J23" i="37"/>
  <c r="J33" i="37"/>
  <c r="I23" i="37"/>
  <c r="G23" i="37"/>
  <c r="K33" i="37"/>
  <c r="H23" i="37"/>
  <c r="E33" i="37"/>
  <c r="L33" i="37"/>
  <c r="M33" i="37"/>
  <c r="E6" i="37"/>
  <c r="E11" i="37"/>
  <c r="M23" i="37" l="1"/>
  <c r="N23" i="37"/>
  <c r="H33" i="37"/>
  <c r="L23" i="37"/>
  <c r="I33" i="37"/>
  <c r="F33" i="37"/>
  <c r="J11" i="37"/>
  <c r="I11" i="37"/>
  <c r="H6" i="37"/>
  <c r="N6" i="37"/>
  <c r="F6" i="37"/>
  <c r="G11" i="37"/>
  <c r="L6" i="37"/>
  <c r="E18" i="37"/>
  <c r="K6" i="37"/>
  <c r="P11" i="37"/>
  <c r="H11" i="37"/>
  <c r="M6" i="37"/>
  <c r="N11" i="37"/>
  <c r="F11" i="37"/>
  <c r="M11" i="37"/>
  <c r="O6" i="37"/>
  <c r="G6" i="37"/>
  <c r="J6" i="37"/>
  <c r="O11" i="37"/>
  <c r="P6" i="37"/>
  <c r="I6" i="37"/>
  <c r="K11" i="37"/>
  <c r="L11" i="37"/>
  <c r="F28" i="37"/>
  <c r="G28" i="37"/>
  <c r="H28" i="37" l="1"/>
  <c r="G33" i="37"/>
  <c r="O23" i="37"/>
  <c r="K23" i="37"/>
  <c r="L18" i="37"/>
  <c r="J18" i="37"/>
  <c r="K18" i="37"/>
  <c r="I18" i="37"/>
  <c r="G18" i="37"/>
  <c r="M18" i="37"/>
  <c r="F18" i="37"/>
  <c r="H18" i="37"/>
  <c r="P18" i="37"/>
  <c r="O18" i="37"/>
  <c r="N18" i="37"/>
  <c r="E28" i="37"/>
  <c r="J28" i="37"/>
  <c r="I28" i="37"/>
  <c r="P23" i="37" l="1"/>
  <c r="R23" i="37"/>
  <c r="Q23" i="37"/>
  <c r="K28" i="37"/>
  <c r="T23" i="37" l="1"/>
  <c r="S23" i="37"/>
  <c r="L28" i="37"/>
  <c r="M28" i="37" l="1"/>
  <c r="N28" i="37" l="1"/>
  <c r="O28" i="37" l="1"/>
  <c r="P28" i="37" l="1"/>
  <c r="Q28" i="37" l="1"/>
  <c r="S28" i="37" l="1"/>
  <c r="R28" i="37"/>
  <c r="T28" i="37" l="1"/>
  <c r="S11" i="37" l="1"/>
  <c r="S18"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B7AF45A8-2B1A-4C2C-B1B4-405C83AA3FC7}">
      <text>
        <r>
          <rPr>
            <b/>
            <sz val="14"/>
            <color indexed="10"/>
            <rFont val="Tahoma"/>
            <family val="2"/>
          </rPr>
          <t>Pls. select from the drop-down list</t>
        </r>
      </text>
    </comment>
  </commentList>
</comments>
</file>

<file path=xl/sharedStrings.xml><?xml version="1.0" encoding="utf-8"?>
<sst xmlns="http://schemas.openxmlformats.org/spreadsheetml/2006/main" count="110" uniqueCount="100">
  <si>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</si>
  <si>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</si>
  <si>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</si>
  <si>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</si>
  <si>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</si>
  <si>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</si>
  <si>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</si>
  <si>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</si>
  <si>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</si>
  <si>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</si>
  <si>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</si>
  <si>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</si>
  <si>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</si>
  <si>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</si>
  <si>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</si>
  <si>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</si>
  <si>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</si>
  <si>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</si>
  <si>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</si>
  <si>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</si>
  <si>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</si>
  <si>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</si>
  <si>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</si>
  <si>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</si>
  <si>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</si>
  <si>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</si>
  <si>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</si>
  <si>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</si>
  <si>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</si>
  <si>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</si>
  <si>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</si>
  <si>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</si>
  <si>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</si>
  <si>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</si>
  <si>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</si>
  <si>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</si>
  <si>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</si>
  <si>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</si>
  <si>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</si>
  <si>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</si>
  <si>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</si>
  <si>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</si>
  <si>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</si>
  <si>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</si>
  <si>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</si>
  <si>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</si>
  <si>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</si>
  <si>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</si>
  <si>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</si>
  <si>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</si>
  <si>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</si>
  <si>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</si>
  <si>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</si>
  <si>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</si>
  <si>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</si>
  <si>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</si>
  <si>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</si>
  <si>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</si>
  <si>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</si>
  <si>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</si>
  <si>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Austria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</si>
  <si>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</si>
  <si>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</si>
  <si>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</si>
  <si>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</si>
  <si>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</si>
  <si>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</si>
  <si>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</si>
  <si>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</si>
  <si>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</si>
  <si>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</si>
  <si>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</si>
  <si>
    <t>AT.FC.OTR.S13.MNAC.W.2024</t>
  </si>
  <si>
    <t>AT.FC.OGF.S13.MNAC.W.2024</t>
  </si>
  <si>
    <t>AT.FC.D41_R.S13.MNAC.W.2024</t>
  </si>
  <si>
    <t>AT.FC.D421.S13.MNAC.W.2024</t>
  </si>
  <si>
    <t>AT.FC.OOR.S13.MNAC.W.2024</t>
  </si>
  <si>
    <t>AT.FC.OTE.S13.MNAC.W.2024</t>
  </si>
  <si>
    <t>AT.FC.D41_P.S13.MNAC.W.2024</t>
  </si>
  <si>
    <t>AT.FC.D99CI.S13.MNAC.W.2024</t>
  </si>
  <si>
    <t>AT.FC.D99_AP.S13.MNAC.W.2024</t>
  </si>
  <si>
    <t>AT.FC.D99CG.S13.MNAC.W.2024</t>
  </si>
  <si>
    <t>AT.FC.OOE.S13.MNAC.W.2024</t>
  </si>
  <si>
    <t>AT.FC.OOE_NA.S13.MNAC.W.2024</t>
  </si>
  <si>
    <t>AT.FC.OTRE.S13.MNAC.W.2024</t>
  </si>
  <si>
    <t>AT.FC.F_A.S13.MNAC.W.2024</t>
  </si>
  <si>
    <t>AT.FC.F4_A.S13.MNAC.W.2024</t>
  </si>
  <si>
    <t>AT.FC.F3_A.S13.MNAC.W.2024</t>
  </si>
  <si>
    <t>AT.FC.F5_A.S13.MNAC.W.2024</t>
  </si>
  <si>
    <t>AT.FC.FO_A.S13.MNAC.W.2024</t>
  </si>
  <si>
    <t>AT.FC.F_L.S13.MNAC.W.2024</t>
  </si>
  <si>
    <t>AT.FC.F4_L.S13.MNAC.W.2024</t>
  </si>
  <si>
    <t>AT.FC.F3_L.S13.MNAC.W.2024</t>
  </si>
  <si>
    <t>AT.FC.F3_I_L.S13.MNAC.W.2024</t>
  </si>
  <si>
    <t>AT.FC.FO_L.S13.MNAC.W.2024</t>
  </si>
  <si>
    <t>AT.FC.F_CL.S13.MNAC.W.2024</t>
  </si>
  <si>
    <t>AT.FC.F_G_CL.S13.MNAC.W.2024</t>
  </si>
  <si>
    <t>AT.FC.F3LS_CL.S13.MNAC.W.2024</t>
  </si>
  <si>
    <t>AT.FC.F_SPV_CL.S13.MNAC.W.2024</t>
  </si>
  <si>
    <t>AT.FC.OO_CL.S13.MNAC.W.2024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</si>
</sst>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1"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2" fillId="0" borderId="0"/>
    <xf numFmtId="0" fontId="2" fillId="0" borderId="0"/>
    <xf numFmtId="0" fontId="14" fillId="0" borderId="0"/>
    <xf numFmtId="0" fontId="1" fillId="0" borderId="0"/>
    <xf numFmtId="0" fontId="15" fillId="0" borderId="0"/>
    <xf numFmtId="43" fontId="2" fillId="0" borderId="0" applyFont="0" applyFill="0" applyBorder="0" applyAlignment="0" applyProtection="0"/>
    <xf numFmtId="0" fontId="17" fillId="0" borderId="0" applyNumberFormat="0" applyFill="0" applyBorder="0" applyAlignment="0" applyProtection="0"/>
    <xf numFmtId="0" fontId="15"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78">
    <xf numFmtId="0" fontId="0" fillId="0" borderId="0" xfId="0"/>
    <xf numFmtId="0" fontId="0" fillId="0" borderId="0" xfId="0" applyProtection="1">
      <protection locked="0"/>
    </xf>
    <xf numFmtId="0" fontId="7" fillId="0" borderId="0" xfId="0" quotePrefix="1" applyFont="1" applyAlignment="1" applyProtection="1">
      <alignment horizontal="left"/>
      <protection locked="0"/>
    </xf>
    <xf numFmtId="0" fontId="10" fillId="0" borderId="0" xfId="0" applyFont="1" applyProtection="1">
      <protection locked="0"/>
    </xf>
    <xf numFmtId="0" fontId="8"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3" fillId="0" borderId="0" xfId="0" applyFont="1" applyProtection="1">
      <protection locked="0"/>
    </xf>
    <xf numFmtId="0" fontId="0" fillId="0" borderId="0" xfId="0" applyProtection="1"/>
    <xf numFmtId="0" fontId="6"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6" fillId="0" borderId="0" xfId="0" applyFont="1"/>
    <xf numFmtId="0" fontId="0" fillId="0" borderId="0" xfId="0" applyAlignment="1">
      <alignment vertical="center"/>
    </xf>
    <xf numFmtId="0" fontId="19"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0"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1"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4" fillId="3" borderId="9" xfId="6" applyNumberFormat="1" applyFont="1" applyFill="1" applyBorder="1" applyAlignment="1" applyProtection="1">
      <alignment horizontal="right"/>
      <protection locked="0"/>
    </xf>
    <xf numFmtId="0" fontId="2" fillId="0" borderId="6" xfId="0" applyFont="1" applyBorder="1" applyProtection="1"/>
    <xf numFmtId="0" fontId="20" fillId="0" borderId="2" xfId="0" applyFont="1" applyBorder="1" applyAlignment="1" applyProtection="1"/>
    <xf numFmtId="0" fontId="2" fillId="0" borderId="5" xfId="0" applyFont="1" applyBorder="1" applyAlignment="1" applyProtection="1">
      <alignment horizontal="center"/>
    </xf>
    <xf numFmtId="3" fontId="20" fillId="4" borderId="1" xfId="0" applyNumberFormat="1" applyFont="1" applyFill="1" applyBorder="1" applyAlignment="1" applyProtection="1">
      <alignment horizontal="right"/>
    </xf>
    <xf numFmtId="14" fontId="27" fillId="5" borderId="11" xfId="0" applyNumberFormat="1" applyFont="1" applyFill="1" applyBorder="1" applyAlignment="1" applyProtection="1">
      <alignment horizontal="left"/>
      <protection locked="0"/>
    </xf>
    <xf numFmtId="0" fontId="20" fillId="0" borderId="2" xfId="7" applyFont="1" applyBorder="1" applyAlignment="1" applyProtection="1">
      <alignment vertical="center" wrapText="1"/>
    </xf>
    <xf numFmtId="3" fontId="20" fillId="4" borderId="8" xfId="0" applyNumberFormat="1" applyFont="1" applyFill="1" applyBorder="1" applyAlignment="1" applyProtection="1">
      <alignment horizontal="right"/>
    </xf>
    <xf numFmtId="3" fontId="20" fillId="4" borderId="7" xfId="0" applyNumberFormat="1" applyFont="1" applyFill="1" applyBorder="1" applyAlignment="1" applyProtection="1">
      <alignment horizontal="right"/>
    </xf>
    <xf numFmtId="3" fontId="20" fillId="4" borderId="11" xfId="0" applyNumberFormat="1" applyFont="1" applyFill="1" applyBorder="1" applyAlignment="1" applyProtection="1">
      <alignment horizontal="right"/>
    </xf>
    <xf numFmtId="0" fontId="11"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8" fillId="0" borderId="0" xfId="7" applyFont="1" applyFill="1" applyBorder="1" applyProtection="1">
      <protection locked="0"/>
    </xf>
    <xf numFmtId="3" fontId="14" fillId="2" borderId="11" xfId="6" applyNumberFormat="1" applyFont="1" applyFill="1" applyBorder="1" applyAlignment="1" applyProtection="1">
      <alignment horizontal="center" wrapText="1"/>
    </xf>
    <xf numFmtId="164" fontId="14" fillId="3" borderId="11" xfId="6" applyNumberFormat="1" applyFont="1" applyFill="1" applyBorder="1" applyAlignment="1" applyProtection="1">
      <alignment horizontal="center" wrapText="1"/>
    </xf>
    <xf numFmtId="3" fontId="14" fillId="4" borderId="11" xfId="0" applyNumberFormat="1" applyFont="1" applyFill="1" applyBorder="1" applyAlignment="1" applyProtection="1">
      <alignment horizontal="center" wrapText="1"/>
    </xf>
    <xf numFmtId="0" fontId="0" fillId="0" borderId="0" xfId="0" applyBorder="1" applyProtection="1"/>
    <xf numFmtId="0" fontId="20" fillId="0" borderId="1" xfId="0" applyFont="1" applyBorder="1" applyAlignment="1" applyProtection="1">
      <alignment horizontal="center"/>
    </xf>
    <xf numFmtId="0" fontId="25" fillId="0" borderId="0" xfId="0" applyFont="1" applyFill="1" applyProtection="1"/>
    <xf numFmtId="0" fontId="3" fillId="0" borderId="11"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4"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3" fillId="0" borderId="10" xfId="0" applyFont="1" applyFill="1" applyBorder="1" applyAlignment="1" applyProtection="1">
      <alignment horizontal="center" vertical="center"/>
    </xf>
    <xf numFmtId="0" fontId="13"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3" fillId="0" borderId="15" xfId="0" applyFont="1" applyFill="1" applyBorder="1" applyAlignment="1" applyProtection="1">
      <alignment horizontal="center"/>
    </xf>
    <xf numFmtId="0" fontId="13" fillId="0" borderId="0" xfId="0" applyFont="1" applyFill="1" applyBorder="1" applyProtection="1"/>
    <xf numFmtId="0" fontId="13" fillId="0" borderId="9" xfId="0" applyFont="1" applyFill="1" applyBorder="1" applyProtection="1"/>
    <xf numFmtId="0" fontId="29"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4" fillId="0" borderId="1" xfId="7" applyFont="1" applyBorder="1" applyAlignment="1" applyProtection="1">
      <alignment horizontal="left"/>
    </xf>
    <xf numFmtId="0" fontId="17" fillId="0" borderId="2" xfId="7" applyBorder="1" applyAlignment="1" applyProtection="1">
      <alignment horizontal="left"/>
    </xf>
    <xf numFmtId="0" fontId="7" fillId="0" borderId="13" xfId="7" applyFont="1" applyBorder="1" applyAlignment="1" applyProtection="1">
      <alignment horizontal="center" vertical="center" wrapText="1"/>
    </xf>
    <xf numFmtId="0" fontId="7" fillId="0" borderId="14" xfId="7" applyFont="1" applyBorder="1" applyAlignment="1" applyProtection="1">
      <alignment horizontal="center" vertical="center" wrapText="1"/>
    </xf>
    <xf numFmtId="0" fontId="9" fillId="0" borderId="0" xfId="0" applyFont="1" applyAlignment="1" applyProtection="1">
      <alignment horizontal="right" vertical="center"/>
    </xf>
    <xf numFmtId="0" fontId="28" fillId="5" borderId="7" xfId="0" applyFont="1" applyFill="1" applyBorder="1" applyAlignment="1" applyProtection="1">
      <alignment horizontal="left" wrapText="1"/>
      <protection locked="0"/>
    </xf>
    <xf numFmtId="0" fontId="28" fillId="5" borderId="16" xfId="0" applyFont="1" applyFill="1" applyBorder="1" applyAlignment="1" applyProtection="1">
      <alignment horizontal="left" wrapText="1"/>
      <protection locked="0"/>
    </xf>
    <xf numFmtId="0" fontId="28" fillId="5" borderId="12" xfId="0" applyFont="1" applyFill="1" applyBorder="1" applyAlignment="1" applyProtection="1">
      <alignment horizontal="left" wrapText="1"/>
      <protection locked="0"/>
    </xf>
  </cellXfs>
  <cellStyles count="13">
    <cellStyle name="Comma 2" xfId="6" xr:uid="{00000000-0005-0000-0000-000000000000}"/>
    <cellStyle name="Hyperlink" xfId="7" builtinId="8"/>
    <cellStyle name="Komma 2" xfId="12" xr:uid="{00000000-0005-0000-0000-000001000000}"/>
    <cellStyle name="Normal" xfId="0" builtinId="0"/>
    <cellStyle name="Normal 10" xfId="4" xr:uid="{00000000-0005-0000-0000-000003000000}"/>
    <cellStyle name="Normal 17" xfId="2" xr:uid="{00000000-0005-0000-0000-000004000000}"/>
    <cellStyle name="Normal 2" xfId="1" xr:uid="{00000000-0005-0000-0000-000005000000}"/>
    <cellStyle name="Normal 2 2" xfId="3" xr:uid="{00000000-0005-0000-0000-000006000000}"/>
    <cellStyle name="Normal 2 3" xfId="5" xr:uid="{00000000-0005-0000-0000-000007000000}"/>
    <cellStyle name="Normal 3" xfId="9" xr:uid="{00000000-0005-0000-0000-000008000000}"/>
    <cellStyle name="Normal 4" xfId="8" xr:uid="{00000000-0005-0000-0000-000009000000}"/>
    <cellStyle name="Prozent 2" xfId="11" xr:uid="{00000000-0005-0000-0000-00000A000000}"/>
    <cellStyle name="Standard 2" xfId="10" xr:uid="{00000000-0005-0000-0000-00000C000000}"/>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99FF66"/>
      <color rgb="FF0000FF"/>
      <color rgb="FF1B10B0"/>
      <color rgb="FFFF3300"/>
      <color rgb="FF00FF0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zoomScale="85" zoomScaleNormal="85" zoomScaleSheetLayoutView="100" workbookViewId="0"/>
  </sheetViews>
  <sheetFormatPr defaultColWidth="9.140625" defaultRowHeight="12.75" x14ac:dyDescent="0.2"/>
  <cols>
    <col min="10" max="10" width="11.85546875" customWidth="1"/>
    <col min="11" max="11" width="6.5703125" customWidth="1"/>
  </cols>
  <sheetData>
    <row r="1" spans="1:32" ht="18.75" thickBot="1" x14ac:dyDescent="0.3">
      <c r="A1" s="16" t="s">
        <v>28</v>
      </c>
    </row>
    <row r="2" spans="1:32" ht="15" customHeight="1" thickBot="1" x14ac:dyDescent="0.25">
      <c r="A2" s="68" t="s">
        <v>63</v>
      </c>
      <c r="B2" s="68"/>
      <c r="C2" s="68"/>
      <c r="D2" s="68"/>
      <c r="E2" s="68"/>
      <c r="F2" s="68"/>
      <c r="G2" s="68"/>
      <c r="H2" s="68"/>
      <c r="I2" s="68"/>
      <c r="J2" s="68"/>
      <c r="AF2" s="65" t="s">
        <v>62</v>
      </c>
    </row>
    <row r="3" spans="1:32" ht="15.75" customHeight="1" x14ac:dyDescent="0.2">
      <c r="A3" s="68"/>
      <c r="B3" s="68"/>
      <c r="C3" s="68"/>
      <c r="D3" s="68"/>
      <c r="E3" s="68"/>
      <c r="F3" s="68"/>
      <c r="G3" s="68"/>
      <c r="H3" s="68"/>
      <c r="I3" s="68"/>
      <c r="J3" s="68"/>
    </row>
    <row r="5" spans="1:32" s="17" customFormat="1" ht="50.25" customHeight="1" x14ac:dyDescent="0.2">
      <c r="A5" s="66" t="s">
        <v>46</v>
      </c>
      <c r="B5" s="66"/>
      <c r="C5" s="66"/>
      <c r="D5" s="66"/>
      <c r="E5" s="66"/>
      <c r="F5" s="66"/>
      <c r="G5" s="66"/>
      <c r="H5" s="66"/>
      <c r="I5" s="66"/>
      <c r="J5" s="66"/>
    </row>
    <row r="6" spans="1:32" s="17" customFormat="1" ht="35.25" customHeight="1" x14ac:dyDescent="0.2">
      <c r="A6" s="66" t="s">
        <v>47</v>
      </c>
      <c r="B6" s="66"/>
      <c r="C6" s="66"/>
      <c r="D6" s="66"/>
      <c r="E6" s="66"/>
      <c r="F6" s="66"/>
      <c r="G6" s="66"/>
      <c r="H6" s="66"/>
      <c r="I6" s="66"/>
      <c r="J6" s="66"/>
    </row>
    <row r="7" spans="1:32" s="17" customFormat="1" ht="105.75" customHeight="1" x14ac:dyDescent="0.2">
      <c r="A7" s="66" t="s">
        <v>65</v>
      </c>
      <c r="B7" s="66"/>
      <c r="C7" s="66"/>
      <c r="D7" s="66"/>
      <c r="E7" s="66"/>
      <c r="F7" s="66"/>
      <c r="G7" s="66"/>
      <c r="H7" s="66"/>
      <c r="I7" s="66"/>
      <c r="J7" s="66"/>
    </row>
    <row r="8" spans="1:32" s="17" customFormat="1" ht="175.5" customHeight="1" x14ac:dyDescent="0.2">
      <c r="A8" s="69" t="s">
        <v>64</v>
      </c>
      <c r="B8" s="69"/>
      <c r="C8" s="69"/>
      <c r="D8" s="69"/>
      <c r="E8" s="69"/>
      <c r="F8" s="69"/>
      <c r="G8" s="69"/>
      <c r="H8" s="69"/>
      <c r="I8" s="69"/>
      <c r="J8" s="69"/>
    </row>
    <row r="9" spans="1:32" s="17" customFormat="1" ht="129" customHeight="1" x14ac:dyDescent="0.2">
      <c r="A9" s="66" t="s">
        <v>48</v>
      </c>
      <c r="B9" s="66"/>
      <c r="C9" s="66"/>
      <c r="D9" s="66"/>
      <c r="E9" s="66"/>
      <c r="F9" s="66"/>
      <c r="G9" s="66"/>
      <c r="H9" s="66"/>
      <c r="I9" s="66"/>
      <c r="J9" s="66"/>
    </row>
    <row r="10" spans="1:32" s="17" customFormat="1" ht="71.25" customHeight="1" x14ac:dyDescent="0.2">
      <c r="A10" s="66" t="s">
        <v>70</v>
      </c>
      <c r="B10" s="66"/>
      <c r="C10" s="66"/>
      <c r="D10" s="66"/>
      <c r="E10" s="66"/>
      <c r="F10" s="66"/>
      <c r="G10" s="66"/>
      <c r="H10" s="66"/>
      <c r="I10" s="66"/>
      <c r="J10" s="66"/>
    </row>
    <row r="11" spans="1:32" s="17" customFormat="1" ht="63" customHeight="1" x14ac:dyDescent="0.2">
      <c r="A11" s="66" t="s">
        <v>25</v>
      </c>
      <c r="B11" s="66"/>
      <c r="C11" s="66"/>
      <c r="D11" s="66"/>
      <c r="E11" s="66"/>
      <c r="F11" s="66"/>
      <c r="G11" s="66"/>
      <c r="H11" s="66"/>
      <c r="I11" s="66"/>
      <c r="J11" s="66"/>
    </row>
    <row r="12" spans="1:32" s="17" customFormat="1" ht="61.5" customHeight="1" x14ac:dyDescent="0.2">
      <c r="A12" s="66" t="s">
        <v>49</v>
      </c>
      <c r="B12" s="66"/>
      <c r="C12" s="66"/>
      <c r="D12" s="66"/>
      <c r="E12" s="66"/>
      <c r="F12" s="66"/>
      <c r="G12" s="66"/>
      <c r="H12" s="66"/>
      <c r="I12" s="66"/>
      <c r="J12" s="66"/>
    </row>
    <row r="13" spans="1:32" s="17" customFormat="1" ht="41.25" customHeight="1" x14ac:dyDescent="0.2">
      <c r="A13" s="67" t="s">
        <v>45</v>
      </c>
      <c r="B13" s="67"/>
      <c r="C13" s="67"/>
      <c r="D13" s="67"/>
      <c r="E13" s="67"/>
      <c r="F13" s="67"/>
      <c r="G13" s="67"/>
      <c r="H13" s="67"/>
      <c r="I13" s="67"/>
      <c r="J13" s="67"/>
    </row>
    <row r="14" spans="1:32" ht="78.75" customHeight="1" x14ac:dyDescent="0.2">
      <c r="A14" s="67" t="s">
        <v>71</v>
      </c>
      <c r="B14" s="67"/>
      <c r="C14" s="67"/>
      <c r="D14" s="67"/>
      <c r="E14" s="67"/>
      <c r="F14" s="67"/>
      <c r="G14" s="67"/>
      <c r="H14" s="67"/>
      <c r="I14" s="67"/>
      <c r="J14" s="67"/>
    </row>
  </sheetData>
  <mergeCells count="11">
    <mergeCell ref="A9:J9"/>
    <mergeCell ref="A2:J3"/>
    <mergeCell ref="A5:J5"/>
    <mergeCell ref="A6:J6"/>
    <mergeCell ref="A7:J7"/>
    <mergeCell ref="A8:J8"/>
    <mergeCell ref="A10:J10"/>
    <mergeCell ref="A11:J11"/>
    <mergeCell ref="A12:J12"/>
    <mergeCell ref="A13:J13"/>
    <mergeCell ref="A14:J1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E21B-DACE-4CB3-88DC-DA961D6A7957}">
  <sheetPr>
    <tabColor rgb="FF00FF00"/>
    <pageSetUpPr fitToPage="1"/>
  </sheetPr>
  <dimension ref="A1:T39"/>
  <sheetViews>
    <sheetView tabSelected="1" topLeftCell="B1" zoomScale="85" zoomScaleNormal="85" zoomScaleSheetLayoutView="100" workbookViewId="0"/>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2" t="s">
        <v>61</v>
      </c>
      <c r="B1" s="72" t="s">
        <v>50</v>
      </c>
      <c r="C1" s="73"/>
      <c r="D1" s="2"/>
      <c r="F1" s="74" t="s">
        <v>27</v>
      </c>
      <c r="G1" s="74"/>
      <c r="H1" s="75" t="s">
        <v>60</v>
      </c>
      <c r="I1" s="76"/>
      <c r="J1" s="77"/>
    </row>
    <row r="2" spans="1:20" ht="18" customHeight="1" x14ac:dyDescent="0.3">
      <c r="A2" s="63"/>
      <c r="C2" s="4"/>
      <c r="D2" s="2"/>
      <c r="F2" s="74" t="s">
        <v>22</v>
      </c>
      <c r="G2" s="74"/>
      <c r="H2" s="34">
        <v>45386</v>
      </c>
      <c r="I2" s="47" t="s">
        <v>59</v>
      </c>
      <c r="J2" s="3"/>
    </row>
    <row r="3" spans="1:20" x14ac:dyDescent="0.2">
      <c r="A3" s="63"/>
      <c r="C3" s="18" t="s">
        <v>69</v>
      </c>
      <c r="H3" s="39"/>
    </row>
    <row r="4" spans="1:20" ht="15.75" x14ac:dyDescent="0.25">
      <c r="A4" s="63"/>
      <c r="B4" s="9" t="s">
        <v>23</v>
      </c>
      <c r="C4" s="10"/>
      <c r="D4" s="57"/>
    </row>
    <row r="5" spans="1:20" x14ac:dyDescent="0.2">
      <c r="A5" s="63"/>
      <c r="B5" s="23" t="s">
        <v>0</v>
      </c>
      <c r="C5" s="24"/>
      <c r="D5" s="48">
        <v>2007</v>
      </c>
      <c r="E5" s="48">
        <f>D5+1</f>
        <v>2008</v>
      </c>
      <c r="F5" s="48">
        <f t="shared" ref="F5:T5" si="0">E5+1</f>
        <v>2009</v>
      </c>
      <c r="G5" s="48">
        <f t="shared" si="0"/>
        <v>2010</v>
      </c>
      <c r="H5" s="48">
        <f t="shared" si="0"/>
        <v>2011</v>
      </c>
      <c r="I5" s="48">
        <f t="shared" si="0"/>
        <v>2012</v>
      </c>
      <c r="J5" s="48">
        <f t="shared" si="0"/>
        <v>2013</v>
      </c>
      <c r="K5" s="48">
        <f t="shared" si="0"/>
        <v>2014</v>
      </c>
      <c r="L5" s="48">
        <f t="shared" si="0"/>
        <v>2015</v>
      </c>
      <c r="M5" s="48">
        <f t="shared" si="0"/>
        <v>2016</v>
      </c>
      <c r="N5" s="48">
        <f t="shared" si="0"/>
        <v>2017</v>
      </c>
      <c r="O5" s="48">
        <f t="shared" si="0"/>
        <v>2018</v>
      </c>
      <c r="P5" s="48">
        <f t="shared" si="0"/>
        <v>2019</v>
      </c>
      <c r="Q5" s="48">
        <f t="shared" si="0"/>
        <v>2020</v>
      </c>
      <c r="R5" s="48">
        <f t="shared" si="0"/>
        <v>2021</v>
      </c>
      <c r="S5" s="48">
        <f t="shared" si="0"/>
        <v>2022</v>
      </c>
      <c r="T5" s="48">
        <f t="shared" si="0"/>
        <v>2023</v>
      </c>
    </row>
    <row r="6" spans="1:20" x14ac:dyDescent="0.2">
      <c r="A6" s="63" t="s">
        <v>72</v>
      </c>
      <c r="B6" s="11" t="s">
        <v>8</v>
      </c>
      <c r="C6" s="52" t="s">
        <v>20</v>
      </c>
      <c r="D6" s="33">
        <f t="shared" ref="D6:T6" si="1">IF(AND(D7="0",D8="0",D9="0",D10="0"),"0",IF(AND(D7="M",D8="M",D9="M",D10="M"),"M",IF(AND(D7="L",D8="L",D9="L",D10="L"),"L",IF(AND(ISTEXT(D7),ISTEXT(D8),ISTEXT(D9),ISTEXT(D10)),"L",SUM(D7:D10)))))</f>
        <v>0</v>
      </c>
      <c r="E6" s="33">
        <f t="shared" si="1"/>
        <v>2.5909652400000001</v>
      </c>
      <c r="F6" s="33">
        <f t="shared" si="1"/>
        <v>120.04477703999999</v>
      </c>
      <c r="G6" s="33">
        <f t="shared" si="1"/>
        <v>876.90895858000033</v>
      </c>
      <c r="H6" s="33">
        <f t="shared" si="1"/>
        <v>911.86786468000059</v>
      </c>
      <c r="I6" s="33">
        <f t="shared" si="1"/>
        <v>770.03228411999999</v>
      </c>
      <c r="J6" s="33">
        <f t="shared" si="1"/>
        <v>682.87437456000009</v>
      </c>
      <c r="K6" s="33">
        <f t="shared" si="1"/>
        <v>628.95619406000003</v>
      </c>
      <c r="L6" s="36">
        <f t="shared" si="1"/>
        <v>582.29223786</v>
      </c>
      <c r="M6" s="36">
        <f t="shared" si="1"/>
        <v>478.03747621999997</v>
      </c>
      <c r="N6" s="36">
        <f t="shared" si="1"/>
        <v>386.29135948999999</v>
      </c>
      <c r="O6" s="36">
        <f t="shared" si="1"/>
        <v>392.87453612999997</v>
      </c>
      <c r="P6" s="36">
        <f t="shared" si="1"/>
        <v>275.48877027000003</v>
      </c>
      <c r="Q6" s="36">
        <f t="shared" si="1"/>
        <v>99.926852200000013</v>
      </c>
      <c r="R6" s="36">
        <f t="shared" si="1"/>
        <v>54.701644959999996</v>
      </c>
      <c r="S6" s="36">
        <f t="shared" si="1"/>
        <v>84.061690929999997</v>
      </c>
      <c r="T6" s="36">
        <f t="shared" si="1"/>
        <v>177.93592390999999</v>
      </c>
    </row>
    <row r="7" spans="1:20" x14ac:dyDescent="0.2">
      <c r="A7" s="63" t="s">
        <v>73</v>
      </c>
      <c r="B7" s="19" t="s">
        <v>12</v>
      </c>
      <c r="C7" s="50" t="s">
        <v>2</v>
      </c>
      <c r="D7" s="26">
        <v>0</v>
      </c>
      <c r="E7" s="26">
        <v>2.5909652400000001</v>
      </c>
      <c r="F7" s="26">
        <v>63.272777039999994</v>
      </c>
      <c r="G7" s="26">
        <v>117.9499585800003</v>
      </c>
      <c r="H7" s="26">
        <v>161.44774609000049</v>
      </c>
      <c r="I7" s="26">
        <v>120.30528412000004</v>
      </c>
      <c r="J7" s="26">
        <v>116.49500000000002</v>
      </c>
      <c r="K7" s="26">
        <v>75.133017519999996</v>
      </c>
      <c r="L7" s="26">
        <v>0</v>
      </c>
      <c r="M7" s="26">
        <v>0</v>
      </c>
      <c r="N7" s="26">
        <v>0</v>
      </c>
      <c r="O7" s="26">
        <v>-4.9609000000039316E-4</v>
      </c>
      <c r="P7" s="26">
        <v>0</v>
      </c>
      <c r="Q7" s="26">
        <v>0</v>
      </c>
      <c r="R7" s="26">
        <v>0</v>
      </c>
      <c r="S7" s="26">
        <v>0</v>
      </c>
      <c r="T7" s="26">
        <v>0</v>
      </c>
    </row>
    <row r="8" spans="1:20" x14ac:dyDescent="0.2">
      <c r="A8" s="63" t="s">
        <v>74</v>
      </c>
      <c r="B8" s="19" t="s">
        <v>13</v>
      </c>
      <c r="C8" s="50" t="s">
        <v>5</v>
      </c>
      <c r="D8" s="26">
        <v>0</v>
      </c>
      <c r="E8" s="26">
        <v>0</v>
      </c>
      <c r="F8" s="26">
        <v>54.378416666666659</v>
      </c>
      <c r="G8" s="26">
        <v>472.10400000000004</v>
      </c>
      <c r="H8" s="26">
        <v>435.86899999999997</v>
      </c>
      <c r="I8" s="26">
        <v>338.31200000000001</v>
      </c>
      <c r="J8" s="26">
        <v>261.71600000000001</v>
      </c>
      <c r="K8" s="26">
        <v>265.22200000000004</v>
      </c>
      <c r="L8" s="26">
        <v>541.35599999999999</v>
      </c>
      <c r="M8" s="26">
        <v>403.11599999999999</v>
      </c>
      <c r="N8" s="26">
        <v>327.47695047999997</v>
      </c>
      <c r="O8" s="26">
        <v>257.16399999999999</v>
      </c>
      <c r="P8" s="26">
        <v>127.562</v>
      </c>
      <c r="Q8" s="26">
        <v>70.359000000000009</v>
      </c>
      <c r="R8" s="26">
        <v>37.317999999999998</v>
      </c>
      <c r="S8" s="26">
        <v>58.089999999999996</v>
      </c>
      <c r="T8" s="26">
        <v>171.90224805</v>
      </c>
    </row>
    <row r="9" spans="1:20" x14ac:dyDescent="0.2">
      <c r="A9" s="63" t="s">
        <v>75</v>
      </c>
      <c r="B9" s="19" t="s">
        <v>14</v>
      </c>
      <c r="C9" s="50" t="s">
        <v>4</v>
      </c>
      <c r="D9" s="26">
        <v>0</v>
      </c>
      <c r="E9" s="26">
        <v>0</v>
      </c>
      <c r="F9" s="26">
        <v>0</v>
      </c>
      <c r="G9" s="26">
        <v>263.495</v>
      </c>
      <c r="H9" s="26">
        <v>289.07</v>
      </c>
      <c r="I9" s="26">
        <v>289.07</v>
      </c>
      <c r="J9" s="26">
        <v>289.57676300000003</v>
      </c>
      <c r="K9" s="26">
        <v>252.35</v>
      </c>
      <c r="L9" s="26">
        <v>0</v>
      </c>
      <c r="M9" s="26">
        <v>0</v>
      </c>
      <c r="N9" s="26">
        <v>0</v>
      </c>
      <c r="O9" s="26">
        <v>0</v>
      </c>
      <c r="P9" s="26">
        <v>0</v>
      </c>
      <c r="Q9" s="26">
        <v>0</v>
      </c>
      <c r="R9" s="26">
        <v>0</v>
      </c>
      <c r="S9" s="26">
        <v>0</v>
      </c>
      <c r="T9" s="26">
        <v>0</v>
      </c>
    </row>
    <row r="10" spans="1:20" x14ac:dyDescent="0.2">
      <c r="A10" s="63" t="s">
        <v>76</v>
      </c>
      <c r="B10" s="32" t="s">
        <v>15</v>
      </c>
      <c r="C10" s="30" t="s">
        <v>6</v>
      </c>
      <c r="D10" s="26">
        <v>0</v>
      </c>
      <c r="E10" s="26">
        <v>0</v>
      </c>
      <c r="F10" s="26">
        <v>2.3935833333333334</v>
      </c>
      <c r="G10" s="26">
        <v>23.36</v>
      </c>
      <c r="H10" s="26">
        <v>25.481118590000001</v>
      </c>
      <c r="I10" s="26">
        <v>22.344999999999999</v>
      </c>
      <c r="J10" s="26">
        <v>15.08661156</v>
      </c>
      <c r="K10" s="26">
        <v>36.251176540000003</v>
      </c>
      <c r="L10" s="26">
        <v>40.936237860000006</v>
      </c>
      <c r="M10" s="26">
        <v>74.921476220000002</v>
      </c>
      <c r="N10" s="26">
        <v>58.814409010000006</v>
      </c>
      <c r="O10" s="26">
        <v>135.71103221999999</v>
      </c>
      <c r="P10" s="26">
        <v>147.92677027000002</v>
      </c>
      <c r="Q10" s="26">
        <v>29.567852200000001</v>
      </c>
      <c r="R10" s="26">
        <v>17.383644959999994</v>
      </c>
      <c r="S10" s="26">
        <v>25.971690929999998</v>
      </c>
      <c r="T10" s="26">
        <v>6.0336758599999998</v>
      </c>
    </row>
    <row r="11" spans="1:20" x14ac:dyDescent="0.2">
      <c r="A11" s="63" t="s">
        <v>77</v>
      </c>
      <c r="B11" s="12" t="s">
        <v>9</v>
      </c>
      <c r="C11" s="53" t="s">
        <v>39</v>
      </c>
      <c r="D11" s="33">
        <f t="shared" ref="D11:T11" si="2">IF(AND(D12="0",D13="0",D14="0",D15="0",D16="0"),"0",IF(AND(D12="M",D13="M",D14="M",D15="M",D16="M"),"M",IF(AND(D12="L",D13="L",D14="L",D15="L",D16="L"),"L",IF(AND(ISTEXT(D12),ISTEXT(D13),ISTEXT(D14),ISTEXT(D15),ISTEXT(D16)),"L",SUM(D12:D16)))))</f>
        <v>0</v>
      </c>
      <c r="E11" s="33">
        <f t="shared" si="2"/>
        <v>0.44</v>
      </c>
      <c r="F11" s="33">
        <f t="shared" si="2"/>
        <v>2776.6155555199998</v>
      </c>
      <c r="G11" s="33">
        <f t="shared" si="2"/>
        <v>1203.921</v>
      </c>
      <c r="H11" s="33">
        <f t="shared" si="2"/>
        <v>1204.2620000000002</v>
      </c>
      <c r="I11" s="33">
        <f t="shared" si="2"/>
        <v>2088.9589995600004</v>
      </c>
      <c r="J11" s="33">
        <f t="shared" si="2"/>
        <v>2185.6990000000001</v>
      </c>
      <c r="K11" s="33">
        <f t="shared" si="2"/>
        <v>5967.8699995700008</v>
      </c>
      <c r="L11" s="36">
        <f t="shared" si="2"/>
        <v>2813.3525828699999</v>
      </c>
      <c r="M11" s="36">
        <f t="shared" si="2"/>
        <v>712.47297561000005</v>
      </c>
      <c r="N11" s="36">
        <f t="shared" si="2"/>
        <v>702.70741898999995</v>
      </c>
      <c r="O11" s="36">
        <f t="shared" si="2"/>
        <v>512.322</v>
      </c>
      <c r="P11" s="36">
        <f t="shared" si="2"/>
        <v>341.32839999999999</v>
      </c>
      <c r="Q11" s="36">
        <f t="shared" si="2"/>
        <v>251.81569999999996</v>
      </c>
      <c r="R11" s="36">
        <f t="shared" si="2"/>
        <v>226.70699999999999</v>
      </c>
      <c r="S11" s="36">
        <f t="shared" si="2"/>
        <v>229.47000000000003</v>
      </c>
      <c r="T11" s="36">
        <f t="shared" si="2"/>
        <v>184.32845730999998</v>
      </c>
    </row>
    <row r="12" spans="1:20" x14ac:dyDescent="0.2">
      <c r="A12" s="63" t="s">
        <v>78</v>
      </c>
      <c r="B12" s="19" t="s">
        <v>16</v>
      </c>
      <c r="C12" s="51" t="s">
        <v>51</v>
      </c>
      <c r="D12" s="26">
        <v>0</v>
      </c>
      <c r="E12" s="26">
        <v>0.14000000000000001</v>
      </c>
      <c r="F12" s="26">
        <v>182.13200000000001</v>
      </c>
      <c r="G12" s="26">
        <v>540.90300000000002</v>
      </c>
      <c r="H12" s="26">
        <v>514.22500000000002</v>
      </c>
      <c r="I12" s="26">
        <v>478.05399999999997</v>
      </c>
      <c r="J12" s="26">
        <v>393.71199999999999</v>
      </c>
      <c r="K12" s="26">
        <v>437.67599999999999</v>
      </c>
      <c r="L12" s="26">
        <v>882.55199999999991</v>
      </c>
      <c r="M12" s="26">
        <v>528.06200000000001</v>
      </c>
      <c r="N12" s="26">
        <v>374.14743447999996</v>
      </c>
      <c r="O12" s="26">
        <v>393.15099999999995</v>
      </c>
      <c r="P12" s="26">
        <v>237.53440000000001</v>
      </c>
      <c r="Q12" s="26">
        <v>193.60599999999997</v>
      </c>
      <c r="R12" s="26">
        <v>176.73799999999997</v>
      </c>
      <c r="S12" s="26">
        <v>144.03100000000001</v>
      </c>
      <c r="T12" s="26">
        <v>130.05002697999998</v>
      </c>
    </row>
    <row r="13" spans="1:20" x14ac:dyDescent="0.2">
      <c r="A13" s="63" t="s">
        <v>79</v>
      </c>
      <c r="B13" s="19" t="s">
        <v>17</v>
      </c>
      <c r="C13" s="50" t="s">
        <v>1</v>
      </c>
      <c r="D13" s="26">
        <v>0</v>
      </c>
      <c r="E13" s="26">
        <v>0</v>
      </c>
      <c r="F13" s="26">
        <v>2590.4575555199999</v>
      </c>
      <c r="G13" s="26">
        <v>600</v>
      </c>
      <c r="H13" s="26">
        <v>624.84699999999998</v>
      </c>
      <c r="I13" s="26">
        <v>1555.2499995600001</v>
      </c>
      <c r="J13" s="26">
        <v>1750</v>
      </c>
      <c r="K13" s="26">
        <v>5422.1399995700003</v>
      </c>
      <c r="L13" s="26">
        <v>1751.0725828699999</v>
      </c>
      <c r="M13" s="26">
        <v>17.80797561</v>
      </c>
      <c r="N13" s="26">
        <v>171.16998450999998</v>
      </c>
      <c r="O13" s="26">
        <v>6.798</v>
      </c>
      <c r="P13" s="26">
        <v>0</v>
      </c>
      <c r="Q13" s="26">
        <v>0</v>
      </c>
      <c r="R13" s="26">
        <v>0</v>
      </c>
      <c r="S13" s="26">
        <v>0</v>
      </c>
      <c r="T13" s="26">
        <v>0</v>
      </c>
    </row>
    <row r="14" spans="1:20" x14ac:dyDescent="0.2">
      <c r="A14" s="63" t="s">
        <v>80</v>
      </c>
      <c r="B14" s="19" t="s">
        <v>35</v>
      </c>
      <c r="C14" s="50" t="s">
        <v>36</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row>
    <row r="15" spans="1:20" x14ac:dyDescent="0.2">
      <c r="A15" s="63" t="s">
        <v>81</v>
      </c>
      <c r="B15" s="19" t="s">
        <v>18</v>
      </c>
      <c r="C15" s="50" t="s">
        <v>3</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row>
    <row r="16" spans="1:20" x14ac:dyDescent="0.2">
      <c r="A16" s="63" t="s">
        <v>82</v>
      </c>
      <c r="B16" s="19" t="s">
        <v>19</v>
      </c>
      <c r="C16" s="50" t="s">
        <v>6</v>
      </c>
      <c r="D16" s="26">
        <v>0</v>
      </c>
      <c r="E16" s="26">
        <v>0.3</v>
      </c>
      <c r="F16" s="26">
        <v>4.0259999999999998</v>
      </c>
      <c r="G16" s="26">
        <v>63.018000000000001</v>
      </c>
      <c r="H16" s="26">
        <v>65.19</v>
      </c>
      <c r="I16" s="26">
        <v>55.654999999999994</v>
      </c>
      <c r="J16" s="26">
        <v>41.986999999999995</v>
      </c>
      <c r="K16" s="26">
        <v>108.05399999999999</v>
      </c>
      <c r="L16" s="26">
        <v>179.72800000000001</v>
      </c>
      <c r="M16" s="26">
        <v>166.60300000000001</v>
      </c>
      <c r="N16" s="26">
        <v>157.38999999999999</v>
      </c>
      <c r="O16" s="26">
        <v>112.373</v>
      </c>
      <c r="P16" s="26">
        <v>103.79399999999998</v>
      </c>
      <c r="Q16" s="26">
        <v>58.209699999999991</v>
      </c>
      <c r="R16" s="26">
        <v>49.969000000000008</v>
      </c>
      <c r="S16" s="26">
        <v>85.439000000000007</v>
      </c>
      <c r="T16" s="26">
        <v>54.278430329999999</v>
      </c>
    </row>
    <row r="17" spans="1:20" s="25" customFormat="1" x14ac:dyDescent="0.2">
      <c r="A17" s="63" t="s">
        <v>83</v>
      </c>
      <c r="B17" s="32"/>
      <c r="C17" s="55" t="s">
        <v>44</v>
      </c>
      <c r="D17" s="29">
        <v>0</v>
      </c>
      <c r="E17" s="29">
        <v>0</v>
      </c>
      <c r="F17" s="29">
        <v>0</v>
      </c>
      <c r="G17" s="29">
        <v>0</v>
      </c>
      <c r="H17" s="29">
        <v>0</v>
      </c>
      <c r="I17" s="29">
        <v>0</v>
      </c>
      <c r="J17" s="29">
        <v>0</v>
      </c>
      <c r="K17" s="29">
        <v>0</v>
      </c>
      <c r="L17" s="29">
        <v>0</v>
      </c>
      <c r="M17" s="29">
        <v>0</v>
      </c>
      <c r="N17" s="29">
        <v>0</v>
      </c>
      <c r="O17" s="29">
        <v>0</v>
      </c>
      <c r="P17" s="29">
        <v>0</v>
      </c>
      <c r="Q17" s="29">
        <v>0</v>
      </c>
      <c r="R17" s="29">
        <v>0</v>
      </c>
      <c r="S17" s="29">
        <v>0</v>
      </c>
      <c r="T17" s="29">
        <v>0</v>
      </c>
    </row>
    <row r="18" spans="1:20" x14ac:dyDescent="0.2">
      <c r="A18" s="63" t="s">
        <v>84</v>
      </c>
      <c r="B18" s="13" t="s">
        <v>10</v>
      </c>
      <c r="C18" s="54" t="s">
        <v>21</v>
      </c>
      <c r="D18" s="37">
        <f t="shared" ref="D18:T18" si="3">IF(AND(D6="0",D11="0"),"0",IF(AND(D6="M",D11="M"),"M",IF(AND(D6="L",D11="L"),"L",IF(AND(ISTEXT(D6),ISTEXT(D11)),"L",SUM(D6,-D11)))))</f>
        <v>0</v>
      </c>
      <c r="E18" s="37">
        <f t="shared" si="3"/>
        <v>2.1509652400000001</v>
      </c>
      <c r="F18" s="37">
        <f t="shared" si="3"/>
        <v>-2656.5707784799997</v>
      </c>
      <c r="G18" s="37">
        <f t="shared" si="3"/>
        <v>-327.01204141999972</v>
      </c>
      <c r="H18" s="37">
        <f t="shared" si="3"/>
        <v>-292.39413531999958</v>
      </c>
      <c r="I18" s="37">
        <f t="shared" si="3"/>
        <v>-1318.9267154400004</v>
      </c>
      <c r="J18" s="37">
        <f t="shared" si="3"/>
        <v>-1502.8246254400001</v>
      </c>
      <c r="K18" s="37">
        <f t="shared" si="3"/>
        <v>-5338.9138055100011</v>
      </c>
      <c r="L18" s="38">
        <f t="shared" si="3"/>
        <v>-2231.0603450099998</v>
      </c>
      <c r="M18" s="38">
        <f t="shared" si="3"/>
        <v>-234.43549939000007</v>
      </c>
      <c r="N18" s="38">
        <f t="shared" si="3"/>
        <v>-316.41605949999996</v>
      </c>
      <c r="O18" s="38">
        <f t="shared" si="3"/>
        <v>-119.44746387000004</v>
      </c>
      <c r="P18" s="38">
        <f t="shared" si="3"/>
        <v>-65.839629729999956</v>
      </c>
      <c r="Q18" s="38">
        <f t="shared" si="3"/>
        <v>-151.88884779999995</v>
      </c>
      <c r="R18" s="38">
        <f t="shared" si="3"/>
        <v>-172.00535503999998</v>
      </c>
      <c r="S18" s="38">
        <f t="shared" si="3"/>
        <v>-145.40830907000003</v>
      </c>
      <c r="T18" s="38">
        <f t="shared" si="3"/>
        <v>-6.3925333999999907</v>
      </c>
    </row>
    <row r="19" spans="1:20" x14ac:dyDescent="0.2">
      <c r="A19" s="63"/>
      <c r="B19" s="8"/>
      <c r="C19" s="45"/>
      <c r="D19" s="5"/>
    </row>
    <row r="20" spans="1:20" ht="15.75" x14ac:dyDescent="0.25">
      <c r="A20" s="63"/>
      <c r="B20" s="9" t="s">
        <v>29</v>
      </c>
      <c r="C20" s="9"/>
      <c r="D20" s="5"/>
    </row>
    <row r="21" spans="1:20" ht="12.75" customHeight="1" x14ac:dyDescent="0.2">
      <c r="A21" s="63"/>
      <c r="B21" s="70" t="s">
        <v>52</v>
      </c>
      <c r="C21" s="71"/>
      <c r="D21" s="56"/>
      <c r="E21" s="56"/>
      <c r="F21" s="56"/>
      <c r="G21" s="56"/>
      <c r="H21" s="56"/>
      <c r="I21" s="56"/>
      <c r="J21" s="56"/>
      <c r="K21" s="56"/>
      <c r="L21" s="60"/>
      <c r="M21" s="60"/>
      <c r="N21" s="60"/>
      <c r="O21" s="60"/>
      <c r="P21" s="60"/>
      <c r="Q21" s="60"/>
      <c r="R21" s="60"/>
      <c r="S21" s="60"/>
      <c r="T21" s="60"/>
    </row>
    <row r="22" spans="1:20" x14ac:dyDescent="0.2">
      <c r="A22" s="63"/>
      <c r="B22" s="21"/>
      <c r="C22" s="22" t="s">
        <v>31</v>
      </c>
      <c r="D22" s="58">
        <v>2007</v>
      </c>
      <c r="E22" s="58">
        <f>D22+1</f>
        <v>2008</v>
      </c>
      <c r="F22" s="58">
        <f t="shared" ref="F22:T22" si="4">E22+1</f>
        <v>2009</v>
      </c>
      <c r="G22" s="58">
        <f t="shared" si="4"/>
        <v>2010</v>
      </c>
      <c r="H22" s="58">
        <f t="shared" si="4"/>
        <v>2011</v>
      </c>
      <c r="I22" s="58">
        <f t="shared" si="4"/>
        <v>2012</v>
      </c>
      <c r="J22" s="58">
        <f t="shared" si="4"/>
        <v>2013</v>
      </c>
      <c r="K22" s="58">
        <f t="shared" si="4"/>
        <v>2014</v>
      </c>
      <c r="L22" s="61">
        <f t="shared" si="4"/>
        <v>2015</v>
      </c>
      <c r="M22" s="61">
        <f t="shared" si="4"/>
        <v>2016</v>
      </c>
      <c r="N22" s="61">
        <f t="shared" si="4"/>
        <v>2017</v>
      </c>
      <c r="O22" s="61">
        <f t="shared" si="4"/>
        <v>2018</v>
      </c>
      <c r="P22" s="61">
        <f t="shared" si="4"/>
        <v>2019</v>
      </c>
      <c r="Q22" s="61">
        <f t="shared" si="4"/>
        <v>2020</v>
      </c>
      <c r="R22" s="61">
        <f t="shared" si="4"/>
        <v>2021</v>
      </c>
      <c r="S22" s="61">
        <f t="shared" si="4"/>
        <v>2022</v>
      </c>
      <c r="T22" s="61">
        <f t="shared" si="4"/>
        <v>2023</v>
      </c>
    </row>
    <row r="23" spans="1:20" x14ac:dyDescent="0.2">
      <c r="A23" s="64" t="s">
        <v>85</v>
      </c>
      <c r="B23" s="11" t="s">
        <v>11</v>
      </c>
      <c r="C23" s="49" t="s">
        <v>32</v>
      </c>
      <c r="D23" s="33">
        <f t="shared" ref="D23:L23" si="5">IF(AND(D24="0",D25="0",D26="0",D27="0"),"0",IF(AND(D24="M",D25="M",D26="M",D27="M"),"M",IF(AND(D24="L",D25="L",D26="L",D27="L"),"L",IF(AND(ISTEXT(D24),ISTEXT(D25),ISTEXT(D26),ISTEXT(D27)),"L",SUM(D24:D27)))))</f>
        <v>0</v>
      </c>
      <c r="E23" s="33">
        <f t="shared" si="5"/>
        <v>900</v>
      </c>
      <c r="F23" s="33">
        <f t="shared" si="5"/>
        <v>23040.955999999998</v>
      </c>
      <c r="G23" s="33">
        <f t="shared" si="5"/>
        <v>21217.366428949997</v>
      </c>
      <c r="H23" s="33">
        <f t="shared" si="5"/>
        <v>17966.24298255</v>
      </c>
      <c r="I23" s="33">
        <f t="shared" si="5"/>
        <v>15301.979000000003</v>
      </c>
      <c r="J23" s="33">
        <f t="shared" si="5"/>
        <v>11322.211000000001</v>
      </c>
      <c r="K23" s="33">
        <f t="shared" si="5"/>
        <v>25996.749</v>
      </c>
      <c r="L23" s="36">
        <f t="shared" si="5"/>
        <v>31808.35798836</v>
      </c>
      <c r="M23" s="36">
        <f t="shared" ref="M23:T23" si="6">IF(AND(M24="0",M25="0",M26="0",M27="0"),"0",IF(AND(M24="M",M25="M",M26="M",M27="M"),"M",IF(AND(M24="L",M25="L",M26="L",M27="L"),"L",IF(AND(ISTEXT(M24),ISTEXT(M25),ISTEXT(M26),ISTEXT(M27)),"L",SUM(M24:M27)))))</f>
        <v>28734.915076250007</v>
      </c>
      <c r="N23" s="36">
        <f t="shared" si="6"/>
        <v>20306.349672550004</v>
      </c>
      <c r="O23" s="36">
        <f t="shared" si="6"/>
        <v>14007.97533178</v>
      </c>
      <c r="P23" s="36">
        <f t="shared" si="6"/>
        <v>9907.5519141899986</v>
      </c>
      <c r="Q23" s="36">
        <f t="shared" si="6"/>
        <v>7617.5861007800013</v>
      </c>
      <c r="R23" s="36">
        <f t="shared" si="6"/>
        <v>5596.4139999999998</v>
      </c>
      <c r="S23" s="36">
        <f t="shared" si="6"/>
        <v>3805.1351569199996</v>
      </c>
      <c r="T23" s="36">
        <f t="shared" si="6"/>
        <v>2735.5259999999998</v>
      </c>
    </row>
    <row r="24" spans="1:20" x14ac:dyDescent="0.2">
      <c r="A24" s="64" t="s">
        <v>86</v>
      </c>
      <c r="B24" s="19" t="s">
        <v>12</v>
      </c>
      <c r="C24" s="50" t="s">
        <v>7</v>
      </c>
      <c r="D24" s="26">
        <v>0</v>
      </c>
      <c r="E24" s="26">
        <v>0</v>
      </c>
      <c r="F24" s="26">
        <v>0</v>
      </c>
      <c r="G24" s="26">
        <v>0</v>
      </c>
      <c r="H24" s="26">
        <v>0</v>
      </c>
      <c r="I24" s="26">
        <v>0</v>
      </c>
      <c r="J24" s="26">
        <v>0</v>
      </c>
      <c r="K24" s="26">
        <v>0</v>
      </c>
      <c r="L24" s="26">
        <v>1230</v>
      </c>
      <c r="M24" s="26">
        <v>1230</v>
      </c>
      <c r="N24" s="26">
        <v>1230</v>
      </c>
      <c r="O24" s="26">
        <v>1230</v>
      </c>
      <c r="P24" s="26">
        <v>0</v>
      </c>
      <c r="Q24" s="26">
        <v>0</v>
      </c>
      <c r="R24" s="26">
        <v>0</v>
      </c>
      <c r="S24" s="26">
        <v>0</v>
      </c>
      <c r="T24" s="26">
        <v>0</v>
      </c>
    </row>
    <row r="25" spans="1:20" x14ac:dyDescent="0.2">
      <c r="A25" s="64" t="s">
        <v>87</v>
      </c>
      <c r="B25" s="14" t="s">
        <v>13</v>
      </c>
      <c r="C25" s="50" t="s">
        <v>66</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row>
    <row r="26" spans="1:20" x14ac:dyDescent="0.2">
      <c r="A26" s="64" t="s">
        <v>88</v>
      </c>
      <c r="B26" s="14" t="s">
        <v>14</v>
      </c>
      <c r="C26" s="50" t="s">
        <v>24</v>
      </c>
      <c r="D26" s="26">
        <v>0</v>
      </c>
      <c r="E26" s="26">
        <v>900</v>
      </c>
      <c r="F26" s="26">
        <v>5643.7650000000003</v>
      </c>
      <c r="G26" s="26">
        <v>5643.7650000000003</v>
      </c>
      <c r="H26" s="26">
        <v>5018.7650000000003</v>
      </c>
      <c r="I26" s="26">
        <v>4433.5649999999996</v>
      </c>
      <c r="J26" s="26">
        <v>3009.5650000000001</v>
      </c>
      <c r="K26" s="26">
        <v>634.56499999999994</v>
      </c>
      <c r="L26" s="26">
        <v>406.8</v>
      </c>
      <c r="M26" s="26">
        <v>360.87134371000002</v>
      </c>
      <c r="N26" s="26">
        <v>347.47634370999998</v>
      </c>
      <c r="O26" s="26">
        <v>339.70400000000001</v>
      </c>
      <c r="P26" s="26">
        <v>339.255</v>
      </c>
      <c r="Q26" s="26">
        <v>338.37700000000001</v>
      </c>
      <c r="R26" s="26">
        <v>214.36099999999999</v>
      </c>
      <c r="S26" s="26">
        <v>115.23599999999999</v>
      </c>
      <c r="T26" s="26">
        <v>115.23599999999999</v>
      </c>
    </row>
    <row r="27" spans="1:20" ht="13.5" customHeight="1" x14ac:dyDescent="0.2">
      <c r="A27" s="64" t="s">
        <v>89</v>
      </c>
      <c r="B27" s="14" t="s">
        <v>15</v>
      </c>
      <c r="C27" s="51" t="s">
        <v>53</v>
      </c>
      <c r="D27" s="26">
        <v>0</v>
      </c>
      <c r="E27" s="26">
        <v>0</v>
      </c>
      <c r="F27" s="26">
        <v>17397.190999999999</v>
      </c>
      <c r="G27" s="26">
        <v>15573.601428949998</v>
      </c>
      <c r="H27" s="26">
        <v>12947.477982550001</v>
      </c>
      <c r="I27" s="26">
        <v>10868.414000000002</v>
      </c>
      <c r="J27" s="26">
        <v>8312.6460000000006</v>
      </c>
      <c r="K27" s="26">
        <v>25362.184000000001</v>
      </c>
      <c r="L27" s="26">
        <v>30171.55798836</v>
      </c>
      <c r="M27" s="26">
        <v>27144.043732540005</v>
      </c>
      <c r="N27" s="26">
        <v>18728.873328840004</v>
      </c>
      <c r="O27" s="26">
        <v>12438.271331780001</v>
      </c>
      <c r="P27" s="26">
        <v>9568.2969141899994</v>
      </c>
      <c r="Q27" s="26">
        <v>7279.2091007800009</v>
      </c>
      <c r="R27" s="26">
        <v>5382.0529999999999</v>
      </c>
      <c r="S27" s="26">
        <v>3689.8991569199998</v>
      </c>
      <c r="T27" s="26">
        <v>2620.29</v>
      </c>
    </row>
    <row r="28" spans="1:20" x14ac:dyDescent="0.2">
      <c r="A28" s="63" t="s">
        <v>90</v>
      </c>
      <c r="B28" s="46" t="s">
        <v>30</v>
      </c>
      <c r="C28" s="35" t="s">
        <v>67</v>
      </c>
      <c r="D28" s="33">
        <f t="shared" ref="D28:T28" si="7">IF(AND(D29="0",D30="0",D32="0"),"0",IF(AND(D29="M",D30="M",D32="M"),"M",IF(AND(D29="L",D30="L",D32="L"),"L",IF(AND(ISTEXT(D29),ISTEXT(D30),ISTEXT(D32)),"L",SUM(D29,D30,D32)))))</f>
        <v>0</v>
      </c>
      <c r="E28" s="33">
        <f t="shared" si="7"/>
        <v>897.54903476000004</v>
      </c>
      <c r="F28" s="33">
        <f t="shared" si="7"/>
        <v>22844.91081324</v>
      </c>
      <c r="G28" s="33">
        <f t="shared" si="7"/>
        <v>22179.434854660001</v>
      </c>
      <c r="H28" s="33">
        <f t="shared" si="7"/>
        <v>20380.067108570001</v>
      </c>
      <c r="I28" s="33">
        <f t="shared" si="7"/>
        <v>18841.084119010004</v>
      </c>
      <c r="J28" s="33">
        <f t="shared" si="7"/>
        <v>16496.209356010004</v>
      </c>
      <c r="K28" s="33">
        <f t="shared" si="7"/>
        <v>28074.101338059998</v>
      </c>
      <c r="L28" s="36">
        <f t="shared" si="7"/>
        <v>37295.233624240005</v>
      </c>
      <c r="M28" s="36">
        <f t="shared" si="7"/>
        <v>33214.357528730005</v>
      </c>
      <c r="N28" s="36">
        <f t="shared" si="7"/>
        <v>26475.874782600011</v>
      </c>
      <c r="O28" s="36">
        <f t="shared" si="7"/>
        <v>20516.655004736745</v>
      </c>
      <c r="P28" s="36">
        <f t="shared" si="7"/>
        <v>17165.564398394323</v>
      </c>
      <c r="Q28" s="36">
        <f t="shared" si="7"/>
        <v>15325.51852355096</v>
      </c>
      <c r="R28" s="36">
        <f t="shared" si="7"/>
        <v>13727.28948247</v>
      </c>
      <c r="S28" s="36">
        <f t="shared" si="7"/>
        <v>12374.43492025</v>
      </c>
      <c r="T28" s="36">
        <f t="shared" si="7"/>
        <v>11843.427797400002</v>
      </c>
    </row>
    <row r="29" spans="1:20" x14ac:dyDescent="0.2">
      <c r="A29" s="63" t="s">
        <v>91</v>
      </c>
      <c r="B29" s="19" t="s">
        <v>16</v>
      </c>
      <c r="C29" s="50" t="s">
        <v>7</v>
      </c>
      <c r="D29" s="26">
        <v>0</v>
      </c>
      <c r="E29" s="28">
        <v>0</v>
      </c>
      <c r="F29" s="26">
        <v>0</v>
      </c>
      <c r="G29" s="26">
        <v>0</v>
      </c>
      <c r="H29" s="26">
        <v>0</v>
      </c>
      <c r="I29" s="26">
        <v>0</v>
      </c>
      <c r="J29" s="26">
        <v>0</v>
      </c>
      <c r="K29" s="26">
        <v>0</v>
      </c>
      <c r="L29" s="26">
        <v>0</v>
      </c>
      <c r="M29" s="26">
        <v>0</v>
      </c>
      <c r="N29" s="26">
        <v>0</v>
      </c>
      <c r="O29" s="26">
        <v>0</v>
      </c>
      <c r="P29" s="26">
        <v>0</v>
      </c>
      <c r="Q29" s="26">
        <v>0</v>
      </c>
      <c r="R29" s="26">
        <v>0</v>
      </c>
      <c r="S29" s="26">
        <v>0</v>
      </c>
      <c r="T29" s="26">
        <v>0</v>
      </c>
    </row>
    <row r="30" spans="1:20" x14ac:dyDescent="0.2">
      <c r="A30" s="63" t="s">
        <v>92</v>
      </c>
      <c r="B30" s="14" t="s">
        <v>17</v>
      </c>
      <c r="C30" s="50" t="s">
        <v>68</v>
      </c>
      <c r="D30" s="26">
        <v>0</v>
      </c>
      <c r="E30" s="28">
        <v>897.54903476000004</v>
      </c>
      <c r="F30" s="26">
        <v>6681.5278132400008</v>
      </c>
      <c r="G30" s="26">
        <v>7043.0368546600012</v>
      </c>
      <c r="H30" s="26">
        <v>6757.1921085700014</v>
      </c>
      <c r="I30" s="26">
        <v>8740.335119010002</v>
      </c>
      <c r="J30" s="26">
        <v>9238.2873560100015</v>
      </c>
      <c r="K30" s="26">
        <v>7779.5403380600001</v>
      </c>
      <c r="L30" s="26">
        <v>9240.2336242400015</v>
      </c>
      <c r="M30" s="26">
        <v>11603.357528730001</v>
      </c>
      <c r="N30" s="26">
        <v>11950.842140190001</v>
      </c>
      <c r="O30" s="26">
        <v>12420.573292570001</v>
      </c>
      <c r="P30" s="26">
        <v>11455.854439480003</v>
      </c>
      <c r="Q30" s="26">
        <v>11677.0961974</v>
      </c>
      <c r="R30" s="26">
        <v>11869.5827974</v>
      </c>
      <c r="S30" s="26">
        <v>11883.967797400001</v>
      </c>
      <c r="T30" s="26">
        <v>11488.507797400001</v>
      </c>
    </row>
    <row r="31" spans="1:20" x14ac:dyDescent="0.2">
      <c r="A31" s="63" t="s">
        <v>93</v>
      </c>
      <c r="B31" s="14"/>
      <c r="C31" s="51" t="s">
        <v>54</v>
      </c>
      <c r="D31" s="29">
        <v>0</v>
      </c>
      <c r="E31" s="29">
        <v>897.54903476000004</v>
      </c>
      <c r="F31" s="29">
        <v>6681.5278132400008</v>
      </c>
      <c r="G31" s="29">
        <v>7043.0368546600012</v>
      </c>
      <c r="H31" s="29">
        <v>6757.1921085700014</v>
      </c>
      <c r="I31" s="29">
        <v>8740.335119010002</v>
      </c>
      <c r="J31" s="29">
        <v>9238.2873560100015</v>
      </c>
      <c r="K31" s="29">
        <v>7779.5403380600001</v>
      </c>
      <c r="L31" s="29">
        <v>9240.2336242400015</v>
      </c>
      <c r="M31" s="29">
        <v>11603.357528730001</v>
      </c>
      <c r="N31" s="29">
        <v>11950.842140190001</v>
      </c>
      <c r="O31" s="29">
        <v>12420.573292570001</v>
      </c>
      <c r="P31" s="29">
        <v>11455.854439480003</v>
      </c>
      <c r="Q31" s="29">
        <v>11677.0961974</v>
      </c>
      <c r="R31" s="29">
        <v>11869.5827974</v>
      </c>
      <c r="S31" s="29">
        <v>11883.967797400001</v>
      </c>
      <c r="T31" s="29">
        <v>11488.507797400001</v>
      </c>
    </row>
    <row r="32" spans="1:20" x14ac:dyDescent="0.2">
      <c r="A32" s="63" t="s">
        <v>94</v>
      </c>
      <c r="B32" s="20" t="s">
        <v>18</v>
      </c>
      <c r="C32" s="51" t="s">
        <v>55</v>
      </c>
      <c r="D32" s="27">
        <v>0</v>
      </c>
      <c r="E32" s="28">
        <v>0</v>
      </c>
      <c r="F32" s="26">
        <v>16163.383</v>
      </c>
      <c r="G32" s="26">
        <v>15136.398000000001</v>
      </c>
      <c r="H32" s="26">
        <v>13622.875</v>
      </c>
      <c r="I32" s="26">
        <v>10100.749000000002</v>
      </c>
      <c r="J32" s="26">
        <v>7257.9220000000005</v>
      </c>
      <c r="K32" s="26">
        <v>20294.560999999998</v>
      </c>
      <c r="L32" s="26">
        <v>28055</v>
      </c>
      <c r="M32" s="26">
        <v>21611</v>
      </c>
      <c r="N32" s="26">
        <v>14525.032642410009</v>
      </c>
      <c r="O32" s="26">
        <v>8096.0817121667451</v>
      </c>
      <c r="P32" s="26">
        <v>5709.7099589143199</v>
      </c>
      <c r="Q32" s="26">
        <v>3648.4223261509605</v>
      </c>
      <c r="R32" s="26">
        <v>1857.70668507</v>
      </c>
      <c r="S32" s="26">
        <v>490.46712285000001</v>
      </c>
      <c r="T32" s="26">
        <v>354.91999999999985</v>
      </c>
    </row>
    <row r="33" spans="1:20" x14ac:dyDescent="0.2">
      <c r="A33" s="63" t="s">
        <v>95</v>
      </c>
      <c r="B33" s="46" t="s">
        <v>26</v>
      </c>
      <c r="C33" s="31" t="s">
        <v>43</v>
      </c>
      <c r="D33" s="33">
        <f t="shared" ref="D33:T33" si="8">IF(AND(D34="0",D35="0",D36="0",D37="0"),"0",IF(AND(D34="M",D35="M",D36="M",D37="M"),"M",IF(AND(D34="L",D35="L",D36="L",D37="L"),"L",IF(AND(ISTEXT(D34),ISTEXT(D35),ISTEXT(D36),ISTEXT(D37)),"L",SUM(D34:D37)))))</f>
        <v>0</v>
      </c>
      <c r="E33" s="33">
        <f t="shared" si="8"/>
        <v>7000</v>
      </c>
      <c r="F33" s="33">
        <f t="shared" si="8"/>
        <v>16550.55271</v>
      </c>
      <c r="G33" s="33">
        <f t="shared" si="8"/>
        <v>15629.980806</v>
      </c>
      <c r="H33" s="33">
        <f t="shared" si="8"/>
        <v>10048.35</v>
      </c>
      <c r="I33" s="33">
        <f t="shared" si="8"/>
        <v>6383.55</v>
      </c>
      <c r="J33" s="33">
        <f t="shared" si="8"/>
        <v>3155.5889999999999</v>
      </c>
      <c r="K33" s="33">
        <f t="shared" si="8"/>
        <v>100</v>
      </c>
      <c r="L33" s="36">
        <f t="shared" si="8"/>
        <v>1700</v>
      </c>
      <c r="M33" s="36">
        <f t="shared" si="8"/>
        <v>1700</v>
      </c>
      <c r="N33" s="36">
        <f t="shared" si="8"/>
        <v>0</v>
      </c>
      <c r="O33" s="36">
        <f t="shared" si="8"/>
        <v>0</v>
      </c>
      <c r="P33" s="36">
        <f t="shared" si="8"/>
        <v>0</v>
      </c>
      <c r="Q33" s="36">
        <f t="shared" si="8"/>
        <v>0</v>
      </c>
      <c r="R33" s="36">
        <f t="shared" si="8"/>
        <v>0</v>
      </c>
      <c r="S33" s="36">
        <f t="shared" si="8"/>
        <v>0</v>
      </c>
      <c r="T33" s="36">
        <f t="shared" si="8"/>
        <v>0</v>
      </c>
    </row>
    <row r="34" spans="1:20" x14ac:dyDescent="0.2">
      <c r="A34" s="63" t="s">
        <v>96</v>
      </c>
      <c r="B34" s="19" t="s">
        <v>19</v>
      </c>
      <c r="C34" s="51" t="s">
        <v>56</v>
      </c>
      <c r="D34" s="26">
        <v>0</v>
      </c>
      <c r="E34" s="26">
        <v>5700</v>
      </c>
      <c r="F34" s="26">
        <v>15350.55271</v>
      </c>
      <c r="G34" s="26">
        <v>14859.980806</v>
      </c>
      <c r="H34" s="26">
        <v>10048.35</v>
      </c>
      <c r="I34" s="26">
        <v>6383.55</v>
      </c>
      <c r="J34" s="26">
        <v>3155.5889999999999</v>
      </c>
      <c r="K34" s="26">
        <v>100</v>
      </c>
      <c r="L34" s="26">
        <v>1700</v>
      </c>
      <c r="M34" s="26">
        <v>1700</v>
      </c>
      <c r="N34" s="26">
        <v>0</v>
      </c>
      <c r="O34" s="26">
        <v>0</v>
      </c>
      <c r="P34" s="26">
        <v>0</v>
      </c>
      <c r="Q34" s="26">
        <v>0</v>
      </c>
      <c r="R34" s="26">
        <v>0</v>
      </c>
      <c r="S34" s="26">
        <v>0</v>
      </c>
      <c r="T34" s="26">
        <v>0</v>
      </c>
    </row>
    <row r="35" spans="1:20" x14ac:dyDescent="0.2">
      <c r="A35" s="63" t="s">
        <v>97</v>
      </c>
      <c r="B35" s="19" t="s">
        <v>33</v>
      </c>
      <c r="C35" s="51" t="s">
        <v>57</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row>
    <row r="36" spans="1:20" x14ac:dyDescent="0.2">
      <c r="A36" s="63" t="s">
        <v>98</v>
      </c>
      <c r="B36" s="19" t="s">
        <v>34</v>
      </c>
      <c r="C36" s="51" t="s">
        <v>58</v>
      </c>
      <c r="D36" s="26">
        <v>0</v>
      </c>
      <c r="E36" s="26">
        <v>1300</v>
      </c>
      <c r="F36" s="26">
        <v>1200</v>
      </c>
      <c r="G36" s="26">
        <v>770</v>
      </c>
      <c r="H36" s="26">
        <v>0</v>
      </c>
      <c r="I36" s="26">
        <v>0</v>
      </c>
      <c r="J36" s="26">
        <v>0</v>
      </c>
      <c r="K36" s="26">
        <v>0</v>
      </c>
      <c r="L36" s="26">
        <v>0</v>
      </c>
      <c r="M36" s="26">
        <v>0</v>
      </c>
      <c r="N36" s="26">
        <v>0</v>
      </c>
      <c r="O36" s="26">
        <v>0</v>
      </c>
      <c r="P36" s="26">
        <v>0</v>
      </c>
      <c r="Q36" s="26">
        <v>0</v>
      </c>
      <c r="R36" s="26">
        <v>0</v>
      </c>
      <c r="S36" s="26">
        <v>0</v>
      </c>
      <c r="T36" s="26">
        <v>0</v>
      </c>
    </row>
    <row r="37" spans="1:20" x14ac:dyDescent="0.2">
      <c r="A37" s="63" t="s">
        <v>99</v>
      </c>
      <c r="B37" s="32" t="s">
        <v>37</v>
      </c>
      <c r="C37" s="30" t="s">
        <v>38</v>
      </c>
      <c r="D37" s="27">
        <v>0</v>
      </c>
      <c r="E37" s="27">
        <v>0</v>
      </c>
      <c r="F37" s="27">
        <v>0</v>
      </c>
      <c r="G37" s="27">
        <v>0</v>
      </c>
      <c r="H37" s="27">
        <v>0</v>
      </c>
      <c r="I37" s="27">
        <v>0</v>
      </c>
      <c r="J37" s="27">
        <v>0</v>
      </c>
      <c r="K37" s="27">
        <v>0</v>
      </c>
      <c r="L37" s="27">
        <v>0</v>
      </c>
      <c r="M37" s="27">
        <v>0</v>
      </c>
      <c r="N37" s="27">
        <v>0</v>
      </c>
      <c r="O37" s="27">
        <v>0</v>
      </c>
      <c r="P37" s="27">
        <v>0</v>
      </c>
      <c r="Q37" s="27">
        <v>0</v>
      </c>
      <c r="R37" s="27">
        <v>0</v>
      </c>
      <c r="S37" s="27">
        <v>0</v>
      </c>
      <c r="T37" s="27">
        <v>0</v>
      </c>
    </row>
    <row r="38" spans="1:20" x14ac:dyDescent="0.2">
      <c r="A38" s="63"/>
      <c r="B38" s="40"/>
      <c r="C38" s="41"/>
      <c r="D38" s="6"/>
      <c r="E38" s="6"/>
      <c r="F38" s="6"/>
      <c r="G38" s="6"/>
      <c r="H38" s="6"/>
      <c r="I38" s="6"/>
      <c r="J38" s="6"/>
    </row>
    <row r="39" spans="1:20" ht="25.5" customHeight="1" x14ac:dyDescent="0.2">
      <c r="A39" s="59"/>
      <c r="B39" s="15"/>
      <c r="C39" s="8"/>
      <c r="D39" s="8"/>
      <c r="E39" s="8"/>
      <c r="F39" s="8"/>
      <c r="G39" s="8"/>
      <c r="H39" s="10"/>
      <c r="I39" s="42" t="s">
        <v>41</v>
      </c>
      <c r="J39" s="43" t="s">
        <v>40</v>
      </c>
      <c r="K39" s="44" t="s">
        <v>42</v>
      </c>
      <c r="L39" s="10"/>
      <c r="M39" s="10"/>
      <c r="N39" s="10"/>
      <c r="O39" s="10"/>
      <c r="P39" s="10"/>
      <c r="Q39" s="10"/>
      <c r="R39" s="10"/>
      <c r="S39" s="10"/>
      <c r="T39" s="10"/>
    </row>
  </sheetData>
  <sheetProtection formatColumns="0" formatRows="0" insertHyperlinks="0" sort="0" autoFilter="0" pivotTables="0"/>
  <mergeCells count="5">
    <mergeCell ref="B21:C21"/>
    <mergeCell ref="B1:C1"/>
    <mergeCell ref="F1:G1"/>
    <mergeCell ref="H1:J1"/>
    <mergeCell ref="F2:G2"/>
  </mergeCells>
  <conditionalFormatting sqref="H3">
    <cfRule type="cellIs" dxfId="11" priority="22" operator="notEqual">
      <formula>""</formula>
    </cfRule>
  </conditionalFormatting>
  <conditionalFormatting sqref="H1">
    <cfRule type="cellIs" dxfId="10" priority="21" operator="equal">
      <formula>""</formula>
    </cfRule>
  </conditionalFormatting>
  <conditionalFormatting sqref="D7:Q10">
    <cfRule type="containsBlanks" dxfId="9" priority="14">
      <formula>LEN(TRIM(D7))=0</formula>
    </cfRule>
  </conditionalFormatting>
  <conditionalFormatting sqref="D12:Q17">
    <cfRule type="containsBlanks" dxfId="8" priority="13">
      <formula>LEN(TRIM(D12))=0</formula>
    </cfRule>
  </conditionalFormatting>
  <conditionalFormatting sqref="D24:Q27">
    <cfRule type="containsBlanks" dxfId="7" priority="12">
      <formula>LEN(TRIM(D24))=0</formula>
    </cfRule>
  </conditionalFormatting>
  <conditionalFormatting sqref="D29:Q32">
    <cfRule type="containsBlanks" dxfId="6" priority="11">
      <formula>LEN(TRIM(D29))=0</formula>
    </cfRule>
  </conditionalFormatting>
  <conditionalFormatting sqref="D34:Q37">
    <cfRule type="containsBlanks" dxfId="5" priority="10">
      <formula>LEN(TRIM(D34))=0</formula>
    </cfRule>
  </conditionalFormatting>
  <conditionalFormatting sqref="R7:T10">
    <cfRule type="containsBlanks" dxfId="4" priority="7">
      <formula>LEN(TRIM(R7))=0</formula>
    </cfRule>
  </conditionalFormatting>
  <conditionalFormatting sqref="R12:T17">
    <cfRule type="containsBlanks" dxfId="3" priority="6">
      <formula>LEN(TRIM(R12))=0</formula>
    </cfRule>
  </conditionalFormatting>
  <conditionalFormatting sqref="R24:T27">
    <cfRule type="containsBlanks" dxfId="2" priority="5">
      <formula>LEN(TRIM(R24))=0</formula>
    </cfRule>
  </conditionalFormatting>
  <conditionalFormatting sqref="R29:T32">
    <cfRule type="containsBlanks" dxfId="1" priority="4">
      <formula>LEN(TRIM(R29))=0</formula>
    </cfRule>
  </conditionalFormatting>
  <conditionalFormatting sqref="R34:T37">
    <cfRule type="containsBlanks" dxfId="0" priority="3">
      <formula>LEN(TRIM(R34))=0</formula>
    </cfRule>
  </conditionalFormatting>
  <dataValidations count="1">
    <dataValidation type="list" allowBlank="1" showInputMessage="1" showErrorMessage="1" errorTitle="Wrong input!" error="Please select from the drop-down list only!" promptTitle="Select from drop-down list only!" sqref="H1:J1" xr:uid="{FBE1BE9B-F340-4D12-9F14-43EE9B93E8F3}">
      <formula1>#REF!</formula1>
    </dataValidation>
  </dataValidations>
  <hyperlinks>
    <hyperlink ref="B1" location="INSTRUCTIONS!A4" display="Supplementary table for the financial crisis (1)" xr:uid="{DE0B9A85-3B7B-4CCA-A947-FCC6C5DEC37B}"/>
    <hyperlink ref="C12" location="INSTRUCTIONS!A6" display="Interest payable (2)" xr:uid="{CECF9A13-97A6-48C8-8D2D-0772AA7170BA}"/>
    <hyperlink ref="B21" location="INSTRUCTIONS!A6" display="Millions of national currency (3)" xr:uid="{D38BB8F4-83C1-4EB7-879B-32CB5D8EC761}"/>
    <hyperlink ref="C28" location="INSTRUCTIONS!A8" display="Liabilities (4)      (E=e+f+g)" xr:uid="{5E0808ED-70B6-450F-9E55-0FE983611532}"/>
    <hyperlink ref="C36" location="INSTRUCTIONS!A12" display="Special purpose entities (8)" xr:uid="{93FF98BE-9A17-4AF4-8455-DA0D3FF49B6D}"/>
    <hyperlink ref="C35" location="INSTRUCTIONS!A11" display="Securities issued under liquidity schemes (7)" xr:uid="{A8B53573-99D8-405E-BBD7-EF8733DE28AE}"/>
    <hyperlink ref="C34" location="INSTRUCTIONS!A10" display="Liabilities and assets outside general government under guarantee (6)" xr:uid="{2A532305-A260-4FD7-BFD2-927F02700136}"/>
    <hyperlink ref="C32" location="INSTRUCTIONS!A9" display="Other liabilities of general government entities (5)" xr:uid="{0EC970C0-BF4E-4670-8A15-9578099AD464}"/>
    <hyperlink ref="C30" location="INSTRUCTIONS!A7" display="Debt securities (4)" xr:uid="{75D6770F-9A7B-4FCA-8454-34296F486961}"/>
    <hyperlink ref="C27" location="INSTRUCTIONS!A9" display="Other assets of general government entities (5)" xr:uid="{68F2D2CB-469B-4891-97E7-9A4F7E923058}"/>
    <hyperlink ref="C25" location="INSTRUCTIONS!A7" display="Debt securities (4)" xr:uid="{C626BBE0-84E3-4B2B-A542-7C5C89BF643A}"/>
    <hyperlink ref="C31" location="INSTRUCTIONS!A13" display="      of which indirect liabilities (9)" xr:uid="{C13E8355-8527-42C5-A5CB-5A29BEC5C10F}"/>
    <hyperlink ref="B1:C1" location="INSTRUCTIONS!A5" display="Supplementary table for reporting government interventions to support financial institutions (1)" xr:uid="{030481FB-C852-42E2-B401-9DF5CE44D39B}"/>
    <hyperlink ref="B21:C21" location="INSTRUCTIONS!A7" display="Millions of national currency (3)" xr:uid="{0B2067E9-E1E9-457D-9269-5BBB9DC48577}"/>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2024-04-19T11:46:13Z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47343001-a764-4521-b05c-8625de2d98dc</vt:lpwstr>
  </property>
  <property fmtid="{D5CDD505-2E9C-101B-9397-08002B2CF9AE}" pid="8" name="MSIP_Label_6bd9ddd1-4d20-43f6-abfa-fc3c07406f94_ContentBits">
    <vt:lpwstr>0</vt:lpwstr>
  </property>
</Properties>
</file>