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MSD\ValstsFinansuDala\!ApmainasFaili\!!EDP\!!!EDP Inventory\"/>
    </mc:Choice>
  </mc:AlternateContent>
  <xr:revisionPtr revIDLastSave="0" documentId="13_ncr:1_{380FAE2B-0BB5-4DE7-9EE7-56AA2DCE5685}" xr6:coauthVersionLast="47" xr6:coauthVersionMax="47" xr10:uidLastSave="{00000000-0000-0000-0000-000000000000}"/>
  <bookViews>
    <workbookView xWindow="-110" yWindow="-110" windowWidth="19420" windowHeight="10420" tabRatio="682" xr2:uid="{B6A93318-205D-489D-A122-9354BDE46262}"/>
  </bookViews>
  <sheets>
    <sheet name="Summary" sheetId="14" r:id="rId1"/>
    <sheet name="Sub-sectors" sheetId="12" r:id="rId2"/>
    <sheet name="NACE " sheetId="1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4" l="1"/>
  <c r="F12" i="14"/>
  <c r="F13" i="14"/>
  <c r="F15" i="14"/>
  <c r="F6" i="14"/>
  <c r="Q103" i="13" l="1"/>
  <c r="R103" i="13"/>
  <c r="Q100" i="13"/>
  <c r="R100" i="13"/>
  <c r="Q97" i="13"/>
  <c r="R97" i="13"/>
  <c r="Q93" i="13"/>
  <c r="R93" i="13"/>
  <c r="Q91" i="13"/>
  <c r="R91" i="13"/>
  <c r="Q86" i="13"/>
  <c r="R86" i="13"/>
  <c r="Q83" i="13"/>
  <c r="R83" i="13"/>
  <c r="Q78" i="13"/>
  <c r="R78" i="13"/>
  <c r="Q76" i="13"/>
  <c r="R76" i="13"/>
  <c r="Q74" i="13"/>
  <c r="R74" i="13"/>
  <c r="F13" i="12" l="1"/>
  <c r="G13" i="12"/>
  <c r="H13" i="12"/>
  <c r="I13" i="12"/>
  <c r="J13" i="12"/>
  <c r="K13" i="12"/>
  <c r="L13" i="12"/>
  <c r="M13" i="12"/>
  <c r="N13" i="12"/>
  <c r="O13" i="12"/>
  <c r="P13" i="12"/>
  <c r="R13" i="12"/>
  <c r="E13" i="12"/>
  <c r="E103" i="13"/>
  <c r="E105" i="13" s="1"/>
  <c r="E100" i="13"/>
  <c r="E97" i="13"/>
  <c r="E93" i="13"/>
  <c r="E91" i="13"/>
  <c r="E86" i="13"/>
  <c r="E83" i="13"/>
  <c r="E78" i="13"/>
  <c r="E76" i="13"/>
  <c r="E74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E69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E63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E58" i="13"/>
  <c r="F53" i="13"/>
  <c r="G53" i="13"/>
  <c r="H53" i="13"/>
  <c r="I53" i="13"/>
  <c r="I102" i="13" s="1"/>
  <c r="J53" i="13"/>
  <c r="K53" i="13"/>
  <c r="L53" i="13"/>
  <c r="M53" i="13"/>
  <c r="N53" i="13"/>
  <c r="O53" i="13"/>
  <c r="P53" i="13"/>
  <c r="Q53" i="13"/>
  <c r="R53" i="13"/>
  <c r="E53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E50" i="13"/>
  <c r="I48" i="13"/>
  <c r="J48" i="13"/>
  <c r="K48" i="13"/>
  <c r="L48" i="13"/>
  <c r="M48" i="13"/>
  <c r="N48" i="13"/>
  <c r="O48" i="13"/>
  <c r="P48" i="13"/>
  <c r="Q48" i="13"/>
  <c r="R48" i="13"/>
  <c r="H48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E44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E39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E34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E32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E29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E26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E23" i="13"/>
  <c r="F5" i="13"/>
  <c r="F52" i="13" s="1"/>
  <c r="G5" i="13"/>
  <c r="G52" i="13" s="1"/>
  <c r="H5" i="13"/>
  <c r="H52" i="13" s="1"/>
  <c r="I5" i="13"/>
  <c r="I52" i="13" s="1"/>
  <c r="I106" i="13" s="1"/>
  <c r="J5" i="13"/>
  <c r="J52" i="13" s="1"/>
  <c r="K5" i="13"/>
  <c r="K52" i="13" s="1"/>
  <c r="L5" i="13"/>
  <c r="M5" i="13"/>
  <c r="M52" i="13" s="1"/>
  <c r="N5" i="13"/>
  <c r="N52" i="13" s="1"/>
  <c r="O5" i="13"/>
  <c r="P5" i="13"/>
  <c r="Q5" i="13"/>
  <c r="R5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J15" i="13"/>
  <c r="K15" i="13"/>
  <c r="L15" i="13"/>
  <c r="M15" i="13"/>
  <c r="N15" i="13"/>
  <c r="O15" i="13"/>
  <c r="P15" i="13"/>
  <c r="Q15" i="13"/>
  <c r="R15" i="13"/>
  <c r="F15" i="13"/>
  <c r="G15" i="13"/>
  <c r="H15" i="13"/>
  <c r="I15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M21" i="13"/>
  <c r="N21" i="13"/>
  <c r="O21" i="13"/>
  <c r="P21" i="13"/>
  <c r="Q21" i="13"/>
  <c r="R21" i="13"/>
  <c r="L21" i="13"/>
  <c r="E19" i="13"/>
  <c r="E15" i="13"/>
  <c r="P103" i="13"/>
  <c r="O103" i="13"/>
  <c r="N103" i="13"/>
  <c r="M103" i="13"/>
  <c r="L103" i="13"/>
  <c r="K103" i="13"/>
  <c r="P100" i="13"/>
  <c r="O100" i="13"/>
  <c r="N100" i="13"/>
  <c r="M100" i="13"/>
  <c r="L100" i="13"/>
  <c r="K100" i="13"/>
  <c r="J100" i="13"/>
  <c r="I100" i="13"/>
  <c r="P97" i="13"/>
  <c r="O97" i="13"/>
  <c r="N97" i="13"/>
  <c r="M97" i="13"/>
  <c r="L97" i="13"/>
  <c r="K97" i="13"/>
  <c r="J97" i="13"/>
  <c r="I97" i="13"/>
  <c r="P93" i="13"/>
  <c r="O93" i="13"/>
  <c r="N93" i="13"/>
  <c r="M93" i="13"/>
  <c r="L93" i="13"/>
  <c r="K93" i="13"/>
  <c r="J93" i="13"/>
  <c r="I93" i="13"/>
  <c r="P91" i="13"/>
  <c r="O91" i="13"/>
  <c r="N91" i="13"/>
  <c r="M91" i="13"/>
  <c r="L91" i="13"/>
  <c r="K91" i="13"/>
  <c r="J91" i="13"/>
  <c r="I91" i="13"/>
  <c r="P86" i="13"/>
  <c r="O86" i="13"/>
  <c r="N86" i="13"/>
  <c r="M86" i="13"/>
  <c r="L86" i="13"/>
  <c r="K86" i="13"/>
  <c r="J86" i="13"/>
  <c r="I86" i="13"/>
  <c r="P83" i="13"/>
  <c r="O83" i="13"/>
  <c r="N83" i="13"/>
  <c r="M83" i="13"/>
  <c r="L83" i="13"/>
  <c r="K83" i="13"/>
  <c r="J83" i="13"/>
  <c r="I83" i="13"/>
  <c r="P78" i="13"/>
  <c r="O78" i="13"/>
  <c r="N78" i="13"/>
  <c r="M78" i="13"/>
  <c r="L78" i="13"/>
  <c r="K78" i="13"/>
  <c r="J78" i="13"/>
  <c r="I78" i="13"/>
  <c r="H78" i="13"/>
  <c r="G78" i="13"/>
  <c r="F78" i="13"/>
  <c r="P76" i="13"/>
  <c r="O76" i="13"/>
  <c r="N76" i="13"/>
  <c r="M76" i="13"/>
  <c r="L76" i="13"/>
  <c r="K76" i="13"/>
  <c r="J76" i="13"/>
  <c r="I76" i="13"/>
  <c r="P74" i="13"/>
  <c r="O74" i="13"/>
  <c r="N74" i="13"/>
  <c r="M74" i="13"/>
  <c r="L74" i="13"/>
  <c r="K74" i="13"/>
  <c r="J74" i="13"/>
  <c r="I74" i="13"/>
  <c r="E11" i="13"/>
  <c r="E5" i="13"/>
  <c r="E52" i="13" s="1"/>
  <c r="Q52" i="13" l="1"/>
  <c r="R52" i="13"/>
  <c r="H106" i="13"/>
  <c r="E106" i="13"/>
  <c r="N106" i="13"/>
  <c r="E102" i="13"/>
  <c r="K102" i="13"/>
  <c r="K106" i="13" s="1"/>
  <c r="R102" i="13"/>
  <c r="J102" i="13"/>
  <c r="J106" i="13" s="1"/>
  <c r="L52" i="13"/>
  <c r="L106" i="13" s="1"/>
  <c r="Q102" i="13"/>
  <c r="P102" i="13"/>
  <c r="H102" i="13"/>
  <c r="P52" i="13"/>
  <c r="O102" i="13"/>
  <c r="G102" i="13"/>
  <c r="G106" i="13" s="1"/>
  <c r="O52" i="13"/>
  <c r="O106" i="13" s="1"/>
  <c r="N102" i="13"/>
  <c r="F102" i="13"/>
  <c r="F106" i="13" s="1"/>
  <c r="M102" i="13"/>
  <c r="M106" i="13" s="1"/>
  <c r="L102" i="13"/>
  <c r="R10" i="12"/>
  <c r="R15" i="12"/>
  <c r="R16" i="12" s="1"/>
  <c r="R18" i="12" s="1"/>
  <c r="O17" i="12"/>
  <c r="N17" i="12"/>
  <c r="P16" i="12"/>
  <c r="P18" i="12" s="1"/>
  <c r="O16" i="12"/>
  <c r="N16" i="12"/>
  <c r="L16" i="12"/>
  <c r="L18" i="12" s="1"/>
  <c r="K16" i="12"/>
  <c r="K18" i="12" s="1"/>
  <c r="J16" i="12"/>
  <c r="J18" i="12" s="1"/>
  <c r="I16" i="12"/>
  <c r="I18" i="12" s="1"/>
  <c r="H16" i="12"/>
  <c r="H18" i="12" s="1"/>
  <c r="G16" i="12"/>
  <c r="G18" i="12" s="1"/>
  <c r="F16" i="12"/>
  <c r="F18" i="12" s="1"/>
  <c r="E16" i="12"/>
  <c r="E18" i="12" s="1"/>
  <c r="Q15" i="12"/>
  <c r="Q16" i="12" s="1"/>
  <c r="Q18" i="12" s="1"/>
  <c r="M15" i="12"/>
  <c r="M16" i="12" s="1"/>
  <c r="M18" i="12" s="1"/>
  <c r="N12" i="12"/>
  <c r="Q10" i="12"/>
  <c r="P10" i="12"/>
  <c r="O10" i="12"/>
  <c r="N10" i="12"/>
  <c r="M10" i="12"/>
  <c r="M20" i="12" s="1"/>
  <c r="L10" i="12"/>
  <c r="K10" i="12"/>
  <c r="J10" i="12"/>
  <c r="J20" i="12" s="1"/>
  <c r="I10" i="12"/>
  <c r="H10" i="12"/>
  <c r="G10" i="12"/>
  <c r="F10" i="12"/>
  <c r="F20" i="12" s="1"/>
  <c r="E10" i="12"/>
  <c r="Q13" i="12" l="1"/>
  <c r="Q20" i="12" s="1"/>
  <c r="Q106" i="13"/>
  <c r="R106" i="13"/>
  <c r="P106" i="13"/>
  <c r="N18" i="12"/>
  <c r="H20" i="12"/>
  <c r="E20" i="12"/>
  <c r="G20" i="12"/>
  <c r="O18" i="12"/>
  <c r="I20" i="12"/>
  <c r="L20" i="12"/>
  <c r="O20" i="12"/>
  <c r="P20" i="12"/>
  <c r="R20" i="12"/>
  <c r="N20" i="12"/>
  <c r="K20" i="12"/>
</calcChain>
</file>

<file path=xl/sharedStrings.xml><?xml version="1.0" encoding="utf-8"?>
<sst xmlns="http://schemas.openxmlformats.org/spreadsheetml/2006/main" count="245" uniqueCount="159">
  <si>
    <t>Sector</t>
  </si>
  <si>
    <t>Name</t>
  </si>
  <si>
    <t>S.1311</t>
  </si>
  <si>
    <t>S.1313</t>
  </si>
  <si>
    <t>S.1314</t>
  </si>
  <si>
    <t xml:space="preserve">ANNEX 1 of inventory </t>
  </si>
  <si>
    <t>Register of General government units by Subsector</t>
  </si>
  <si>
    <t>National classification code</t>
  </si>
  <si>
    <t>ESA code</t>
  </si>
  <si>
    <t>31.31.2012</t>
  </si>
  <si>
    <t>31.12.2014</t>
  </si>
  <si>
    <t>31.12.2015</t>
  </si>
  <si>
    <t>31.12.2016</t>
  </si>
  <si>
    <t>Ministries and central institutions</t>
  </si>
  <si>
    <t>S.130110</t>
  </si>
  <si>
    <t>Ministries and central subordinated institutions</t>
  </si>
  <si>
    <t>S.130120</t>
  </si>
  <si>
    <t>Government entities non-financed by budget</t>
  </si>
  <si>
    <t>S.130150</t>
  </si>
  <si>
    <t>Derived public persons</t>
  </si>
  <si>
    <t>S.130160</t>
  </si>
  <si>
    <t>Public foundation</t>
  </si>
  <si>
    <t>S.130170</t>
  </si>
  <si>
    <t>Total CG budgetary institutions</t>
  </si>
  <si>
    <t>S.130100</t>
  </si>
  <si>
    <t>Reclassified enterprises to CG sector</t>
  </si>
  <si>
    <t>S.130130</t>
  </si>
  <si>
    <t>TOTAL CG UNITS</t>
  </si>
  <si>
    <t>Local government</t>
  </si>
  <si>
    <t>S.130310</t>
  </si>
  <si>
    <t>Local government subordinated institutions</t>
  </si>
  <si>
    <t xml:space="preserve">S.130320, 
S.130340                       </t>
  </si>
  <si>
    <t>Total LG budgetary institutions</t>
  </si>
  <si>
    <t>S.130300</t>
  </si>
  <si>
    <t>Reclassified enterprises to LG sector</t>
  </si>
  <si>
    <t>S.130330, 
S.130340</t>
  </si>
  <si>
    <t>TOTAL LG UNITS</t>
  </si>
  <si>
    <t>SOCIAL SECURITY FUND</t>
  </si>
  <si>
    <t>S.130400</t>
  </si>
  <si>
    <t>TOTAL GG UNITS</t>
  </si>
  <si>
    <t>S.130000</t>
  </si>
  <si>
    <t>S.13</t>
  </si>
  <si>
    <t>Deposit guarantee fund</t>
  </si>
  <si>
    <t>Register of General government units by Subsector and by NACE</t>
  </si>
  <si>
    <t xml:space="preserve">NACE </t>
  </si>
  <si>
    <t>O</t>
  </si>
  <si>
    <t>Public administration and defence; compulsory social security</t>
  </si>
  <si>
    <t>84.1</t>
  </si>
  <si>
    <t>Administration of the State and the economic and social policy of the community</t>
  </si>
  <si>
    <t>84.11</t>
  </si>
  <si>
    <t>General public administration activities</t>
  </si>
  <si>
    <t>84.12</t>
  </si>
  <si>
    <t>Regulation of the activities of providing health care, education, cultural services and other social services, excluding social security</t>
  </si>
  <si>
    <t>84.13</t>
  </si>
  <si>
    <t>Regulation of and contribution to more efficient operation of businesses</t>
  </si>
  <si>
    <t>84.2</t>
  </si>
  <si>
    <t>Provision of services to the community as a whole</t>
  </si>
  <si>
    <t>P</t>
  </si>
  <si>
    <t>EDUCATION</t>
  </si>
  <si>
    <t>85.3</t>
  </si>
  <si>
    <t>Secondary education</t>
  </si>
  <si>
    <t>85.4</t>
  </si>
  <si>
    <t>Higher education</t>
  </si>
  <si>
    <t>85.5</t>
  </si>
  <si>
    <t>Other education</t>
  </si>
  <si>
    <t>Q</t>
  </si>
  <si>
    <t>HUMAN HEALTH AND SOCIAL WORK ACTIVITIES</t>
  </si>
  <si>
    <t>Human health activities</t>
  </si>
  <si>
    <t>Residential care activities</t>
  </si>
  <si>
    <t>Social work activities without accommodation</t>
  </si>
  <si>
    <t>A</t>
  </si>
  <si>
    <t>AGRICULTURE, FORESTRYAND FISHING</t>
  </si>
  <si>
    <t>02</t>
  </si>
  <si>
    <t>Forestry and logging</t>
  </si>
  <si>
    <t>D</t>
  </si>
  <si>
    <t>Electricity, gas, steam and air conditioning supply</t>
  </si>
  <si>
    <t>H</t>
  </si>
  <si>
    <t>TRANSPORTATION AND STORAGE</t>
  </si>
  <si>
    <t>Land transport and transport via pipelines</t>
  </si>
  <si>
    <t>Warehousing and support activities for transportation</t>
  </si>
  <si>
    <t>J</t>
  </si>
  <si>
    <t>INFORMATION AND COMMUNICATION</t>
  </si>
  <si>
    <t>Programming and broadcasting activities</t>
  </si>
  <si>
    <t>Information service activities</t>
  </si>
  <si>
    <t>K</t>
  </si>
  <si>
    <t>FINANCIAL AND INSURANCE ACTIVITIES</t>
  </si>
  <si>
    <t>Financial service activities, except insurance and pension funding</t>
  </si>
  <si>
    <t>L</t>
  </si>
  <si>
    <t>REAL ESTATE ACTIVITIES</t>
  </si>
  <si>
    <t>Real estate activities</t>
  </si>
  <si>
    <t>M</t>
  </si>
  <si>
    <t>PROFESSIONAL, SCIENTIFIC AND TECHNICAL ACTIVITIES</t>
  </si>
  <si>
    <t>Legal and accounting activities</t>
  </si>
  <si>
    <t>Architectural and engineering activities; technical testing and analysis</t>
  </si>
  <si>
    <t>Scientific research and development</t>
  </si>
  <si>
    <t>Other professional, scientific and technical activities</t>
  </si>
  <si>
    <t>N</t>
  </si>
  <si>
    <t>ADMINISTRATIVE AND SUPPORT SERVICE ACTIVITIES</t>
  </si>
  <si>
    <t>Rental and leasing activities</t>
  </si>
  <si>
    <t>Security and investigation activities</t>
  </si>
  <si>
    <t>Services to buildings and landscape activities</t>
  </si>
  <si>
    <t>Office administrative, office support and other business suport activities</t>
  </si>
  <si>
    <t>R</t>
  </si>
  <si>
    <t>ARTS, ENTERTAINMENT AND RECREATION</t>
  </si>
  <si>
    <t>Creative, arts and entertainment activities</t>
  </si>
  <si>
    <t>Libraries, archives, museums and other cultural activities</t>
  </si>
  <si>
    <t>Sports activities and amusement and recreation activities</t>
  </si>
  <si>
    <t>S</t>
  </si>
  <si>
    <t>OTHER SERVICE ACTIVITIES</t>
  </si>
  <si>
    <t>Activities of membership organisations</t>
  </si>
  <si>
    <t>U</t>
  </si>
  <si>
    <t>ACTIVITIES OF EXTRATERRITORIAL ORGANISATIONS AND BODIES</t>
  </si>
  <si>
    <t>Activities of extraterritorial organisations and bodies</t>
  </si>
  <si>
    <t>Total</t>
  </si>
  <si>
    <t>CENTRAL GOVERNMENT TOTAL</t>
  </si>
  <si>
    <t>PUBLIC ADMINISTRATION AND DEFENCE</t>
  </si>
  <si>
    <t>85.1</t>
  </si>
  <si>
    <t>Pre-primaryeducation</t>
  </si>
  <si>
    <t>85.2</t>
  </si>
  <si>
    <t>Primary education</t>
  </si>
  <si>
    <t>86.1</t>
  </si>
  <si>
    <t>Hospital activities</t>
  </si>
  <si>
    <t>86.2</t>
  </si>
  <si>
    <t>Medical and dental practice activities</t>
  </si>
  <si>
    <t>86.9</t>
  </si>
  <si>
    <t>Other human health activities</t>
  </si>
  <si>
    <t>03</t>
  </si>
  <si>
    <t>Fishing and aquaculture</t>
  </si>
  <si>
    <t>ELECTRICIT Y, GAS, STEAM AND AIR CONDITIONING SUPPLY</t>
  </si>
  <si>
    <t>E</t>
  </si>
  <si>
    <t>WATER SUPPLY;SEWERAGE, WASTE MANAGEMENT AND REMEDIATION ACTIVITIES</t>
  </si>
  <si>
    <t>Water collection, treatment and supply</t>
  </si>
  <si>
    <t>Sewerage</t>
  </si>
  <si>
    <t>Waste collection, treatment and disposal activities; materials recovery</t>
  </si>
  <si>
    <t>Specialised construction activities</t>
  </si>
  <si>
    <t>Motion picture, video and television programme production, sound recording and music publishing activities</t>
  </si>
  <si>
    <t>Telecommunications</t>
  </si>
  <si>
    <t>Travel agency, tour operator reservation service and related activities</t>
  </si>
  <si>
    <t>Other personal service activities</t>
  </si>
  <si>
    <t>LOCAL GOVERNMENT TOTAL</t>
  </si>
  <si>
    <t>PUBLIC ADMINISTRATION AND DEFENCE; COMPULSORY SOCIAL SECURITY</t>
  </si>
  <si>
    <t>Compulsory social security activities</t>
  </si>
  <si>
    <t>SOCIAL SECURITY FUND TOTAL</t>
  </si>
  <si>
    <t>TOTAL</t>
  </si>
  <si>
    <t>GENERAL GOVERNMENT TOTAL</t>
  </si>
  <si>
    <t>Please provide an exhaustive list of units separately for each subsector split by NACE codes (except for large groups of small units,  having the same characteristics/nature (e.g. municipalities, schools, universities, hospitals, NPIs - see below)</t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</si>
  <si>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</si>
  <si>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</si>
  <si>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</si>
  <si>
    <t>Fund management activities</t>
  </si>
  <si>
    <t>Number of units in GG sector</t>
  </si>
  <si>
    <t>Diff</t>
  </si>
  <si>
    <t>The State</t>
  </si>
  <si>
    <t>Other</t>
  </si>
  <si>
    <t>S.1312</t>
  </si>
  <si>
    <t>Main units</t>
  </si>
  <si>
    <t>-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</si>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</sst>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002060"/>
      <name val="Calibri"/>
      <family val="2"/>
      <charset val="186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1"/>
      <color theme="4" tint="0.39997558519241921"/>
      <name val="Calibri"/>
      <family val="2"/>
      <charset val="186"/>
      <scheme val="minor"/>
    </font>
    <font>
      <sz val="11"/>
      <color theme="3" tint="0.39997558519241921"/>
      <name val="Calibri"/>
      <family val="2"/>
      <charset val="186"/>
      <scheme val="minor"/>
    </font>
    <font>
      <b/>
      <sz val="11"/>
      <name val="Times New Roman"/>
      <family val="1"/>
    </font>
    <font>
      <sz val="11"/>
      <color theme="9" tint="0.3999755851924192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theme="1"/>
      <name val="Arial"/>
      <family val="2"/>
    </font>
    <font>
      <b/>
      <sz val="10"/>
      <color rgb="FF002060"/>
      <name val="Arial"/>
      <family val="2"/>
      <charset val="186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1"/>
      <color theme="3" tint="0.59999389629810485"/>
      <name val="Calibri"/>
      <family val="2"/>
      <charset val="186"/>
      <scheme val="minor"/>
    </font>
    <font>
      <b/>
      <sz val="12"/>
      <color rgb="FF00206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rgb="FF00206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4" fillId="0" borderId="0"/>
  </cellStyleXfs>
  <cellXfs count="163">
    <xf numFmtId="0" fontId="0" fillId="0" borderId="0" xfId="0"/>
    <xf numFmtId="0" fontId="1" fillId="0" borderId="0" xfId="0" applyFont="1"/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2" xfId="0" applyFont="1" applyBorder="1"/>
    <xf numFmtId="0" fontId="6" fillId="0" borderId="10" xfId="0" applyFont="1" applyBorder="1"/>
    <xf numFmtId="0" fontId="3" fillId="0" borderId="10" xfId="0" applyFont="1" applyBorder="1"/>
    <xf numFmtId="0" fontId="3" fillId="0" borderId="9" xfId="0" applyFont="1" applyBorder="1" applyAlignment="1">
      <alignment wrapText="1"/>
    </xf>
    <xf numFmtId="0" fontId="2" fillId="0" borderId="9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7" fillId="0" borderId="10" xfId="0" applyFont="1" applyBorder="1"/>
    <xf numFmtId="0" fontId="2" fillId="0" borderId="10" xfId="0" applyFont="1" applyBorder="1"/>
    <xf numFmtId="0" fontId="7" fillId="0" borderId="2" xfId="0" applyFont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/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7" fillId="3" borderId="2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14" xfId="0" applyFont="1" applyBorder="1"/>
    <xf numFmtId="0" fontId="19" fillId="0" borderId="14" xfId="0" applyFont="1" applyBorder="1" applyProtection="1">
      <protection locked="0"/>
    </xf>
    <xf numFmtId="2" fontId="19" fillId="0" borderId="15" xfId="0" applyNumberFormat="1" applyFont="1" applyBorder="1" applyAlignment="1" applyProtection="1">
      <alignment wrapText="1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17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0" fillId="0" borderId="18" xfId="0" applyBorder="1" applyProtection="1">
      <protection locked="0"/>
    </xf>
    <xf numFmtId="1" fontId="0" fillId="5" borderId="18" xfId="0" applyNumberFormat="1" applyFill="1" applyBorder="1" applyAlignment="1">
      <alignment horizontal="center"/>
    </xf>
    <xf numFmtId="1" fontId="23" fillId="5" borderId="5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left"/>
    </xf>
    <xf numFmtId="0" fontId="23" fillId="5" borderId="0" xfId="0" applyFont="1" applyFill="1" applyAlignment="1">
      <alignment horizontal="right"/>
    </xf>
    <xf numFmtId="0" fontId="23" fillId="5" borderId="3" xfId="0" applyFont="1" applyFill="1" applyBorder="1" applyAlignment="1">
      <alignment horizontal="right"/>
    </xf>
    <xf numFmtId="0" fontId="23" fillId="5" borderId="4" xfId="0" applyFont="1" applyFill="1" applyBorder="1" applyAlignment="1">
      <alignment horizontal="right"/>
    </xf>
    <xf numFmtId="0" fontId="24" fillId="5" borderId="19" xfId="0" applyFont="1" applyFill="1" applyBorder="1" applyAlignment="1">
      <alignment horizontal="right"/>
    </xf>
    <xf numFmtId="0" fontId="23" fillId="5" borderId="19" xfId="0" applyFont="1" applyFill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17" fillId="0" borderId="3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25" fillId="0" borderId="19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24" fillId="5" borderId="3" xfId="0" applyFont="1" applyFill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left" wrapText="1"/>
    </xf>
    <xf numFmtId="1" fontId="0" fillId="0" borderId="0" xfId="0" applyNumberFormat="1" applyAlignment="1">
      <alignment horizontal="right" wrapText="1"/>
    </xf>
    <xf numFmtId="1" fontId="0" fillId="0" borderId="3" xfId="0" applyNumberFormat="1" applyBorder="1" applyAlignment="1">
      <alignment horizontal="right" wrapText="1"/>
    </xf>
    <xf numFmtId="1" fontId="0" fillId="0" borderId="4" xfId="0" applyNumberFormat="1" applyBorder="1" applyAlignment="1">
      <alignment horizontal="right" wrapText="1"/>
    </xf>
    <xf numFmtId="0" fontId="23" fillId="5" borderId="3" xfId="0" applyFont="1" applyFill="1" applyBorder="1" applyAlignment="1">
      <alignment horizontal="left" wrapText="1"/>
    </xf>
    <xf numFmtId="1" fontId="23" fillId="5" borderId="0" xfId="0" applyNumberFormat="1" applyFont="1" applyFill="1" applyAlignment="1">
      <alignment horizontal="right"/>
    </xf>
    <xf numFmtId="1" fontId="23" fillId="5" borderId="3" xfId="0" applyNumberFormat="1" applyFont="1" applyFill="1" applyBorder="1" applyAlignment="1">
      <alignment horizontal="right"/>
    </xf>
    <xf numFmtId="1" fontId="23" fillId="5" borderId="4" xfId="0" applyNumberFormat="1" applyFont="1" applyFill="1" applyBorder="1" applyAlignment="1">
      <alignment horizontal="right"/>
    </xf>
    <xf numFmtId="0" fontId="21" fillId="5" borderId="3" xfId="0" applyFont="1" applyFill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0" fontId="23" fillId="5" borderId="3" xfId="0" applyFont="1" applyFill="1" applyBorder="1" applyAlignment="1">
      <alignment horizontal="right" wrapText="1"/>
    </xf>
    <xf numFmtId="1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" fontId="23" fillId="0" borderId="0" xfId="0" applyNumberFormat="1" applyFont="1" applyAlignment="1">
      <alignment horizontal="right"/>
    </xf>
    <xf numFmtId="1" fontId="23" fillId="0" borderId="3" xfId="0" applyNumberFormat="1" applyFont="1" applyBorder="1" applyAlignment="1">
      <alignment horizontal="right"/>
    </xf>
    <xf numFmtId="1" fontId="23" fillId="0" borderId="4" xfId="0" applyNumberFormat="1" applyFont="1" applyBorder="1" applyAlignment="1">
      <alignment horizontal="right"/>
    </xf>
    <xf numFmtId="1" fontId="23" fillId="5" borderId="18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6" fillId="6" borderId="18" xfId="0" applyFont="1" applyFill="1" applyBorder="1" applyAlignment="1" applyProtection="1">
      <alignment horizontal="center"/>
      <protection locked="0"/>
    </xf>
    <xf numFmtId="0" fontId="26" fillId="6" borderId="5" xfId="0" applyFont="1" applyFill="1" applyBorder="1" applyProtection="1">
      <protection locked="0"/>
    </xf>
    <xf numFmtId="0" fontId="26" fillId="6" borderId="3" xfId="0" applyFont="1" applyFill="1" applyBorder="1" applyAlignment="1" applyProtection="1">
      <alignment horizontal="left"/>
      <protection locked="0"/>
    </xf>
    <xf numFmtId="1" fontId="26" fillId="6" borderId="0" xfId="0" applyNumberFormat="1" applyFont="1" applyFill="1" applyProtection="1">
      <protection locked="0"/>
    </xf>
    <xf numFmtId="0" fontId="5" fillId="0" borderId="3" xfId="1" applyBorder="1" applyAlignment="1">
      <alignment horizontal="left" wrapText="1"/>
    </xf>
    <xf numFmtId="0" fontId="5" fillId="0" borderId="0" xfId="1" applyAlignment="1">
      <alignment horizontal="right"/>
    </xf>
    <xf numFmtId="0" fontId="5" fillId="0" borderId="3" xfId="1" applyBorder="1" applyAlignment="1">
      <alignment horizontal="right"/>
    </xf>
    <xf numFmtId="0" fontId="5" fillId="0" borderId="4" xfId="1" applyBorder="1" applyAlignment="1">
      <alignment horizontal="right"/>
    </xf>
    <xf numFmtId="1" fontId="23" fillId="5" borderId="20" xfId="0" applyNumberFormat="1" applyFont="1" applyFill="1" applyBorder="1" applyAlignment="1">
      <alignment horizontal="right"/>
    </xf>
    <xf numFmtId="0" fontId="23" fillId="5" borderId="20" xfId="0" applyFont="1" applyFill="1" applyBorder="1" applyAlignment="1">
      <alignment horizontal="right"/>
    </xf>
    <xf numFmtId="1" fontId="0" fillId="0" borderId="3" xfId="0" quotePrefix="1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wrapText="1"/>
    </xf>
    <xf numFmtId="1" fontId="4" fillId="0" borderId="0" xfId="0" applyNumberFormat="1" applyFont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9" fillId="6" borderId="18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horizontal="left"/>
      <protection locked="0"/>
    </xf>
    <xf numFmtId="1" fontId="27" fillId="6" borderId="0" xfId="0" applyNumberFormat="1" applyFont="1" applyFill="1" applyProtection="1"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8" fillId="6" borderId="18" xfId="0" applyFont="1" applyFill="1" applyBorder="1" applyAlignment="1" applyProtection="1">
      <alignment horizontal="center"/>
      <protection locked="0"/>
    </xf>
    <xf numFmtId="0" fontId="28" fillId="6" borderId="5" xfId="0" applyFont="1" applyFill="1" applyBorder="1" applyProtection="1">
      <protection locked="0"/>
    </xf>
    <xf numFmtId="0" fontId="28" fillId="6" borderId="3" xfId="0" applyFont="1" applyFill="1" applyBorder="1" applyAlignment="1" applyProtection="1">
      <alignment horizontal="left"/>
      <protection locked="0"/>
    </xf>
    <xf numFmtId="1" fontId="28" fillId="6" borderId="0" xfId="0" applyNumberFormat="1" applyFont="1" applyFill="1" applyProtection="1">
      <protection locked="0"/>
    </xf>
    <xf numFmtId="1" fontId="28" fillId="6" borderId="3" xfId="0" applyNumberFormat="1" applyFont="1" applyFill="1" applyBorder="1" applyProtection="1">
      <protection locked="0"/>
    </xf>
    <xf numFmtId="1" fontId="28" fillId="6" borderId="4" xfId="0" applyNumberFormat="1" applyFont="1" applyFill="1" applyBorder="1" applyProtection="1">
      <protection locked="0"/>
    </xf>
    <xf numFmtId="0" fontId="28" fillId="6" borderId="4" xfId="0" applyFont="1" applyFill="1" applyBorder="1" applyProtection="1">
      <protection locked="0"/>
    </xf>
    <xf numFmtId="0" fontId="28" fillId="6" borderId="3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29" fillId="6" borderId="3" xfId="0" applyFont="1" applyFill="1" applyBorder="1" applyProtection="1">
      <protection locked="0"/>
    </xf>
    <xf numFmtId="0" fontId="28" fillId="6" borderId="19" xfId="0" applyFont="1" applyFill="1" applyBorder="1" applyProtection="1">
      <protection locked="0"/>
    </xf>
    <xf numFmtId="0" fontId="29" fillId="6" borderId="19" xfId="0" applyFont="1" applyFill="1" applyBorder="1" applyProtection="1">
      <protection locked="0"/>
    </xf>
    <xf numFmtId="0" fontId="28" fillId="7" borderId="21" xfId="0" applyFont="1" applyFill="1" applyBorder="1" applyAlignment="1" applyProtection="1">
      <alignment horizontal="center" wrapText="1"/>
      <protection locked="0"/>
    </xf>
    <xf numFmtId="0" fontId="28" fillId="7" borderId="22" xfId="0" applyFont="1" applyFill="1" applyBorder="1" applyAlignment="1" applyProtection="1">
      <alignment wrapText="1"/>
      <protection locked="0"/>
    </xf>
    <xf numFmtId="0" fontId="28" fillId="7" borderId="23" xfId="0" applyFont="1" applyFill="1" applyBorder="1" applyAlignment="1" applyProtection="1">
      <alignment horizontal="left" wrapText="1"/>
      <protection locked="0"/>
    </xf>
    <xf numFmtId="1" fontId="28" fillId="7" borderId="24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23" fillId="0" borderId="0" xfId="0" applyFont="1"/>
    <xf numFmtId="0" fontId="0" fillId="0" borderId="25" xfId="0" applyBorder="1"/>
    <xf numFmtId="0" fontId="0" fillId="0" borderId="26" xfId="0" applyBorder="1"/>
    <xf numFmtId="0" fontId="23" fillId="0" borderId="28" xfId="0" applyFont="1" applyBorder="1" applyAlignment="1">
      <alignment horizontal="center"/>
    </xf>
    <xf numFmtId="0" fontId="23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30" xfId="0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/>
    <xf numFmtId="0" fontId="23" fillId="0" borderId="32" xfId="0" applyFont="1" applyBorder="1"/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23" fillId="0" borderId="29" xfId="0" applyFont="1" applyBorder="1" applyAlignment="1">
      <alignment horizontal="left"/>
    </xf>
    <xf numFmtId="49" fontId="23" fillId="0" borderId="26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0" fontId="30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Standaard_Blad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9279-6C2A-43BE-85BC-6AAEA6EF1B7D}">
  <dimension ref="B3:F16"/>
  <sheetViews>
    <sheetView tabSelected="1" workbookViewId="0">
      <selection activeCell="H12" sqref="H12"/>
    </sheetView>
  </sheetViews>
  <sheetFormatPr defaultRowHeight="14.5" x14ac:dyDescent="0.35"/>
  <cols>
    <col min="3" max="3" width="11.36328125" customWidth="1"/>
  </cols>
  <sheetData>
    <row r="3" spans="2:6" x14ac:dyDescent="0.35">
      <c r="C3" s="143" t="s">
        <v>150</v>
      </c>
    </row>
    <row r="4" spans="2:6" ht="15" thickBot="1" x14ac:dyDescent="0.4"/>
    <row r="5" spans="2:6" x14ac:dyDescent="0.35">
      <c r="B5" s="144"/>
      <c r="C5" s="145"/>
      <c r="D5" s="159" t="s">
        <v>157</v>
      </c>
      <c r="E5" s="160" t="s">
        <v>158</v>
      </c>
      <c r="F5" s="146" t="s">
        <v>151</v>
      </c>
    </row>
    <row r="6" spans="2:6" x14ac:dyDescent="0.35">
      <c r="B6" s="158" t="s">
        <v>2</v>
      </c>
      <c r="C6" s="147" t="s">
        <v>152</v>
      </c>
      <c r="D6" s="148">
        <v>228</v>
      </c>
      <c r="E6" s="149">
        <v>227</v>
      </c>
      <c r="F6" s="150">
        <f>E6-D6</f>
        <v>-1</v>
      </c>
    </row>
    <row r="7" spans="2:6" x14ac:dyDescent="0.35">
      <c r="B7" s="158"/>
      <c r="C7" s="147" t="s">
        <v>153</v>
      </c>
      <c r="D7" s="148">
        <v>57</v>
      </c>
      <c r="E7" s="149">
        <v>57</v>
      </c>
      <c r="F7" s="150">
        <f t="shared" ref="F7:F15" si="0">E7-D7</f>
        <v>0</v>
      </c>
    </row>
    <row r="8" spans="2:6" x14ac:dyDescent="0.35">
      <c r="B8" s="158"/>
      <c r="C8" s="147"/>
      <c r="D8" s="148"/>
      <c r="E8" s="148"/>
      <c r="F8" s="150"/>
    </row>
    <row r="9" spans="2:6" x14ac:dyDescent="0.35">
      <c r="B9" s="158" t="s">
        <v>154</v>
      </c>
      <c r="C9" s="147" t="s">
        <v>155</v>
      </c>
      <c r="D9" s="151" t="s">
        <v>156</v>
      </c>
      <c r="E9" s="151" t="s">
        <v>156</v>
      </c>
      <c r="F9" s="153" t="s">
        <v>156</v>
      </c>
    </row>
    <row r="10" spans="2:6" x14ac:dyDescent="0.35">
      <c r="B10" s="158"/>
      <c r="C10" s="147" t="s">
        <v>153</v>
      </c>
      <c r="D10" s="151" t="s">
        <v>156</v>
      </c>
      <c r="E10" s="151" t="s">
        <v>156</v>
      </c>
      <c r="F10" s="153" t="s">
        <v>156</v>
      </c>
    </row>
    <row r="11" spans="2:6" x14ac:dyDescent="0.35">
      <c r="B11" s="158"/>
      <c r="C11" s="148"/>
      <c r="D11" s="152"/>
      <c r="E11" s="152"/>
      <c r="F11" s="150"/>
    </row>
    <row r="12" spans="2:6" x14ac:dyDescent="0.35">
      <c r="B12" s="158" t="s">
        <v>3</v>
      </c>
      <c r="C12" s="147" t="s">
        <v>155</v>
      </c>
      <c r="D12" s="152">
        <v>326</v>
      </c>
      <c r="E12" s="152">
        <v>312</v>
      </c>
      <c r="F12" s="150">
        <f t="shared" si="0"/>
        <v>-14</v>
      </c>
    </row>
    <row r="13" spans="2:6" x14ac:dyDescent="0.35">
      <c r="B13" s="158"/>
      <c r="C13" s="147" t="s">
        <v>153</v>
      </c>
      <c r="D13" s="152">
        <v>86</v>
      </c>
      <c r="E13" s="152">
        <v>85</v>
      </c>
      <c r="F13" s="150">
        <f t="shared" si="0"/>
        <v>-1</v>
      </c>
    </row>
    <row r="14" spans="2:6" x14ac:dyDescent="0.35">
      <c r="B14" s="158"/>
      <c r="C14" s="148"/>
      <c r="D14" s="152"/>
      <c r="E14" s="152"/>
      <c r="F14" s="150"/>
    </row>
    <row r="15" spans="2:6" x14ac:dyDescent="0.35">
      <c r="B15" s="158" t="s">
        <v>4</v>
      </c>
      <c r="C15" s="147" t="s">
        <v>155</v>
      </c>
      <c r="D15" s="152">
        <v>1</v>
      </c>
      <c r="E15" s="152">
        <v>1</v>
      </c>
      <c r="F15" s="150">
        <f t="shared" si="0"/>
        <v>0</v>
      </c>
    </row>
    <row r="16" spans="2:6" ht="15" thickBot="1" x14ac:dyDescent="0.4">
      <c r="B16" s="154"/>
      <c r="C16" s="155" t="s">
        <v>153</v>
      </c>
      <c r="D16" s="156" t="s">
        <v>156</v>
      </c>
      <c r="E16" s="156" t="s">
        <v>156</v>
      </c>
      <c r="F16" s="157" t="s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092C-2F2E-47E8-8CC3-4BAD04BF132C}">
  <dimension ref="B1:R21"/>
  <sheetViews>
    <sheetView zoomScaleNormal="100" workbookViewId="0">
      <pane xSplit="4" ySplit="4" topLeftCell="E10" activePane="bottomRight" state="frozen"/>
      <selection pane="topRight" activeCell="E1" sqref="E1"/>
      <selection pane="bottomLeft" activeCell="A5" sqref="A5"/>
      <selection pane="bottomRight" activeCell="U17" sqref="U17"/>
    </sheetView>
  </sheetViews>
  <sheetFormatPr defaultColWidth="8.81640625" defaultRowHeight="14.5" x14ac:dyDescent="0.35"/>
  <cols>
    <col min="1" max="1" width="2.90625" customWidth="1"/>
    <col min="2" max="2" width="34.81640625" customWidth="1"/>
    <col min="3" max="3" width="10.81640625" customWidth="1"/>
    <col min="4" max="4" width="9.81640625" customWidth="1"/>
    <col min="5" max="5" width="9.81640625" hidden="1" customWidth="1"/>
    <col min="6" max="6" width="10.54296875" hidden="1" customWidth="1"/>
    <col min="7" max="7" width="9.1796875" hidden="1" customWidth="1"/>
    <col min="8" max="8" width="13.453125" hidden="1" customWidth="1"/>
    <col min="9" max="11" width="10.81640625" hidden="1" customWidth="1"/>
    <col min="12" max="12" width="11.453125" hidden="1" customWidth="1"/>
    <col min="13" max="13" width="13.81640625" hidden="1" customWidth="1"/>
    <col min="14" max="14" width="12.36328125" hidden="1" customWidth="1"/>
    <col min="15" max="15" width="12.1796875" customWidth="1"/>
    <col min="16" max="16" width="14.1796875" customWidth="1"/>
    <col min="17" max="17" width="14.7265625" customWidth="1"/>
    <col min="18" max="18" width="14.453125" customWidth="1"/>
  </cols>
  <sheetData>
    <row r="1" spans="2:18" ht="20" x14ac:dyDescent="0.4">
      <c r="B1" s="4" t="s">
        <v>5</v>
      </c>
    </row>
    <row r="2" spans="2:18" ht="15.5" x14ac:dyDescent="0.35">
      <c r="B2" s="142" t="s">
        <v>6</v>
      </c>
      <c r="C2" s="142"/>
      <c r="D2" s="142"/>
      <c r="E2" s="142"/>
      <c r="F2" s="142"/>
      <c r="G2" s="142"/>
      <c r="H2" s="142"/>
      <c r="I2" s="142"/>
      <c r="J2" s="5"/>
    </row>
    <row r="3" spans="2:18" ht="15" thickBot="1" x14ac:dyDescent="0.4"/>
    <row r="4" spans="2:18" ht="39.5" thickTop="1" x14ac:dyDescent="0.35">
      <c r="B4" s="6" t="s">
        <v>1</v>
      </c>
      <c r="C4" s="7" t="s">
        <v>7</v>
      </c>
      <c r="D4" s="8" t="s">
        <v>8</v>
      </c>
      <c r="E4" s="9">
        <v>40543</v>
      </c>
      <c r="F4" s="9">
        <v>40908</v>
      </c>
      <c r="G4" s="9" t="s">
        <v>9</v>
      </c>
      <c r="H4" s="9">
        <v>41639</v>
      </c>
      <c r="I4" s="9" t="s">
        <v>10</v>
      </c>
      <c r="J4" s="9" t="s">
        <v>11</v>
      </c>
      <c r="K4" s="9" t="s">
        <v>12</v>
      </c>
      <c r="L4" s="9">
        <v>43100</v>
      </c>
      <c r="M4" s="10">
        <v>43465</v>
      </c>
      <c r="N4" s="10">
        <v>43830</v>
      </c>
      <c r="O4" s="10">
        <v>44196</v>
      </c>
      <c r="P4" s="10">
        <v>44561</v>
      </c>
      <c r="Q4" s="10">
        <v>44926</v>
      </c>
      <c r="R4" s="10">
        <v>45291</v>
      </c>
    </row>
    <row r="5" spans="2:18" x14ac:dyDescent="0.35">
      <c r="B5" s="11" t="s">
        <v>13</v>
      </c>
      <c r="C5" s="12" t="s">
        <v>14</v>
      </c>
      <c r="D5" s="3" t="s">
        <v>2</v>
      </c>
      <c r="E5" s="12">
        <v>27</v>
      </c>
      <c r="F5" s="12">
        <v>27</v>
      </c>
      <c r="G5" s="12">
        <v>27</v>
      </c>
      <c r="H5" s="12">
        <v>27</v>
      </c>
      <c r="I5" s="2">
        <v>27</v>
      </c>
      <c r="J5" s="12">
        <v>27</v>
      </c>
      <c r="K5" s="12">
        <v>27</v>
      </c>
      <c r="L5" s="12">
        <v>27</v>
      </c>
      <c r="M5" s="13">
        <v>27</v>
      </c>
      <c r="N5" s="13">
        <v>27</v>
      </c>
      <c r="O5" s="14">
        <v>27</v>
      </c>
      <c r="P5" s="14">
        <v>28</v>
      </c>
      <c r="Q5" s="14">
        <v>27</v>
      </c>
      <c r="R5" s="14">
        <v>28</v>
      </c>
    </row>
    <row r="6" spans="2:18" ht="26.5" x14ac:dyDescent="0.35">
      <c r="B6" s="15" t="s">
        <v>15</v>
      </c>
      <c r="C6" s="12" t="s">
        <v>16</v>
      </c>
      <c r="D6" s="3" t="s">
        <v>2</v>
      </c>
      <c r="E6" s="12">
        <v>235</v>
      </c>
      <c r="F6" s="12">
        <v>209</v>
      </c>
      <c r="G6" s="12">
        <v>184</v>
      </c>
      <c r="H6" s="12">
        <v>169</v>
      </c>
      <c r="I6" s="2">
        <v>164</v>
      </c>
      <c r="J6" s="12">
        <v>154</v>
      </c>
      <c r="K6" s="12">
        <v>148</v>
      </c>
      <c r="L6" s="12">
        <v>146</v>
      </c>
      <c r="M6" s="13">
        <v>145</v>
      </c>
      <c r="N6" s="14">
        <v>143</v>
      </c>
      <c r="O6" s="13">
        <v>140</v>
      </c>
      <c r="P6" s="13">
        <v>141</v>
      </c>
      <c r="Q6" s="14">
        <v>144</v>
      </c>
      <c r="R6" s="14">
        <v>142</v>
      </c>
    </row>
    <row r="7" spans="2:18" x14ac:dyDescent="0.35">
      <c r="B7" s="11" t="s">
        <v>17</v>
      </c>
      <c r="C7" s="12" t="s">
        <v>18</v>
      </c>
      <c r="D7" s="3" t="s">
        <v>2</v>
      </c>
      <c r="E7" s="12">
        <v>4</v>
      </c>
      <c r="F7" s="12">
        <v>4</v>
      </c>
      <c r="G7" s="12">
        <v>4</v>
      </c>
      <c r="H7" s="12">
        <v>5</v>
      </c>
      <c r="I7" s="2">
        <v>5</v>
      </c>
      <c r="J7" s="12">
        <v>5</v>
      </c>
      <c r="K7" s="12">
        <v>6</v>
      </c>
      <c r="L7" s="12">
        <v>6</v>
      </c>
      <c r="M7" s="14">
        <v>7</v>
      </c>
      <c r="N7" s="14">
        <v>7</v>
      </c>
      <c r="O7" s="14">
        <v>7</v>
      </c>
      <c r="P7" s="14">
        <v>7</v>
      </c>
      <c r="Q7" s="14">
        <v>7</v>
      </c>
      <c r="R7" s="14">
        <v>7</v>
      </c>
    </row>
    <row r="8" spans="2:18" x14ac:dyDescent="0.35">
      <c r="B8" s="11" t="s">
        <v>19</v>
      </c>
      <c r="C8" s="12" t="s">
        <v>20</v>
      </c>
      <c r="D8" s="3" t="s">
        <v>2</v>
      </c>
      <c r="E8" s="12">
        <v>53</v>
      </c>
      <c r="F8" s="12">
        <v>53</v>
      </c>
      <c r="G8" s="12">
        <v>53</v>
      </c>
      <c r="H8" s="12">
        <v>54</v>
      </c>
      <c r="I8" s="2">
        <v>57</v>
      </c>
      <c r="J8" s="12">
        <v>59</v>
      </c>
      <c r="K8" s="12">
        <v>46</v>
      </c>
      <c r="L8" s="12">
        <v>45</v>
      </c>
      <c r="M8" s="13">
        <v>45</v>
      </c>
      <c r="N8" s="14">
        <v>48</v>
      </c>
      <c r="O8" s="13">
        <v>48</v>
      </c>
      <c r="P8" s="13">
        <v>47</v>
      </c>
      <c r="Q8" s="14">
        <v>48</v>
      </c>
      <c r="R8" s="14">
        <v>48</v>
      </c>
    </row>
    <row r="9" spans="2:18" x14ac:dyDescent="0.35">
      <c r="B9" s="11" t="s">
        <v>21</v>
      </c>
      <c r="C9" s="12" t="s">
        <v>22</v>
      </c>
      <c r="D9" s="3" t="s">
        <v>2</v>
      </c>
      <c r="E9" s="12">
        <v>2</v>
      </c>
      <c r="F9" s="12">
        <v>2</v>
      </c>
      <c r="G9" s="12">
        <v>2</v>
      </c>
      <c r="H9" s="12">
        <v>2</v>
      </c>
      <c r="I9" s="2">
        <v>2</v>
      </c>
      <c r="J9" s="12">
        <v>2</v>
      </c>
      <c r="K9" s="12">
        <v>2</v>
      </c>
      <c r="L9" s="12">
        <v>2</v>
      </c>
      <c r="M9" s="13">
        <v>2</v>
      </c>
      <c r="N9" s="14">
        <v>2</v>
      </c>
      <c r="O9" s="14">
        <v>2</v>
      </c>
      <c r="P9" s="14">
        <v>2</v>
      </c>
      <c r="Q9" s="14">
        <v>2</v>
      </c>
      <c r="R9" s="14">
        <v>2</v>
      </c>
    </row>
    <row r="10" spans="2:18" x14ac:dyDescent="0.35">
      <c r="B10" s="16" t="s">
        <v>23</v>
      </c>
      <c r="C10" s="17" t="s">
        <v>24</v>
      </c>
      <c r="D10" s="18" t="s">
        <v>2</v>
      </c>
      <c r="E10" s="17">
        <f t="shared" ref="E10:R10" si="0">SUM(E5:E9)</f>
        <v>321</v>
      </c>
      <c r="F10" s="17">
        <f t="shared" si="0"/>
        <v>295</v>
      </c>
      <c r="G10" s="17">
        <f t="shared" si="0"/>
        <v>270</v>
      </c>
      <c r="H10" s="17">
        <f t="shared" si="0"/>
        <v>257</v>
      </c>
      <c r="I10" s="17">
        <f t="shared" si="0"/>
        <v>255</v>
      </c>
      <c r="J10" s="17">
        <f t="shared" si="0"/>
        <v>247</v>
      </c>
      <c r="K10" s="17">
        <f t="shared" si="0"/>
        <v>229</v>
      </c>
      <c r="L10" s="17">
        <f t="shared" si="0"/>
        <v>226</v>
      </c>
      <c r="M10" s="19">
        <f t="shared" si="0"/>
        <v>226</v>
      </c>
      <c r="N10" s="20">
        <f t="shared" si="0"/>
        <v>227</v>
      </c>
      <c r="O10" s="20">
        <f t="shared" si="0"/>
        <v>224</v>
      </c>
      <c r="P10" s="20">
        <f t="shared" si="0"/>
        <v>225</v>
      </c>
      <c r="Q10" s="20">
        <f t="shared" si="0"/>
        <v>228</v>
      </c>
      <c r="R10" s="20">
        <f t="shared" si="0"/>
        <v>227</v>
      </c>
    </row>
    <row r="11" spans="2:18" x14ac:dyDescent="0.35">
      <c r="B11" s="16" t="s">
        <v>42</v>
      </c>
      <c r="C11" s="12" t="s">
        <v>22</v>
      </c>
      <c r="D11" s="18" t="s">
        <v>2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</row>
    <row r="12" spans="2:18" s="1" customFormat="1" x14ac:dyDescent="0.35">
      <c r="B12" s="16" t="s">
        <v>25</v>
      </c>
      <c r="C12" s="17" t="s">
        <v>26</v>
      </c>
      <c r="D12" s="18" t="s">
        <v>2</v>
      </c>
      <c r="E12" s="17">
        <v>39</v>
      </c>
      <c r="F12" s="17">
        <v>39</v>
      </c>
      <c r="G12" s="17">
        <v>41</v>
      </c>
      <c r="H12" s="17">
        <v>45</v>
      </c>
      <c r="I12" s="21">
        <v>50</v>
      </c>
      <c r="J12" s="17">
        <v>49</v>
      </c>
      <c r="K12" s="17">
        <v>49</v>
      </c>
      <c r="L12" s="17">
        <v>52</v>
      </c>
      <c r="M12" s="19">
        <v>52</v>
      </c>
      <c r="N12" s="20">
        <f>52+7</f>
        <v>59</v>
      </c>
      <c r="O12" s="20">
        <v>57</v>
      </c>
      <c r="P12" s="20">
        <v>56</v>
      </c>
      <c r="Q12" s="20">
        <v>56</v>
      </c>
      <c r="R12" s="20">
        <v>56</v>
      </c>
    </row>
    <row r="13" spans="2:18" x14ac:dyDescent="0.35">
      <c r="B13" s="22" t="s">
        <v>27</v>
      </c>
      <c r="C13" s="23" t="s">
        <v>24</v>
      </c>
      <c r="D13" s="24" t="s">
        <v>2</v>
      </c>
      <c r="E13" s="23">
        <f>E10+E11+E12</f>
        <v>361</v>
      </c>
      <c r="F13" s="23">
        <f t="shared" ref="F13:R13" si="1">F10+F11+F12</f>
        <v>335</v>
      </c>
      <c r="G13" s="23">
        <f t="shared" si="1"/>
        <v>312</v>
      </c>
      <c r="H13" s="23">
        <f t="shared" si="1"/>
        <v>303</v>
      </c>
      <c r="I13" s="23">
        <f t="shared" si="1"/>
        <v>306</v>
      </c>
      <c r="J13" s="23">
        <f t="shared" si="1"/>
        <v>297</v>
      </c>
      <c r="K13" s="23">
        <f t="shared" si="1"/>
        <v>279</v>
      </c>
      <c r="L13" s="23">
        <f t="shared" si="1"/>
        <v>279</v>
      </c>
      <c r="M13" s="23">
        <f t="shared" si="1"/>
        <v>279</v>
      </c>
      <c r="N13" s="23">
        <f t="shared" si="1"/>
        <v>287</v>
      </c>
      <c r="O13" s="23">
        <f t="shared" si="1"/>
        <v>282</v>
      </c>
      <c r="P13" s="23">
        <f t="shared" si="1"/>
        <v>282</v>
      </c>
      <c r="Q13" s="23">
        <f t="shared" si="1"/>
        <v>285</v>
      </c>
      <c r="R13" s="23">
        <f t="shared" si="1"/>
        <v>284</v>
      </c>
    </row>
    <row r="14" spans="2:18" x14ac:dyDescent="0.35">
      <c r="B14" s="11" t="s">
        <v>28</v>
      </c>
      <c r="C14" s="12" t="s">
        <v>29</v>
      </c>
      <c r="D14" s="3" t="s">
        <v>3</v>
      </c>
      <c r="E14" s="12">
        <v>120</v>
      </c>
      <c r="F14" s="12">
        <v>121</v>
      </c>
      <c r="G14" s="12">
        <v>121</v>
      </c>
      <c r="H14" s="12">
        <v>121</v>
      </c>
      <c r="I14" s="2">
        <v>122</v>
      </c>
      <c r="J14" s="12">
        <v>121</v>
      </c>
      <c r="K14" s="12">
        <v>121</v>
      </c>
      <c r="L14" s="12">
        <v>122</v>
      </c>
      <c r="M14" s="14">
        <v>119</v>
      </c>
      <c r="N14" s="14">
        <v>119</v>
      </c>
      <c r="O14" s="14">
        <v>119</v>
      </c>
      <c r="P14" s="14">
        <v>43</v>
      </c>
      <c r="Q14" s="14">
        <v>43</v>
      </c>
      <c r="R14" s="14">
        <v>43</v>
      </c>
    </row>
    <row r="15" spans="2:18" ht="26" x14ac:dyDescent="0.35">
      <c r="B15" s="11" t="s">
        <v>30</v>
      </c>
      <c r="C15" s="26" t="s">
        <v>31</v>
      </c>
      <c r="D15" s="3" t="s">
        <v>3</v>
      </c>
      <c r="E15" s="12">
        <v>822</v>
      </c>
      <c r="F15" s="12">
        <v>778</v>
      </c>
      <c r="G15" s="12">
        <v>775</v>
      </c>
      <c r="H15" s="12">
        <v>766</v>
      </c>
      <c r="I15" s="2">
        <v>750</v>
      </c>
      <c r="J15" s="12">
        <v>724</v>
      </c>
      <c r="K15" s="12">
        <v>711</v>
      </c>
      <c r="L15" s="12">
        <v>661</v>
      </c>
      <c r="M15" s="14">
        <f>591+1</f>
        <v>592</v>
      </c>
      <c r="N15" s="14">
        <v>518</v>
      </c>
      <c r="O15" s="14">
        <v>506</v>
      </c>
      <c r="P15" s="14">
        <v>468</v>
      </c>
      <c r="Q15" s="14">
        <f>282+1</f>
        <v>283</v>
      </c>
      <c r="R15" s="14">
        <f>268+1</f>
        <v>269</v>
      </c>
    </row>
    <row r="16" spans="2:18" x14ac:dyDescent="0.35">
      <c r="B16" s="16" t="s">
        <v>32</v>
      </c>
      <c r="C16" s="17" t="s">
        <v>33</v>
      </c>
      <c r="D16" s="18" t="s">
        <v>3</v>
      </c>
      <c r="E16" s="17">
        <f t="shared" ref="E16:Q16" si="2">E14+E15</f>
        <v>942</v>
      </c>
      <c r="F16" s="17">
        <f t="shared" si="2"/>
        <v>899</v>
      </c>
      <c r="G16" s="17">
        <f t="shared" si="2"/>
        <v>896</v>
      </c>
      <c r="H16" s="17">
        <f t="shared" si="2"/>
        <v>887</v>
      </c>
      <c r="I16" s="17">
        <f t="shared" si="2"/>
        <v>872</v>
      </c>
      <c r="J16" s="17">
        <f t="shared" si="2"/>
        <v>845</v>
      </c>
      <c r="K16" s="17">
        <f t="shared" si="2"/>
        <v>832</v>
      </c>
      <c r="L16" s="17">
        <f t="shared" si="2"/>
        <v>783</v>
      </c>
      <c r="M16" s="20">
        <f t="shared" si="2"/>
        <v>711</v>
      </c>
      <c r="N16" s="20">
        <f t="shared" si="2"/>
        <v>637</v>
      </c>
      <c r="O16" s="20">
        <f t="shared" si="2"/>
        <v>625</v>
      </c>
      <c r="P16" s="20">
        <f t="shared" si="2"/>
        <v>511</v>
      </c>
      <c r="Q16" s="20">
        <f t="shared" si="2"/>
        <v>326</v>
      </c>
      <c r="R16" s="20">
        <f t="shared" ref="R16" si="3">R14+R15</f>
        <v>312</v>
      </c>
    </row>
    <row r="17" spans="2:18" s="1" customFormat="1" ht="26.5" x14ac:dyDescent="0.35">
      <c r="B17" s="16" t="s">
        <v>34</v>
      </c>
      <c r="C17" s="27" t="s">
        <v>35</v>
      </c>
      <c r="D17" s="18" t="s">
        <v>3</v>
      </c>
      <c r="E17" s="17">
        <v>91</v>
      </c>
      <c r="F17" s="17">
        <v>94</v>
      </c>
      <c r="G17" s="17">
        <v>84</v>
      </c>
      <c r="H17" s="17">
        <v>84</v>
      </c>
      <c r="I17" s="21">
        <v>79</v>
      </c>
      <c r="J17" s="17">
        <v>79</v>
      </c>
      <c r="K17" s="17">
        <v>78</v>
      </c>
      <c r="L17" s="17">
        <v>79</v>
      </c>
      <c r="M17" s="20">
        <v>79</v>
      </c>
      <c r="N17" s="20">
        <f>78+12</f>
        <v>90</v>
      </c>
      <c r="O17" s="20">
        <f>78+12</f>
        <v>90</v>
      </c>
      <c r="P17" s="20">
        <v>88</v>
      </c>
      <c r="Q17" s="20">
        <v>86</v>
      </c>
      <c r="R17" s="20">
        <v>85</v>
      </c>
    </row>
    <row r="18" spans="2:18" x14ac:dyDescent="0.35">
      <c r="B18" s="22" t="s">
        <v>36</v>
      </c>
      <c r="C18" s="23" t="s">
        <v>33</v>
      </c>
      <c r="D18" s="24" t="s">
        <v>3</v>
      </c>
      <c r="E18" s="23">
        <f t="shared" ref="E18:Q18" si="4">E16+E17</f>
        <v>1033</v>
      </c>
      <c r="F18" s="23">
        <f t="shared" si="4"/>
        <v>993</v>
      </c>
      <c r="G18" s="23">
        <f t="shared" si="4"/>
        <v>980</v>
      </c>
      <c r="H18" s="23">
        <f t="shared" si="4"/>
        <v>971</v>
      </c>
      <c r="I18" s="23">
        <f t="shared" si="4"/>
        <v>951</v>
      </c>
      <c r="J18" s="23">
        <f t="shared" si="4"/>
        <v>924</v>
      </c>
      <c r="K18" s="23">
        <f t="shared" si="4"/>
        <v>910</v>
      </c>
      <c r="L18" s="23">
        <f t="shared" si="4"/>
        <v>862</v>
      </c>
      <c r="M18" s="25">
        <f t="shared" si="4"/>
        <v>790</v>
      </c>
      <c r="N18" s="25">
        <f t="shared" si="4"/>
        <v>727</v>
      </c>
      <c r="O18" s="25">
        <f t="shared" si="4"/>
        <v>715</v>
      </c>
      <c r="P18" s="25">
        <f t="shared" si="4"/>
        <v>599</v>
      </c>
      <c r="Q18" s="25">
        <f t="shared" si="4"/>
        <v>412</v>
      </c>
      <c r="R18" s="25">
        <f t="shared" ref="R18" si="5">R16+R17</f>
        <v>397</v>
      </c>
    </row>
    <row r="19" spans="2:18" x14ac:dyDescent="0.35">
      <c r="B19" s="22" t="s">
        <v>37</v>
      </c>
      <c r="C19" s="23" t="s">
        <v>38</v>
      </c>
      <c r="D19" s="24" t="s">
        <v>4</v>
      </c>
      <c r="E19" s="23">
        <v>1</v>
      </c>
      <c r="F19" s="23">
        <v>1</v>
      </c>
      <c r="G19" s="23">
        <v>1</v>
      </c>
      <c r="H19" s="23">
        <v>1</v>
      </c>
      <c r="I19" s="28">
        <v>1</v>
      </c>
      <c r="J19" s="23">
        <v>1</v>
      </c>
      <c r="K19" s="23">
        <v>1</v>
      </c>
      <c r="L19" s="23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</row>
    <row r="20" spans="2:18" ht="15" thickBot="1" x14ac:dyDescent="0.4">
      <c r="B20" s="29" t="s">
        <v>39</v>
      </c>
      <c r="C20" s="30" t="s">
        <v>40</v>
      </c>
      <c r="D20" s="31" t="s">
        <v>41</v>
      </c>
      <c r="E20" s="30">
        <f t="shared" ref="E20:Q20" si="6">E13+E18+E19</f>
        <v>1395</v>
      </c>
      <c r="F20" s="30">
        <f t="shared" si="6"/>
        <v>1329</v>
      </c>
      <c r="G20" s="30">
        <f t="shared" si="6"/>
        <v>1293</v>
      </c>
      <c r="H20" s="30">
        <f t="shared" si="6"/>
        <v>1275</v>
      </c>
      <c r="I20" s="30">
        <f t="shared" si="6"/>
        <v>1258</v>
      </c>
      <c r="J20" s="30">
        <f t="shared" si="6"/>
        <v>1222</v>
      </c>
      <c r="K20" s="30">
        <f t="shared" si="6"/>
        <v>1190</v>
      </c>
      <c r="L20" s="30">
        <f t="shared" si="6"/>
        <v>1142</v>
      </c>
      <c r="M20" s="32">
        <f t="shared" si="6"/>
        <v>1070</v>
      </c>
      <c r="N20" s="32">
        <f t="shared" si="6"/>
        <v>1015</v>
      </c>
      <c r="O20" s="32">
        <f t="shared" si="6"/>
        <v>998</v>
      </c>
      <c r="P20" s="32">
        <f t="shared" si="6"/>
        <v>882</v>
      </c>
      <c r="Q20" s="32">
        <f t="shared" si="6"/>
        <v>698</v>
      </c>
      <c r="R20" s="32">
        <f t="shared" ref="R20" si="7">R13+R18+R19</f>
        <v>682</v>
      </c>
    </row>
    <row r="21" spans="2:18" ht="15" thickTop="1" x14ac:dyDescent="0.35"/>
  </sheetData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3800-8F51-4415-A8E3-31C37E9116F5}">
  <dimension ref="A2:R111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8" sqref="U8"/>
    </sheetView>
  </sheetViews>
  <sheetFormatPr defaultColWidth="8.81640625" defaultRowHeight="14.5" x14ac:dyDescent="0.35"/>
  <cols>
    <col min="1" max="1" width="5" customWidth="1"/>
    <col min="2" max="3" width="6.1796875" customWidth="1"/>
    <col min="4" max="4" width="41.54296875" style="141" customWidth="1"/>
    <col min="5" max="5" width="7.81640625" hidden="1" customWidth="1"/>
    <col min="6" max="6" width="8" hidden="1" customWidth="1"/>
    <col min="7" max="7" width="7.81640625" hidden="1" customWidth="1"/>
    <col min="8" max="8" width="7.54296875" hidden="1" customWidth="1"/>
    <col min="9" max="9" width="8.1796875" style="38" hidden="1" customWidth="1"/>
    <col min="10" max="10" width="7.54296875" style="33" hidden="1" customWidth="1"/>
    <col min="11" max="11" width="7.1796875" style="33" hidden="1" customWidth="1"/>
    <col min="12" max="14" width="0" hidden="1" customWidth="1"/>
    <col min="16" max="16" width="8.81640625" style="34"/>
  </cols>
  <sheetData>
    <row r="2" spans="1:18" ht="15.5" x14ac:dyDescent="0.35">
      <c r="A2" s="162" t="s">
        <v>43</v>
      </c>
      <c r="B2" s="162"/>
      <c r="C2" s="162"/>
      <c r="D2" s="162"/>
      <c r="E2" s="162"/>
      <c r="F2" s="162"/>
      <c r="G2" s="162"/>
      <c r="H2" s="162"/>
      <c r="I2" s="162"/>
    </row>
    <row r="3" spans="1:18" ht="15" thickBot="1" x14ac:dyDescent="0.4">
      <c r="A3" s="35"/>
      <c r="B3" s="35"/>
      <c r="C3" s="35"/>
      <c r="D3" s="36"/>
      <c r="E3" s="37"/>
      <c r="F3" s="37"/>
    </row>
    <row r="4" spans="1:18" ht="16" thickBot="1" x14ac:dyDescent="0.4">
      <c r="A4" s="39"/>
      <c r="B4" s="40" t="s">
        <v>0</v>
      </c>
      <c r="C4" s="41" t="s">
        <v>44</v>
      </c>
      <c r="D4" s="42" t="s">
        <v>1</v>
      </c>
      <c r="E4" s="43">
        <v>2010</v>
      </c>
      <c r="F4" s="43">
        <v>2011</v>
      </c>
      <c r="G4" s="43">
        <v>2012</v>
      </c>
      <c r="H4" s="43">
        <v>2013</v>
      </c>
      <c r="I4" s="44">
        <v>2014</v>
      </c>
      <c r="J4" s="45">
        <v>2015</v>
      </c>
      <c r="K4" s="44">
        <v>2016</v>
      </c>
      <c r="L4" s="46">
        <v>2017</v>
      </c>
      <c r="M4" s="46">
        <v>2018</v>
      </c>
      <c r="N4" s="46">
        <v>2019</v>
      </c>
      <c r="O4" s="44">
        <v>2020</v>
      </c>
      <c r="P4" s="44">
        <v>2021</v>
      </c>
      <c r="Q4" s="44">
        <v>2022</v>
      </c>
      <c r="R4" s="44">
        <v>2023</v>
      </c>
    </row>
    <row r="5" spans="1:18" x14ac:dyDescent="0.35">
      <c r="A5" s="47">
        <v>1</v>
      </c>
      <c r="B5" s="48"/>
      <c r="C5" s="49" t="s">
        <v>45</v>
      </c>
      <c r="D5" s="50" t="s">
        <v>46</v>
      </c>
      <c r="E5" s="51">
        <f t="shared" ref="E5:R5" si="0">E7+E8+E9+E10</f>
        <v>150</v>
      </c>
      <c r="F5" s="51">
        <f t="shared" si="0"/>
        <v>146</v>
      </c>
      <c r="G5" s="51">
        <f t="shared" si="0"/>
        <v>122</v>
      </c>
      <c r="H5" s="51">
        <f t="shared" si="0"/>
        <v>111</v>
      </c>
      <c r="I5" s="51">
        <f t="shared" si="0"/>
        <v>113</v>
      </c>
      <c r="J5" s="51">
        <f t="shared" si="0"/>
        <v>113</v>
      </c>
      <c r="K5" s="51">
        <f t="shared" si="0"/>
        <v>113</v>
      </c>
      <c r="L5" s="51">
        <f t="shared" si="0"/>
        <v>112</v>
      </c>
      <c r="M5" s="51">
        <f t="shared" si="0"/>
        <v>112</v>
      </c>
      <c r="N5" s="51">
        <f t="shared" si="0"/>
        <v>113</v>
      </c>
      <c r="O5" s="51">
        <f t="shared" si="0"/>
        <v>110</v>
      </c>
      <c r="P5" s="51">
        <f t="shared" si="0"/>
        <v>112</v>
      </c>
      <c r="Q5" s="51">
        <f t="shared" si="0"/>
        <v>115</v>
      </c>
      <c r="R5" s="51">
        <f t="shared" si="0"/>
        <v>116</v>
      </c>
    </row>
    <row r="6" spans="1:18" ht="26" x14ac:dyDescent="0.35">
      <c r="A6" s="47">
        <v>2</v>
      </c>
      <c r="B6" s="56">
        <v>1311</v>
      </c>
      <c r="C6" s="57" t="s">
        <v>47</v>
      </c>
      <c r="D6" s="58" t="s">
        <v>48</v>
      </c>
      <c r="E6" s="59"/>
      <c r="F6" s="60"/>
      <c r="G6" s="61"/>
      <c r="H6" s="62"/>
      <c r="I6" s="63"/>
      <c r="J6" s="64"/>
      <c r="K6" s="64"/>
      <c r="L6" s="65"/>
      <c r="M6" s="66"/>
      <c r="N6" s="66"/>
      <c r="O6" s="67"/>
      <c r="P6" s="68"/>
      <c r="Q6" s="68"/>
      <c r="R6" s="67"/>
    </row>
    <row r="7" spans="1:18" x14ac:dyDescent="0.35">
      <c r="A7" s="47">
        <v>3</v>
      </c>
      <c r="B7" s="56">
        <v>1311</v>
      </c>
      <c r="C7" s="57" t="s">
        <v>49</v>
      </c>
      <c r="D7" s="69" t="s">
        <v>50</v>
      </c>
      <c r="E7" s="59">
        <v>38</v>
      </c>
      <c r="F7" s="60">
        <v>37</v>
      </c>
      <c r="G7" s="61">
        <v>37</v>
      </c>
      <c r="H7" s="62">
        <v>37</v>
      </c>
      <c r="I7" s="70">
        <v>39</v>
      </c>
      <c r="J7" s="71">
        <v>39</v>
      </c>
      <c r="K7" s="70">
        <v>40</v>
      </c>
      <c r="L7" s="72">
        <v>39</v>
      </c>
      <c r="M7" s="73">
        <v>39</v>
      </c>
      <c r="N7" s="73">
        <v>39</v>
      </c>
      <c r="O7" s="67">
        <v>38</v>
      </c>
      <c r="P7" s="67">
        <v>38</v>
      </c>
      <c r="Q7" s="67">
        <v>37</v>
      </c>
      <c r="R7" s="67">
        <v>38</v>
      </c>
    </row>
    <row r="8" spans="1:18" ht="38.5" x14ac:dyDescent="0.35">
      <c r="A8" s="47">
        <v>4</v>
      </c>
      <c r="B8" s="56">
        <v>1311</v>
      </c>
      <c r="C8" s="57" t="s">
        <v>51</v>
      </c>
      <c r="D8" s="58" t="s">
        <v>52</v>
      </c>
      <c r="E8" s="59">
        <v>27</v>
      </c>
      <c r="F8" s="60">
        <v>26</v>
      </c>
      <c r="G8" s="61">
        <v>26</v>
      </c>
      <c r="H8" s="62">
        <v>25</v>
      </c>
      <c r="I8" s="70">
        <v>25</v>
      </c>
      <c r="J8" s="71">
        <v>25</v>
      </c>
      <c r="K8" s="70">
        <v>22</v>
      </c>
      <c r="L8" s="72">
        <v>22</v>
      </c>
      <c r="M8" s="73">
        <v>22</v>
      </c>
      <c r="N8" s="73">
        <v>22</v>
      </c>
      <c r="O8" s="67">
        <v>20</v>
      </c>
      <c r="P8" s="67">
        <v>21</v>
      </c>
      <c r="Q8" s="67">
        <v>21</v>
      </c>
      <c r="R8" s="67">
        <v>21</v>
      </c>
    </row>
    <row r="9" spans="1:18" ht="26" x14ac:dyDescent="0.35">
      <c r="A9" s="47">
        <v>5</v>
      </c>
      <c r="B9" s="56">
        <v>1311</v>
      </c>
      <c r="C9" s="57" t="s">
        <v>53</v>
      </c>
      <c r="D9" s="58" t="s">
        <v>54</v>
      </c>
      <c r="E9" s="59">
        <v>27</v>
      </c>
      <c r="F9" s="60">
        <v>27</v>
      </c>
      <c r="G9" s="61">
        <v>18</v>
      </c>
      <c r="H9" s="62">
        <v>17</v>
      </c>
      <c r="I9" s="70">
        <v>18</v>
      </c>
      <c r="J9" s="71">
        <v>18</v>
      </c>
      <c r="K9" s="70">
        <v>18</v>
      </c>
      <c r="L9" s="72">
        <v>18</v>
      </c>
      <c r="M9" s="73">
        <v>18</v>
      </c>
      <c r="N9" s="73">
        <v>18</v>
      </c>
      <c r="O9" s="67">
        <v>18</v>
      </c>
      <c r="P9" s="67">
        <v>18</v>
      </c>
      <c r="Q9" s="67">
        <v>18</v>
      </c>
      <c r="R9" s="67">
        <v>18</v>
      </c>
    </row>
    <row r="10" spans="1:18" x14ac:dyDescent="0.35">
      <c r="A10" s="47">
        <v>6</v>
      </c>
      <c r="B10" s="56">
        <v>1311</v>
      </c>
      <c r="C10" s="57" t="s">
        <v>55</v>
      </c>
      <c r="D10" s="69" t="s">
        <v>56</v>
      </c>
      <c r="E10" s="59">
        <v>58</v>
      </c>
      <c r="F10" s="60">
        <v>56</v>
      </c>
      <c r="G10" s="61">
        <v>41</v>
      </c>
      <c r="H10" s="62">
        <v>32</v>
      </c>
      <c r="I10" s="70">
        <v>31</v>
      </c>
      <c r="J10" s="71">
        <v>31</v>
      </c>
      <c r="K10" s="70">
        <v>33</v>
      </c>
      <c r="L10" s="72">
        <v>33</v>
      </c>
      <c r="M10" s="73">
        <v>33</v>
      </c>
      <c r="N10" s="73">
        <v>34</v>
      </c>
      <c r="O10" s="67">
        <v>34</v>
      </c>
      <c r="P10" s="67">
        <v>35</v>
      </c>
      <c r="Q10" s="67">
        <v>39</v>
      </c>
      <c r="R10" s="67">
        <v>39</v>
      </c>
    </row>
    <row r="11" spans="1:18" x14ac:dyDescent="0.35">
      <c r="A11" s="47">
        <v>7</v>
      </c>
      <c r="B11" s="48"/>
      <c r="C11" s="49" t="s">
        <v>57</v>
      </c>
      <c r="D11" s="50" t="s">
        <v>58</v>
      </c>
      <c r="E11" s="51">
        <f t="shared" ref="E11:R11" si="1">E12+E13+E14</f>
        <v>109</v>
      </c>
      <c r="F11" s="51">
        <f t="shared" si="1"/>
        <v>88</v>
      </c>
      <c r="G11" s="51">
        <f t="shared" si="1"/>
        <v>88</v>
      </c>
      <c r="H11" s="51">
        <f t="shared" si="1"/>
        <v>87</v>
      </c>
      <c r="I11" s="51">
        <f t="shared" si="1"/>
        <v>83</v>
      </c>
      <c r="J11" s="51">
        <f t="shared" si="1"/>
        <v>78</v>
      </c>
      <c r="K11" s="51">
        <f t="shared" si="1"/>
        <v>70</v>
      </c>
      <c r="L11" s="51">
        <f t="shared" si="1"/>
        <v>68</v>
      </c>
      <c r="M11" s="51">
        <f t="shared" si="1"/>
        <v>67</v>
      </c>
      <c r="N11" s="51">
        <f t="shared" si="1"/>
        <v>68</v>
      </c>
      <c r="O11" s="51">
        <f t="shared" si="1"/>
        <v>68</v>
      </c>
      <c r="P11" s="51">
        <f t="shared" si="1"/>
        <v>68</v>
      </c>
      <c r="Q11" s="51">
        <f t="shared" si="1"/>
        <v>69</v>
      </c>
      <c r="R11" s="51">
        <f t="shared" si="1"/>
        <v>67</v>
      </c>
    </row>
    <row r="12" spans="1:18" x14ac:dyDescent="0.35">
      <c r="A12" s="47">
        <v>8</v>
      </c>
      <c r="B12" s="56">
        <v>1311</v>
      </c>
      <c r="C12" s="75" t="s">
        <v>59</v>
      </c>
      <c r="D12" s="76" t="s">
        <v>60</v>
      </c>
      <c r="E12" s="77">
        <v>73</v>
      </c>
      <c r="F12" s="78">
        <v>54</v>
      </c>
      <c r="G12" s="79">
        <v>54</v>
      </c>
      <c r="H12" s="62">
        <v>53</v>
      </c>
      <c r="I12" s="70">
        <v>49</v>
      </c>
      <c r="J12" s="71">
        <v>44</v>
      </c>
      <c r="K12" s="70">
        <v>38</v>
      </c>
      <c r="L12" s="72">
        <v>37</v>
      </c>
      <c r="M12" s="73">
        <v>36</v>
      </c>
      <c r="N12" s="73">
        <v>37</v>
      </c>
      <c r="O12" s="67">
        <v>37</v>
      </c>
      <c r="P12" s="67">
        <v>38</v>
      </c>
      <c r="Q12" s="67">
        <v>39</v>
      </c>
      <c r="R12" s="67">
        <v>38</v>
      </c>
    </row>
    <row r="13" spans="1:18" x14ac:dyDescent="0.35">
      <c r="A13" s="47">
        <v>9</v>
      </c>
      <c r="B13" s="56">
        <v>1311</v>
      </c>
      <c r="C13" s="75" t="s">
        <v>61</v>
      </c>
      <c r="D13" s="76" t="s">
        <v>62</v>
      </c>
      <c r="E13" s="77">
        <v>34</v>
      </c>
      <c r="F13" s="78">
        <v>33</v>
      </c>
      <c r="G13" s="79">
        <v>33</v>
      </c>
      <c r="H13" s="62">
        <v>33</v>
      </c>
      <c r="I13" s="70">
        <v>33</v>
      </c>
      <c r="J13" s="71">
        <v>33</v>
      </c>
      <c r="K13" s="70">
        <v>31</v>
      </c>
      <c r="L13" s="72">
        <v>30</v>
      </c>
      <c r="M13" s="73">
        <v>30</v>
      </c>
      <c r="N13" s="73">
        <v>30</v>
      </c>
      <c r="O13" s="67">
        <v>30</v>
      </c>
      <c r="P13" s="67">
        <v>29</v>
      </c>
      <c r="Q13" s="67">
        <v>29</v>
      </c>
      <c r="R13" s="67">
        <v>28</v>
      </c>
    </row>
    <row r="14" spans="1:18" x14ac:dyDescent="0.35">
      <c r="A14" s="47">
        <v>10</v>
      </c>
      <c r="B14" s="56">
        <v>1311</v>
      </c>
      <c r="C14" s="75" t="s">
        <v>63</v>
      </c>
      <c r="D14" s="76" t="s">
        <v>64</v>
      </c>
      <c r="E14" s="77">
        <v>2</v>
      </c>
      <c r="F14" s="78">
        <v>1</v>
      </c>
      <c r="G14" s="79">
        <v>1</v>
      </c>
      <c r="H14" s="62">
        <v>1</v>
      </c>
      <c r="I14" s="70">
        <v>1</v>
      </c>
      <c r="J14" s="71">
        <v>1</v>
      </c>
      <c r="K14" s="70">
        <v>1</v>
      </c>
      <c r="L14" s="72">
        <v>1</v>
      </c>
      <c r="M14" s="73">
        <v>1</v>
      </c>
      <c r="N14" s="73">
        <v>1</v>
      </c>
      <c r="O14" s="67">
        <v>1</v>
      </c>
      <c r="P14" s="67">
        <v>1</v>
      </c>
      <c r="Q14" s="67">
        <v>1</v>
      </c>
      <c r="R14" s="67">
        <v>1</v>
      </c>
    </row>
    <row r="15" spans="1:18" ht="26.5" x14ac:dyDescent="0.35">
      <c r="A15" s="47">
        <v>11</v>
      </c>
      <c r="B15" s="48"/>
      <c r="C15" s="49" t="s">
        <v>65</v>
      </c>
      <c r="D15" s="80" t="s">
        <v>66</v>
      </c>
      <c r="E15" s="81">
        <f>E16+E17+E18</f>
        <v>27</v>
      </c>
      <c r="F15" s="81">
        <f t="shared" ref="F15:J15" si="2">F16+F17+F18</f>
        <v>27</v>
      </c>
      <c r="G15" s="81">
        <f t="shared" si="2"/>
        <v>26</v>
      </c>
      <c r="H15" s="81">
        <f t="shared" si="2"/>
        <v>27</v>
      </c>
      <c r="I15" s="81">
        <f t="shared" si="2"/>
        <v>26</v>
      </c>
      <c r="J15" s="81">
        <f t="shared" si="2"/>
        <v>26</v>
      </c>
      <c r="K15" s="81">
        <f t="shared" ref="K15" si="3">K16+K17+K18</f>
        <v>26</v>
      </c>
      <c r="L15" s="81">
        <f t="shared" ref="L15" si="4">L16+L17+L18</f>
        <v>27</v>
      </c>
      <c r="M15" s="81">
        <f t="shared" ref="M15" si="5">M16+M17+M18</f>
        <v>27</v>
      </c>
      <c r="N15" s="81">
        <f t="shared" ref="N15:O15" si="6">N16+N17+N18</f>
        <v>27</v>
      </c>
      <c r="O15" s="81">
        <f t="shared" si="6"/>
        <v>26</v>
      </c>
      <c r="P15" s="81">
        <f t="shared" ref="P15" si="7">P16+P17+P18</f>
        <v>24</v>
      </c>
      <c r="Q15" s="81">
        <f t="shared" ref="Q15" si="8">Q16+Q17+Q18</f>
        <v>24</v>
      </c>
      <c r="R15" s="81">
        <f t="shared" ref="R15" si="9">R16+R17+R18</f>
        <v>24</v>
      </c>
    </row>
    <row r="16" spans="1:18" x14ac:dyDescent="0.35">
      <c r="A16" s="47">
        <v>12</v>
      </c>
      <c r="B16" s="56">
        <v>1311</v>
      </c>
      <c r="C16" s="85">
        <v>86</v>
      </c>
      <c r="D16" s="76" t="s">
        <v>67</v>
      </c>
      <c r="E16" s="77">
        <v>21</v>
      </c>
      <c r="F16" s="78">
        <v>21</v>
      </c>
      <c r="G16" s="79">
        <v>20</v>
      </c>
      <c r="H16" s="62">
        <v>21</v>
      </c>
      <c r="I16" s="70">
        <v>20</v>
      </c>
      <c r="J16" s="71">
        <v>20</v>
      </c>
      <c r="K16" s="70">
        <v>20</v>
      </c>
      <c r="L16" s="72">
        <v>21</v>
      </c>
      <c r="M16" s="73">
        <v>21</v>
      </c>
      <c r="N16" s="73">
        <v>21</v>
      </c>
      <c r="O16" s="67">
        <v>20</v>
      </c>
      <c r="P16" s="67">
        <v>19</v>
      </c>
      <c r="Q16" s="67">
        <v>19</v>
      </c>
      <c r="R16" s="67">
        <v>19</v>
      </c>
    </row>
    <row r="17" spans="1:18" x14ac:dyDescent="0.35">
      <c r="A17" s="47">
        <v>13</v>
      </c>
      <c r="B17" s="56">
        <v>1311</v>
      </c>
      <c r="C17" s="85">
        <v>87</v>
      </c>
      <c r="D17" s="76" t="s">
        <v>68</v>
      </c>
      <c r="E17" s="77">
        <v>5</v>
      </c>
      <c r="F17" s="78">
        <v>5</v>
      </c>
      <c r="G17" s="79">
        <v>5</v>
      </c>
      <c r="H17" s="62">
        <v>5</v>
      </c>
      <c r="I17" s="70">
        <v>5</v>
      </c>
      <c r="J17" s="71">
        <v>5</v>
      </c>
      <c r="K17" s="70">
        <v>5</v>
      </c>
      <c r="L17" s="72">
        <v>5</v>
      </c>
      <c r="M17" s="73">
        <v>5</v>
      </c>
      <c r="N17" s="73">
        <v>5</v>
      </c>
      <c r="O17" s="67">
        <v>5</v>
      </c>
      <c r="P17" s="67">
        <v>4</v>
      </c>
      <c r="Q17" s="67">
        <v>4</v>
      </c>
      <c r="R17" s="67">
        <v>4</v>
      </c>
    </row>
    <row r="18" spans="1:18" x14ac:dyDescent="0.35">
      <c r="A18" s="47">
        <v>14</v>
      </c>
      <c r="B18" s="56">
        <v>1311</v>
      </c>
      <c r="C18" s="85">
        <v>88</v>
      </c>
      <c r="D18" s="76" t="s">
        <v>69</v>
      </c>
      <c r="E18" s="77">
        <v>1</v>
      </c>
      <c r="F18" s="78">
        <v>1</v>
      </c>
      <c r="G18" s="79">
        <v>1</v>
      </c>
      <c r="H18" s="62">
        <v>1</v>
      </c>
      <c r="I18" s="70">
        <v>1</v>
      </c>
      <c r="J18" s="71">
        <v>1</v>
      </c>
      <c r="K18" s="70">
        <v>1</v>
      </c>
      <c r="L18" s="72">
        <v>1</v>
      </c>
      <c r="M18" s="73">
        <v>1</v>
      </c>
      <c r="N18" s="73">
        <v>1</v>
      </c>
      <c r="O18" s="67">
        <v>1</v>
      </c>
      <c r="P18" s="67">
        <v>1</v>
      </c>
      <c r="Q18" s="67">
        <v>1</v>
      </c>
      <c r="R18" s="67">
        <v>1</v>
      </c>
    </row>
    <row r="19" spans="1:18" x14ac:dyDescent="0.35">
      <c r="A19" s="47">
        <v>15</v>
      </c>
      <c r="B19" s="48"/>
      <c r="C19" s="49" t="s">
        <v>70</v>
      </c>
      <c r="D19" s="50" t="s">
        <v>71</v>
      </c>
      <c r="E19" s="81">
        <f>E20</f>
        <v>2</v>
      </c>
      <c r="F19" s="81">
        <f t="shared" ref="F19:R19" si="10">F20</f>
        <v>2</v>
      </c>
      <c r="G19" s="81">
        <f t="shared" si="10"/>
        <v>2</v>
      </c>
      <c r="H19" s="81">
        <f t="shared" si="10"/>
        <v>1</v>
      </c>
      <c r="I19" s="81">
        <f t="shared" si="10"/>
        <v>2</v>
      </c>
      <c r="J19" s="81">
        <f t="shared" si="10"/>
        <v>2</v>
      </c>
      <c r="K19" s="81">
        <f t="shared" si="10"/>
        <v>2</v>
      </c>
      <c r="L19" s="81">
        <f t="shared" si="10"/>
        <v>2</v>
      </c>
      <c r="M19" s="81">
        <f t="shared" si="10"/>
        <v>2</v>
      </c>
      <c r="N19" s="81">
        <f t="shared" si="10"/>
        <v>2</v>
      </c>
      <c r="O19" s="81">
        <f t="shared" si="10"/>
        <v>2</v>
      </c>
      <c r="P19" s="81">
        <f t="shared" si="10"/>
        <v>2</v>
      </c>
      <c r="Q19" s="81">
        <f t="shared" si="10"/>
        <v>2</v>
      </c>
      <c r="R19" s="81">
        <f t="shared" si="10"/>
        <v>2</v>
      </c>
    </row>
    <row r="20" spans="1:18" x14ac:dyDescent="0.35">
      <c r="A20" s="47">
        <v>16</v>
      </c>
      <c r="B20" s="56">
        <v>1311</v>
      </c>
      <c r="C20" s="86" t="s">
        <v>72</v>
      </c>
      <c r="D20" s="76" t="s">
        <v>73</v>
      </c>
      <c r="E20" s="77">
        <v>2</v>
      </c>
      <c r="F20" s="78">
        <v>2</v>
      </c>
      <c r="G20" s="79">
        <v>2</v>
      </c>
      <c r="H20" s="62">
        <v>1</v>
      </c>
      <c r="I20" s="70">
        <v>2</v>
      </c>
      <c r="J20" s="71">
        <v>2</v>
      </c>
      <c r="K20" s="70">
        <v>2</v>
      </c>
      <c r="L20" s="72">
        <v>2</v>
      </c>
      <c r="M20" s="73">
        <v>2</v>
      </c>
      <c r="N20" s="73">
        <v>2</v>
      </c>
      <c r="O20" s="67">
        <v>2</v>
      </c>
      <c r="P20" s="67">
        <v>2</v>
      </c>
      <c r="Q20" s="67">
        <v>2</v>
      </c>
      <c r="R20" s="67">
        <v>2</v>
      </c>
    </row>
    <row r="21" spans="1:18" x14ac:dyDescent="0.35">
      <c r="A21" s="47">
        <v>17</v>
      </c>
      <c r="B21" s="48"/>
      <c r="C21" s="49" t="s">
        <v>74</v>
      </c>
      <c r="D21" s="50" t="s">
        <v>75</v>
      </c>
      <c r="E21" s="81"/>
      <c r="F21" s="82"/>
      <c r="G21" s="83"/>
      <c r="H21" s="53"/>
      <c r="I21" s="52"/>
      <c r="J21" s="52"/>
      <c r="K21" s="52"/>
      <c r="L21" s="87">
        <f>L22</f>
        <v>1</v>
      </c>
      <c r="M21" s="87">
        <f t="shared" ref="M21:R21" si="11">M22</f>
        <v>1</v>
      </c>
      <c r="N21" s="87">
        <f t="shared" si="11"/>
        <v>1</v>
      </c>
      <c r="O21" s="87">
        <f t="shared" si="11"/>
        <v>1</v>
      </c>
      <c r="P21" s="87">
        <f t="shared" si="11"/>
        <v>1</v>
      </c>
      <c r="Q21" s="87">
        <f t="shared" si="11"/>
        <v>1</v>
      </c>
      <c r="R21" s="87">
        <f t="shared" si="11"/>
        <v>1</v>
      </c>
    </row>
    <row r="22" spans="1:18" ht="29" x14ac:dyDescent="0.35">
      <c r="A22" s="47">
        <v>18</v>
      </c>
      <c r="B22" s="56">
        <v>1311</v>
      </c>
      <c r="C22" s="86">
        <v>35</v>
      </c>
      <c r="D22" s="76" t="s">
        <v>75</v>
      </c>
      <c r="E22" s="77"/>
      <c r="F22" s="78"/>
      <c r="G22" s="79"/>
      <c r="H22" s="62"/>
      <c r="I22" s="70"/>
      <c r="J22" s="71"/>
      <c r="K22" s="70"/>
      <c r="L22" s="72">
        <v>1</v>
      </c>
      <c r="M22" s="73">
        <v>1</v>
      </c>
      <c r="N22" s="73">
        <v>1</v>
      </c>
      <c r="O22" s="67">
        <v>1</v>
      </c>
      <c r="P22" s="67">
        <v>1</v>
      </c>
      <c r="Q22" s="67">
        <v>1</v>
      </c>
      <c r="R22" s="67">
        <v>1</v>
      </c>
    </row>
    <row r="23" spans="1:18" x14ac:dyDescent="0.35">
      <c r="A23" s="47">
        <v>19</v>
      </c>
      <c r="B23" s="48"/>
      <c r="C23" s="49" t="s">
        <v>76</v>
      </c>
      <c r="D23" s="50" t="s">
        <v>77</v>
      </c>
      <c r="E23" s="81">
        <f>E24+E25</f>
        <v>1</v>
      </c>
      <c r="F23" s="81">
        <f t="shared" ref="F23:R23" si="12">F24+F25</f>
        <v>1</v>
      </c>
      <c r="G23" s="81">
        <f t="shared" si="12"/>
        <v>1</v>
      </c>
      <c r="H23" s="81">
        <f t="shared" si="12"/>
        <v>1</v>
      </c>
      <c r="I23" s="81">
        <f t="shared" si="12"/>
        <v>1</v>
      </c>
      <c r="J23" s="81">
        <f t="shared" si="12"/>
        <v>1</v>
      </c>
      <c r="K23" s="81">
        <f t="shared" si="12"/>
        <v>1</v>
      </c>
      <c r="L23" s="81">
        <f t="shared" si="12"/>
        <v>1</v>
      </c>
      <c r="M23" s="81">
        <f t="shared" si="12"/>
        <v>1</v>
      </c>
      <c r="N23" s="81">
        <f t="shared" si="12"/>
        <v>2</v>
      </c>
      <c r="O23" s="81">
        <f t="shared" si="12"/>
        <v>2</v>
      </c>
      <c r="P23" s="81">
        <f t="shared" si="12"/>
        <v>2</v>
      </c>
      <c r="Q23" s="81">
        <f t="shared" si="12"/>
        <v>2</v>
      </c>
      <c r="R23" s="81">
        <f t="shared" si="12"/>
        <v>2</v>
      </c>
    </row>
    <row r="24" spans="1:18" x14ac:dyDescent="0.35">
      <c r="A24" s="47">
        <v>20</v>
      </c>
      <c r="B24" s="56">
        <v>1311</v>
      </c>
      <c r="C24" s="86">
        <v>49</v>
      </c>
      <c r="D24" s="76" t="s">
        <v>78</v>
      </c>
      <c r="E24" s="77">
        <v>1</v>
      </c>
      <c r="F24" s="78">
        <v>1</v>
      </c>
      <c r="G24" s="79">
        <v>1</v>
      </c>
      <c r="H24" s="62">
        <v>1</v>
      </c>
      <c r="I24" s="70">
        <v>1</v>
      </c>
      <c r="J24" s="71">
        <v>1</v>
      </c>
      <c r="K24" s="70">
        <v>1</v>
      </c>
      <c r="L24" s="72">
        <v>1</v>
      </c>
      <c r="M24" s="73">
        <v>1</v>
      </c>
      <c r="N24" s="73">
        <v>1</v>
      </c>
      <c r="O24" s="67">
        <v>1</v>
      </c>
      <c r="P24" s="67">
        <v>1</v>
      </c>
      <c r="Q24" s="67">
        <v>1</v>
      </c>
      <c r="R24" s="67">
        <v>1</v>
      </c>
    </row>
    <row r="25" spans="1:18" ht="29" x14ac:dyDescent="0.35">
      <c r="A25" s="47">
        <v>21</v>
      </c>
      <c r="B25" s="56">
        <v>1311</v>
      </c>
      <c r="C25" s="86">
        <v>52</v>
      </c>
      <c r="D25" s="76" t="s">
        <v>79</v>
      </c>
      <c r="E25" s="77"/>
      <c r="F25" s="78"/>
      <c r="G25" s="79"/>
      <c r="H25" s="62"/>
      <c r="I25" s="70"/>
      <c r="J25" s="71"/>
      <c r="K25" s="70"/>
      <c r="L25" s="72"/>
      <c r="M25" s="73"/>
      <c r="N25" s="73">
        <v>1</v>
      </c>
      <c r="O25" s="67">
        <v>1</v>
      </c>
      <c r="P25" s="67">
        <v>1</v>
      </c>
      <c r="Q25" s="67">
        <v>1</v>
      </c>
      <c r="R25" s="67">
        <v>1</v>
      </c>
    </row>
    <row r="26" spans="1:18" x14ac:dyDescent="0.35">
      <c r="A26" s="47">
        <v>22</v>
      </c>
      <c r="B26" s="48"/>
      <c r="C26" s="49" t="s">
        <v>80</v>
      </c>
      <c r="D26" s="50" t="s">
        <v>81</v>
      </c>
      <c r="E26" s="81">
        <f>+E27+E28</f>
        <v>3</v>
      </c>
      <c r="F26" s="81">
        <f t="shared" ref="F26:R26" si="13">+F27+F28</f>
        <v>3</v>
      </c>
      <c r="G26" s="81">
        <f t="shared" si="13"/>
        <v>3</v>
      </c>
      <c r="H26" s="81">
        <f t="shared" si="13"/>
        <v>3</v>
      </c>
      <c r="I26" s="81">
        <f t="shared" si="13"/>
        <v>3</v>
      </c>
      <c r="J26" s="81">
        <f t="shared" si="13"/>
        <v>3</v>
      </c>
      <c r="K26" s="81">
        <f t="shared" si="13"/>
        <v>3</v>
      </c>
      <c r="L26" s="81">
        <f t="shared" si="13"/>
        <v>3</v>
      </c>
      <c r="M26" s="81">
        <f t="shared" si="13"/>
        <v>3</v>
      </c>
      <c r="N26" s="81">
        <f t="shared" si="13"/>
        <v>3</v>
      </c>
      <c r="O26" s="81">
        <f t="shared" si="13"/>
        <v>3</v>
      </c>
      <c r="P26" s="81">
        <f t="shared" si="13"/>
        <v>3</v>
      </c>
      <c r="Q26" s="81">
        <f t="shared" si="13"/>
        <v>3</v>
      </c>
      <c r="R26" s="81">
        <f t="shared" si="13"/>
        <v>3</v>
      </c>
    </row>
    <row r="27" spans="1:18" x14ac:dyDescent="0.35">
      <c r="A27" s="47">
        <v>23</v>
      </c>
      <c r="B27" s="56">
        <v>1311</v>
      </c>
      <c r="C27" s="88">
        <v>60</v>
      </c>
      <c r="D27" s="89" t="s">
        <v>82</v>
      </c>
      <c r="E27" s="90">
        <v>2</v>
      </c>
      <c r="F27" s="91">
        <v>2</v>
      </c>
      <c r="G27" s="92">
        <v>2</v>
      </c>
      <c r="H27" s="62">
        <v>2</v>
      </c>
      <c r="I27" s="70">
        <v>2</v>
      </c>
      <c r="J27" s="71">
        <v>2</v>
      </c>
      <c r="K27" s="70">
        <v>2</v>
      </c>
      <c r="L27" s="72">
        <v>2</v>
      </c>
      <c r="M27" s="73">
        <v>2</v>
      </c>
      <c r="N27" s="73">
        <v>2</v>
      </c>
      <c r="O27" s="67">
        <v>2</v>
      </c>
      <c r="P27" s="67">
        <v>2</v>
      </c>
      <c r="Q27" s="67">
        <v>2</v>
      </c>
      <c r="R27" s="67">
        <v>2</v>
      </c>
    </row>
    <row r="28" spans="1:18" x14ac:dyDescent="0.35">
      <c r="A28" s="47">
        <v>24</v>
      </c>
      <c r="B28" s="56">
        <v>1311</v>
      </c>
      <c r="C28" s="85">
        <v>63</v>
      </c>
      <c r="D28" s="76" t="s">
        <v>83</v>
      </c>
      <c r="E28" s="77">
        <v>1</v>
      </c>
      <c r="F28" s="78">
        <v>1</v>
      </c>
      <c r="G28" s="79">
        <v>1</v>
      </c>
      <c r="H28" s="62">
        <v>1</v>
      </c>
      <c r="I28" s="70">
        <v>1</v>
      </c>
      <c r="J28" s="71">
        <v>1</v>
      </c>
      <c r="K28" s="70">
        <v>1</v>
      </c>
      <c r="L28" s="72">
        <v>1</v>
      </c>
      <c r="M28" s="73">
        <v>1</v>
      </c>
      <c r="N28" s="73">
        <v>1</v>
      </c>
      <c r="O28" s="67">
        <v>1</v>
      </c>
      <c r="P28" s="67">
        <v>1</v>
      </c>
      <c r="Q28" s="67">
        <v>1</v>
      </c>
      <c r="R28" s="67">
        <v>1</v>
      </c>
    </row>
    <row r="29" spans="1:18" x14ac:dyDescent="0.35">
      <c r="A29" s="47">
        <v>25</v>
      </c>
      <c r="B29" s="48"/>
      <c r="C29" s="49" t="s">
        <v>84</v>
      </c>
      <c r="D29" s="50" t="s">
        <v>85</v>
      </c>
      <c r="E29" s="81">
        <f>E30+E31</f>
        <v>1</v>
      </c>
      <c r="F29" s="81">
        <f t="shared" ref="F29:R29" si="14">F30+F31</f>
        <v>1</v>
      </c>
      <c r="G29" s="81">
        <f t="shared" si="14"/>
        <v>1</v>
      </c>
      <c r="H29" s="81">
        <f t="shared" si="14"/>
        <v>1</v>
      </c>
      <c r="I29" s="81">
        <f t="shared" si="14"/>
        <v>2</v>
      </c>
      <c r="J29" s="81">
        <f t="shared" si="14"/>
        <v>2</v>
      </c>
      <c r="K29" s="81">
        <f t="shared" si="14"/>
        <v>2</v>
      </c>
      <c r="L29" s="81">
        <f t="shared" si="14"/>
        <v>2</v>
      </c>
      <c r="M29" s="81">
        <f t="shared" si="14"/>
        <v>2</v>
      </c>
      <c r="N29" s="81">
        <f t="shared" si="14"/>
        <v>3</v>
      </c>
      <c r="O29" s="81">
        <f t="shared" si="14"/>
        <v>3</v>
      </c>
      <c r="P29" s="81">
        <f t="shared" si="14"/>
        <v>3</v>
      </c>
      <c r="Q29" s="81">
        <f t="shared" si="14"/>
        <v>3</v>
      </c>
      <c r="R29" s="81">
        <f t="shared" si="14"/>
        <v>3</v>
      </c>
    </row>
    <row r="30" spans="1:18" ht="30" customHeight="1" x14ac:dyDescent="0.35">
      <c r="A30" s="47">
        <v>26</v>
      </c>
      <c r="B30" s="56">
        <v>1311</v>
      </c>
      <c r="C30" s="85">
        <v>64</v>
      </c>
      <c r="D30" s="76" t="s">
        <v>86</v>
      </c>
      <c r="E30" s="77"/>
      <c r="F30" s="78"/>
      <c r="G30" s="79"/>
      <c r="H30" s="62"/>
      <c r="I30" s="70">
        <v>1</v>
      </c>
      <c r="J30" s="71">
        <v>1</v>
      </c>
      <c r="K30" s="70">
        <v>1</v>
      </c>
      <c r="L30" s="72">
        <v>1</v>
      </c>
      <c r="M30" s="73">
        <v>1</v>
      </c>
      <c r="N30" s="73">
        <v>2</v>
      </c>
      <c r="O30" s="67">
        <v>2</v>
      </c>
      <c r="P30" s="67">
        <v>2</v>
      </c>
      <c r="Q30" s="67">
        <v>2</v>
      </c>
      <c r="R30" s="67">
        <v>2</v>
      </c>
    </row>
    <row r="31" spans="1:18" x14ac:dyDescent="0.35">
      <c r="A31" s="47">
        <v>27</v>
      </c>
      <c r="B31" s="56">
        <v>1311</v>
      </c>
      <c r="C31" s="85">
        <v>66</v>
      </c>
      <c r="D31" t="s">
        <v>149</v>
      </c>
      <c r="E31" s="78">
        <v>1</v>
      </c>
      <c r="F31" s="78">
        <v>1</v>
      </c>
      <c r="G31" s="79">
        <v>1</v>
      </c>
      <c r="H31" s="62">
        <v>1</v>
      </c>
      <c r="I31" s="70">
        <v>1</v>
      </c>
      <c r="J31" s="71">
        <v>1</v>
      </c>
      <c r="K31" s="70">
        <v>1</v>
      </c>
      <c r="L31" s="72">
        <v>1</v>
      </c>
      <c r="M31" s="73">
        <v>1</v>
      </c>
      <c r="N31" s="73">
        <v>1</v>
      </c>
      <c r="O31" s="67">
        <v>1</v>
      </c>
      <c r="P31" s="67">
        <v>1</v>
      </c>
      <c r="Q31" s="67">
        <v>1</v>
      </c>
      <c r="R31" s="67">
        <v>1</v>
      </c>
    </row>
    <row r="32" spans="1:18" x14ac:dyDescent="0.35">
      <c r="A32" s="47">
        <v>28</v>
      </c>
      <c r="B32" s="48"/>
      <c r="C32" s="49" t="s">
        <v>87</v>
      </c>
      <c r="D32" s="50" t="s">
        <v>88</v>
      </c>
      <c r="E32" s="81">
        <f>E33</f>
        <v>2</v>
      </c>
      <c r="F32" s="81">
        <f t="shared" ref="F32:R32" si="15">F33</f>
        <v>3</v>
      </c>
      <c r="G32" s="81">
        <f t="shared" si="15"/>
        <v>4</v>
      </c>
      <c r="H32" s="81">
        <f t="shared" si="15"/>
        <v>5</v>
      </c>
      <c r="I32" s="81">
        <f t="shared" si="15"/>
        <v>8</v>
      </c>
      <c r="J32" s="81">
        <f t="shared" si="15"/>
        <v>9</v>
      </c>
      <c r="K32" s="81">
        <f t="shared" si="15"/>
        <v>9</v>
      </c>
      <c r="L32" s="81">
        <f t="shared" si="15"/>
        <v>8</v>
      </c>
      <c r="M32" s="81">
        <f t="shared" si="15"/>
        <v>8</v>
      </c>
      <c r="N32" s="81">
        <f t="shared" si="15"/>
        <v>8</v>
      </c>
      <c r="O32" s="81">
        <f t="shared" si="15"/>
        <v>7</v>
      </c>
      <c r="P32" s="81">
        <f t="shared" si="15"/>
        <v>7</v>
      </c>
      <c r="Q32" s="81">
        <f t="shared" si="15"/>
        <v>7</v>
      </c>
      <c r="R32" s="81">
        <f t="shared" si="15"/>
        <v>7</v>
      </c>
    </row>
    <row r="33" spans="1:18" x14ac:dyDescent="0.35">
      <c r="A33" s="47">
        <v>29</v>
      </c>
      <c r="B33" s="56">
        <v>1311</v>
      </c>
      <c r="C33" s="85">
        <v>68</v>
      </c>
      <c r="D33" s="76" t="s">
        <v>89</v>
      </c>
      <c r="E33" s="77">
        <v>2</v>
      </c>
      <c r="F33" s="78">
        <v>3</v>
      </c>
      <c r="G33" s="79">
        <v>4</v>
      </c>
      <c r="H33" s="62">
        <v>5</v>
      </c>
      <c r="I33" s="70">
        <v>8</v>
      </c>
      <c r="J33" s="71">
        <v>9</v>
      </c>
      <c r="K33" s="70">
        <v>9</v>
      </c>
      <c r="L33" s="72">
        <v>8</v>
      </c>
      <c r="M33" s="73">
        <v>8</v>
      </c>
      <c r="N33" s="73">
        <v>8</v>
      </c>
      <c r="O33" s="67">
        <v>7</v>
      </c>
      <c r="P33" s="67">
        <v>7</v>
      </c>
      <c r="Q33" s="68">
        <v>7</v>
      </c>
      <c r="R33" s="67">
        <v>7</v>
      </c>
    </row>
    <row r="34" spans="1:18" x14ac:dyDescent="0.35">
      <c r="A34" s="47">
        <v>30</v>
      </c>
      <c r="B34" s="48"/>
      <c r="C34" s="49" t="s">
        <v>90</v>
      </c>
      <c r="D34" s="50" t="s">
        <v>91</v>
      </c>
      <c r="E34" s="81">
        <f>E35+E36+E37+E38</f>
        <v>35</v>
      </c>
      <c r="F34" s="81">
        <f t="shared" ref="F34:R34" si="16">F35+F36+F37+F38</f>
        <v>33</v>
      </c>
      <c r="G34" s="81">
        <f t="shared" si="16"/>
        <v>33</v>
      </c>
      <c r="H34" s="81">
        <f t="shared" si="16"/>
        <v>32</v>
      </c>
      <c r="I34" s="81">
        <f t="shared" si="16"/>
        <v>32</v>
      </c>
      <c r="J34" s="81">
        <f t="shared" si="16"/>
        <v>27</v>
      </c>
      <c r="K34" s="81">
        <f t="shared" si="16"/>
        <v>19</v>
      </c>
      <c r="L34" s="81">
        <f t="shared" si="16"/>
        <v>19</v>
      </c>
      <c r="M34" s="81">
        <f t="shared" si="16"/>
        <v>20</v>
      </c>
      <c r="N34" s="81">
        <f t="shared" si="16"/>
        <v>21</v>
      </c>
      <c r="O34" s="81">
        <f t="shared" si="16"/>
        <v>21</v>
      </c>
      <c r="P34" s="81">
        <f t="shared" si="16"/>
        <v>21</v>
      </c>
      <c r="Q34" s="81">
        <f t="shared" si="16"/>
        <v>21</v>
      </c>
      <c r="R34" s="81">
        <f t="shared" si="16"/>
        <v>21</v>
      </c>
    </row>
    <row r="35" spans="1:18" x14ac:dyDescent="0.35">
      <c r="A35" s="47">
        <v>31</v>
      </c>
      <c r="B35" s="56">
        <v>1311</v>
      </c>
      <c r="C35" s="85">
        <v>69</v>
      </c>
      <c r="D35" s="76" t="s">
        <v>92</v>
      </c>
      <c r="E35" s="77">
        <v>1</v>
      </c>
      <c r="F35" s="78">
        <v>1</v>
      </c>
      <c r="G35" s="79">
        <v>1</v>
      </c>
      <c r="H35" s="62">
        <v>1</v>
      </c>
      <c r="I35" s="70">
        <v>1</v>
      </c>
      <c r="J35" s="71">
        <v>1</v>
      </c>
      <c r="K35" s="70">
        <v>1</v>
      </c>
      <c r="L35" s="72">
        <v>1</v>
      </c>
      <c r="M35" s="73">
        <v>1</v>
      </c>
      <c r="N35" s="73">
        <v>1</v>
      </c>
      <c r="O35" s="67">
        <v>1</v>
      </c>
      <c r="P35" s="67">
        <v>1</v>
      </c>
      <c r="Q35" s="67">
        <v>1</v>
      </c>
      <c r="R35" s="67">
        <v>1</v>
      </c>
    </row>
    <row r="36" spans="1:18" ht="29" x14ac:dyDescent="0.35">
      <c r="A36" s="47">
        <v>32</v>
      </c>
      <c r="B36" s="56">
        <v>1311</v>
      </c>
      <c r="C36" s="85">
        <v>71</v>
      </c>
      <c r="D36" s="76" t="s">
        <v>93</v>
      </c>
      <c r="E36" s="77">
        <v>4</v>
      </c>
      <c r="F36" s="78">
        <v>3</v>
      </c>
      <c r="G36" s="79">
        <v>3</v>
      </c>
      <c r="H36" s="62">
        <v>2</v>
      </c>
      <c r="I36" s="70">
        <v>2</v>
      </c>
      <c r="J36" s="71">
        <v>2</v>
      </c>
      <c r="K36" s="70">
        <v>2</v>
      </c>
      <c r="L36" s="72">
        <v>2</v>
      </c>
      <c r="M36" s="73">
        <v>3</v>
      </c>
      <c r="N36" s="73">
        <v>3</v>
      </c>
      <c r="O36" s="67">
        <v>3</v>
      </c>
      <c r="P36" s="67">
        <v>3</v>
      </c>
      <c r="Q36" s="67">
        <v>3</v>
      </c>
      <c r="R36" s="67">
        <v>3</v>
      </c>
    </row>
    <row r="37" spans="1:18" x14ac:dyDescent="0.35">
      <c r="A37" s="47">
        <v>33</v>
      </c>
      <c r="B37" s="56">
        <v>1311</v>
      </c>
      <c r="C37" s="85">
        <v>72</v>
      </c>
      <c r="D37" s="76" t="s">
        <v>94</v>
      </c>
      <c r="E37" s="77">
        <v>27</v>
      </c>
      <c r="F37" s="78">
        <v>26</v>
      </c>
      <c r="G37" s="79">
        <v>26</v>
      </c>
      <c r="H37" s="62">
        <v>26</v>
      </c>
      <c r="I37" s="70">
        <v>26</v>
      </c>
      <c r="J37" s="71">
        <v>21</v>
      </c>
      <c r="K37" s="70">
        <v>13</v>
      </c>
      <c r="L37" s="72">
        <v>13</v>
      </c>
      <c r="M37" s="73">
        <v>13</v>
      </c>
      <c r="N37" s="73">
        <v>14</v>
      </c>
      <c r="O37" s="67">
        <v>14</v>
      </c>
      <c r="P37" s="67">
        <v>14</v>
      </c>
      <c r="Q37" s="67">
        <v>14</v>
      </c>
      <c r="R37" s="67">
        <v>14</v>
      </c>
    </row>
    <row r="38" spans="1:18" ht="29" x14ac:dyDescent="0.35">
      <c r="A38" s="47">
        <v>34</v>
      </c>
      <c r="B38" s="56">
        <v>1311</v>
      </c>
      <c r="C38" s="85">
        <v>74</v>
      </c>
      <c r="D38" s="76" t="s">
        <v>95</v>
      </c>
      <c r="E38" s="77">
        <v>3</v>
      </c>
      <c r="F38" s="78">
        <v>3</v>
      </c>
      <c r="G38" s="79">
        <v>3</v>
      </c>
      <c r="H38" s="62">
        <v>3</v>
      </c>
      <c r="I38" s="70">
        <v>3</v>
      </c>
      <c r="J38" s="71">
        <v>3</v>
      </c>
      <c r="K38" s="70">
        <v>3</v>
      </c>
      <c r="L38" s="72">
        <v>3</v>
      </c>
      <c r="M38" s="73">
        <v>3</v>
      </c>
      <c r="N38" s="73">
        <v>3</v>
      </c>
      <c r="O38" s="67">
        <v>3</v>
      </c>
      <c r="P38" s="67">
        <v>3</v>
      </c>
      <c r="Q38" s="67">
        <v>3</v>
      </c>
      <c r="R38" s="67">
        <v>3</v>
      </c>
    </row>
    <row r="39" spans="1:18" ht="26.5" x14ac:dyDescent="0.35">
      <c r="A39" s="47">
        <v>35</v>
      </c>
      <c r="B39" s="48"/>
      <c r="C39" s="49" t="s">
        <v>96</v>
      </c>
      <c r="D39" s="80" t="s">
        <v>97</v>
      </c>
      <c r="E39" s="81">
        <f>E40+E41+E42+E43</f>
        <v>3</v>
      </c>
      <c r="F39" s="81">
        <f t="shared" ref="F39:R39" si="17">F40+F41+F42+F43</f>
        <v>2</v>
      </c>
      <c r="G39" s="81">
        <f t="shared" si="17"/>
        <v>4</v>
      </c>
      <c r="H39" s="81">
        <f t="shared" si="17"/>
        <v>4</v>
      </c>
      <c r="I39" s="81">
        <f t="shared" si="17"/>
        <v>5</v>
      </c>
      <c r="J39" s="81">
        <f t="shared" si="17"/>
        <v>5</v>
      </c>
      <c r="K39" s="81">
        <f t="shared" si="17"/>
        <v>3</v>
      </c>
      <c r="L39" s="81">
        <f t="shared" si="17"/>
        <v>5</v>
      </c>
      <c r="M39" s="81">
        <f t="shared" si="17"/>
        <v>5</v>
      </c>
      <c r="N39" s="81">
        <f t="shared" si="17"/>
        <v>5</v>
      </c>
      <c r="O39" s="81">
        <f t="shared" si="17"/>
        <v>5</v>
      </c>
      <c r="P39" s="81">
        <f t="shared" si="17"/>
        <v>5</v>
      </c>
      <c r="Q39" s="81">
        <f t="shared" si="17"/>
        <v>5</v>
      </c>
      <c r="R39" s="81">
        <f t="shared" si="17"/>
        <v>5</v>
      </c>
    </row>
    <row r="40" spans="1:18" x14ac:dyDescent="0.35">
      <c r="A40" s="47">
        <v>36</v>
      </c>
      <c r="B40" s="56">
        <v>1311</v>
      </c>
      <c r="C40" s="85">
        <v>77</v>
      </c>
      <c r="D40" s="76" t="s">
        <v>98</v>
      </c>
      <c r="E40" s="77">
        <v>1</v>
      </c>
      <c r="F40" s="78">
        <v>1</v>
      </c>
      <c r="G40" s="79">
        <v>1</v>
      </c>
      <c r="H40" s="62">
        <v>1</v>
      </c>
      <c r="I40" s="70">
        <v>1</v>
      </c>
      <c r="J40" s="71">
        <v>1</v>
      </c>
      <c r="K40" s="70">
        <v>1</v>
      </c>
      <c r="L40" s="72">
        <v>1</v>
      </c>
      <c r="M40" s="73">
        <v>1</v>
      </c>
      <c r="N40" s="73">
        <v>1</v>
      </c>
      <c r="O40" s="67">
        <v>1</v>
      </c>
      <c r="P40" s="67">
        <v>1</v>
      </c>
      <c r="Q40" s="67">
        <v>1</v>
      </c>
      <c r="R40" s="67">
        <v>1</v>
      </c>
    </row>
    <row r="41" spans="1:18" x14ac:dyDescent="0.35">
      <c r="A41" s="47">
        <v>37</v>
      </c>
      <c r="B41" s="56">
        <v>1311</v>
      </c>
      <c r="C41" s="85">
        <v>80</v>
      </c>
      <c r="D41" s="76" t="s">
        <v>99</v>
      </c>
      <c r="E41" s="77">
        <v>1</v>
      </c>
      <c r="F41" s="78">
        <v>0</v>
      </c>
      <c r="G41" s="79">
        <v>0</v>
      </c>
      <c r="H41" s="62">
        <v>0</v>
      </c>
      <c r="I41" s="70">
        <v>0</v>
      </c>
      <c r="J41" s="71">
        <v>0</v>
      </c>
      <c r="K41" s="70">
        <v>0</v>
      </c>
      <c r="L41" s="72">
        <v>0</v>
      </c>
      <c r="M41" s="73">
        <v>0</v>
      </c>
      <c r="N41" s="73">
        <v>0</v>
      </c>
      <c r="O41" s="67">
        <v>0</v>
      </c>
      <c r="P41" s="67">
        <v>0</v>
      </c>
      <c r="Q41" s="67">
        <v>0</v>
      </c>
      <c r="R41" s="67">
        <v>0</v>
      </c>
    </row>
    <row r="42" spans="1:18" x14ac:dyDescent="0.35">
      <c r="A42" s="47">
        <v>38</v>
      </c>
      <c r="B42" s="56">
        <v>1311</v>
      </c>
      <c r="C42" s="85">
        <v>81</v>
      </c>
      <c r="D42" s="76" t="s">
        <v>100</v>
      </c>
      <c r="E42" s="77">
        <v>1</v>
      </c>
      <c r="F42" s="78">
        <v>1</v>
      </c>
      <c r="G42" s="79">
        <v>2</v>
      </c>
      <c r="H42" s="62">
        <v>2</v>
      </c>
      <c r="I42" s="70">
        <v>3</v>
      </c>
      <c r="J42" s="71">
        <v>3</v>
      </c>
      <c r="K42" s="70">
        <v>1</v>
      </c>
      <c r="L42" s="72">
        <v>1</v>
      </c>
      <c r="M42" s="73">
        <v>1</v>
      </c>
      <c r="N42" s="73">
        <v>1</v>
      </c>
      <c r="O42" s="67">
        <v>1</v>
      </c>
      <c r="P42" s="67">
        <v>1</v>
      </c>
      <c r="Q42" s="67">
        <v>1</v>
      </c>
      <c r="R42" s="67">
        <v>1</v>
      </c>
    </row>
    <row r="43" spans="1:18" ht="29" x14ac:dyDescent="0.35">
      <c r="A43" s="47">
        <v>39</v>
      </c>
      <c r="B43" s="56">
        <v>1311</v>
      </c>
      <c r="C43" s="85">
        <v>82</v>
      </c>
      <c r="D43" s="76" t="s">
        <v>101</v>
      </c>
      <c r="E43" s="77"/>
      <c r="F43" s="78"/>
      <c r="G43" s="79">
        <v>1</v>
      </c>
      <c r="H43" s="62">
        <v>1</v>
      </c>
      <c r="I43" s="70">
        <v>1</v>
      </c>
      <c r="J43" s="71">
        <v>1</v>
      </c>
      <c r="K43" s="70">
        <v>1</v>
      </c>
      <c r="L43" s="72">
        <v>3</v>
      </c>
      <c r="M43" s="73">
        <v>3</v>
      </c>
      <c r="N43" s="73">
        <v>3</v>
      </c>
      <c r="O43" s="67">
        <v>3</v>
      </c>
      <c r="P43" s="67">
        <v>3</v>
      </c>
      <c r="Q43" s="67">
        <v>3</v>
      </c>
      <c r="R43" s="67">
        <v>3</v>
      </c>
    </row>
    <row r="44" spans="1:18" x14ac:dyDescent="0.35">
      <c r="A44" s="47">
        <v>40</v>
      </c>
      <c r="B44" s="93"/>
      <c r="C44" s="49" t="s">
        <v>102</v>
      </c>
      <c r="D44" s="50" t="s">
        <v>103</v>
      </c>
      <c r="E44" s="81">
        <f>E45+E46+E47</f>
        <v>27</v>
      </c>
      <c r="F44" s="81">
        <f t="shared" ref="F44:R44" si="18">F45+F46+F47</f>
        <v>28</v>
      </c>
      <c r="G44" s="81">
        <f t="shared" si="18"/>
        <v>27</v>
      </c>
      <c r="H44" s="81">
        <f t="shared" si="18"/>
        <v>29</v>
      </c>
      <c r="I44" s="81">
        <f t="shared" si="18"/>
        <v>29</v>
      </c>
      <c r="J44" s="81">
        <f t="shared" si="18"/>
        <v>29</v>
      </c>
      <c r="K44" s="81">
        <f t="shared" si="18"/>
        <v>29</v>
      </c>
      <c r="L44" s="81">
        <f t="shared" si="18"/>
        <v>29</v>
      </c>
      <c r="M44" s="81">
        <f t="shared" si="18"/>
        <v>29</v>
      </c>
      <c r="N44" s="81">
        <f t="shared" si="18"/>
        <v>32</v>
      </c>
      <c r="O44" s="81">
        <f t="shared" si="18"/>
        <v>32</v>
      </c>
      <c r="P44" s="81">
        <f t="shared" si="18"/>
        <v>32</v>
      </c>
      <c r="Q44" s="81">
        <f t="shared" si="18"/>
        <v>32</v>
      </c>
      <c r="R44" s="81">
        <f t="shared" si="18"/>
        <v>32</v>
      </c>
    </row>
    <row r="45" spans="1:18" x14ac:dyDescent="0.35">
      <c r="A45" s="47">
        <v>41</v>
      </c>
      <c r="B45" s="56">
        <v>1311</v>
      </c>
      <c r="C45" s="85">
        <v>90</v>
      </c>
      <c r="D45" s="76" t="s">
        <v>104</v>
      </c>
      <c r="E45" s="77">
        <v>9</v>
      </c>
      <c r="F45" s="78">
        <v>10</v>
      </c>
      <c r="G45" s="79">
        <v>10</v>
      </c>
      <c r="H45" s="62">
        <v>11</v>
      </c>
      <c r="I45" s="70">
        <v>11</v>
      </c>
      <c r="J45" s="71">
        <v>11</v>
      </c>
      <c r="K45" s="70">
        <v>11</v>
      </c>
      <c r="L45" s="72">
        <v>11</v>
      </c>
      <c r="M45" s="73">
        <v>11</v>
      </c>
      <c r="N45" s="73">
        <v>13</v>
      </c>
      <c r="O45" s="67">
        <v>13</v>
      </c>
      <c r="P45" s="67">
        <v>13</v>
      </c>
      <c r="Q45" s="67">
        <v>13</v>
      </c>
      <c r="R45" s="67">
        <v>13</v>
      </c>
    </row>
    <row r="46" spans="1:18" ht="29" x14ac:dyDescent="0.35">
      <c r="A46" s="47">
        <v>42</v>
      </c>
      <c r="B46" s="56">
        <v>1311</v>
      </c>
      <c r="C46" s="85">
        <v>91</v>
      </c>
      <c r="D46" s="76" t="s">
        <v>105</v>
      </c>
      <c r="E46" s="77">
        <v>16</v>
      </c>
      <c r="F46" s="78">
        <v>16</v>
      </c>
      <c r="G46" s="79">
        <v>16</v>
      </c>
      <c r="H46" s="62">
        <v>17</v>
      </c>
      <c r="I46" s="70">
        <v>17</v>
      </c>
      <c r="J46" s="71">
        <v>17</v>
      </c>
      <c r="K46" s="70">
        <v>17</v>
      </c>
      <c r="L46" s="72">
        <v>17</v>
      </c>
      <c r="M46" s="73">
        <v>17</v>
      </c>
      <c r="N46" s="73">
        <v>17</v>
      </c>
      <c r="O46" s="67">
        <v>17</v>
      </c>
      <c r="P46" s="67">
        <v>17</v>
      </c>
      <c r="Q46" s="67">
        <v>18</v>
      </c>
      <c r="R46" s="67">
        <v>18</v>
      </c>
    </row>
    <row r="47" spans="1:18" ht="29" x14ac:dyDescent="0.35">
      <c r="A47" s="47">
        <v>43</v>
      </c>
      <c r="B47" s="56">
        <v>1311</v>
      </c>
      <c r="C47" s="85">
        <v>93</v>
      </c>
      <c r="D47" s="76" t="s">
        <v>106</v>
      </c>
      <c r="E47" s="77">
        <v>2</v>
      </c>
      <c r="F47" s="78">
        <v>2</v>
      </c>
      <c r="G47" s="79">
        <v>1</v>
      </c>
      <c r="H47" s="62">
        <v>1</v>
      </c>
      <c r="I47" s="70">
        <v>1</v>
      </c>
      <c r="J47" s="71">
        <v>1</v>
      </c>
      <c r="K47" s="70">
        <v>1</v>
      </c>
      <c r="L47" s="72">
        <v>1</v>
      </c>
      <c r="M47" s="73">
        <v>1</v>
      </c>
      <c r="N47" s="73">
        <v>2</v>
      </c>
      <c r="O47" s="67">
        <v>2</v>
      </c>
      <c r="P47" s="67">
        <v>2</v>
      </c>
      <c r="Q47" s="67">
        <v>1</v>
      </c>
      <c r="R47" s="67">
        <v>1</v>
      </c>
    </row>
    <row r="48" spans="1:18" x14ac:dyDescent="0.35">
      <c r="A48" s="47">
        <v>44</v>
      </c>
      <c r="B48" s="93"/>
      <c r="C48" s="49" t="s">
        <v>107</v>
      </c>
      <c r="D48" s="50" t="s">
        <v>108</v>
      </c>
      <c r="E48" s="81"/>
      <c r="F48" s="82"/>
      <c r="G48" s="83"/>
      <c r="H48" s="53">
        <f>H49</f>
        <v>1</v>
      </c>
      <c r="I48" s="53">
        <f t="shared" ref="I48:R48" si="19">I49</f>
        <v>1</v>
      </c>
      <c r="J48" s="53">
        <f t="shared" si="19"/>
        <v>1</v>
      </c>
      <c r="K48" s="53">
        <f t="shared" si="19"/>
        <v>1</v>
      </c>
      <c r="L48" s="53">
        <f t="shared" si="19"/>
        <v>1</v>
      </c>
      <c r="M48" s="53">
        <f t="shared" si="19"/>
        <v>1</v>
      </c>
      <c r="N48" s="53">
        <f t="shared" si="19"/>
        <v>1</v>
      </c>
      <c r="O48" s="53">
        <f t="shared" si="19"/>
        <v>1</v>
      </c>
      <c r="P48" s="53">
        <f t="shared" si="19"/>
        <v>1</v>
      </c>
      <c r="Q48" s="53">
        <f t="shared" si="19"/>
        <v>0</v>
      </c>
      <c r="R48" s="53">
        <f t="shared" si="19"/>
        <v>0</v>
      </c>
    </row>
    <row r="49" spans="1:18" x14ac:dyDescent="0.35">
      <c r="A49" s="47">
        <v>45</v>
      </c>
      <c r="B49" s="56">
        <v>1311</v>
      </c>
      <c r="C49" s="94">
        <v>94</v>
      </c>
      <c r="D49" s="76" t="s">
        <v>109</v>
      </c>
      <c r="E49" s="77"/>
      <c r="F49" s="78"/>
      <c r="G49" s="79"/>
      <c r="H49" s="62">
        <v>1</v>
      </c>
      <c r="I49" s="70">
        <v>1</v>
      </c>
      <c r="J49" s="71">
        <v>1</v>
      </c>
      <c r="K49" s="70">
        <v>1</v>
      </c>
      <c r="L49" s="72">
        <v>1</v>
      </c>
      <c r="M49" s="73">
        <v>1</v>
      </c>
      <c r="N49" s="73">
        <v>1</v>
      </c>
      <c r="O49" s="67">
        <v>1</v>
      </c>
      <c r="P49" s="67">
        <v>1</v>
      </c>
      <c r="Q49" s="67">
        <v>0</v>
      </c>
      <c r="R49" s="67">
        <v>0</v>
      </c>
    </row>
    <row r="50" spans="1:18" ht="33" customHeight="1" x14ac:dyDescent="0.35">
      <c r="A50" s="47">
        <v>46</v>
      </c>
      <c r="B50" s="93"/>
      <c r="C50" s="49" t="s">
        <v>110</v>
      </c>
      <c r="D50" s="80" t="s">
        <v>111</v>
      </c>
      <c r="E50" s="81">
        <f>E51</f>
        <v>1</v>
      </c>
      <c r="F50" s="81">
        <f t="shared" ref="F50:R50" si="20">F51</f>
        <v>1</v>
      </c>
      <c r="G50" s="81">
        <f t="shared" si="20"/>
        <v>1</v>
      </c>
      <c r="H50" s="81">
        <f t="shared" si="20"/>
        <v>1</v>
      </c>
      <c r="I50" s="81">
        <f t="shared" si="20"/>
        <v>1</v>
      </c>
      <c r="J50" s="81">
        <f t="shared" si="20"/>
        <v>1</v>
      </c>
      <c r="K50" s="81">
        <f t="shared" si="20"/>
        <v>1</v>
      </c>
      <c r="L50" s="81">
        <f t="shared" si="20"/>
        <v>1</v>
      </c>
      <c r="M50" s="81">
        <f t="shared" si="20"/>
        <v>1</v>
      </c>
      <c r="N50" s="81">
        <f t="shared" si="20"/>
        <v>1</v>
      </c>
      <c r="O50" s="81">
        <f t="shared" si="20"/>
        <v>1</v>
      </c>
      <c r="P50" s="81">
        <f t="shared" si="20"/>
        <v>1</v>
      </c>
      <c r="Q50" s="81">
        <f t="shared" si="20"/>
        <v>1</v>
      </c>
      <c r="R50" s="81">
        <f t="shared" si="20"/>
        <v>1</v>
      </c>
    </row>
    <row r="51" spans="1:18" ht="29" x14ac:dyDescent="0.35">
      <c r="A51" s="47">
        <v>47</v>
      </c>
      <c r="B51" s="56">
        <v>1311</v>
      </c>
      <c r="C51" s="85">
        <v>99</v>
      </c>
      <c r="D51" s="76" t="s">
        <v>112</v>
      </c>
      <c r="E51" s="77">
        <v>1</v>
      </c>
      <c r="F51" s="78">
        <v>1</v>
      </c>
      <c r="G51" s="79">
        <v>1</v>
      </c>
      <c r="H51" s="62">
        <v>1</v>
      </c>
      <c r="I51" s="70">
        <v>1</v>
      </c>
      <c r="J51" s="71">
        <v>1</v>
      </c>
      <c r="K51" s="70">
        <v>1</v>
      </c>
      <c r="L51" s="72">
        <v>1</v>
      </c>
      <c r="M51" s="73">
        <v>1</v>
      </c>
      <c r="N51" s="73">
        <v>1</v>
      </c>
      <c r="O51" s="67">
        <v>1</v>
      </c>
      <c r="P51" s="67">
        <v>1</v>
      </c>
      <c r="Q51" s="67">
        <v>1</v>
      </c>
      <c r="R51" s="67">
        <v>1</v>
      </c>
    </row>
    <row r="52" spans="1:18" ht="15.5" x14ac:dyDescent="0.35">
      <c r="A52" s="47">
        <v>48</v>
      </c>
      <c r="B52" s="95">
        <v>1311</v>
      </c>
      <c r="C52" s="96" t="s">
        <v>113</v>
      </c>
      <c r="D52" s="97" t="s">
        <v>114</v>
      </c>
      <c r="E52" s="98">
        <f>E5+E11+E15+E19+E21+E23+E26+E29+E32+E34+E39+E44+E48+E50</f>
        <v>361</v>
      </c>
      <c r="F52" s="98">
        <f t="shared" ref="F52:R52" si="21">F5+F11+F15+F19+F21+F23+F26+F29+F32+F34+F39+F44+F48+F50</f>
        <v>335</v>
      </c>
      <c r="G52" s="98">
        <f t="shared" si="21"/>
        <v>312</v>
      </c>
      <c r="H52" s="98">
        <f t="shared" si="21"/>
        <v>303</v>
      </c>
      <c r="I52" s="98">
        <f t="shared" si="21"/>
        <v>306</v>
      </c>
      <c r="J52" s="98">
        <f t="shared" si="21"/>
        <v>297</v>
      </c>
      <c r="K52" s="98">
        <f t="shared" si="21"/>
        <v>279</v>
      </c>
      <c r="L52" s="98">
        <f>L5+L11+L15+L19+L21+L23+L26+L29+L32+L34+L39+L44+L48+L50</f>
        <v>279</v>
      </c>
      <c r="M52" s="98">
        <f t="shared" si="21"/>
        <v>279</v>
      </c>
      <c r="N52" s="98">
        <f t="shared" si="21"/>
        <v>287</v>
      </c>
      <c r="O52" s="98">
        <f t="shared" si="21"/>
        <v>282</v>
      </c>
      <c r="P52" s="98">
        <f t="shared" si="21"/>
        <v>282</v>
      </c>
      <c r="Q52" s="98">
        <f t="shared" si="21"/>
        <v>285</v>
      </c>
      <c r="R52" s="98">
        <f t="shared" si="21"/>
        <v>284</v>
      </c>
    </row>
    <row r="53" spans="1:18" x14ac:dyDescent="0.35">
      <c r="A53" s="47">
        <v>49</v>
      </c>
      <c r="B53" s="48"/>
      <c r="C53" s="49" t="s">
        <v>45</v>
      </c>
      <c r="D53" s="50" t="s">
        <v>115</v>
      </c>
      <c r="E53" s="81">
        <f>E54+E55+E56+E57</f>
        <v>477</v>
      </c>
      <c r="F53" s="81">
        <f t="shared" ref="F53:R53" si="22">F54+F55+F56+F57</f>
        <v>456</v>
      </c>
      <c r="G53" s="81">
        <f t="shared" si="22"/>
        <v>452</v>
      </c>
      <c r="H53" s="81">
        <f t="shared" si="22"/>
        <v>448</v>
      </c>
      <c r="I53" s="81">
        <f t="shared" si="22"/>
        <v>444</v>
      </c>
      <c r="J53" s="81">
        <f t="shared" si="22"/>
        <v>433</v>
      </c>
      <c r="K53" s="81">
        <f t="shared" si="22"/>
        <v>435</v>
      </c>
      <c r="L53" s="81">
        <f t="shared" si="22"/>
        <v>400</v>
      </c>
      <c r="M53" s="81">
        <f t="shared" si="22"/>
        <v>376</v>
      </c>
      <c r="N53" s="81">
        <f t="shared" si="22"/>
        <v>326</v>
      </c>
      <c r="O53" s="81">
        <f t="shared" si="22"/>
        <v>329</v>
      </c>
      <c r="P53" s="81">
        <f t="shared" si="22"/>
        <v>246</v>
      </c>
      <c r="Q53" s="81">
        <f t="shared" si="22"/>
        <v>142</v>
      </c>
      <c r="R53" s="81">
        <f t="shared" si="22"/>
        <v>136</v>
      </c>
    </row>
    <row r="54" spans="1:18" x14ac:dyDescent="0.35">
      <c r="A54" s="47">
        <v>50</v>
      </c>
      <c r="B54" s="56">
        <v>1313</v>
      </c>
      <c r="C54" s="57" t="s">
        <v>49</v>
      </c>
      <c r="D54" s="69" t="s">
        <v>50</v>
      </c>
      <c r="E54" s="59">
        <v>446</v>
      </c>
      <c r="F54" s="60">
        <v>421</v>
      </c>
      <c r="G54" s="61">
        <v>416</v>
      </c>
      <c r="H54" s="62">
        <v>413</v>
      </c>
      <c r="I54" s="71">
        <v>409</v>
      </c>
      <c r="J54" s="71">
        <v>399</v>
      </c>
      <c r="K54" s="70">
        <v>402</v>
      </c>
      <c r="L54" s="70">
        <v>373</v>
      </c>
      <c r="M54" s="67">
        <v>352</v>
      </c>
      <c r="N54" s="67">
        <v>304</v>
      </c>
      <c r="O54" s="67">
        <v>306</v>
      </c>
      <c r="P54" s="67">
        <v>223</v>
      </c>
      <c r="Q54" s="67">
        <v>122</v>
      </c>
      <c r="R54" s="67">
        <v>114</v>
      </c>
    </row>
    <row r="55" spans="1:18" ht="38.5" x14ac:dyDescent="0.35">
      <c r="A55" s="47">
        <v>51</v>
      </c>
      <c r="B55" s="56">
        <v>1313</v>
      </c>
      <c r="C55" s="57" t="s">
        <v>51</v>
      </c>
      <c r="D55" s="58" t="s">
        <v>52</v>
      </c>
      <c r="E55" s="59">
        <v>15</v>
      </c>
      <c r="F55" s="60">
        <v>16</v>
      </c>
      <c r="G55" s="61">
        <v>16</v>
      </c>
      <c r="H55" s="62">
        <v>15</v>
      </c>
      <c r="I55" s="71">
        <v>16</v>
      </c>
      <c r="J55" s="71">
        <v>15</v>
      </c>
      <c r="K55" s="70">
        <v>14</v>
      </c>
      <c r="L55" s="70">
        <v>13</v>
      </c>
      <c r="M55" s="67">
        <v>10</v>
      </c>
      <c r="N55" s="67">
        <v>9</v>
      </c>
      <c r="O55" s="67">
        <v>9</v>
      </c>
      <c r="P55" s="67">
        <v>9</v>
      </c>
      <c r="Q55" s="67">
        <v>8</v>
      </c>
      <c r="R55" s="67">
        <v>9</v>
      </c>
    </row>
    <row r="56" spans="1:18" ht="26.25" customHeight="1" x14ac:dyDescent="0.35">
      <c r="A56" s="47">
        <v>52</v>
      </c>
      <c r="B56" s="56">
        <v>1313</v>
      </c>
      <c r="C56" s="57" t="s">
        <v>53</v>
      </c>
      <c r="D56" s="99" t="s">
        <v>54</v>
      </c>
      <c r="E56" s="100">
        <v>4</v>
      </c>
      <c r="F56" s="101">
        <v>5</v>
      </c>
      <c r="G56" s="102">
        <v>5</v>
      </c>
      <c r="H56" s="62">
        <v>5</v>
      </c>
      <c r="I56" s="71">
        <v>5</v>
      </c>
      <c r="J56" s="71">
        <v>5</v>
      </c>
      <c r="K56" s="70">
        <v>6</v>
      </c>
      <c r="L56" s="70">
        <v>6</v>
      </c>
      <c r="M56" s="67">
        <v>4</v>
      </c>
      <c r="N56" s="67">
        <v>3</v>
      </c>
      <c r="O56" s="67">
        <v>4</v>
      </c>
      <c r="P56" s="67">
        <v>4</v>
      </c>
      <c r="Q56" s="67">
        <v>4</v>
      </c>
      <c r="R56" s="67">
        <v>5</v>
      </c>
    </row>
    <row r="57" spans="1:18" x14ac:dyDescent="0.35">
      <c r="A57" s="47">
        <v>53</v>
      </c>
      <c r="B57" s="56">
        <v>1313</v>
      </c>
      <c r="C57" s="57" t="s">
        <v>55</v>
      </c>
      <c r="D57" s="69" t="s">
        <v>56</v>
      </c>
      <c r="E57" s="77">
        <v>12</v>
      </c>
      <c r="F57" s="78">
        <v>14</v>
      </c>
      <c r="G57" s="79">
        <v>15</v>
      </c>
      <c r="H57" s="62">
        <v>15</v>
      </c>
      <c r="I57" s="71">
        <v>14</v>
      </c>
      <c r="J57" s="71">
        <v>14</v>
      </c>
      <c r="K57" s="70">
        <v>13</v>
      </c>
      <c r="L57" s="70">
        <v>8</v>
      </c>
      <c r="M57" s="67">
        <v>10</v>
      </c>
      <c r="N57" s="67">
        <v>10</v>
      </c>
      <c r="O57" s="67">
        <v>10</v>
      </c>
      <c r="P57" s="67">
        <v>10</v>
      </c>
      <c r="Q57" s="67">
        <v>8</v>
      </c>
      <c r="R57" s="67">
        <v>8</v>
      </c>
    </row>
    <row r="58" spans="1:18" x14ac:dyDescent="0.35">
      <c r="A58" s="47">
        <v>54</v>
      </c>
      <c r="B58" s="48"/>
      <c r="C58" s="49" t="s">
        <v>57</v>
      </c>
      <c r="D58" s="50" t="s">
        <v>58</v>
      </c>
      <c r="E58" s="81">
        <f>E59+E60+E61+E62</f>
        <v>268</v>
      </c>
      <c r="F58" s="81">
        <f t="shared" ref="F58:R58" si="23">F59+F60+F61+F62</f>
        <v>266</v>
      </c>
      <c r="G58" s="81">
        <f t="shared" si="23"/>
        <v>257</v>
      </c>
      <c r="H58" s="81">
        <f t="shared" si="23"/>
        <v>249</v>
      </c>
      <c r="I58" s="81">
        <f t="shared" si="23"/>
        <v>233</v>
      </c>
      <c r="J58" s="81">
        <f t="shared" si="23"/>
        <v>225</v>
      </c>
      <c r="K58" s="81">
        <f t="shared" si="23"/>
        <v>217</v>
      </c>
      <c r="L58" s="81">
        <f t="shared" si="23"/>
        <v>209</v>
      </c>
      <c r="M58" s="81">
        <f t="shared" si="23"/>
        <v>179</v>
      </c>
      <c r="N58" s="81">
        <f t="shared" si="23"/>
        <v>161</v>
      </c>
      <c r="O58" s="81">
        <f t="shared" si="23"/>
        <v>151</v>
      </c>
      <c r="P58" s="81">
        <f t="shared" si="23"/>
        <v>128</v>
      </c>
      <c r="Q58" s="81">
        <f t="shared" si="23"/>
        <v>73</v>
      </c>
      <c r="R58" s="81">
        <f t="shared" si="23"/>
        <v>70</v>
      </c>
    </row>
    <row r="59" spans="1:18" x14ac:dyDescent="0.35">
      <c r="A59" s="47">
        <v>55</v>
      </c>
      <c r="B59" s="56">
        <v>1313</v>
      </c>
      <c r="C59" s="75" t="s">
        <v>116</v>
      </c>
      <c r="D59" s="76" t="s">
        <v>117</v>
      </c>
      <c r="E59" s="77">
        <v>51</v>
      </c>
      <c r="F59" s="78">
        <v>51</v>
      </c>
      <c r="G59" s="79">
        <v>50</v>
      </c>
      <c r="H59" s="62">
        <v>49</v>
      </c>
      <c r="I59" s="71">
        <v>49</v>
      </c>
      <c r="J59" s="71">
        <v>49</v>
      </c>
      <c r="K59" s="70">
        <v>46</v>
      </c>
      <c r="L59" s="70">
        <v>45</v>
      </c>
      <c r="M59" s="67">
        <v>41</v>
      </c>
      <c r="N59" s="67">
        <v>36</v>
      </c>
      <c r="O59" s="67">
        <v>36</v>
      </c>
      <c r="P59" s="67">
        <v>32</v>
      </c>
      <c r="Q59" s="67">
        <v>21</v>
      </c>
      <c r="R59" s="67">
        <v>22</v>
      </c>
    </row>
    <row r="60" spans="1:18" x14ac:dyDescent="0.35">
      <c r="A60" s="47">
        <v>56</v>
      </c>
      <c r="B60" s="56">
        <v>1313</v>
      </c>
      <c r="C60" s="75" t="s">
        <v>118</v>
      </c>
      <c r="D60" s="76" t="s">
        <v>119</v>
      </c>
      <c r="E60" s="77">
        <v>17</v>
      </c>
      <c r="F60" s="78">
        <v>20</v>
      </c>
      <c r="G60" s="79">
        <v>20</v>
      </c>
      <c r="H60" s="62">
        <v>20</v>
      </c>
      <c r="I60" s="71">
        <v>18</v>
      </c>
      <c r="J60" s="71">
        <v>18</v>
      </c>
      <c r="K60" s="70">
        <v>18</v>
      </c>
      <c r="L60" s="70">
        <v>18</v>
      </c>
      <c r="M60" s="67">
        <v>14</v>
      </c>
      <c r="N60" s="67">
        <v>11</v>
      </c>
      <c r="O60" s="67">
        <v>8</v>
      </c>
      <c r="P60" s="67">
        <v>6</v>
      </c>
      <c r="Q60" s="67">
        <v>3</v>
      </c>
      <c r="R60" s="67">
        <v>3</v>
      </c>
    </row>
    <row r="61" spans="1:18" x14ac:dyDescent="0.35">
      <c r="A61" s="47">
        <v>57</v>
      </c>
      <c r="B61" s="56">
        <v>1313</v>
      </c>
      <c r="C61" s="75" t="s">
        <v>59</v>
      </c>
      <c r="D61" s="76" t="s">
        <v>60</v>
      </c>
      <c r="E61" s="77">
        <v>150</v>
      </c>
      <c r="F61" s="78">
        <v>144</v>
      </c>
      <c r="G61" s="79">
        <v>138</v>
      </c>
      <c r="H61" s="62">
        <v>133</v>
      </c>
      <c r="I61" s="71">
        <v>123</v>
      </c>
      <c r="J61" s="71">
        <v>118</v>
      </c>
      <c r="K61" s="70">
        <v>113</v>
      </c>
      <c r="L61" s="70">
        <v>105</v>
      </c>
      <c r="M61" s="67">
        <v>90</v>
      </c>
      <c r="N61" s="67">
        <v>82</v>
      </c>
      <c r="O61" s="67">
        <v>76</v>
      </c>
      <c r="P61" s="67">
        <v>64</v>
      </c>
      <c r="Q61" s="67">
        <v>34</v>
      </c>
      <c r="R61" s="67">
        <v>31</v>
      </c>
    </row>
    <row r="62" spans="1:18" x14ac:dyDescent="0.35">
      <c r="A62" s="47">
        <v>58</v>
      </c>
      <c r="B62" s="56">
        <v>1313</v>
      </c>
      <c r="C62" s="75" t="s">
        <v>63</v>
      </c>
      <c r="D62" s="76" t="s">
        <v>64</v>
      </c>
      <c r="E62" s="77">
        <v>50</v>
      </c>
      <c r="F62" s="78">
        <v>51</v>
      </c>
      <c r="G62" s="79">
        <v>49</v>
      </c>
      <c r="H62" s="62">
        <v>47</v>
      </c>
      <c r="I62" s="71">
        <v>43</v>
      </c>
      <c r="J62" s="71">
        <v>40</v>
      </c>
      <c r="K62" s="70">
        <v>40</v>
      </c>
      <c r="L62" s="70">
        <v>41</v>
      </c>
      <c r="M62" s="67">
        <v>34</v>
      </c>
      <c r="N62" s="67">
        <v>32</v>
      </c>
      <c r="O62" s="67">
        <v>31</v>
      </c>
      <c r="P62" s="67">
        <v>26</v>
      </c>
      <c r="Q62" s="67">
        <v>15</v>
      </c>
      <c r="R62" s="67">
        <v>14</v>
      </c>
    </row>
    <row r="63" spans="1:18" x14ac:dyDescent="0.35">
      <c r="A63" s="47">
        <v>59</v>
      </c>
      <c r="B63" s="48"/>
      <c r="C63" s="49" t="s">
        <v>65</v>
      </c>
      <c r="D63" s="50" t="s">
        <v>66</v>
      </c>
      <c r="E63" s="81">
        <f>E64+E65+E66+E67+E68</f>
        <v>175</v>
      </c>
      <c r="F63" s="81">
        <f t="shared" ref="F63:R63" si="24">F64+F65+F66+F67+F68</f>
        <v>168</v>
      </c>
      <c r="G63" s="81">
        <f t="shared" si="24"/>
        <v>167</v>
      </c>
      <c r="H63" s="81">
        <f t="shared" si="24"/>
        <v>168</v>
      </c>
      <c r="I63" s="81">
        <f t="shared" si="24"/>
        <v>161</v>
      </c>
      <c r="J63" s="81">
        <f t="shared" si="24"/>
        <v>158</v>
      </c>
      <c r="K63" s="81">
        <f t="shared" si="24"/>
        <v>155</v>
      </c>
      <c r="L63" s="81">
        <f t="shared" si="24"/>
        <v>152</v>
      </c>
      <c r="M63" s="81">
        <f t="shared" si="24"/>
        <v>142</v>
      </c>
      <c r="N63" s="81">
        <f t="shared" si="24"/>
        <v>137</v>
      </c>
      <c r="O63" s="81">
        <f t="shared" si="24"/>
        <v>136</v>
      </c>
      <c r="P63" s="81">
        <f t="shared" si="24"/>
        <v>130</v>
      </c>
      <c r="Q63" s="81">
        <f t="shared" si="24"/>
        <v>110</v>
      </c>
      <c r="R63" s="81">
        <f t="shared" si="24"/>
        <v>107</v>
      </c>
    </row>
    <row r="64" spans="1:18" x14ac:dyDescent="0.35">
      <c r="A64" s="47">
        <v>60</v>
      </c>
      <c r="B64" s="56">
        <v>1313</v>
      </c>
      <c r="C64" s="75" t="s">
        <v>120</v>
      </c>
      <c r="D64" s="76" t="s">
        <v>121</v>
      </c>
      <c r="E64" s="77">
        <v>45</v>
      </c>
      <c r="F64" s="78">
        <v>42</v>
      </c>
      <c r="G64" s="79">
        <v>42</v>
      </c>
      <c r="H64" s="62">
        <v>39</v>
      </c>
      <c r="I64" s="71">
        <v>33</v>
      </c>
      <c r="J64" s="71">
        <v>33</v>
      </c>
      <c r="K64" s="70">
        <v>41</v>
      </c>
      <c r="L64" s="70">
        <v>41</v>
      </c>
      <c r="M64" s="67">
        <v>40</v>
      </c>
      <c r="N64" s="67">
        <v>40</v>
      </c>
      <c r="O64" s="67">
        <v>40</v>
      </c>
      <c r="P64" s="67">
        <v>39</v>
      </c>
      <c r="Q64" s="67">
        <v>38</v>
      </c>
      <c r="R64" s="67">
        <v>38</v>
      </c>
    </row>
    <row r="65" spans="1:18" x14ac:dyDescent="0.35">
      <c r="A65" s="47">
        <v>61</v>
      </c>
      <c r="B65" s="56">
        <v>1313</v>
      </c>
      <c r="C65" s="75" t="s">
        <v>122</v>
      </c>
      <c r="D65" s="76" t="s">
        <v>123</v>
      </c>
      <c r="E65" s="77">
        <v>33</v>
      </c>
      <c r="F65" s="78">
        <v>34</v>
      </c>
      <c r="G65" s="79">
        <v>32</v>
      </c>
      <c r="H65" s="62">
        <v>35</v>
      </c>
      <c r="I65" s="71">
        <v>34</v>
      </c>
      <c r="J65" s="71">
        <v>33</v>
      </c>
      <c r="K65" s="70">
        <v>25</v>
      </c>
      <c r="L65" s="70">
        <v>25</v>
      </c>
      <c r="M65" s="67">
        <v>24</v>
      </c>
      <c r="N65" s="67">
        <v>23</v>
      </c>
      <c r="O65" s="67">
        <v>23</v>
      </c>
      <c r="P65" s="67">
        <v>24</v>
      </c>
      <c r="Q65" s="67">
        <v>23</v>
      </c>
      <c r="R65" s="67">
        <v>22</v>
      </c>
    </row>
    <row r="66" spans="1:18" x14ac:dyDescent="0.35">
      <c r="A66" s="47">
        <v>62</v>
      </c>
      <c r="B66" s="56">
        <v>1313</v>
      </c>
      <c r="C66" s="75" t="s">
        <v>124</v>
      </c>
      <c r="D66" s="76" t="s">
        <v>125</v>
      </c>
      <c r="E66" s="77">
        <v>4</v>
      </c>
      <c r="F66" s="78">
        <v>1</v>
      </c>
      <c r="G66" s="79">
        <v>1</v>
      </c>
      <c r="H66" s="62">
        <v>1</v>
      </c>
      <c r="I66" s="71">
        <v>1</v>
      </c>
      <c r="J66" s="71">
        <v>1</v>
      </c>
      <c r="K66" s="70">
        <v>1</v>
      </c>
      <c r="L66" s="70">
        <v>1</v>
      </c>
      <c r="M66" s="67">
        <v>1</v>
      </c>
      <c r="N66" s="67">
        <v>1</v>
      </c>
      <c r="O66" s="67">
        <v>1</v>
      </c>
      <c r="P66" s="67">
        <v>1</v>
      </c>
      <c r="Q66" s="67">
        <v>1</v>
      </c>
      <c r="R66" s="67">
        <v>1</v>
      </c>
    </row>
    <row r="67" spans="1:18" x14ac:dyDescent="0.35">
      <c r="A67" s="47">
        <v>63</v>
      </c>
      <c r="B67" s="56">
        <v>1313</v>
      </c>
      <c r="C67" s="85">
        <v>87</v>
      </c>
      <c r="D67" s="76" t="s">
        <v>68</v>
      </c>
      <c r="E67" s="77">
        <v>58</v>
      </c>
      <c r="F67" s="78">
        <v>56</v>
      </c>
      <c r="G67" s="79">
        <v>55</v>
      </c>
      <c r="H67" s="62">
        <v>54</v>
      </c>
      <c r="I67" s="71">
        <v>54</v>
      </c>
      <c r="J67" s="71">
        <v>53</v>
      </c>
      <c r="K67" s="70">
        <v>50</v>
      </c>
      <c r="L67" s="70">
        <v>48</v>
      </c>
      <c r="M67" s="67">
        <v>42</v>
      </c>
      <c r="N67" s="67">
        <v>39</v>
      </c>
      <c r="O67" s="67">
        <v>39</v>
      </c>
      <c r="P67" s="67">
        <v>36</v>
      </c>
      <c r="Q67" s="67">
        <v>30</v>
      </c>
      <c r="R67" s="67">
        <v>29</v>
      </c>
    </row>
    <row r="68" spans="1:18" x14ac:dyDescent="0.35">
      <c r="A68" s="47">
        <v>64</v>
      </c>
      <c r="B68" s="56">
        <v>1313</v>
      </c>
      <c r="C68" s="85">
        <v>88</v>
      </c>
      <c r="D68" s="76" t="s">
        <v>69</v>
      </c>
      <c r="E68" s="77">
        <v>35</v>
      </c>
      <c r="F68" s="78">
        <v>35</v>
      </c>
      <c r="G68" s="79">
        <v>37</v>
      </c>
      <c r="H68" s="62">
        <v>39</v>
      </c>
      <c r="I68" s="71">
        <v>39</v>
      </c>
      <c r="J68" s="71">
        <v>38</v>
      </c>
      <c r="K68" s="70">
        <v>38</v>
      </c>
      <c r="L68" s="70">
        <v>37</v>
      </c>
      <c r="M68" s="67">
        <v>35</v>
      </c>
      <c r="N68" s="67">
        <v>34</v>
      </c>
      <c r="O68" s="67">
        <v>33</v>
      </c>
      <c r="P68" s="67">
        <v>30</v>
      </c>
      <c r="Q68" s="67">
        <v>18</v>
      </c>
      <c r="R68" s="67">
        <v>17</v>
      </c>
    </row>
    <row r="69" spans="1:18" x14ac:dyDescent="0.35">
      <c r="A69" s="47">
        <v>65</v>
      </c>
      <c r="B69" s="93"/>
      <c r="C69" s="49" t="s">
        <v>102</v>
      </c>
      <c r="D69" s="50" t="s">
        <v>103</v>
      </c>
      <c r="E69" s="81">
        <f>E70+E71+E72+E73</f>
        <v>70</v>
      </c>
      <c r="F69" s="81">
        <f t="shared" ref="F69:R69" si="25">F70+F71+F72+F73</f>
        <v>68</v>
      </c>
      <c r="G69" s="81">
        <f t="shared" si="25"/>
        <v>69</v>
      </c>
      <c r="H69" s="81">
        <f t="shared" si="25"/>
        <v>71</v>
      </c>
      <c r="I69" s="81">
        <f t="shared" si="25"/>
        <v>78</v>
      </c>
      <c r="J69" s="81">
        <f t="shared" si="25"/>
        <v>75</v>
      </c>
      <c r="K69" s="81">
        <f t="shared" si="25"/>
        <v>72</v>
      </c>
      <c r="L69" s="81">
        <f t="shared" si="25"/>
        <v>72</v>
      </c>
      <c r="M69" s="81">
        <f t="shared" si="25"/>
        <v>68</v>
      </c>
      <c r="N69" s="81">
        <f t="shared" si="25"/>
        <v>71</v>
      </c>
      <c r="O69" s="81">
        <f t="shared" si="25"/>
        <v>68</v>
      </c>
      <c r="P69" s="81">
        <f t="shared" si="25"/>
        <v>63</v>
      </c>
      <c r="Q69" s="81">
        <f t="shared" si="25"/>
        <v>54</v>
      </c>
      <c r="R69" s="81">
        <f t="shared" si="25"/>
        <v>52</v>
      </c>
    </row>
    <row r="70" spans="1:18" ht="26.25" customHeight="1" x14ac:dyDescent="0.35">
      <c r="A70" s="47">
        <v>66</v>
      </c>
      <c r="B70" s="56">
        <v>1313</v>
      </c>
      <c r="C70" s="85">
        <v>90</v>
      </c>
      <c r="D70" s="76" t="s">
        <v>104</v>
      </c>
      <c r="E70" s="77">
        <v>22</v>
      </c>
      <c r="F70" s="78">
        <v>22</v>
      </c>
      <c r="G70" s="79">
        <v>22</v>
      </c>
      <c r="H70" s="62">
        <v>24</v>
      </c>
      <c r="I70" s="70">
        <v>32</v>
      </c>
      <c r="J70" s="71">
        <v>32</v>
      </c>
      <c r="K70" s="70">
        <v>30</v>
      </c>
      <c r="L70" s="70">
        <v>30</v>
      </c>
      <c r="M70" s="67">
        <v>29</v>
      </c>
      <c r="N70" s="67">
        <v>29</v>
      </c>
      <c r="O70" s="67">
        <v>28</v>
      </c>
      <c r="P70" s="67">
        <v>25</v>
      </c>
      <c r="Q70" s="67">
        <v>19</v>
      </c>
      <c r="R70" s="67">
        <v>18</v>
      </c>
    </row>
    <row r="71" spans="1:18" ht="30" customHeight="1" x14ac:dyDescent="0.35">
      <c r="A71" s="47">
        <v>67</v>
      </c>
      <c r="B71" s="56">
        <v>1313</v>
      </c>
      <c r="C71" s="85">
        <v>91</v>
      </c>
      <c r="D71" s="76" t="s">
        <v>105</v>
      </c>
      <c r="E71" s="77">
        <v>29</v>
      </c>
      <c r="F71" s="78">
        <v>28</v>
      </c>
      <c r="G71" s="79">
        <v>28</v>
      </c>
      <c r="H71" s="62">
        <v>27</v>
      </c>
      <c r="I71" s="70">
        <v>27</v>
      </c>
      <c r="J71" s="71">
        <v>25</v>
      </c>
      <c r="K71" s="70">
        <v>25</v>
      </c>
      <c r="L71" s="70">
        <v>25</v>
      </c>
      <c r="M71" s="67">
        <v>22</v>
      </c>
      <c r="N71" s="67">
        <v>21</v>
      </c>
      <c r="O71" s="67">
        <v>20</v>
      </c>
      <c r="P71" s="67">
        <v>19</v>
      </c>
      <c r="Q71" s="67">
        <v>16</v>
      </c>
      <c r="R71" s="67">
        <v>16</v>
      </c>
    </row>
    <row r="72" spans="1:18" ht="29" x14ac:dyDescent="0.35">
      <c r="A72" s="47">
        <v>68</v>
      </c>
      <c r="B72" s="56">
        <v>1313</v>
      </c>
      <c r="C72" s="85">
        <v>93</v>
      </c>
      <c r="D72" s="76" t="s">
        <v>106</v>
      </c>
      <c r="E72" s="77">
        <v>19</v>
      </c>
      <c r="F72" s="78">
        <v>18</v>
      </c>
      <c r="G72" s="79">
        <v>19</v>
      </c>
      <c r="H72" s="62">
        <v>20</v>
      </c>
      <c r="I72" s="70">
        <v>19</v>
      </c>
      <c r="J72" s="71">
        <v>18</v>
      </c>
      <c r="K72" s="70">
        <v>17</v>
      </c>
      <c r="L72" s="70">
        <v>17</v>
      </c>
      <c r="M72" s="67">
        <v>17</v>
      </c>
      <c r="N72" s="67">
        <v>19</v>
      </c>
      <c r="O72" s="67">
        <v>18</v>
      </c>
      <c r="P72" s="67">
        <v>18</v>
      </c>
      <c r="Q72" s="67">
        <v>18</v>
      </c>
      <c r="R72" s="67">
        <v>17</v>
      </c>
    </row>
    <row r="73" spans="1:18" ht="17.149999999999999" customHeight="1" x14ac:dyDescent="0.35">
      <c r="A73" s="47">
        <v>69</v>
      </c>
      <c r="B73" s="56">
        <v>1313</v>
      </c>
      <c r="C73" s="85">
        <v>94</v>
      </c>
      <c r="D73" s="76" t="s">
        <v>109</v>
      </c>
      <c r="E73" s="77"/>
      <c r="F73" s="78"/>
      <c r="G73" s="79"/>
      <c r="H73" s="62"/>
      <c r="I73" s="70"/>
      <c r="J73" s="71"/>
      <c r="K73" s="70"/>
      <c r="L73" s="70"/>
      <c r="M73" s="67"/>
      <c r="N73" s="67">
        <v>2</v>
      </c>
      <c r="O73" s="67">
        <v>2</v>
      </c>
      <c r="P73" s="67">
        <v>1</v>
      </c>
      <c r="Q73" s="67">
        <v>1</v>
      </c>
      <c r="R73" s="67">
        <v>1</v>
      </c>
    </row>
    <row r="74" spans="1:18" ht="17.149999999999999" customHeight="1" x14ac:dyDescent="0.35">
      <c r="A74" s="47">
        <v>70</v>
      </c>
      <c r="B74" s="48"/>
      <c r="C74" s="49" t="s">
        <v>70</v>
      </c>
      <c r="D74" s="50" t="s">
        <v>71</v>
      </c>
      <c r="E74" s="81">
        <f>E75</f>
        <v>1</v>
      </c>
      <c r="F74" s="82">
        <v>1</v>
      </c>
      <c r="G74" s="83">
        <v>1</v>
      </c>
      <c r="H74" s="53">
        <v>1</v>
      </c>
      <c r="I74" s="52">
        <f>I75</f>
        <v>1</v>
      </c>
      <c r="J74" s="84">
        <f>J75</f>
        <v>0</v>
      </c>
      <c r="K74" s="52">
        <f>K75</f>
        <v>0</v>
      </c>
      <c r="L74" s="52">
        <f t="shared" ref="L74:R74" si="26">L75</f>
        <v>0</v>
      </c>
      <c r="M74" s="55">
        <f t="shared" si="26"/>
        <v>0</v>
      </c>
      <c r="N74" s="55">
        <f t="shared" si="26"/>
        <v>0</v>
      </c>
      <c r="O74" s="55">
        <f t="shared" si="26"/>
        <v>0</v>
      </c>
      <c r="P74" s="55">
        <f t="shared" si="26"/>
        <v>0</v>
      </c>
      <c r="Q74" s="55">
        <f t="shared" si="26"/>
        <v>0</v>
      </c>
      <c r="R74" s="55">
        <f t="shared" si="26"/>
        <v>0</v>
      </c>
    </row>
    <row r="75" spans="1:18" ht="17.149999999999999" customHeight="1" x14ac:dyDescent="0.35">
      <c r="A75" s="47">
        <v>71</v>
      </c>
      <c r="B75" s="56">
        <v>1313</v>
      </c>
      <c r="C75" s="86" t="s">
        <v>126</v>
      </c>
      <c r="D75" s="76" t="s">
        <v>127</v>
      </c>
      <c r="E75" s="77">
        <v>1</v>
      </c>
      <c r="F75" s="78">
        <v>1</v>
      </c>
      <c r="G75" s="79">
        <v>1</v>
      </c>
      <c r="H75" s="62">
        <v>1</v>
      </c>
      <c r="I75" s="70">
        <v>1</v>
      </c>
      <c r="J75" s="71">
        <v>0</v>
      </c>
      <c r="K75" s="70">
        <v>0</v>
      </c>
      <c r="L75" s="70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</row>
    <row r="76" spans="1:18" ht="17.149999999999999" customHeight="1" x14ac:dyDescent="0.35">
      <c r="A76" s="47">
        <v>72</v>
      </c>
      <c r="B76" s="48"/>
      <c r="C76" s="49" t="s">
        <v>74</v>
      </c>
      <c r="D76" s="80" t="s">
        <v>128</v>
      </c>
      <c r="E76" s="81">
        <f>E77</f>
        <v>9</v>
      </c>
      <c r="F76" s="82">
        <v>5</v>
      </c>
      <c r="G76" s="83">
        <v>5</v>
      </c>
      <c r="H76" s="53">
        <v>5</v>
      </c>
      <c r="I76" s="52">
        <f>I77</f>
        <v>5</v>
      </c>
      <c r="J76" s="84">
        <f>J77</f>
        <v>5</v>
      </c>
      <c r="K76" s="52">
        <f>K77</f>
        <v>5</v>
      </c>
      <c r="L76" s="52">
        <f t="shared" ref="L76:R76" si="27">L77</f>
        <v>5</v>
      </c>
      <c r="M76" s="55">
        <f t="shared" si="27"/>
        <v>4</v>
      </c>
      <c r="N76" s="55">
        <f t="shared" si="27"/>
        <v>4</v>
      </c>
      <c r="O76" s="55">
        <f t="shared" si="27"/>
        <v>4</v>
      </c>
      <c r="P76" s="55">
        <f t="shared" si="27"/>
        <v>4</v>
      </c>
      <c r="Q76" s="55">
        <f t="shared" si="27"/>
        <v>4</v>
      </c>
      <c r="R76" s="55">
        <f t="shared" si="27"/>
        <v>4</v>
      </c>
    </row>
    <row r="77" spans="1:18" ht="17.149999999999999" customHeight="1" x14ac:dyDescent="0.35">
      <c r="A77" s="47">
        <v>73</v>
      </c>
      <c r="B77" s="56">
        <v>1313</v>
      </c>
      <c r="C77" s="85">
        <v>35</v>
      </c>
      <c r="D77" s="76" t="s">
        <v>75</v>
      </c>
      <c r="E77" s="77">
        <v>9</v>
      </c>
      <c r="F77" s="78">
        <v>5</v>
      </c>
      <c r="G77" s="79">
        <v>5</v>
      </c>
      <c r="H77" s="62">
        <v>5</v>
      </c>
      <c r="I77" s="70">
        <v>5</v>
      </c>
      <c r="J77" s="71">
        <v>5</v>
      </c>
      <c r="K77" s="70">
        <v>5</v>
      </c>
      <c r="L77" s="70">
        <v>5</v>
      </c>
      <c r="M77" s="67">
        <v>4</v>
      </c>
      <c r="N77" s="67">
        <v>4</v>
      </c>
      <c r="O77" s="67">
        <v>4</v>
      </c>
      <c r="P77" s="67">
        <v>4</v>
      </c>
      <c r="Q77" s="67">
        <v>4</v>
      </c>
      <c r="R77" s="67">
        <v>4</v>
      </c>
    </row>
    <row r="78" spans="1:18" ht="17.149999999999999" customHeight="1" x14ac:dyDescent="0.35">
      <c r="A78" s="47">
        <v>74</v>
      </c>
      <c r="B78" s="48"/>
      <c r="C78" s="49" t="s">
        <v>129</v>
      </c>
      <c r="D78" s="80" t="s">
        <v>130</v>
      </c>
      <c r="E78" s="81">
        <f>E79+E80+E81+E82</f>
        <v>5</v>
      </c>
      <c r="F78" s="81">
        <f t="shared" ref="F78:R78" si="28">F79+F80+F81+F82</f>
        <v>4</v>
      </c>
      <c r="G78" s="81">
        <f t="shared" si="28"/>
        <v>4</v>
      </c>
      <c r="H78" s="81">
        <f t="shared" si="28"/>
        <v>4</v>
      </c>
      <c r="I78" s="81">
        <f t="shared" si="28"/>
        <v>4</v>
      </c>
      <c r="J78" s="81">
        <f t="shared" si="28"/>
        <v>5</v>
      </c>
      <c r="K78" s="83">
        <f t="shared" si="28"/>
        <v>4</v>
      </c>
      <c r="L78" s="82">
        <f t="shared" si="28"/>
        <v>3</v>
      </c>
      <c r="M78" s="82">
        <f t="shared" si="28"/>
        <v>3</v>
      </c>
      <c r="N78" s="82">
        <f t="shared" si="28"/>
        <v>3</v>
      </c>
      <c r="O78" s="82">
        <f t="shared" si="28"/>
        <v>3</v>
      </c>
      <c r="P78" s="103">
        <f t="shared" si="28"/>
        <v>3</v>
      </c>
      <c r="Q78" s="103">
        <f t="shared" si="28"/>
        <v>3</v>
      </c>
      <c r="R78" s="103">
        <f t="shared" si="28"/>
        <v>3</v>
      </c>
    </row>
    <row r="79" spans="1:18" ht="17.149999999999999" customHeight="1" x14ac:dyDescent="0.35">
      <c r="A79" s="47">
        <v>75</v>
      </c>
      <c r="B79" s="56">
        <v>1313</v>
      </c>
      <c r="C79" s="85">
        <v>36</v>
      </c>
      <c r="D79" s="76" t="s">
        <v>131</v>
      </c>
      <c r="E79" s="77">
        <v>1</v>
      </c>
      <c r="F79" s="78">
        <v>1</v>
      </c>
      <c r="G79" s="79">
        <v>1</v>
      </c>
      <c r="H79" s="62">
        <v>1</v>
      </c>
      <c r="I79" s="70">
        <v>1</v>
      </c>
      <c r="J79" s="71">
        <v>1</v>
      </c>
      <c r="K79" s="70">
        <v>1</v>
      </c>
      <c r="L79" s="70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</row>
    <row r="80" spans="1:18" ht="17.149999999999999" customHeight="1" x14ac:dyDescent="0.35">
      <c r="A80" s="47">
        <v>76</v>
      </c>
      <c r="B80" s="56">
        <v>1313</v>
      </c>
      <c r="C80" s="85">
        <v>37</v>
      </c>
      <c r="D80" s="76" t="s">
        <v>132</v>
      </c>
      <c r="E80" s="77">
        <v>1</v>
      </c>
      <c r="F80" s="78">
        <v>1</v>
      </c>
      <c r="G80" s="79">
        <v>1</v>
      </c>
      <c r="H80" s="62">
        <v>1</v>
      </c>
      <c r="I80" s="70">
        <v>1</v>
      </c>
      <c r="J80" s="71">
        <v>1</v>
      </c>
      <c r="K80" s="70">
        <v>1</v>
      </c>
      <c r="L80" s="70">
        <v>1</v>
      </c>
      <c r="M80" s="67">
        <v>1</v>
      </c>
      <c r="N80" s="67">
        <v>1</v>
      </c>
      <c r="O80" s="67">
        <v>1</v>
      </c>
      <c r="P80" s="67">
        <v>1</v>
      </c>
      <c r="Q80" s="67">
        <v>1</v>
      </c>
      <c r="R80" s="67">
        <v>1</v>
      </c>
    </row>
    <row r="81" spans="1:18" ht="17.149999999999999" customHeight="1" x14ac:dyDescent="0.35">
      <c r="A81" s="47">
        <v>77</v>
      </c>
      <c r="B81" s="56">
        <v>1313</v>
      </c>
      <c r="C81" s="85">
        <v>38</v>
      </c>
      <c r="D81" s="76" t="s">
        <v>133</v>
      </c>
      <c r="E81" s="77">
        <v>2</v>
      </c>
      <c r="F81" s="78">
        <v>1</v>
      </c>
      <c r="G81" s="79">
        <v>1</v>
      </c>
      <c r="H81" s="62">
        <v>1</v>
      </c>
      <c r="I81" s="70">
        <v>1</v>
      </c>
      <c r="J81" s="71">
        <v>1</v>
      </c>
      <c r="K81" s="70">
        <v>1</v>
      </c>
      <c r="L81" s="70">
        <v>1</v>
      </c>
      <c r="M81" s="67">
        <v>1</v>
      </c>
      <c r="N81" s="67">
        <v>1</v>
      </c>
      <c r="O81" s="67">
        <v>1</v>
      </c>
      <c r="P81" s="67">
        <v>1</v>
      </c>
      <c r="Q81" s="67">
        <v>1</v>
      </c>
      <c r="R81" s="67">
        <v>1</v>
      </c>
    </row>
    <row r="82" spans="1:18" ht="17.149999999999999" customHeight="1" x14ac:dyDescent="0.35">
      <c r="A82" s="47">
        <v>78</v>
      </c>
      <c r="B82" s="56">
        <v>1313</v>
      </c>
      <c r="C82" s="86">
        <v>43</v>
      </c>
      <c r="D82" s="76" t="s">
        <v>134</v>
      </c>
      <c r="E82" s="77">
        <v>1</v>
      </c>
      <c r="F82" s="78">
        <v>1</v>
      </c>
      <c r="G82" s="79">
        <v>1</v>
      </c>
      <c r="H82" s="62">
        <v>1</v>
      </c>
      <c r="I82" s="70">
        <v>1</v>
      </c>
      <c r="J82" s="71">
        <v>2</v>
      </c>
      <c r="K82" s="70">
        <v>1</v>
      </c>
      <c r="L82" s="70">
        <v>1</v>
      </c>
      <c r="M82" s="67">
        <v>1</v>
      </c>
      <c r="N82" s="67">
        <v>1</v>
      </c>
      <c r="O82" s="67">
        <v>1</v>
      </c>
      <c r="P82" s="67">
        <v>1</v>
      </c>
      <c r="Q82" s="67">
        <v>1</v>
      </c>
      <c r="R82" s="67">
        <v>1</v>
      </c>
    </row>
    <row r="83" spans="1:18" ht="17.149999999999999" customHeight="1" x14ac:dyDescent="0.35">
      <c r="A83" s="47">
        <v>79</v>
      </c>
      <c r="B83" s="48"/>
      <c r="C83" s="49" t="s">
        <v>76</v>
      </c>
      <c r="D83" s="50" t="s">
        <v>77</v>
      </c>
      <c r="E83" s="81">
        <f>E84+E85</f>
        <v>0</v>
      </c>
      <c r="F83" s="82">
        <v>1</v>
      </c>
      <c r="G83" s="83">
        <v>2</v>
      </c>
      <c r="H83" s="53">
        <v>2</v>
      </c>
      <c r="I83" s="52">
        <f>I84</f>
        <v>2</v>
      </c>
      <c r="J83" s="84">
        <f>J84</f>
        <v>2</v>
      </c>
      <c r="K83" s="52">
        <f>K84</f>
        <v>2</v>
      </c>
      <c r="L83" s="52">
        <f>L84+L85</f>
        <v>3</v>
      </c>
      <c r="M83" s="52">
        <f t="shared" ref="M83:R83" si="29">M84+M85</f>
        <v>3</v>
      </c>
      <c r="N83" s="52">
        <f t="shared" si="29"/>
        <v>9</v>
      </c>
      <c r="O83" s="52">
        <f t="shared" si="29"/>
        <v>9</v>
      </c>
      <c r="P83" s="104">
        <f t="shared" si="29"/>
        <v>9</v>
      </c>
      <c r="Q83" s="104">
        <f t="shared" si="29"/>
        <v>9</v>
      </c>
      <c r="R83" s="104">
        <f t="shared" si="29"/>
        <v>9</v>
      </c>
    </row>
    <row r="84" spans="1:18" ht="17.149999999999999" customHeight="1" x14ac:dyDescent="0.35">
      <c r="A84" s="47">
        <v>80</v>
      </c>
      <c r="B84" s="56">
        <v>1313</v>
      </c>
      <c r="C84" s="86">
        <v>49</v>
      </c>
      <c r="D84" s="76" t="s">
        <v>78</v>
      </c>
      <c r="E84" s="77"/>
      <c r="F84" s="78">
        <v>1</v>
      </c>
      <c r="G84" s="79">
        <v>2</v>
      </c>
      <c r="H84" s="62">
        <v>2</v>
      </c>
      <c r="I84" s="70">
        <v>2</v>
      </c>
      <c r="J84" s="71">
        <v>2</v>
      </c>
      <c r="K84" s="70">
        <v>2</v>
      </c>
      <c r="L84" s="70">
        <v>2</v>
      </c>
      <c r="M84" s="67">
        <v>2</v>
      </c>
      <c r="N84" s="67">
        <v>7</v>
      </c>
      <c r="O84" s="67">
        <v>7</v>
      </c>
      <c r="P84" s="67">
        <v>7</v>
      </c>
      <c r="Q84" s="67">
        <v>7</v>
      </c>
      <c r="R84" s="67">
        <v>7</v>
      </c>
    </row>
    <row r="85" spans="1:18" ht="17.149999999999999" customHeight="1" x14ac:dyDescent="0.35">
      <c r="A85" s="47">
        <v>81</v>
      </c>
      <c r="B85" s="56"/>
      <c r="C85" s="105">
        <v>52</v>
      </c>
      <c r="D85" s="106" t="s">
        <v>79</v>
      </c>
      <c r="E85" s="77"/>
      <c r="F85" s="78"/>
      <c r="G85" s="79"/>
      <c r="H85" s="62"/>
      <c r="I85" s="70"/>
      <c r="J85" s="71"/>
      <c r="K85" s="70"/>
      <c r="L85" s="70">
        <v>1</v>
      </c>
      <c r="M85" s="67">
        <v>1</v>
      </c>
      <c r="N85" s="67">
        <v>2</v>
      </c>
      <c r="O85" s="67">
        <v>2</v>
      </c>
      <c r="P85" s="67">
        <v>2</v>
      </c>
      <c r="Q85" s="67">
        <v>2</v>
      </c>
      <c r="R85" s="67">
        <v>2</v>
      </c>
    </row>
    <row r="86" spans="1:18" ht="17.149999999999999" customHeight="1" x14ac:dyDescent="0.35">
      <c r="A86" s="47">
        <v>82</v>
      </c>
      <c r="B86" s="48"/>
      <c r="C86" s="49" t="s">
        <v>80</v>
      </c>
      <c r="D86" s="50" t="s">
        <v>81</v>
      </c>
      <c r="E86" s="81">
        <f>E87+E88+E89+E90</f>
        <v>5</v>
      </c>
      <c r="F86" s="82">
        <v>4</v>
      </c>
      <c r="G86" s="83">
        <v>4</v>
      </c>
      <c r="H86" s="53">
        <v>4</v>
      </c>
      <c r="I86" s="52">
        <f>I87+I88+I89+I90</f>
        <v>4</v>
      </c>
      <c r="J86" s="84">
        <f>J87+J88+J89+J90</f>
        <v>4</v>
      </c>
      <c r="K86" s="52">
        <f>K87+K88+K89+K90</f>
        <v>3</v>
      </c>
      <c r="L86" s="52">
        <f t="shared" ref="L86:R86" si="30">L87+L88+L89+L90</f>
        <v>3</v>
      </c>
      <c r="M86" s="55">
        <f t="shared" si="30"/>
        <v>2</v>
      </c>
      <c r="N86" s="55">
        <f t="shared" si="30"/>
        <v>2</v>
      </c>
      <c r="O86" s="55">
        <f t="shared" si="30"/>
        <v>1</v>
      </c>
      <c r="P86" s="55">
        <f t="shared" si="30"/>
        <v>1</v>
      </c>
      <c r="Q86" s="55">
        <f t="shared" si="30"/>
        <v>1</v>
      </c>
      <c r="R86" s="55">
        <f t="shared" si="30"/>
        <v>1</v>
      </c>
    </row>
    <row r="87" spans="1:18" ht="17.149999999999999" customHeight="1" x14ac:dyDescent="0.35">
      <c r="A87" s="47">
        <v>83</v>
      </c>
      <c r="B87" s="56">
        <v>1313</v>
      </c>
      <c r="C87" s="88">
        <v>59</v>
      </c>
      <c r="D87" s="107" t="s">
        <v>135</v>
      </c>
      <c r="E87" s="108">
        <v>1</v>
      </c>
      <c r="F87" s="109">
        <v>1</v>
      </c>
      <c r="G87" s="110">
        <v>1</v>
      </c>
      <c r="H87" s="62">
        <v>1</v>
      </c>
      <c r="I87" s="70">
        <v>1</v>
      </c>
      <c r="J87" s="71">
        <v>1</v>
      </c>
      <c r="K87" s="70">
        <v>0</v>
      </c>
      <c r="L87" s="70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</row>
    <row r="88" spans="1:18" ht="17.149999999999999" customHeight="1" x14ac:dyDescent="0.35">
      <c r="A88" s="47">
        <v>84</v>
      </c>
      <c r="B88" s="56">
        <v>1313</v>
      </c>
      <c r="C88" s="88">
        <v>60</v>
      </c>
      <c r="D88" s="107" t="s">
        <v>82</v>
      </c>
      <c r="E88" s="108">
        <v>1</v>
      </c>
      <c r="F88" s="109"/>
      <c r="G88" s="110"/>
      <c r="H88" s="62">
        <v>0</v>
      </c>
      <c r="I88" s="70">
        <v>1</v>
      </c>
      <c r="J88" s="71">
        <v>1</v>
      </c>
      <c r="K88" s="70">
        <v>1</v>
      </c>
      <c r="L88" s="70">
        <v>1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</row>
    <row r="89" spans="1:18" ht="17.149999999999999" customHeight="1" x14ac:dyDescent="0.35">
      <c r="A89" s="47">
        <v>85</v>
      </c>
      <c r="B89" s="56">
        <v>1313</v>
      </c>
      <c r="C89" s="88">
        <v>61</v>
      </c>
      <c r="D89" s="89" t="s">
        <v>136</v>
      </c>
      <c r="E89" s="108">
        <v>1</v>
      </c>
      <c r="F89" s="109">
        <v>1</v>
      </c>
      <c r="G89" s="110">
        <v>1</v>
      </c>
      <c r="H89" s="62">
        <v>1</v>
      </c>
      <c r="I89" s="70">
        <v>0</v>
      </c>
      <c r="J89" s="71">
        <v>0</v>
      </c>
      <c r="K89" s="70">
        <v>0</v>
      </c>
      <c r="L89" s="70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</row>
    <row r="90" spans="1:18" ht="17.149999999999999" customHeight="1" x14ac:dyDescent="0.35">
      <c r="A90" s="47">
        <v>86</v>
      </c>
      <c r="B90" s="56">
        <v>1313</v>
      </c>
      <c r="C90" s="85">
        <v>63</v>
      </c>
      <c r="D90" s="76" t="s">
        <v>83</v>
      </c>
      <c r="E90" s="77">
        <v>2</v>
      </c>
      <c r="F90" s="78">
        <v>2</v>
      </c>
      <c r="G90" s="79">
        <v>2</v>
      </c>
      <c r="H90" s="62">
        <v>2</v>
      </c>
      <c r="I90" s="70">
        <v>2</v>
      </c>
      <c r="J90" s="71">
        <v>2</v>
      </c>
      <c r="K90" s="70">
        <v>2</v>
      </c>
      <c r="L90" s="70">
        <v>2</v>
      </c>
      <c r="M90" s="67">
        <v>2</v>
      </c>
      <c r="N90" s="67">
        <v>2</v>
      </c>
      <c r="O90" s="67">
        <v>1</v>
      </c>
      <c r="P90" s="67">
        <v>1</v>
      </c>
      <c r="Q90" s="67">
        <v>1</v>
      </c>
      <c r="R90" s="67">
        <v>1</v>
      </c>
    </row>
    <row r="91" spans="1:18" ht="17.149999999999999" customHeight="1" x14ac:dyDescent="0.35">
      <c r="A91" s="47">
        <v>87</v>
      </c>
      <c r="B91" s="48"/>
      <c r="C91" s="49" t="s">
        <v>87</v>
      </c>
      <c r="D91" s="50" t="s">
        <v>88</v>
      </c>
      <c r="E91" s="81">
        <f>E92</f>
        <v>5</v>
      </c>
      <c r="F91" s="82">
        <v>4</v>
      </c>
      <c r="G91" s="83">
        <v>4</v>
      </c>
      <c r="H91" s="53">
        <v>4</v>
      </c>
      <c r="I91" s="52">
        <f>I92</f>
        <v>4</v>
      </c>
      <c r="J91" s="84">
        <f>J92</f>
        <v>2</v>
      </c>
      <c r="K91" s="52">
        <f>K92</f>
        <v>2</v>
      </c>
      <c r="L91" s="52">
        <f t="shared" ref="L91:R91" si="31">L92</f>
        <v>2</v>
      </c>
      <c r="M91" s="55">
        <f t="shared" si="31"/>
        <v>2</v>
      </c>
      <c r="N91" s="55">
        <f t="shared" si="31"/>
        <v>3</v>
      </c>
      <c r="O91" s="55">
        <f t="shared" si="31"/>
        <v>3</v>
      </c>
      <c r="P91" s="55">
        <f t="shared" si="31"/>
        <v>4</v>
      </c>
      <c r="Q91" s="55">
        <f t="shared" si="31"/>
        <v>3</v>
      </c>
      <c r="R91" s="55">
        <f t="shared" si="31"/>
        <v>3</v>
      </c>
    </row>
    <row r="92" spans="1:18" ht="17.149999999999999" customHeight="1" x14ac:dyDescent="0.35">
      <c r="A92" s="47">
        <v>88</v>
      </c>
      <c r="B92" s="56">
        <v>1313</v>
      </c>
      <c r="C92" s="85">
        <v>68</v>
      </c>
      <c r="D92" s="76" t="s">
        <v>89</v>
      </c>
      <c r="E92" s="77">
        <v>5</v>
      </c>
      <c r="F92" s="78">
        <v>4</v>
      </c>
      <c r="G92" s="79">
        <v>4</v>
      </c>
      <c r="H92" s="62">
        <v>4</v>
      </c>
      <c r="I92" s="70">
        <v>4</v>
      </c>
      <c r="J92" s="71">
        <v>2</v>
      </c>
      <c r="K92" s="70">
        <v>2</v>
      </c>
      <c r="L92" s="70">
        <v>2</v>
      </c>
      <c r="M92" s="67">
        <v>2</v>
      </c>
      <c r="N92" s="67">
        <v>3</v>
      </c>
      <c r="O92" s="67">
        <v>3</v>
      </c>
      <c r="P92" s="67">
        <v>4</v>
      </c>
      <c r="Q92" s="67">
        <v>3</v>
      </c>
      <c r="R92" s="67">
        <v>3</v>
      </c>
    </row>
    <row r="93" spans="1:18" ht="17.149999999999999" customHeight="1" x14ac:dyDescent="0.35">
      <c r="A93" s="47">
        <v>89</v>
      </c>
      <c r="B93" s="48"/>
      <c r="C93" s="49" t="s">
        <v>90</v>
      </c>
      <c r="D93" s="80" t="s">
        <v>91</v>
      </c>
      <c r="E93" s="81">
        <f>E94+E95+E96</f>
        <v>3</v>
      </c>
      <c r="F93" s="82">
        <v>3</v>
      </c>
      <c r="G93" s="83">
        <v>3</v>
      </c>
      <c r="H93" s="53">
        <v>3</v>
      </c>
      <c r="I93" s="52">
        <f>I94+I95+I96</f>
        <v>3</v>
      </c>
      <c r="J93" s="84">
        <f>J94+J95+J96</f>
        <v>3</v>
      </c>
      <c r="K93" s="52">
        <f>K94+K95+K96</f>
        <v>3</v>
      </c>
      <c r="L93" s="52">
        <f t="shared" ref="L93:R93" si="32">L94+L95+L96</f>
        <v>2</v>
      </c>
      <c r="M93" s="55">
        <f t="shared" si="32"/>
        <v>1</v>
      </c>
      <c r="N93" s="55">
        <f t="shared" si="32"/>
        <v>1</v>
      </c>
      <c r="O93" s="55">
        <f t="shared" si="32"/>
        <v>1</v>
      </c>
      <c r="P93" s="55">
        <f t="shared" si="32"/>
        <v>1</v>
      </c>
      <c r="Q93" s="55">
        <f t="shared" si="32"/>
        <v>1</v>
      </c>
      <c r="R93" s="55">
        <f t="shared" si="32"/>
        <v>1</v>
      </c>
    </row>
    <row r="94" spans="1:18" ht="17.149999999999999" customHeight="1" x14ac:dyDescent="0.35">
      <c r="A94" s="47">
        <v>90</v>
      </c>
      <c r="B94" s="56">
        <v>1313</v>
      </c>
      <c r="C94" s="85">
        <v>69</v>
      </c>
      <c r="D94" s="76" t="s">
        <v>92</v>
      </c>
      <c r="E94" s="77">
        <v>1</v>
      </c>
      <c r="F94" s="78">
        <v>1</v>
      </c>
      <c r="G94" s="79">
        <v>1</v>
      </c>
      <c r="H94" s="62">
        <v>1</v>
      </c>
      <c r="I94" s="70">
        <v>1</v>
      </c>
      <c r="J94" s="71">
        <v>1</v>
      </c>
      <c r="K94" s="70">
        <v>1</v>
      </c>
      <c r="L94" s="70">
        <v>1</v>
      </c>
      <c r="M94" s="67">
        <v>1</v>
      </c>
      <c r="N94" s="67">
        <v>1</v>
      </c>
      <c r="O94" s="67">
        <v>1</v>
      </c>
      <c r="P94" s="67">
        <v>1</v>
      </c>
      <c r="Q94" s="67">
        <v>1</v>
      </c>
      <c r="R94" s="67">
        <v>1</v>
      </c>
    </row>
    <row r="95" spans="1:18" ht="17.149999999999999" customHeight="1" x14ac:dyDescent="0.35">
      <c r="A95" s="47">
        <v>91</v>
      </c>
      <c r="B95" s="56">
        <v>1313</v>
      </c>
      <c r="C95" s="85">
        <v>71</v>
      </c>
      <c r="D95" s="76" t="s">
        <v>93</v>
      </c>
      <c r="E95" s="77">
        <v>1</v>
      </c>
      <c r="F95" s="78">
        <v>1</v>
      </c>
      <c r="G95" s="79">
        <v>1</v>
      </c>
      <c r="H95" s="62">
        <v>1</v>
      </c>
      <c r="I95" s="70">
        <v>1</v>
      </c>
      <c r="J95" s="71">
        <v>1</v>
      </c>
      <c r="K95" s="70">
        <v>1</v>
      </c>
      <c r="L95" s="70">
        <v>1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</row>
    <row r="96" spans="1:18" ht="17.149999999999999" customHeight="1" x14ac:dyDescent="0.35">
      <c r="A96" s="47">
        <v>92</v>
      </c>
      <c r="B96" s="56">
        <v>1313</v>
      </c>
      <c r="C96" s="85">
        <v>74</v>
      </c>
      <c r="D96" s="76" t="s">
        <v>95</v>
      </c>
      <c r="E96" s="77">
        <v>1</v>
      </c>
      <c r="F96" s="78">
        <v>1</v>
      </c>
      <c r="G96" s="79">
        <v>1</v>
      </c>
      <c r="H96" s="62">
        <v>1</v>
      </c>
      <c r="I96" s="70">
        <v>1</v>
      </c>
      <c r="J96" s="71">
        <v>1</v>
      </c>
      <c r="K96" s="70">
        <v>1</v>
      </c>
      <c r="L96" s="70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</row>
    <row r="97" spans="1:18" ht="33.75" customHeight="1" x14ac:dyDescent="0.35">
      <c r="A97" s="47">
        <v>93</v>
      </c>
      <c r="B97" s="48"/>
      <c r="C97" s="49" t="s">
        <v>96</v>
      </c>
      <c r="D97" s="80" t="s">
        <v>97</v>
      </c>
      <c r="E97" s="81">
        <f>E98+E99</f>
        <v>14</v>
      </c>
      <c r="F97" s="82">
        <v>12</v>
      </c>
      <c r="G97" s="83">
        <v>11</v>
      </c>
      <c r="H97" s="53">
        <v>11</v>
      </c>
      <c r="I97" s="52">
        <f>I98+I99</f>
        <v>11</v>
      </c>
      <c r="J97" s="84">
        <f>J98+J99</f>
        <v>11</v>
      </c>
      <c r="K97" s="52">
        <f>K98+K99</f>
        <v>10</v>
      </c>
      <c r="L97" s="52">
        <f t="shared" ref="L97:O97" si="33">L98+L99</f>
        <v>9</v>
      </c>
      <c r="M97" s="55">
        <f t="shared" si="33"/>
        <v>8</v>
      </c>
      <c r="N97" s="55">
        <f t="shared" si="33"/>
        <v>8</v>
      </c>
      <c r="O97" s="55">
        <f t="shared" si="33"/>
        <v>8</v>
      </c>
      <c r="P97" s="55">
        <f>P98+P99</f>
        <v>8</v>
      </c>
      <c r="Q97" s="55">
        <f t="shared" ref="Q97:R97" si="34">Q98+Q99</f>
        <v>10</v>
      </c>
      <c r="R97" s="55">
        <f t="shared" si="34"/>
        <v>9</v>
      </c>
    </row>
    <row r="98" spans="1:18" ht="29" x14ac:dyDescent="0.35">
      <c r="A98" s="47">
        <v>94</v>
      </c>
      <c r="B98" s="56">
        <v>1313</v>
      </c>
      <c r="C98" s="85">
        <v>79</v>
      </c>
      <c r="D98" s="76" t="s">
        <v>137</v>
      </c>
      <c r="E98" s="77">
        <v>10</v>
      </c>
      <c r="F98" s="78">
        <v>8</v>
      </c>
      <c r="G98" s="79">
        <v>8</v>
      </c>
      <c r="H98" s="62">
        <v>8</v>
      </c>
      <c r="I98" s="70">
        <v>8</v>
      </c>
      <c r="J98" s="71">
        <v>8</v>
      </c>
      <c r="K98" s="70">
        <v>8</v>
      </c>
      <c r="L98" s="70">
        <v>7</v>
      </c>
      <c r="M98" s="67">
        <v>6</v>
      </c>
      <c r="N98" s="67">
        <v>6</v>
      </c>
      <c r="O98" s="67">
        <v>6</v>
      </c>
      <c r="P98" s="67">
        <v>6</v>
      </c>
      <c r="Q98" s="67">
        <v>7</v>
      </c>
      <c r="R98" s="67">
        <v>6</v>
      </c>
    </row>
    <row r="99" spans="1:18" x14ac:dyDescent="0.35">
      <c r="A99" s="47">
        <v>95</v>
      </c>
      <c r="B99" s="56">
        <v>1313</v>
      </c>
      <c r="C99" s="85">
        <v>81</v>
      </c>
      <c r="D99" s="76" t="s">
        <v>100</v>
      </c>
      <c r="E99" s="77">
        <v>4</v>
      </c>
      <c r="F99" s="78">
        <v>4</v>
      </c>
      <c r="G99" s="79">
        <v>3</v>
      </c>
      <c r="H99" s="62">
        <v>3</v>
      </c>
      <c r="I99" s="70">
        <v>3</v>
      </c>
      <c r="J99" s="71">
        <v>3</v>
      </c>
      <c r="K99" s="70">
        <v>2</v>
      </c>
      <c r="L99" s="70">
        <v>2</v>
      </c>
      <c r="M99" s="67">
        <v>2</v>
      </c>
      <c r="N99" s="67">
        <v>2</v>
      </c>
      <c r="O99" s="67">
        <v>2</v>
      </c>
      <c r="P99" s="67">
        <v>2</v>
      </c>
      <c r="Q99" s="67">
        <v>3</v>
      </c>
      <c r="R99" s="67">
        <v>3</v>
      </c>
    </row>
    <row r="100" spans="1:18" x14ac:dyDescent="0.35">
      <c r="A100" s="47">
        <v>96</v>
      </c>
      <c r="B100" s="48"/>
      <c r="C100" s="49" t="s">
        <v>107</v>
      </c>
      <c r="D100" s="50" t="s">
        <v>108</v>
      </c>
      <c r="E100" s="81">
        <f>E101</f>
        <v>1</v>
      </c>
      <c r="F100" s="82">
        <v>1</v>
      </c>
      <c r="G100" s="83">
        <v>1</v>
      </c>
      <c r="H100" s="53">
        <v>1</v>
      </c>
      <c r="I100" s="52">
        <f>I101</f>
        <v>1</v>
      </c>
      <c r="J100" s="84">
        <f>J101</f>
        <v>1</v>
      </c>
      <c r="K100" s="52">
        <f>K101</f>
        <v>2</v>
      </c>
      <c r="L100" s="52">
        <f t="shared" ref="L100:R100" si="35">L101</f>
        <v>2</v>
      </c>
      <c r="M100" s="55">
        <f t="shared" si="35"/>
        <v>2</v>
      </c>
      <c r="N100" s="55">
        <f t="shared" si="35"/>
        <v>2</v>
      </c>
      <c r="O100" s="55">
        <f t="shared" si="35"/>
        <v>2</v>
      </c>
      <c r="P100" s="55">
        <f t="shared" si="35"/>
        <v>2</v>
      </c>
      <c r="Q100" s="55">
        <f t="shared" si="35"/>
        <v>2</v>
      </c>
      <c r="R100" s="55">
        <f t="shared" si="35"/>
        <v>2</v>
      </c>
    </row>
    <row r="101" spans="1:18" x14ac:dyDescent="0.35">
      <c r="A101" s="47">
        <v>97</v>
      </c>
      <c r="B101" s="56">
        <v>1313</v>
      </c>
      <c r="C101" s="86">
        <v>96</v>
      </c>
      <c r="D101" s="76" t="s">
        <v>138</v>
      </c>
      <c r="E101" s="77">
        <v>1</v>
      </c>
      <c r="F101" s="78">
        <v>1</v>
      </c>
      <c r="G101" s="79">
        <v>1</v>
      </c>
      <c r="H101" s="62">
        <v>1</v>
      </c>
      <c r="I101" s="70">
        <v>1</v>
      </c>
      <c r="J101" s="71">
        <v>1</v>
      </c>
      <c r="K101" s="70">
        <v>2</v>
      </c>
      <c r="L101" s="70">
        <v>2</v>
      </c>
      <c r="M101" s="67">
        <v>2</v>
      </c>
      <c r="N101" s="67">
        <v>2</v>
      </c>
      <c r="O101" s="67">
        <v>2</v>
      </c>
      <c r="P101" s="67">
        <v>2</v>
      </c>
      <c r="Q101" s="67">
        <v>2</v>
      </c>
      <c r="R101" s="67">
        <v>2</v>
      </c>
    </row>
    <row r="102" spans="1:18" ht="15.5" x14ac:dyDescent="0.35">
      <c r="A102" s="47">
        <v>98</v>
      </c>
      <c r="B102" s="111">
        <v>1313</v>
      </c>
      <c r="C102" s="112" t="s">
        <v>113</v>
      </c>
      <c r="D102" s="113" t="s">
        <v>139</v>
      </c>
      <c r="E102" s="114">
        <f>E53+E58+E63+E69+E74+E76+E78+E83+E86+E91+E93+E97+E100</f>
        <v>1033</v>
      </c>
      <c r="F102" s="114">
        <f t="shared" ref="F102:R102" si="36">F53+F58+F63+F69+F74+F76+F78+F83+F86+F91+F93+F97+F100</f>
        <v>993</v>
      </c>
      <c r="G102" s="114">
        <f t="shared" si="36"/>
        <v>980</v>
      </c>
      <c r="H102" s="114">
        <f t="shared" si="36"/>
        <v>971</v>
      </c>
      <c r="I102" s="114">
        <f t="shared" si="36"/>
        <v>951</v>
      </c>
      <c r="J102" s="114">
        <f t="shared" si="36"/>
        <v>924</v>
      </c>
      <c r="K102" s="114">
        <f t="shared" si="36"/>
        <v>910</v>
      </c>
      <c r="L102" s="114">
        <f t="shared" si="36"/>
        <v>862</v>
      </c>
      <c r="M102" s="114">
        <f t="shared" si="36"/>
        <v>790</v>
      </c>
      <c r="N102" s="114">
        <f t="shared" si="36"/>
        <v>727</v>
      </c>
      <c r="O102" s="114">
        <f t="shared" si="36"/>
        <v>715</v>
      </c>
      <c r="P102" s="114">
        <f t="shared" si="36"/>
        <v>599</v>
      </c>
      <c r="Q102" s="114">
        <f t="shared" si="36"/>
        <v>412</v>
      </c>
      <c r="R102" s="114">
        <f t="shared" si="36"/>
        <v>397</v>
      </c>
    </row>
    <row r="103" spans="1:18" ht="26.5" x14ac:dyDescent="0.35">
      <c r="A103" s="47">
        <v>99</v>
      </c>
      <c r="B103" s="48"/>
      <c r="C103" s="49" t="s">
        <v>45</v>
      </c>
      <c r="D103" s="80" t="s">
        <v>140</v>
      </c>
      <c r="E103" s="81">
        <f>E104</f>
        <v>1</v>
      </c>
      <c r="F103" s="82">
        <v>1</v>
      </c>
      <c r="G103" s="83">
        <v>1</v>
      </c>
      <c r="H103" s="53">
        <v>1</v>
      </c>
      <c r="I103" s="84">
        <v>1</v>
      </c>
      <c r="J103" s="84">
        <v>1</v>
      </c>
      <c r="K103" s="52">
        <f>K104</f>
        <v>1</v>
      </c>
      <c r="L103" s="74">
        <f t="shared" ref="L103:R103" si="37">L104</f>
        <v>1</v>
      </c>
      <c r="M103" s="54">
        <f t="shared" si="37"/>
        <v>1</v>
      </c>
      <c r="N103" s="54">
        <f t="shared" si="37"/>
        <v>1</v>
      </c>
      <c r="O103" s="55">
        <f t="shared" si="37"/>
        <v>1</v>
      </c>
      <c r="P103" s="55">
        <f t="shared" si="37"/>
        <v>1</v>
      </c>
      <c r="Q103" s="55">
        <f t="shared" si="37"/>
        <v>1</v>
      </c>
      <c r="R103" s="55">
        <f t="shared" si="37"/>
        <v>1</v>
      </c>
    </row>
    <row r="104" spans="1:18" x14ac:dyDescent="0.35">
      <c r="A104" s="47">
        <v>100</v>
      </c>
      <c r="B104" s="115">
        <v>1314</v>
      </c>
      <c r="C104" s="116">
        <v>84</v>
      </c>
      <c r="D104" s="117" t="s">
        <v>141</v>
      </c>
      <c r="E104" s="118">
        <v>1</v>
      </c>
      <c r="F104" s="119">
        <v>1</v>
      </c>
      <c r="G104" s="120">
        <v>1</v>
      </c>
      <c r="H104" s="62">
        <v>1</v>
      </c>
      <c r="I104" s="71">
        <v>1</v>
      </c>
      <c r="J104" s="71">
        <v>1</v>
      </c>
      <c r="K104" s="70">
        <v>1</v>
      </c>
      <c r="L104" s="72">
        <v>1</v>
      </c>
      <c r="M104" s="73">
        <v>1</v>
      </c>
      <c r="N104" s="73">
        <v>1</v>
      </c>
      <c r="O104" s="67">
        <v>1</v>
      </c>
      <c r="P104" s="67">
        <v>1</v>
      </c>
      <c r="Q104" s="67">
        <v>1</v>
      </c>
      <c r="R104" s="67">
        <v>1</v>
      </c>
    </row>
    <row r="105" spans="1:18" x14ac:dyDescent="0.35">
      <c r="A105" s="47">
        <v>101</v>
      </c>
      <c r="B105" s="121">
        <v>1314</v>
      </c>
      <c r="C105" s="122" t="s">
        <v>113</v>
      </c>
      <c r="D105" s="123" t="s">
        <v>142</v>
      </c>
      <c r="E105" s="124">
        <f>E103</f>
        <v>1</v>
      </c>
      <c r="F105" s="125">
        <v>1</v>
      </c>
      <c r="G105" s="126">
        <v>1</v>
      </c>
      <c r="H105" s="127">
        <v>1</v>
      </c>
      <c r="I105" s="128">
        <v>1</v>
      </c>
      <c r="J105" s="129">
        <v>1</v>
      </c>
      <c r="K105" s="130">
        <v>1</v>
      </c>
      <c r="L105" s="128">
        <v>1</v>
      </c>
      <c r="M105" s="131">
        <v>1</v>
      </c>
      <c r="N105" s="131">
        <v>1</v>
      </c>
      <c r="O105" s="132">
        <v>1</v>
      </c>
      <c r="P105" s="132">
        <v>1</v>
      </c>
      <c r="Q105" s="132">
        <v>1</v>
      </c>
      <c r="R105" s="132">
        <v>1</v>
      </c>
    </row>
    <row r="106" spans="1:18" ht="15" thickBot="1" x14ac:dyDescent="0.4">
      <c r="A106" s="47">
        <v>102</v>
      </c>
      <c r="B106" s="133">
        <v>13</v>
      </c>
      <c r="C106" s="134" t="s">
        <v>143</v>
      </c>
      <c r="D106" s="135" t="s">
        <v>144</v>
      </c>
      <c r="E106" s="136">
        <f>E52+E102+E105</f>
        <v>1395</v>
      </c>
      <c r="F106" s="136">
        <f t="shared" ref="F106:R106" si="38">F52+F102+F105</f>
        <v>1329</v>
      </c>
      <c r="G106" s="136">
        <f t="shared" si="38"/>
        <v>1293</v>
      </c>
      <c r="H106" s="136">
        <f t="shared" si="38"/>
        <v>1275</v>
      </c>
      <c r="I106" s="136">
        <f t="shared" si="38"/>
        <v>1258</v>
      </c>
      <c r="J106" s="136">
        <f t="shared" si="38"/>
        <v>1222</v>
      </c>
      <c r="K106" s="136">
        <f t="shared" si="38"/>
        <v>1190</v>
      </c>
      <c r="L106" s="136">
        <f t="shared" si="38"/>
        <v>1142</v>
      </c>
      <c r="M106" s="136">
        <f t="shared" si="38"/>
        <v>1070</v>
      </c>
      <c r="N106" s="136">
        <f t="shared" si="38"/>
        <v>1015</v>
      </c>
      <c r="O106" s="136">
        <f t="shared" si="38"/>
        <v>998</v>
      </c>
      <c r="P106" s="136">
        <f t="shared" si="38"/>
        <v>882</v>
      </c>
      <c r="Q106" s="136">
        <f t="shared" si="38"/>
        <v>698</v>
      </c>
      <c r="R106" s="136">
        <f t="shared" si="38"/>
        <v>682</v>
      </c>
    </row>
    <row r="107" spans="1:18" x14ac:dyDescent="0.35">
      <c r="A107" s="118"/>
      <c r="B107" s="118"/>
      <c r="C107" s="118"/>
      <c r="D107" s="137"/>
      <c r="E107" s="118"/>
      <c r="F107" s="118"/>
      <c r="G107" s="118"/>
      <c r="H107" s="35"/>
    </row>
    <row r="108" spans="1:18" ht="35" customHeight="1" x14ac:dyDescent="0.35">
      <c r="A108" s="161" t="s">
        <v>145</v>
      </c>
      <c r="B108" s="161"/>
      <c r="C108" s="161"/>
      <c r="D108" s="161"/>
      <c r="E108" s="161"/>
      <c r="F108" s="161"/>
    </row>
    <row r="109" spans="1:18" x14ac:dyDescent="0.35">
      <c r="A109" s="138" t="s">
        <v>146</v>
      </c>
      <c r="B109" s="139"/>
      <c r="C109" s="139"/>
      <c r="D109" s="140"/>
      <c r="E109" s="139"/>
      <c r="F109" s="138"/>
    </row>
    <row r="110" spans="1:18" x14ac:dyDescent="0.35">
      <c r="A110" s="138" t="s">
        <v>147</v>
      </c>
      <c r="B110" s="139"/>
      <c r="C110" s="139"/>
      <c r="D110" s="140"/>
      <c r="E110" s="139"/>
      <c r="F110" s="139"/>
    </row>
    <row r="111" spans="1:18" x14ac:dyDescent="0.35">
      <c r="A111" s="138" t="s">
        <v>148</v>
      </c>
      <c r="B111" s="139"/>
      <c r="C111" s="139"/>
      <c r="D111" s="140"/>
      <c r="E111" s="139"/>
      <c r="F111" s="139"/>
    </row>
  </sheetData>
  <mergeCells count="2">
    <mergeCell ref="A2:I2"/>
    <mergeCell ref="A108:F1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Sub-sectors</vt:lpstr>
      <vt:lpstr>NACE </vt:lpstr>
    </vt:vector>
  </TitlesOfParts>
  <Manager/>
  <Company>CSP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 Veidemane</dc:creator>
  <cp:keywords/>
  <dc:description/>
  <cp:lastModifiedBy>Vija Veidemane</cp:lastModifiedBy>
  <cp:lastPrinted>2020-09-25T06:56:37Z</cp:lastPrinted>
  <dcterms:created xsi:type="dcterms:W3CDTF">2014-03-31T15:29:02Z</dcterms:created>
  <dcterms:modified xsi:type="dcterms:W3CDTF">2024-03-27T17:52:39Z</dcterms:modified>
  <cp:category/>
</cp:coreProperties>
</file>