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D0\DirD\01 Countries\EE\o1 Missions\2023\6. Follow up\AP 4 - Inventory\"/>
    </mc:Choice>
  </mc:AlternateContent>
  <xr:revisionPtr revIDLastSave="0" documentId="13_ncr:1_{0F7D4593-32C0-40D4-BA79-818795BD250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1" r:id="rId1"/>
    <sheet name="List_uni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4" i="2" l="1"/>
  <c r="G111" i="2"/>
  <c r="H111" i="2" s="1"/>
  <c r="G110" i="2"/>
  <c r="G109" i="2"/>
  <c r="G107" i="2"/>
  <c r="G105" i="2"/>
  <c r="E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E89" i="2"/>
  <c r="A89" i="2"/>
  <c r="G88" i="2"/>
  <c r="H88" i="2" s="1"/>
  <c r="A88" i="2"/>
  <c r="H87" i="2"/>
  <c r="G87" i="2"/>
  <c r="A87" i="2"/>
  <c r="G86" i="2"/>
  <c r="H86" i="2" s="1"/>
  <c r="A86" i="2"/>
  <c r="G85" i="2"/>
  <c r="H85" i="2" s="1"/>
  <c r="A85" i="2"/>
  <c r="G84" i="2"/>
  <c r="H84" i="2" s="1"/>
  <c r="A84" i="2"/>
  <c r="G83" i="2"/>
  <c r="H83" i="2" s="1"/>
  <c r="G82" i="2"/>
  <c r="G81" i="2"/>
  <c r="G80" i="2"/>
  <c r="G79" i="2"/>
  <c r="G78" i="2"/>
  <c r="G76" i="2"/>
  <c r="G73" i="2"/>
  <c r="G72" i="2"/>
  <c r="E71" i="2"/>
  <c r="A71" i="2"/>
  <c r="G70" i="2"/>
  <c r="H70" i="2" s="1"/>
  <c r="A70" i="2"/>
  <c r="H69" i="2"/>
  <c r="G69" i="2"/>
  <c r="A69" i="2"/>
  <c r="H68" i="2"/>
  <c r="G68" i="2"/>
  <c r="G67" i="2"/>
  <c r="G66" i="2"/>
  <c r="G65" i="2"/>
  <c r="G64" i="2"/>
  <c r="G62" i="2"/>
  <c r="E61" i="2"/>
  <c r="A61" i="2"/>
  <c r="G60" i="2"/>
  <c r="G59" i="2"/>
  <c r="G58" i="2"/>
  <c r="G57" i="2"/>
  <c r="G56" i="2"/>
  <c r="G55" i="2"/>
  <c r="H54" i="2"/>
  <c r="E54" i="2"/>
  <c r="A54" i="2"/>
  <c r="G53" i="2"/>
  <c r="H53" i="2" s="1"/>
  <c r="A53" i="2"/>
  <c r="G52" i="2"/>
  <c r="H52" i="2" s="1"/>
  <c r="A52" i="2"/>
  <c r="H51" i="2"/>
  <c r="G51" i="2"/>
  <c r="G50" i="2"/>
  <c r="G49" i="2"/>
  <c r="G48" i="2"/>
  <c r="G47" i="2"/>
  <c r="G43" i="2"/>
  <c r="G42" i="2"/>
  <c r="G41" i="2"/>
  <c r="G39" i="2"/>
  <c r="G38" i="2"/>
  <c r="E37" i="2"/>
  <c r="A37" i="2"/>
  <c r="G36" i="2"/>
  <c r="H36" i="2" s="1"/>
  <c r="A36" i="2"/>
  <c r="G35" i="2"/>
  <c r="H35" i="2" s="1"/>
  <c r="A35" i="2"/>
  <c r="G34" i="2"/>
  <c r="H34" i="2" s="1"/>
  <c r="A34" i="2"/>
  <c r="G33" i="2"/>
  <c r="H33" i="2" s="1"/>
  <c r="G32" i="2"/>
  <c r="G31" i="2"/>
  <c r="G30" i="2"/>
  <c r="G29" i="2"/>
  <c r="E28" i="2"/>
  <c r="A28" i="2"/>
  <c r="G27" i="2"/>
  <c r="H27" i="2" s="1"/>
  <c r="G26" i="2"/>
  <c r="H26" i="2" s="1"/>
  <c r="G25" i="2"/>
  <c r="H25" i="2" s="1"/>
  <c r="G24" i="2"/>
  <c r="G23" i="2"/>
  <c r="G22" i="2"/>
  <c r="G21" i="2"/>
  <c r="G20" i="2"/>
  <c r="G19" i="2"/>
  <c r="G18" i="2"/>
  <c r="G17" i="2"/>
  <c r="G16" i="2"/>
  <c r="E15" i="2"/>
  <c r="A15" i="2"/>
  <c r="G14" i="2"/>
  <c r="G13" i="2"/>
  <c r="G12" i="2"/>
  <c r="G10" i="2"/>
  <c r="G9" i="2"/>
  <c r="H8" i="2"/>
  <c r="E8" i="2"/>
  <c r="G7" i="2"/>
  <c r="H6" i="2"/>
  <c r="E6" i="2"/>
  <c r="G16" i="1"/>
  <c r="G14" i="1"/>
  <c r="G13" i="1"/>
  <c r="G8" i="1"/>
  <c r="G7" i="1"/>
  <c r="H89" i="2" l="1"/>
  <c r="H61" i="2"/>
  <c r="H37" i="2"/>
  <c r="H28" i="2"/>
  <c r="H71" i="2"/>
  <c r="H15" i="2"/>
  <c r="H104" i="2"/>
</calcChain>
</file>

<file path=xl/sharedStrings.xml><?xml version="1.0" encoding="utf-8"?>
<sst xmlns="http://schemas.openxmlformats.org/spreadsheetml/2006/main" count="298" uniqueCount="144">
  <si>
    <t>Number of units in GG sector</t>
  </si>
  <si>
    <t>Diff</t>
  </si>
  <si>
    <t>S.1311</t>
  </si>
  <si>
    <t>The State</t>
  </si>
  <si>
    <t>Other</t>
  </si>
  <si>
    <t>S.1312</t>
  </si>
  <si>
    <t>Main units</t>
  </si>
  <si>
    <t>M</t>
  </si>
  <si>
    <t>S.1313</t>
  </si>
  <si>
    <t>S.1314</t>
  </si>
  <si>
    <t>Please specify the year T-1 and T-2</t>
  </si>
  <si>
    <t>Annex 1</t>
  </si>
  <si>
    <t>Register of General government units by Subsector and by NACE</t>
  </si>
  <si>
    <t>Sector</t>
  </si>
  <si>
    <t xml:space="preserve">NACE </t>
  </si>
  <si>
    <t>Name</t>
  </si>
  <si>
    <t>Number of units</t>
  </si>
  <si>
    <t>E</t>
  </si>
  <si>
    <t>S1313</t>
  </si>
  <si>
    <t>36</t>
  </si>
  <si>
    <t>Local units dealing with water colletion and supply</t>
  </si>
  <si>
    <t>H</t>
  </si>
  <si>
    <t>TRANSPORTATION AND STORAGE</t>
  </si>
  <si>
    <t>S1311</t>
  </si>
  <si>
    <t>49</t>
  </si>
  <si>
    <t>Eesti Liinirongid AS</t>
  </si>
  <si>
    <t>50</t>
  </si>
  <si>
    <t>TS Laevad OÜ</t>
  </si>
  <si>
    <t>Valgamaa Ühistranspordikeskus MTÜ</t>
  </si>
  <si>
    <t>Tallinna Linnatransport AS</t>
  </si>
  <si>
    <t>52</t>
  </si>
  <si>
    <t>Local public transport centers (non-profit associations)</t>
  </si>
  <si>
    <t>Toila Sadam</t>
  </si>
  <si>
    <t>J</t>
  </si>
  <si>
    <t>INFORMATION AND COMMUNICATION</t>
  </si>
  <si>
    <t>59</t>
  </si>
  <si>
    <t>Tallinnfilm, OÜ</t>
  </si>
  <si>
    <t>60</t>
  </si>
  <si>
    <t>Eesti Rahvusringhääling</t>
  </si>
  <si>
    <t>62</t>
  </si>
  <si>
    <t>Information Technology Centers of the ministries</t>
  </si>
  <si>
    <t>58</t>
  </si>
  <si>
    <t>Toimetus Sillamäeski Vestnik</t>
  </si>
  <si>
    <t>Keila Leht, sihtasutus</t>
  </si>
  <si>
    <t>Narva linnaleht sihtasutus</t>
  </si>
  <si>
    <t>Türi Arengu Sihtasutus</t>
  </si>
  <si>
    <t>61</t>
  </si>
  <si>
    <t>Digisaar OÜ</t>
  </si>
  <si>
    <t>Valguskaabel, mittetulundusühing</t>
  </si>
  <si>
    <t>L</t>
  </si>
  <si>
    <t>REAL ESTATE ACTIVITIES</t>
  </si>
  <si>
    <t>68</t>
  </si>
  <si>
    <t>Riigi Kinnisvara AS</t>
  </si>
  <si>
    <t>Local government enterprises</t>
  </si>
  <si>
    <t>Local government foundations</t>
  </si>
  <si>
    <t>Municipal agencies</t>
  </si>
  <si>
    <t>PROFESSIONAL, SCIENTIFIC AND TECHNICAL ACTIVITIES</t>
  </si>
  <si>
    <t>69</t>
  </si>
  <si>
    <t>Professional associations and chambers involved in legal activities</t>
  </si>
  <si>
    <t>70</t>
  </si>
  <si>
    <t>Rail Baltic Estonia OÜ</t>
  </si>
  <si>
    <t>Riikliku Lepitaja Kantselei</t>
  </si>
  <si>
    <t>71</t>
  </si>
  <si>
    <t>Veterinary and Food Board and Veterinary Centers</t>
  </si>
  <si>
    <t>72</t>
  </si>
  <si>
    <t>Public-legal research institutes and institutions</t>
  </si>
  <si>
    <t>State budgetary science and research bodies</t>
  </si>
  <si>
    <t>Eesti Maaülikooli Mahekeskus, sihtasutus</t>
  </si>
  <si>
    <t>Tallinna Ülikooli Rahastus sihtasutus</t>
  </si>
  <si>
    <t>Linna raamatupidamine</t>
  </si>
  <si>
    <t>Local development centers and incubators for enterprises (foundations)</t>
  </si>
  <si>
    <t>Tallinna Kirjanduskeskus</t>
  </si>
  <si>
    <t>Tallinna Tehnika- ja Teaduskeskus sihtasutus</t>
  </si>
  <si>
    <t>74</t>
  </si>
  <si>
    <t>Võrumaa Tehnoloogiainkubaator, MTÜ</t>
  </si>
  <si>
    <t>O</t>
  </si>
  <si>
    <t>PUBLIC ADMINISTRATION AND DEFENCE</t>
  </si>
  <si>
    <t>84</t>
  </si>
  <si>
    <t>State budgetary units - ministries and government agencies</t>
  </si>
  <si>
    <t>Other central government bodies fulfilling various public tasks</t>
  </si>
  <si>
    <t>Municipalities and their agencies</t>
  </si>
  <si>
    <t>Other local government bodies supporting local governments (for instance unions of local governments, foundation supporting local development)</t>
  </si>
  <si>
    <t>S1314</t>
  </si>
  <si>
    <t>Eesti Haigekassa</t>
  </si>
  <si>
    <t>Eesti Töötukassa</t>
  </si>
  <si>
    <t>P</t>
  </si>
  <si>
    <t>EDUCATION</t>
  </si>
  <si>
    <t>85</t>
  </si>
  <si>
    <t>Public universities and their colleges</t>
  </si>
  <si>
    <t>Teaduskeskus Ahhaa, sihtasutus</t>
  </si>
  <si>
    <t>Teaduskeskus Ahhaa sihtasutus</t>
  </si>
  <si>
    <t>State budgetary schools (incl. high schools, vocational schools and state colleges)</t>
  </si>
  <si>
    <t>Euroopa Kool sihtasutus</t>
  </si>
  <si>
    <t>Municipal schools and kindergartens</t>
  </si>
  <si>
    <t>Local youth centers and other units supporting education</t>
  </si>
  <si>
    <t>Q</t>
  </si>
  <si>
    <t>HUMAN HEALTH AND SOCIAL WORK ACTIVITIES</t>
  </si>
  <si>
    <t>86</t>
  </si>
  <si>
    <t>Hospitals</t>
  </si>
  <si>
    <t>Units supporting health-care</t>
  </si>
  <si>
    <t>87</t>
  </si>
  <si>
    <t>Hea Hoog, sihtasutus</t>
  </si>
  <si>
    <t>Koeru Hooldekeskus, sihtasutus</t>
  </si>
  <si>
    <t>HOOLEKANDETEENUSED, AS</t>
  </si>
  <si>
    <t>88</t>
  </si>
  <si>
    <t>Astangu Kutserehabilitatsiooni Keskus</t>
  </si>
  <si>
    <t>Local hospitals and other health-care institutions</t>
  </si>
  <si>
    <t>Municipal nursing homes and orphanages</t>
  </si>
  <si>
    <t>Local nursing homes</t>
  </si>
  <si>
    <t>Local day centers, care centers and other similar social care facilities (foundations and non-profit associations)</t>
  </si>
  <si>
    <t>Municipal day centers, care centers and other similar social care facilities</t>
  </si>
  <si>
    <t>R</t>
  </si>
  <si>
    <t>ARTS, ENTERTAINMENT AND RECREATION</t>
  </si>
  <si>
    <t>90</t>
  </si>
  <si>
    <t>Rahvusooper Estonia</t>
  </si>
  <si>
    <t>Theaters (foundations)</t>
  </si>
  <si>
    <t>91</t>
  </si>
  <si>
    <t>Eesti Rahvusraamatukogu</t>
  </si>
  <si>
    <t>Museums (foundations)</t>
  </si>
  <si>
    <t>State budgetary museums</t>
  </si>
  <si>
    <t>Tallinna Ülikooli Akadeemiline Raamatukogu</t>
  </si>
  <si>
    <t>93</t>
  </si>
  <si>
    <t>Recreations facilities (foundations)</t>
  </si>
  <si>
    <t>Kuressaare Teater sihtasutus</t>
  </si>
  <si>
    <t>Municipal concert organisations</t>
  </si>
  <si>
    <t>Local foundations providing cultural services</t>
  </si>
  <si>
    <t>Municipal libraries, museums, archives and other municipal bodies</t>
  </si>
  <si>
    <t>Local recreations facilities (enterprises)</t>
  </si>
  <si>
    <t>Municipal community cultural centres, youth centers and sporting facilities</t>
  </si>
  <si>
    <t>Local recreations facilities (foundations)</t>
  </si>
  <si>
    <t>S</t>
  </si>
  <si>
    <t>OTHER SERVICE ACTIVITIES</t>
  </si>
  <si>
    <t>94</t>
  </si>
  <si>
    <t>Mulgi Elamuskeskus MTÜ</t>
  </si>
  <si>
    <t>Pakri Saarte Arenduse Sihtasutus</t>
  </si>
  <si>
    <t>Roheline Paik, mittetulundusühing</t>
  </si>
  <si>
    <t>Tapa Valla köök</t>
  </si>
  <si>
    <t>96</t>
  </si>
  <si>
    <t>Local saunas</t>
  </si>
  <si>
    <t>Local cemeteries (enterprises)</t>
  </si>
  <si>
    <r>
      <t xml:space="preserve">Please provide </t>
    </r>
    <r>
      <rPr>
        <b/>
        <sz val="10"/>
        <rFont val="Arial"/>
        <family val="2"/>
      </rPr>
      <t xml:space="preserve">an exhaustive list </t>
    </r>
    <r>
      <rPr>
        <sz val="10"/>
        <rFont val="Arial"/>
        <family val="2"/>
        <charset val="186"/>
      </rPr>
      <t>of units separately for each subsector split by NACE codes (except for large groups of small units,  having the same characteristics/nature (e.g. municipalities, schools, universities, hospitals, NPIs - see below)</t>
    </r>
  </si>
  <si>
    <t>For the large groups of small units (as defined above), please indicate just a name of the group (e.g. municipalities) and provide, in the related column, number of units included in the group</t>
  </si>
  <si>
    <t>Summary lines are to be added/removed according to needs</t>
  </si>
  <si>
    <t>Specify Number of units in summary lines (grey)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</si>
</sst>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  <charset val="186"/>
    </font>
    <font>
      <b/>
      <i/>
      <sz val="12"/>
      <name val="Arial"/>
      <family val="2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indexed="17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1" fillId="0" borderId="5" xfId="0" applyFont="1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14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3" fillId="2" borderId="14" xfId="0" applyFont="1" applyFill="1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0" fontId="5" fillId="0" borderId="15" xfId="0" applyFont="1" applyBorder="1" applyProtection="1"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3" fillId="2" borderId="16" xfId="0" applyFont="1" applyFill="1" applyBorder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7" fillId="0" borderId="19" xfId="0" applyFont="1" applyBorder="1" applyProtection="1">
      <protection locked="0"/>
    </xf>
    <xf numFmtId="0" fontId="8" fillId="3" borderId="18" xfId="0" applyFont="1" applyFill="1" applyBorder="1" applyProtection="1">
      <protection locked="0"/>
    </xf>
    <xf numFmtId="2" fontId="7" fillId="3" borderId="18" xfId="0" applyNumberFormat="1" applyFont="1" applyFill="1" applyBorder="1" applyAlignment="1" applyProtection="1">
      <alignment horizontal="center" wrapText="1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 wrapText="1"/>
      <protection locked="0"/>
    </xf>
    <xf numFmtId="0" fontId="7" fillId="3" borderId="18" xfId="0" applyFont="1" applyFill="1" applyBorder="1" applyProtection="1">
      <protection locked="0"/>
    </xf>
    <xf numFmtId="0" fontId="7" fillId="0" borderId="19" xfId="0" quotePrefix="1" applyFont="1" applyBorder="1" applyProtection="1">
      <protection locked="0"/>
    </xf>
    <xf numFmtId="0" fontId="7" fillId="0" borderId="19" xfId="0" applyFont="1" applyBorder="1" applyAlignment="1" applyProtection="1">
      <alignment horizontal="center"/>
      <protection locked="0"/>
    </xf>
    <xf numFmtId="2" fontId="7" fillId="0" borderId="19" xfId="0" quotePrefix="1" applyNumberFormat="1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left"/>
      <protection locked="0"/>
    </xf>
    <xf numFmtId="1" fontId="7" fillId="0" borderId="19" xfId="0" applyNumberFormat="1" applyFont="1" applyBorder="1" applyAlignment="1" applyProtection="1">
      <alignment horizontal="right" wrapText="1"/>
      <protection locked="0"/>
    </xf>
    <xf numFmtId="0" fontId="7" fillId="2" borderId="19" xfId="0" applyFon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4" borderId="19" xfId="0" applyNumberForma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 wrapText="1"/>
    </xf>
    <xf numFmtId="0" fontId="9" fillId="2" borderId="19" xfId="0" applyFont="1" applyFill="1" applyBorder="1" applyAlignment="1">
      <alignment wrapText="1"/>
    </xf>
    <xf numFmtId="1" fontId="0" fillId="0" borderId="19" xfId="0" applyNumberFormat="1" applyBorder="1" applyAlignment="1">
      <alignment horizontal="center"/>
    </xf>
    <xf numFmtId="1" fontId="10" fillId="0" borderId="15" xfId="0" applyNumberFormat="1" applyFont="1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1" fontId="0" fillId="0" borderId="19" xfId="0" applyNumberFormat="1" applyBorder="1"/>
    <xf numFmtId="0" fontId="3" fillId="2" borderId="19" xfId="0" applyFont="1" applyFill="1" applyBorder="1" applyProtection="1">
      <protection locked="0"/>
    </xf>
    <xf numFmtId="0" fontId="0" fillId="0" borderId="19" xfId="0" quotePrefix="1" applyBorder="1" applyProtection="1">
      <protection locked="0"/>
    </xf>
    <xf numFmtId="1" fontId="0" fillId="0" borderId="19" xfId="0" quotePrefix="1" applyNumberFormat="1" applyBorder="1" applyAlignment="1">
      <alignment horizontal="center"/>
    </xf>
    <xf numFmtId="1" fontId="0" fillId="0" borderId="19" xfId="0" applyNumberFormat="1" applyBorder="1" applyAlignment="1">
      <alignment wrapText="1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12" fillId="0" borderId="19" xfId="1" applyBorder="1" applyAlignment="1">
      <alignment wrapText="1"/>
    </xf>
    <xf numFmtId="0" fontId="12" fillId="0" borderId="19" xfId="1" applyBorder="1"/>
    <xf numFmtId="1" fontId="11" fillId="0" borderId="19" xfId="0" applyNumberFormat="1" applyFont="1" applyBorder="1"/>
    <xf numFmtId="1" fontId="0" fillId="0" borderId="20" xfId="0" applyNumberFormat="1" applyBorder="1" applyAlignment="1">
      <alignment wrapText="1"/>
    </xf>
    <xf numFmtId="1" fontId="0" fillId="0" borderId="19" xfId="0" applyNumberFormat="1" applyBorder="1" applyProtection="1">
      <protection locked="0"/>
    </xf>
    <xf numFmtId="0" fontId="11" fillId="0" borderId="19" xfId="0" quotePrefix="1" applyFont="1" applyBorder="1" applyAlignment="1" applyProtection="1">
      <alignment horizontal="center"/>
      <protection locked="0"/>
    </xf>
    <xf numFmtId="1" fontId="11" fillId="0" borderId="19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2">
    <cellStyle name="Normal" xfId="0" builtinId="0"/>
    <cellStyle name="Standaard_Blad1" xfId="1" xr:uid="{76E4AC02-D7A5-41EC-9007-9573D71FE5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G19"/>
  <sheetViews>
    <sheetView workbookViewId="0">
      <selection activeCell="J15" sqref="J15"/>
    </sheetView>
  </sheetViews>
  <sheetFormatPr defaultRowHeight="15" x14ac:dyDescent="0.25"/>
  <sheetData>
    <row r="4" spans="3:7" x14ac:dyDescent="0.25">
      <c r="D4" s="1" t="s">
        <v>0</v>
      </c>
    </row>
    <row r="5" spans="3:7" ht="15.75" thickBot="1" x14ac:dyDescent="0.3"/>
    <row r="6" spans="3:7" x14ac:dyDescent="0.25">
      <c r="C6" s="2"/>
      <c r="D6" s="3"/>
      <c r="E6" s="4">
        <v>2021</v>
      </c>
      <c r="F6" s="5">
        <v>2022</v>
      </c>
      <c r="G6" s="6" t="s">
        <v>1</v>
      </c>
    </row>
    <row r="7" spans="3:7" x14ac:dyDescent="0.25">
      <c r="C7" s="7" t="s">
        <v>2</v>
      </c>
      <c r="D7" s="8" t="s">
        <v>3</v>
      </c>
      <c r="E7" s="9">
        <v>169</v>
      </c>
      <c r="F7" s="9">
        <v>169</v>
      </c>
      <c r="G7" s="10">
        <f>F7-E7</f>
        <v>0</v>
      </c>
    </row>
    <row r="8" spans="3:7" x14ac:dyDescent="0.25">
      <c r="C8" s="7"/>
      <c r="D8" s="8" t="s">
        <v>4</v>
      </c>
      <c r="E8" s="11">
        <v>109</v>
      </c>
      <c r="F8" s="9">
        <v>109</v>
      </c>
      <c r="G8" s="10">
        <f>F8-E8</f>
        <v>0</v>
      </c>
    </row>
    <row r="9" spans="3:7" x14ac:dyDescent="0.25">
      <c r="C9" s="7"/>
      <c r="D9" s="8"/>
      <c r="E9" s="11"/>
      <c r="F9" s="11"/>
      <c r="G9" s="10"/>
    </row>
    <row r="10" spans="3:7" x14ac:dyDescent="0.25">
      <c r="C10" s="12" t="s">
        <v>5</v>
      </c>
      <c r="D10" s="8" t="s">
        <v>6</v>
      </c>
      <c r="E10" s="11" t="s">
        <v>7</v>
      </c>
      <c r="F10" s="11" t="s">
        <v>7</v>
      </c>
      <c r="G10" s="10"/>
    </row>
    <row r="11" spans="3:7" x14ac:dyDescent="0.25">
      <c r="C11" s="12"/>
      <c r="D11" s="8" t="s">
        <v>4</v>
      </c>
      <c r="E11" s="11" t="s">
        <v>7</v>
      </c>
      <c r="F11" s="11" t="s">
        <v>7</v>
      </c>
      <c r="G11" s="10"/>
    </row>
    <row r="12" spans="3:7" x14ac:dyDescent="0.25">
      <c r="C12" s="12"/>
      <c r="D12" s="11"/>
      <c r="E12" s="11"/>
      <c r="F12" s="11"/>
      <c r="G12" s="10"/>
    </row>
    <row r="13" spans="3:7" x14ac:dyDescent="0.25">
      <c r="C13" s="7" t="s">
        <v>8</v>
      </c>
      <c r="D13" s="8" t="s">
        <v>6</v>
      </c>
      <c r="E13" s="11">
        <v>1846</v>
      </c>
      <c r="F13" s="11">
        <v>1846</v>
      </c>
      <c r="G13" s="10">
        <f>F13-E13</f>
        <v>0</v>
      </c>
    </row>
    <row r="14" spans="3:7" x14ac:dyDescent="0.25">
      <c r="C14" s="12"/>
      <c r="D14" s="8" t="s">
        <v>4</v>
      </c>
      <c r="E14" s="11">
        <v>228</v>
      </c>
      <c r="F14" s="11">
        <v>228</v>
      </c>
      <c r="G14" s="10">
        <f>F14-E14</f>
        <v>0</v>
      </c>
    </row>
    <row r="15" spans="3:7" x14ac:dyDescent="0.25">
      <c r="C15" s="12"/>
      <c r="D15" s="11"/>
      <c r="E15" s="11"/>
      <c r="F15" s="11"/>
      <c r="G15" s="10"/>
    </row>
    <row r="16" spans="3:7" x14ac:dyDescent="0.25">
      <c r="C16" s="12" t="s">
        <v>9</v>
      </c>
      <c r="D16" s="8" t="s">
        <v>6</v>
      </c>
      <c r="E16" s="11">
        <v>2</v>
      </c>
      <c r="F16" s="11">
        <v>2</v>
      </c>
      <c r="G16" s="10">
        <f>F16-E16</f>
        <v>0</v>
      </c>
    </row>
    <row r="17" spans="3:7" ht="15.75" thickBot="1" x14ac:dyDescent="0.3">
      <c r="C17" s="13"/>
      <c r="D17" s="14" t="s">
        <v>4</v>
      </c>
      <c r="E17" s="15">
        <v>0</v>
      </c>
      <c r="F17" s="15">
        <v>0</v>
      </c>
      <c r="G17" s="16"/>
    </row>
    <row r="19" spans="3:7" x14ac:dyDescent="0.25">
      <c r="C19" t="s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F25B9-5C30-4A0E-8FDA-A0E35437117C}">
  <sheetPr>
    <pageSetUpPr fitToPage="1"/>
  </sheetPr>
  <dimension ref="A1:H116"/>
  <sheetViews>
    <sheetView tabSelected="1" topLeftCell="A87" zoomScale="90" zoomScaleNormal="90" workbookViewId="0">
      <selection sqref="A1:H116"/>
    </sheetView>
  </sheetViews>
  <sheetFormatPr defaultRowHeight="15" x14ac:dyDescent="0.25"/>
  <cols>
    <col min="4" max="4" width="42.7109375" customWidth="1"/>
    <col min="5" max="5" width="18.42578125" customWidth="1"/>
    <col min="7" max="7" width="52.140625" customWidth="1"/>
    <col min="8" max="8" width="22.85546875" customWidth="1"/>
  </cols>
  <sheetData>
    <row r="1" spans="1:8" x14ac:dyDescent="0.25">
      <c r="A1" t="s">
        <v>11</v>
      </c>
    </row>
    <row r="2" spans="1:8" ht="15.75" x14ac:dyDescent="0.25">
      <c r="B2" s="17"/>
      <c r="C2" s="17"/>
      <c r="D2" s="18"/>
      <c r="E2" s="19" t="s">
        <v>12</v>
      </c>
      <c r="F2" s="18"/>
      <c r="G2" s="18"/>
      <c r="H2" s="17"/>
    </row>
    <row r="3" spans="1:8" ht="15.75" thickBot="1" x14ac:dyDescent="0.3"/>
    <row r="4" spans="1:8" ht="16.5" thickBot="1" x14ac:dyDescent="0.3">
      <c r="A4" s="20"/>
      <c r="B4" s="21"/>
      <c r="C4" s="21"/>
      <c r="D4" s="22">
        <v>44197</v>
      </c>
      <c r="E4" s="23"/>
      <c r="F4" s="24"/>
      <c r="G4" s="22">
        <v>44562</v>
      </c>
      <c r="H4" s="25"/>
    </row>
    <row r="5" spans="1:8" ht="16.5" thickBot="1" x14ac:dyDescent="0.3">
      <c r="A5" s="26"/>
      <c r="B5" s="27" t="s">
        <v>13</v>
      </c>
      <c r="C5" s="28" t="s">
        <v>14</v>
      </c>
      <c r="D5" s="29" t="s">
        <v>15</v>
      </c>
      <c r="E5" s="30" t="s">
        <v>16</v>
      </c>
      <c r="F5" s="31"/>
      <c r="G5" s="32" t="s">
        <v>15</v>
      </c>
      <c r="H5" s="33" t="s">
        <v>16</v>
      </c>
    </row>
    <row r="6" spans="1:8" x14ac:dyDescent="0.25">
      <c r="A6" s="34"/>
      <c r="B6" s="35"/>
      <c r="C6" s="36" t="s">
        <v>17</v>
      </c>
      <c r="D6" s="37"/>
      <c r="E6" s="38">
        <f>SUM(H7)</f>
        <v>1</v>
      </c>
      <c r="F6" s="39"/>
      <c r="G6" s="37"/>
      <c r="H6" s="38">
        <f>SUM(H7)</f>
        <v>1</v>
      </c>
    </row>
    <row r="7" spans="1:8" x14ac:dyDescent="0.25">
      <c r="A7" s="40">
        <v>1</v>
      </c>
      <c r="B7" s="41" t="s">
        <v>18</v>
      </c>
      <c r="C7" s="42" t="s">
        <v>19</v>
      </c>
      <c r="D7" s="43" t="s">
        <v>20</v>
      </c>
      <c r="E7" s="44">
        <v>1</v>
      </c>
      <c r="F7" s="45"/>
      <c r="G7" s="43" t="str">
        <f>D7</f>
        <v>Local units dealing with water colletion and supply</v>
      </c>
      <c r="H7" s="44">
        <v>1</v>
      </c>
    </row>
    <row r="8" spans="1:8" ht="15.75" thickBot="1" x14ac:dyDescent="0.3">
      <c r="A8" s="46"/>
      <c r="B8" s="47"/>
      <c r="C8" s="48" t="s">
        <v>21</v>
      </c>
      <c r="D8" s="49" t="s">
        <v>22</v>
      </c>
      <c r="E8" s="50">
        <f>SUM(E9:E14)</f>
        <v>12</v>
      </c>
      <c r="F8" s="51"/>
      <c r="G8" s="49" t="s">
        <v>22</v>
      </c>
      <c r="H8" s="50">
        <f>SUM(H9:H14)</f>
        <v>12</v>
      </c>
    </row>
    <row r="9" spans="1:8" ht="15.75" thickBot="1" x14ac:dyDescent="0.3">
      <c r="A9" s="46">
        <v>2</v>
      </c>
      <c r="B9" s="52" t="s">
        <v>23</v>
      </c>
      <c r="C9" s="52" t="s">
        <v>24</v>
      </c>
      <c r="D9" s="53" t="s">
        <v>25</v>
      </c>
      <c r="E9" s="54">
        <v>1</v>
      </c>
      <c r="F9" s="55"/>
      <c r="G9" s="46" t="str">
        <f>D9</f>
        <v>Eesti Liinirongid AS</v>
      </c>
      <c r="H9" s="54">
        <v>1</v>
      </c>
    </row>
    <row r="10" spans="1:8" ht="15.75" x14ac:dyDescent="0.25">
      <c r="A10" s="46">
        <v>3</v>
      </c>
      <c r="B10" s="52" t="s">
        <v>23</v>
      </c>
      <c r="C10" s="52" t="s">
        <v>26</v>
      </c>
      <c r="D10" s="56" t="s">
        <v>27</v>
      </c>
      <c r="E10" s="54">
        <v>1</v>
      </c>
      <c r="F10" s="57"/>
      <c r="G10" s="46" t="str">
        <f>D10</f>
        <v>TS Laevad OÜ</v>
      </c>
      <c r="H10" s="54">
        <v>1</v>
      </c>
    </row>
    <row r="11" spans="1:8" ht="15.75" x14ac:dyDescent="0.25">
      <c r="A11" s="58">
        <v>4</v>
      </c>
      <c r="B11" s="52" t="s">
        <v>18</v>
      </c>
      <c r="C11" s="59" t="s">
        <v>24</v>
      </c>
      <c r="D11" s="56" t="s">
        <v>28</v>
      </c>
      <c r="E11" s="54">
        <v>1</v>
      </c>
      <c r="F11" s="57"/>
      <c r="G11" s="54" t="s">
        <v>28</v>
      </c>
      <c r="H11" s="54">
        <v>1</v>
      </c>
    </row>
    <row r="12" spans="1:8" ht="15.75" x14ac:dyDescent="0.25">
      <c r="A12" s="46">
        <v>5</v>
      </c>
      <c r="B12" s="52" t="s">
        <v>18</v>
      </c>
      <c r="C12" s="52" t="s">
        <v>24</v>
      </c>
      <c r="D12" s="54" t="s">
        <v>29</v>
      </c>
      <c r="E12" s="54">
        <v>1</v>
      </c>
      <c r="F12" s="57"/>
      <c r="G12" s="46" t="str">
        <f>D12</f>
        <v>Tallinna Linnatransport AS</v>
      </c>
      <c r="H12" s="54">
        <v>1</v>
      </c>
    </row>
    <row r="13" spans="1:8" ht="15.75" x14ac:dyDescent="0.25">
      <c r="A13" s="46">
        <v>6</v>
      </c>
      <c r="B13" s="52" t="s">
        <v>18</v>
      </c>
      <c r="C13" s="52" t="s">
        <v>30</v>
      </c>
      <c r="D13" s="54" t="s">
        <v>31</v>
      </c>
      <c r="E13" s="54">
        <v>7</v>
      </c>
      <c r="F13" s="57"/>
      <c r="G13" s="46" t="str">
        <f>D13</f>
        <v>Local public transport centers (non-profit associations)</v>
      </c>
      <c r="H13" s="54">
        <v>7</v>
      </c>
    </row>
    <row r="14" spans="1:8" ht="15.75" x14ac:dyDescent="0.25">
      <c r="A14" s="46">
        <v>7</v>
      </c>
      <c r="B14" s="52" t="s">
        <v>18</v>
      </c>
      <c r="C14" s="52" t="s">
        <v>30</v>
      </c>
      <c r="D14" s="54" t="s">
        <v>32</v>
      </c>
      <c r="E14" s="54">
        <v>1</v>
      </c>
      <c r="F14" s="57"/>
      <c r="G14" s="46" t="str">
        <f>D14</f>
        <v>Toila Sadam</v>
      </c>
      <c r="H14" s="54">
        <v>1</v>
      </c>
    </row>
    <row r="15" spans="1:8" x14ac:dyDescent="0.25">
      <c r="A15" s="46" t="str">
        <f>IF(C15=C13,C15&amp;",",C15)</f>
        <v>J</v>
      </c>
      <c r="B15" s="47"/>
      <c r="C15" s="48" t="s">
        <v>33</v>
      </c>
      <c r="D15" s="49" t="s">
        <v>34</v>
      </c>
      <c r="E15" s="50">
        <f>SUM(E16:E27)</f>
        <v>10</v>
      </c>
      <c r="F15" s="51"/>
      <c r="G15" s="49" t="s">
        <v>34</v>
      </c>
      <c r="H15" s="50">
        <f>SUM(H16:H27)</f>
        <v>10</v>
      </c>
    </row>
    <row r="16" spans="1:8" x14ac:dyDescent="0.25">
      <c r="A16" s="46">
        <v>8</v>
      </c>
      <c r="B16" s="52" t="s">
        <v>23</v>
      </c>
      <c r="C16" s="52" t="s">
        <v>35</v>
      </c>
      <c r="D16" s="56" t="s">
        <v>36</v>
      </c>
      <c r="E16" s="54">
        <v>1</v>
      </c>
      <c r="F16" s="55"/>
      <c r="G16" s="46" t="str">
        <f>D16</f>
        <v>Tallinnfilm, OÜ</v>
      </c>
      <c r="H16" s="54">
        <v>1</v>
      </c>
    </row>
    <row r="17" spans="1:8" x14ac:dyDescent="0.25">
      <c r="A17" s="46">
        <v>9</v>
      </c>
      <c r="B17" s="52" t="s">
        <v>23</v>
      </c>
      <c r="C17" s="52" t="s">
        <v>37</v>
      </c>
      <c r="D17" s="56" t="s">
        <v>38</v>
      </c>
      <c r="E17" s="54">
        <v>1</v>
      </c>
      <c r="F17" s="55"/>
      <c r="G17" s="46" t="str">
        <f>D17</f>
        <v>Eesti Rahvusringhääling</v>
      </c>
      <c r="H17" s="54">
        <v>1</v>
      </c>
    </row>
    <row r="18" spans="1:8" x14ac:dyDescent="0.25">
      <c r="A18" s="46">
        <v>10</v>
      </c>
      <c r="B18" s="52" t="s">
        <v>23</v>
      </c>
      <c r="C18" s="52" t="s">
        <v>39</v>
      </c>
      <c r="D18" s="56" t="s">
        <v>40</v>
      </c>
      <c r="E18" s="54">
        <v>2</v>
      </c>
      <c r="F18" s="55"/>
      <c r="G18" s="46" t="str">
        <f>D18</f>
        <v>Information Technology Centers of the ministries</v>
      </c>
      <c r="H18" s="54">
        <v>2</v>
      </c>
    </row>
    <row r="19" spans="1:8" ht="15.75" x14ac:dyDescent="0.25">
      <c r="A19" s="46">
        <v>11</v>
      </c>
      <c r="B19" s="52" t="s">
        <v>18</v>
      </c>
      <c r="C19" s="52" t="s">
        <v>41</v>
      </c>
      <c r="D19" s="56" t="s">
        <v>42</v>
      </c>
      <c r="E19" s="54">
        <v>1</v>
      </c>
      <c r="F19" s="57"/>
      <c r="G19" s="46" t="str">
        <f>D19</f>
        <v>Toimetus Sillamäeski Vestnik</v>
      </c>
      <c r="H19" s="54">
        <v>1</v>
      </c>
    </row>
    <row r="20" spans="1:8" ht="15.75" x14ac:dyDescent="0.25">
      <c r="A20" s="58">
        <v>12</v>
      </c>
      <c r="B20" s="52" t="s">
        <v>18</v>
      </c>
      <c r="C20" s="52" t="s">
        <v>41</v>
      </c>
      <c r="D20" s="56" t="s">
        <v>43</v>
      </c>
      <c r="E20" s="54">
        <v>1</v>
      </c>
      <c r="F20" s="57"/>
      <c r="G20" s="46" t="str">
        <f t="shared" ref="G20:G26" si="0">D20</f>
        <v>Keila Leht, sihtasutus</v>
      </c>
      <c r="H20" s="54">
        <v>1</v>
      </c>
    </row>
    <row r="21" spans="1:8" ht="15.75" x14ac:dyDescent="0.25">
      <c r="A21" s="58">
        <v>13</v>
      </c>
      <c r="B21" s="52" t="s">
        <v>18</v>
      </c>
      <c r="C21" s="52" t="s">
        <v>41</v>
      </c>
      <c r="D21" s="56" t="s">
        <v>44</v>
      </c>
      <c r="E21" s="54">
        <v>1</v>
      </c>
      <c r="F21" s="57"/>
      <c r="G21" s="46" t="str">
        <f t="shared" si="0"/>
        <v>Narva linnaleht sihtasutus</v>
      </c>
      <c r="H21" s="54">
        <v>1</v>
      </c>
    </row>
    <row r="22" spans="1:8" ht="15.75" x14ac:dyDescent="0.25">
      <c r="A22" s="58">
        <v>14</v>
      </c>
      <c r="B22" s="52" t="s">
        <v>18</v>
      </c>
      <c r="C22" s="59" t="s">
        <v>41</v>
      </c>
      <c r="D22" s="56" t="s">
        <v>45</v>
      </c>
      <c r="E22" s="54">
        <v>1</v>
      </c>
      <c r="F22" s="57"/>
      <c r="G22" s="46" t="str">
        <f t="shared" si="0"/>
        <v>Türi Arengu Sihtasutus</v>
      </c>
      <c r="H22" s="54">
        <v>1</v>
      </c>
    </row>
    <row r="23" spans="1:8" ht="15.75" x14ac:dyDescent="0.25">
      <c r="A23" s="58">
        <v>15</v>
      </c>
      <c r="B23" s="52" t="s">
        <v>18</v>
      </c>
      <c r="C23" s="59" t="s">
        <v>46</v>
      </c>
      <c r="D23" s="56" t="s">
        <v>47</v>
      </c>
      <c r="E23" s="54">
        <v>1</v>
      </c>
      <c r="F23" s="57"/>
      <c r="G23" s="46" t="str">
        <f t="shared" si="0"/>
        <v>Digisaar OÜ</v>
      </c>
      <c r="H23" s="54">
        <v>1</v>
      </c>
    </row>
    <row r="24" spans="1:8" ht="15.75" x14ac:dyDescent="0.25">
      <c r="A24" s="58">
        <v>16</v>
      </c>
      <c r="B24" s="52" t="s">
        <v>18</v>
      </c>
      <c r="C24" s="52" t="s">
        <v>46</v>
      </c>
      <c r="D24" s="56" t="s">
        <v>48</v>
      </c>
      <c r="E24" s="60">
        <v>1</v>
      </c>
      <c r="F24" s="57"/>
      <c r="G24" s="46" t="str">
        <f t="shared" si="0"/>
        <v>Valguskaabel, mittetulundusühing</v>
      </c>
      <c r="H24" s="60">
        <v>1</v>
      </c>
    </row>
    <row r="25" spans="1:8" ht="15.75" x14ac:dyDescent="0.25">
      <c r="A25" s="46"/>
      <c r="B25" s="52"/>
      <c r="C25" s="52"/>
      <c r="D25" s="56"/>
      <c r="E25" s="60"/>
      <c r="F25" s="57"/>
      <c r="G25" s="46">
        <f t="shared" si="0"/>
        <v>0</v>
      </c>
      <c r="H25" s="60">
        <f>_xlfn.IFNA(VLOOKUP(B25&amp;C25&amp;G25,$M$5:$S$110,7,FALSE),0)</f>
        <v>0</v>
      </c>
    </row>
    <row r="26" spans="1:8" ht="15.75" x14ac:dyDescent="0.25">
      <c r="A26" s="46"/>
      <c r="B26" s="52"/>
      <c r="C26" s="52"/>
      <c r="D26" s="56"/>
      <c r="E26" s="60"/>
      <c r="F26" s="57"/>
      <c r="G26" s="46">
        <f t="shared" si="0"/>
        <v>0</v>
      </c>
      <c r="H26" s="60">
        <f>_xlfn.IFNA(VLOOKUP(B26&amp;C26&amp;G26,$M$5:$S$110,7,FALSE),0)</f>
        <v>0</v>
      </c>
    </row>
    <row r="27" spans="1:8" x14ac:dyDescent="0.25">
      <c r="A27" s="46"/>
      <c r="B27" s="52"/>
      <c r="C27" s="52"/>
      <c r="D27" s="56"/>
      <c r="E27" s="60"/>
      <c r="F27" s="55"/>
      <c r="G27" s="46">
        <f>D27</f>
        <v>0</v>
      </c>
      <c r="H27" s="60">
        <f>_xlfn.IFNA(VLOOKUP(B27&amp;C27&amp;G27,$M$5:$S$110,7,FALSE),0)</f>
        <v>0</v>
      </c>
    </row>
    <row r="28" spans="1:8" x14ac:dyDescent="0.25">
      <c r="A28" s="46" t="str">
        <f t="shared" ref="A28:A89" si="1">IF(C28=C27,C28&amp;",",C28)</f>
        <v>L</v>
      </c>
      <c r="B28" s="47"/>
      <c r="C28" s="48" t="s">
        <v>49</v>
      </c>
      <c r="D28" s="49" t="s">
        <v>50</v>
      </c>
      <c r="E28" s="49">
        <f>SUM(E29:E36)</f>
        <v>21</v>
      </c>
      <c r="F28" s="55"/>
      <c r="G28" s="49" t="s">
        <v>50</v>
      </c>
      <c r="H28" s="48">
        <f>SUM(H29:H36)</f>
        <v>21</v>
      </c>
    </row>
    <row r="29" spans="1:8" x14ac:dyDescent="0.25">
      <c r="A29" s="46">
        <v>17</v>
      </c>
      <c r="B29" s="52" t="s">
        <v>23</v>
      </c>
      <c r="C29" s="61" t="s">
        <v>51</v>
      </c>
      <c r="D29" s="62" t="s">
        <v>52</v>
      </c>
      <c r="E29" s="63">
        <v>1</v>
      </c>
      <c r="F29" s="55"/>
      <c r="G29" s="46" t="str">
        <f t="shared" ref="G29:G36" si="2">D29</f>
        <v>Riigi Kinnisvara AS</v>
      </c>
      <c r="H29" s="60">
        <v>1</v>
      </c>
    </row>
    <row r="30" spans="1:8" x14ac:dyDescent="0.25">
      <c r="A30" s="46">
        <v>18</v>
      </c>
      <c r="B30" s="52" t="s">
        <v>18</v>
      </c>
      <c r="C30" s="61" t="s">
        <v>51</v>
      </c>
      <c r="D30" s="62" t="s">
        <v>53</v>
      </c>
      <c r="E30" s="63">
        <v>4</v>
      </c>
      <c r="F30" s="55"/>
      <c r="G30" s="46" t="str">
        <f t="shared" si="2"/>
        <v>Local government enterprises</v>
      </c>
      <c r="H30" s="60">
        <v>4</v>
      </c>
    </row>
    <row r="31" spans="1:8" x14ac:dyDescent="0.25">
      <c r="A31" s="46">
        <v>19</v>
      </c>
      <c r="B31" s="52" t="s">
        <v>18</v>
      </c>
      <c r="C31" s="61" t="s">
        <v>51</v>
      </c>
      <c r="D31" s="64" t="s">
        <v>54</v>
      </c>
      <c r="E31" s="63">
        <v>7</v>
      </c>
      <c r="F31" s="55"/>
      <c r="G31" s="46" t="str">
        <f t="shared" si="2"/>
        <v>Local government foundations</v>
      </c>
      <c r="H31" s="60">
        <v>7</v>
      </c>
    </row>
    <row r="32" spans="1:8" x14ac:dyDescent="0.25">
      <c r="A32" s="46">
        <v>20</v>
      </c>
      <c r="B32" s="52" t="s">
        <v>18</v>
      </c>
      <c r="C32" s="61" t="s">
        <v>51</v>
      </c>
      <c r="D32" s="62" t="s">
        <v>55</v>
      </c>
      <c r="E32" s="63">
        <v>9</v>
      </c>
      <c r="F32" s="55"/>
      <c r="G32" s="46" t="str">
        <f t="shared" si="2"/>
        <v>Municipal agencies</v>
      </c>
      <c r="H32" s="60">
        <v>9</v>
      </c>
    </row>
    <row r="33" spans="1:8" x14ac:dyDescent="0.25">
      <c r="A33" s="46"/>
      <c r="B33" s="52"/>
      <c r="C33" s="61"/>
      <c r="D33" s="64"/>
      <c r="E33" s="63"/>
      <c r="F33" s="55"/>
      <c r="G33" s="46">
        <f t="shared" si="2"/>
        <v>0</v>
      </c>
      <c r="H33" s="60">
        <f>_xlfn.IFNA(VLOOKUP(B33&amp;C33&amp;G33,$M$5:$S$110,7,FALSE),0)</f>
        <v>0</v>
      </c>
    </row>
    <row r="34" spans="1:8" x14ac:dyDescent="0.25">
      <c r="A34" s="46" t="str">
        <f t="shared" si="1"/>
        <v>,</v>
      </c>
      <c r="B34" s="52"/>
      <c r="C34" s="61"/>
      <c r="D34" s="65"/>
      <c r="E34" s="54"/>
      <c r="F34" s="55"/>
      <c r="G34" s="46">
        <f t="shared" si="2"/>
        <v>0</v>
      </c>
      <c r="H34" s="60">
        <f>_xlfn.IFNA(VLOOKUP(B34&amp;C34&amp;G34,$M$5:$S$110,7,FALSE),0)</f>
        <v>0</v>
      </c>
    </row>
    <row r="35" spans="1:8" x14ac:dyDescent="0.25">
      <c r="A35" s="46" t="str">
        <f t="shared" si="1"/>
        <v>,</v>
      </c>
      <c r="B35" s="52"/>
      <c r="C35" s="61"/>
      <c r="D35" s="56"/>
      <c r="E35" s="54"/>
      <c r="F35" s="55"/>
      <c r="G35" s="46">
        <f t="shared" si="2"/>
        <v>0</v>
      </c>
      <c r="H35" s="60">
        <f>_xlfn.IFNA(VLOOKUP(B35&amp;C35&amp;G35,$M$5:$S$110,7,FALSE),0)</f>
        <v>0</v>
      </c>
    </row>
    <row r="36" spans="1:8" x14ac:dyDescent="0.25">
      <c r="A36" s="46" t="str">
        <f t="shared" si="1"/>
        <v>,</v>
      </c>
      <c r="B36" s="52"/>
      <c r="C36" s="61"/>
      <c r="D36" s="56"/>
      <c r="E36" s="54"/>
      <c r="F36" s="55"/>
      <c r="G36" s="46">
        <f t="shared" si="2"/>
        <v>0</v>
      </c>
      <c r="H36" s="60">
        <f>_xlfn.IFNA(VLOOKUP(B36&amp;C36&amp;G36,$M$5:$S$110,7,FALSE),0)</f>
        <v>0</v>
      </c>
    </row>
    <row r="37" spans="1:8" x14ac:dyDescent="0.25">
      <c r="A37" s="46" t="str">
        <f t="shared" si="1"/>
        <v>M</v>
      </c>
      <c r="B37" s="47"/>
      <c r="C37" s="48" t="s">
        <v>7</v>
      </c>
      <c r="D37" s="49" t="s">
        <v>56</v>
      </c>
      <c r="E37" s="49">
        <f>SUM(E38:E53)</f>
        <v>45</v>
      </c>
      <c r="F37" s="55"/>
      <c r="G37" s="49" t="s">
        <v>56</v>
      </c>
      <c r="H37" s="49">
        <f>SUM(H38:H53)</f>
        <v>45</v>
      </c>
    </row>
    <row r="38" spans="1:8" x14ac:dyDescent="0.25">
      <c r="A38" s="46">
        <v>21</v>
      </c>
      <c r="B38" s="52" t="s">
        <v>23</v>
      </c>
      <c r="C38" s="61" t="s">
        <v>57</v>
      </c>
      <c r="D38" s="62" t="s">
        <v>58</v>
      </c>
      <c r="E38" s="66">
        <v>5</v>
      </c>
      <c r="F38" s="55"/>
      <c r="G38" s="67" t="str">
        <f t="shared" ref="G38:G53" si="3">D38</f>
        <v>Professional associations and chambers involved in legal activities</v>
      </c>
      <c r="H38" s="60">
        <v>5</v>
      </c>
    </row>
    <row r="39" spans="1:8" x14ac:dyDescent="0.25">
      <c r="A39" s="46">
        <v>22</v>
      </c>
      <c r="B39" s="52" t="s">
        <v>23</v>
      </c>
      <c r="C39" s="61" t="s">
        <v>59</v>
      </c>
      <c r="D39" s="62" t="s">
        <v>60</v>
      </c>
      <c r="E39" s="60">
        <v>1</v>
      </c>
      <c r="F39" s="55"/>
      <c r="G39" s="67" t="str">
        <f t="shared" si="3"/>
        <v>Rail Baltic Estonia OÜ</v>
      </c>
      <c r="H39" s="60">
        <v>1</v>
      </c>
    </row>
    <row r="40" spans="1:8" x14ac:dyDescent="0.25">
      <c r="A40" s="58">
        <v>23</v>
      </c>
      <c r="B40" s="52" t="s">
        <v>23</v>
      </c>
      <c r="C40" s="68" t="s">
        <v>59</v>
      </c>
      <c r="D40" s="62" t="s">
        <v>61</v>
      </c>
      <c r="E40" s="60">
        <v>1</v>
      </c>
      <c r="F40" s="55"/>
      <c r="G40" s="67" t="s">
        <v>61</v>
      </c>
      <c r="H40" s="60">
        <v>1</v>
      </c>
    </row>
    <row r="41" spans="1:8" x14ac:dyDescent="0.25">
      <c r="A41" s="46">
        <v>24</v>
      </c>
      <c r="B41" s="52" t="s">
        <v>23</v>
      </c>
      <c r="C41" s="61" t="s">
        <v>62</v>
      </c>
      <c r="D41" s="62" t="s">
        <v>63</v>
      </c>
      <c r="E41" s="60">
        <v>2</v>
      </c>
      <c r="F41" s="55"/>
      <c r="G41" s="62" t="str">
        <f t="shared" si="3"/>
        <v>Veterinary and Food Board and Veterinary Centers</v>
      </c>
      <c r="H41" s="60">
        <v>2</v>
      </c>
    </row>
    <row r="42" spans="1:8" x14ac:dyDescent="0.25">
      <c r="A42" s="46">
        <v>25</v>
      </c>
      <c r="B42" s="52" t="s">
        <v>23</v>
      </c>
      <c r="C42" s="61" t="s">
        <v>64</v>
      </c>
      <c r="D42" s="64" t="s">
        <v>65</v>
      </c>
      <c r="E42" s="60">
        <v>4</v>
      </c>
      <c r="F42" s="55"/>
      <c r="G42" s="64" t="str">
        <f t="shared" si="3"/>
        <v>Public-legal research institutes and institutions</v>
      </c>
      <c r="H42" s="60">
        <v>4</v>
      </c>
    </row>
    <row r="43" spans="1:8" x14ac:dyDescent="0.25">
      <c r="A43" s="46">
        <v>26</v>
      </c>
      <c r="B43" s="52" t="s">
        <v>23</v>
      </c>
      <c r="C43" s="61" t="s">
        <v>64</v>
      </c>
      <c r="D43" s="62" t="s">
        <v>66</v>
      </c>
      <c r="E43" s="60">
        <v>6</v>
      </c>
      <c r="F43" s="55"/>
      <c r="G43" s="62" t="str">
        <f t="shared" si="3"/>
        <v>State budgetary science and research bodies</v>
      </c>
      <c r="H43" s="60">
        <v>6</v>
      </c>
    </row>
    <row r="44" spans="1:8" x14ac:dyDescent="0.25">
      <c r="A44" s="58">
        <v>27</v>
      </c>
      <c r="B44" s="52" t="s">
        <v>23</v>
      </c>
      <c r="C44" s="68" t="s">
        <v>64</v>
      </c>
      <c r="D44" s="62" t="s">
        <v>67</v>
      </c>
      <c r="E44" s="60">
        <v>1</v>
      </c>
      <c r="F44" s="55"/>
      <c r="G44" s="62" t="s">
        <v>67</v>
      </c>
      <c r="H44" s="60">
        <v>1</v>
      </c>
    </row>
    <row r="45" spans="1:8" x14ac:dyDescent="0.25">
      <c r="A45" s="58">
        <v>28</v>
      </c>
      <c r="B45" s="52" t="s">
        <v>23</v>
      </c>
      <c r="C45" s="68" t="s">
        <v>64</v>
      </c>
      <c r="D45" s="62" t="s">
        <v>68</v>
      </c>
      <c r="E45" s="60">
        <v>1</v>
      </c>
      <c r="F45" s="55"/>
      <c r="G45" s="62" t="s">
        <v>68</v>
      </c>
      <c r="H45" s="60">
        <v>1</v>
      </c>
    </row>
    <row r="46" spans="1:8" x14ac:dyDescent="0.25">
      <c r="A46" s="58">
        <v>29</v>
      </c>
      <c r="B46" s="52" t="s">
        <v>18</v>
      </c>
      <c r="C46" s="68" t="s">
        <v>57</v>
      </c>
      <c r="D46" s="62" t="s">
        <v>69</v>
      </c>
      <c r="E46" s="60">
        <v>1</v>
      </c>
      <c r="F46" s="55"/>
      <c r="G46" s="62" t="s">
        <v>69</v>
      </c>
      <c r="H46" s="60">
        <v>1</v>
      </c>
    </row>
    <row r="47" spans="1:8" x14ac:dyDescent="0.25">
      <c r="A47" s="46">
        <v>30</v>
      </c>
      <c r="B47" s="52" t="s">
        <v>18</v>
      </c>
      <c r="C47" s="61" t="s">
        <v>59</v>
      </c>
      <c r="D47" s="62" t="s">
        <v>70</v>
      </c>
      <c r="E47" s="60">
        <v>20</v>
      </c>
      <c r="F47" s="55"/>
      <c r="G47" s="67" t="str">
        <f t="shared" si="3"/>
        <v>Local development centers and incubators for enterprises (foundations)</v>
      </c>
      <c r="H47" s="60">
        <v>20</v>
      </c>
    </row>
    <row r="48" spans="1:8" x14ac:dyDescent="0.25">
      <c r="A48" s="46">
        <v>31</v>
      </c>
      <c r="B48" s="52" t="s">
        <v>18</v>
      </c>
      <c r="C48" s="61" t="s">
        <v>64</v>
      </c>
      <c r="D48" s="64" t="s">
        <v>71</v>
      </c>
      <c r="E48" s="60">
        <v>1</v>
      </c>
      <c r="F48" s="55"/>
      <c r="G48" s="64" t="str">
        <f t="shared" si="3"/>
        <v>Tallinna Kirjanduskeskus</v>
      </c>
      <c r="H48" s="60">
        <v>1</v>
      </c>
    </row>
    <row r="49" spans="1:8" x14ac:dyDescent="0.25">
      <c r="A49" s="58">
        <v>32</v>
      </c>
      <c r="B49" s="52" t="s">
        <v>18</v>
      </c>
      <c r="C49" s="68" t="s">
        <v>64</v>
      </c>
      <c r="D49" s="62" t="s">
        <v>72</v>
      </c>
      <c r="E49" s="60">
        <v>1</v>
      </c>
      <c r="F49" s="55"/>
      <c r="G49" s="67" t="str">
        <f t="shared" si="3"/>
        <v>Tallinna Tehnika- ja Teaduskeskus sihtasutus</v>
      </c>
      <c r="H49" s="60">
        <v>1</v>
      </c>
    </row>
    <row r="50" spans="1:8" x14ac:dyDescent="0.25">
      <c r="A50" s="58">
        <v>33</v>
      </c>
      <c r="B50" s="52" t="s">
        <v>18</v>
      </c>
      <c r="C50" s="68" t="s">
        <v>73</v>
      </c>
      <c r="D50" s="62" t="s">
        <v>74</v>
      </c>
      <c r="E50" s="60">
        <v>1</v>
      </c>
      <c r="F50" s="55"/>
      <c r="G50" s="67" t="str">
        <f t="shared" si="3"/>
        <v>Võrumaa Tehnoloogiainkubaator, MTÜ</v>
      </c>
      <c r="H50" s="60">
        <v>1</v>
      </c>
    </row>
    <row r="51" spans="1:8" x14ac:dyDescent="0.25">
      <c r="A51" s="46"/>
      <c r="B51" s="52"/>
      <c r="C51" s="61"/>
      <c r="D51" s="64"/>
      <c r="E51" s="63"/>
      <c r="F51" s="55"/>
      <c r="G51" s="67">
        <f t="shared" si="3"/>
        <v>0</v>
      </c>
      <c r="H51" s="60">
        <f>_xlfn.IFNA(VLOOKUP(B51&amp;C51&amp;G51,$M$5:$S$110,7,FALSE),0)</f>
        <v>0</v>
      </c>
    </row>
    <row r="52" spans="1:8" x14ac:dyDescent="0.25">
      <c r="A52" s="46" t="str">
        <f t="shared" si="1"/>
        <v>,</v>
      </c>
      <c r="B52" s="52"/>
      <c r="C52" s="61"/>
      <c r="D52" s="64"/>
      <c r="E52" s="63"/>
      <c r="F52" s="55"/>
      <c r="G52" s="64">
        <f t="shared" si="3"/>
        <v>0</v>
      </c>
      <c r="H52" s="60">
        <f>_xlfn.IFNA(VLOOKUP(B52&amp;C52&amp;G52,$M$5:$S$110,7,FALSE),0)</f>
        <v>0</v>
      </c>
    </row>
    <row r="53" spans="1:8" x14ac:dyDescent="0.25">
      <c r="A53" s="46" t="str">
        <f t="shared" si="1"/>
        <v>,</v>
      </c>
      <c r="B53" s="52"/>
      <c r="C53" s="61"/>
      <c r="D53" s="64"/>
      <c r="E53" s="63"/>
      <c r="F53" s="55"/>
      <c r="G53" s="64">
        <f t="shared" si="3"/>
        <v>0</v>
      </c>
      <c r="H53" s="60">
        <f>_xlfn.IFNA(VLOOKUP(B53&amp;C53&amp;G53,$M$5:$S$110,7,FALSE),0)</f>
        <v>0</v>
      </c>
    </row>
    <row r="54" spans="1:8" x14ac:dyDescent="0.25">
      <c r="A54" s="46" t="str">
        <f t="shared" si="1"/>
        <v>O</v>
      </c>
      <c r="B54" s="47"/>
      <c r="C54" s="48" t="s">
        <v>75</v>
      </c>
      <c r="D54" s="49" t="s">
        <v>76</v>
      </c>
      <c r="E54" s="49">
        <f>SUM(E55:E60)</f>
        <v>305</v>
      </c>
      <c r="F54" s="55"/>
      <c r="G54" s="49" t="s">
        <v>76</v>
      </c>
      <c r="H54" s="48">
        <f>SUM(H55:H60)</f>
        <v>305</v>
      </c>
    </row>
    <row r="55" spans="1:8" x14ac:dyDescent="0.25">
      <c r="A55" s="46">
        <v>34</v>
      </c>
      <c r="B55" s="52" t="s">
        <v>23</v>
      </c>
      <c r="C55" s="61" t="s">
        <v>77</v>
      </c>
      <c r="D55" s="62" t="s">
        <v>78</v>
      </c>
      <c r="E55" s="63">
        <v>66</v>
      </c>
      <c r="F55" s="55"/>
      <c r="G55" s="46" t="str">
        <f t="shared" ref="G55:G60" si="4">D55</f>
        <v>State budgetary units - ministries and government agencies</v>
      </c>
      <c r="H55" s="60">
        <v>66</v>
      </c>
    </row>
    <row r="56" spans="1:8" x14ac:dyDescent="0.25">
      <c r="A56" s="46">
        <v>35</v>
      </c>
      <c r="B56" s="52" t="s">
        <v>23</v>
      </c>
      <c r="C56" s="61" t="s">
        <v>77</v>
      </c>
      <c r="D56" s="62" t="s">
        <v>79</v>
      </c>
      <c r="E56" s="63">
        <v>32</v>
      </c>
      <c r="F56" s="55"/>
      <c r="G56" s="46" t="str">
        <f t="shared" si="4"/>
        <v>Other central government bodies fulfilling various public tasks</v>
      </c>
      <c r="H56" s="60">
        <v>32</v>
      </c>
    </row>
    <row r="57" spans="1:8" x14ac:dyDescent="0.25">
      <c r="A57" s="46">
        <v>36</v>
      </c>
      <c r="B57" s="52" t="s">
        <v>18</v>
      </c>
      <c r="C57" s="61" t="s">
        <v>77</v>
      </c>
      <c r="D57" s="64" t="s">
        <v>80</v>
      </c>
      <c r="E57" s="63">
        <v>150</v>
      </c>
      <c r="F57" s="55"/>
      <c r="G57" s="46" t="str">
        <f t="shared" si="4"/>
        <v>Municipalities and their agencies</v>
      </c>
      <c r="H57" s="60">
        <v>150</v>
      </c>
    </row>
    <row r="58" spans="1:8" x14ac:dyDescent="0.25">
      <c r="A58" s="46">
        <v>37</v>
      </c>
      <c r="B58" s="52" t="s">
        <v>18</v>
      </c>
      <c r="C58" s="61" t="s">
        <v>77</v>
      </c>
      <c r="D58" s="62" t="s">
        <v>81</v>
      </c>
      <c r="E58" s="63">
        <v>55</v>
      </c>
      <c r="F58" s="55"/>
      <c r="G58" s="67" t="str">
        <f t="shared" si="4"/>
        <v>Other local government bodies supporting local governments (for instance unions of local governments, foundation supporting local development)</v>
      </c>
      <c r="H58" s="60">
        <v>55</v>
      </c>
    </row>
    <row r="59" spans="1:8" x14ac:dyDescent="0.25">
      <c r="A59" s="46">
        <v>38</v>
      </c>
      <c r="B59" s="52" t="s">
        <v>82</v>
      </c>
      <c r="C59" s="61" t="s">
        <v>77</v>
      </c>
      <c r="D59" s="64" t="s">
        <v>83</v>
      </c>
      <c r="E59" s="63">
        <v>1</v>
      </c>
      <c r="F59" s="55"/>
      <c r="G59" s="46" t="str">
        <f t="shared" si="4"/>
        <v>Eesti Haigekassa</v>
      </c>
      <c r="H59" s="60">
        <v>1</v>
      </c>
    </row>
    <row r="60" spans="1:8" x14ac:dyDescent="0.25">
      <c r="A60" s="46">
        <v>39</v>
      </c>
      <c r="B60" s="52" t="s">
        <v>82</v>
      </c>
      <c r="C60" s="61" t="s">
        <v>77</v>
      </c>
      <c r="D60" s="65" t="s">
        <v>84</v>
      </c>
      <c r="E60" s="63">
        <v>1</v>
      </c>
      <c r="F60" s="55"/>
      <c r="G60" s="46" t="str">
        <f t="shared" si="4"/>
        <v>Eesti Töötukassa</v>
      </c>
      <c r="H60" s="60">
        <v>1</v>
      </c>
    </row>
    <row r="61" spans="1:8" x14ac:dyDescent="0.25">
      <c r="A61" s="46" t="str">
        <f t="shared" si="1"/>
        <v>P</v>
      </c>
      <c r="B61" s="47"/>
      <c r="C61" s="48" t="s">
        <v>85</v>
      </c>
      <c r="D61" s="49" t="s">
        <v>86</v>
      </c>
      <c r="E61" s="49">
        <f>SUM(E62:E70)</f>
        <v>1156</v>
      </c>
      <c r="F61" s="55"/>
      <c r="G61" s="49" t="s">
        <v>86</v>
      </c>
      <c r="H61" s="48">
        <f>SUM(H62:H70)</f>
        <v>1156</v>
      </c>
    </row>
    <row r="62" spans="1:8" x14ac:dyDescent="0.25">
      <c r="A62" s="46">
        <v>40</v>
      </c>
      <c r="B62" s="52" t="s">
        <v>23</v>
      </c>
      <c r="C62" s="61" t="s">
        <v>87</v>
      </c>
      <c r="D62" s="62" t="s">
        <v>88</v>
      </c>
      <c r="E62" s="63">
        <v>6</v>
      </c>
      <c r="F62" s="55"/>
      <c r="G62" s="46" t="str">
        <f t="shared" ref="G62:G70" si="5">D62</f>
        <v>Public universities and their colleges</v>
      </c>
      <c r="H62" s="60">
        <v>6</v>
      </c>
    </row>
    <row r="63" spans="1:8" x14ac:dyDescent="0.25">
      <c r="A63" s="58">
        <v>41</v>
      </c>
      <c r="B63" s="52" t="s">
        <v>23</v>
      </c>
      <c r="C63" s="68" t="s">
        <v>87</v>
      </c>
      <c r="D63" s="62" t="s">
        <v>89</v>
      </c>
      <c r="E63" s="63">
        <v>1</v>
      </c>
      <c r="F63" s="55"/>
      <c r="G63" s="46" t="s">
        <v>90</v>
      </c>
      <c r="H63" s="60">
        <v>1</v>
      </c>
    </row>
    <row r="64" spans="1:8" x14ac:dyDescent="0.25">
      <c r="A64" s="46">
        <v>42</v>
      </c>
      <c r="B64" s="52" t="s">
        <v>23</v>
      </c>
      <c r="C64" s="61" t="s">
        <v>87</v>
      </c>
      <c r="D64" s="62" t="s">
        <v>91</v>
      </c>
      <c r="E64" s="63">
        <v>80</v>
      </c>
      <c r="F64" s="55"/>
      <c r="G64" s="46" t="str">
        <f t="shared" si="5"/>
        <v>State budgetary schools (incl. high schools, vocational schools and state colleges)</v>
      </c>
      <c r="H64" s="60">
        <v>80</v>
      </c>
    </row>
    <row r="65" spans="1:8" x14ac:dyDescent="0.25">
      <c r="A65" s="46">
        <v>43</v>
      </c>
      <c r="B65" s="52" t="s">
        <v>23</v>
      </c>
      <c r="C65" s="61" t="s">
        <v>87</v>
      </c>
      <c r="D65" s="64" t="s">
        <v>92</v>
      </c>
      <c r="E65" s="63">
        <v>1</v>
      </c>
      <c r="F65" s="55"/>
      <c r="G65" s="46" t="str">
        <f t="shared" si="5"/>
        <v>Euroopa Kool sihtasutus</v>
      </c>
      <c r="H65" s="60">
        <v>1</v>
      </c>
    </row>
    <row r="66" spans="1:8" x14ac:dyDescent="0.25">
      <c r="A66" s="46">
        <v>44</v>
      </c>
      <c r="B66" s="52" t="s">
        <v>18</v>
      </c>
      <c r="C66" s="61" t="s">
        <v>87</v>
      </c>
      <c r="D66" s="62" t="s">
        <v>93</v>
      </c>
      <c r="E66" s="63">
        <v>1059</v>
      </c>
      <c r="F66" s="55"/>
      <c r="G66" s="46" t="str">
        <f t="shared" si="5"/>
        <v>Municipal schools and kindergartens</v>
      </c>
      <c r="H66" s="60">
        <v>1059</v>
      </c>
    </row>
    <row r="67" spans="1:8" x14ac:dyDescent="0.25">
      <c r="A67" s="46">
        <v>45</v>
      </c>
      <c r="B67" s="52" t="s">
        <v>18</v>
      </c>
      <c r="C67" s="61" t="s">
        <v>87</v>
      </c>
      <c r="D67" s="64" t="s">
        <v>94</v>
      </c>
      <c r="E67" s="63">
        <v>9</v>
      </c>
      <c r="F67" s="55"/>
      <c r="G67" s="46" t="str">
        <f t="shared" si="5"/>
        <v>Local youth centers and other units supporting education</v>
      </c>
      <c r="H67" s="60">
        <v>9</v>
      </c>
    </row>
    <row r="68" spans="1:8" x14ac:dyDescent="0.25">
      <c r="A68" s="46"/>
      <c r="B68" s="52"/>
      <c r="C68" s="61"/>
      <c r="D68" s="64"/>
      <c r="E68" s="63"/>
      <c r="F68" s="55"/>
      <c r="G68" s="46">
        <f t="shared" si="5"/>
        <v>0</v>
      </c>
      <c r="H68" s="60">
        <f>_xlfn.IFNA(VLOOKUP(B68&amp;C68&amp;G68,$M$5:$S$110,7,FALSE),0)</f>
        <v>0</v>
      </c>
    </row>
    <row r="69" spans="1:8" x14ac:dyDescent="0.25">
      <c r="A69" s="46" t="str">
        <f t="shared" si="1"/>
        <v>,</v>
      </c>
      <c r="B69" s="52"/>
      <c r="C69" s="61"/>
      <c r="D69" s="65"/>
      <c r="E69" s="63"/>
      <c r="F69" s="55"/>
      <c r="G69" s="46">
        <f t="shared" si="5"/>
        <v>0</v>
      </c>
      <c r="H69" s="60">
        <f>_xlfn.IFNA(VLOOKUP(B69&amp;C69&amp;G69,$M$5:$S$110,7,FALSE),0)</f>
        <v>0</v>
      </c>
    </row>
    <row r="70" spans="1:8" x14ac:dyDescent="0.25">
      <c r="A70" s="46" t="str">
        <f t="shared" si="1"/>
        <v>,</v>
      </c>
      <c r="B70" s="52"/>
      <c r="C70" s="61"/>
      <c r="D70" s="56"/>
      <c r="E70" s="60"/>
      <c r="F70" s="55"/>
      <c r="G70" s="46">
        <f t="shared" si="5"/>
        <v>0</v>
      </c>
      <c r="H70" s="60">
        <f>_xlfn.IFNA(VLOOKUP(B70&amp;C70&amp;G70,$M$5:$S$110,7,FALSE),0)</f>
        <v>0</v>
      </c>
    </row>
    <row r="71" spans="1:8" x14ac:dyDescent="0.25">
      <c r="A71" s="46" t="str">
        <f t="shared" si="1"/>
        <v>Q</v>
      </c>
      <c r="B71" s="47"/>
      <c r="C71" s="48" t="s">
        <v>95</v>
      </c>
      <c r="D71" s="49" t="s">
        <v>96</v>
      </c>
      <c r="E71" s="49">
        <f>SUM(E72:E88)</f>
        <v>200</v>
      </c>
      <c r="F71" s="55"/>
      <c r="G71" s="49" t="s">
        <v>96</v>
      </c>
      <c r="H71" s="48">
        <f>SUM(H72:H88)</f>
        <v>200</v>
      </c>
    </row>
    <row r="72" spans="1:8" x14ac:dyDescent="0.25">
      <c r="A72" s="46">
        <v>46</v>
      </c>
      <c r="B72" s="52" t="s">
        <v>23</v>
      </c>
      <c r="C72" s="61" t="s">
        <v>97</v>
      </c>
      <c r="D72" s="62" t="s">
        <v>98</v>
      </c>
      <c r="E72" s="63">
        <v>12</v>
      </c>
      <c r="F72" s="55"/>
      <c r="G72" s="62" t="str">
        <f t="shared" ref="G72:G88" si="6">D72</f>
        <v>Hospitals</v>
      </c>
      <c r="H72" s="63">
        <v>12</v>
      </c>
    </row>
    <row r="73" spans="1:8" x14ac:dyDescent="0.25">
      <c r="A73" s="46">
        <v>47</v>
      </c>
      <c r="B73" s="52" t="s">
        <v>23</v>
      </c>
      <c r="C73" s="61" t="s">
        <v>97</v>
      </c>
      <c r="D73" s="62" t="s">
        <v>99</v>
      </c>
      <c r="E73" s="63">
        <v>3</v>
      </c>
      <c r="F73" s="55"/>
      <c r="G73" s="62" t="str">
        <f t="shared" si="6"/>
        <v>Units supporting health-care</v>
      </c>
      <c r="H73" s="63">
        <v>3</v>
      </c>
    </row>
    <row r="74" spans="1:8" x14ac:dyDescent="0.25">
      <c r="A74" s="58">
        <v>48</v>
      </c>
      <c r="B74" s="52" t="s">
        <v>23</v>
      </c>
      <c r="C74" s="68" t="s">
        <v>100</v>
      </c>
      <c r="D74" s="62" t="s">
        <v>101</v>
      </c>
      <c r="E74" s="63">
        <v>1</v>
      </c>
      <c r="F74" s="55"/>
      <c r="G74" s="62" t="s">
        <v>101</v>
      </c>
      <c r="H74" s="63">
        <v>1</v>
      </c>
    </row>
    <row r="75" spans="1:8" x14ac:dyDescent="0.25">
      <c r="A75" s="58">
        <v>49</v>
      </c>
      <c r="B75" s="52" t="s">
        <v>23</v>
      </c>
      <c r="C75" s="68" t="s">
        <v>100</v>
      </c>
      <c r="D75" s="62" t="s">
        <v>102</v>
      </c>
      <c r="E75" s="63">
        <v>1</v>
      </c>
      <c r="F75" s="55"/>
      <c r="G75" s="62" t="s">
        <v>102</v>
      </c>
      <c r="H75" s="63">
        <v>1</v>
      </c>
    </row>
    <row r="76" spans="1:8" x14ac:dyDescent="0.25">
      <c r="A76" s="46">
        <v>50</v>
      </c>
      <c r="B76" s="52" t="s">
        <v>23</v>
      </c>
      <c r="C76" s="61" t="s">
        <v>100</v>
      </c>
      <c r="D76" s="64" t="s">
        <v>103</v>
      </c>
      <c r="E76" s="63">
        <v>1</v>
      </c>
      <c r="F76" s="55"/>
      <c r="G76" s="64" t="str">
        <f t="shared" si="6"/>
        <v>HOOLEKANDETEENUSED, AS</v>
      </c>
      <c r="H76" s="63">
        <v>1</v>
      </c>
    </row>
    <row r="77" spans="1:8" x14ac:dyDescent="0.25">
      <c r="A77" s="58">
        <v>51</v>
      </c>
      <c r="B77" s="52" t="s">
        <v>23</v>
      </c>
      <c r="C77" s="68" t="s">
        <v>104</v>
      </c>
      <c r="D77" s="64" t="s">
        <v>105</v>
      </c>
      <c r="E77" s="63">
        <v>1</v>
      </c>
      <c r="F77" s="55"/>
      <c r="G77" s="64" t="s">
        <v>105</v>
      </c>
      <c r="H77" s="63">
        <v>1</v>
      </c>
    </row>
    <row r="78" spans="1:8" x14ac:dyDescent="0.25">
      <c r="A78" s="46">
        <v>52</v>
      </c>
      <c r="B78" s="52" t="s">
        <v>18</v>
      </c>
      <c r="C78" s="61" t="s">
        <v>97</v>
      </c>
      <c r="D78" s="62" t="s">
        <v>106</v>
      </c>
      <c r="E78" s="63">
        <v>20</v>
      </c>
      <c r="F78" s="55"/>
      <c r="G78" s="62" t="str">
        <f t="shared" si="6"/>
        <v>Local hospitals and other health-care institutions</v>
      </c>
      <c r="H78" s="63">
        <v>20</v>
      </c>
    </row>
    <row r="79" spans="1:8" x14ac:dyDescent="0.25">
      <c r="A79" s="46">
        <v>53</v>
      </c>
      <c r="B79" s="52" t="s">
        <v>18</v>
      </c>
      <c r="C79" s="61" t="s">
        <v>100</v>
      </c>
      <c r="D79" s="62" t="s">
        <v>107</v>
      </c>
      <c r="E79" s="63">
        <v>70</v>
      </c>
      <c r="F79" s="55"/>
      <c r="G79" s="46" t="str">
        <f t="shared" si="6"/>
        <v>Municipal nursing homes and orphanages</v>
      </c>
      <c r="H79" s="63">
        <v>70</v>
      </c>
    </row>
    <row r="80" spans="1:8" x14ac:dyDescent="0.25">
      <c r="A80" s="46">
        <v>54</v>
      </c>
      <c r="B80" s="52" t="s">
        <v>18</v>
      </c>
      <c r="C80" s="61" t="s">
        <v>100</v>
      </c>
      <c r="D80" s="62" t="s">
        <v>108</v>
      </c>
      <c r="E80" s="63">
        <v>39</v>
      </c>
      <c r="F80" s="55"/>
      <c r="G80" s="46" t="str">
        <f t="shared" si="6"/>
        <v>Local nursing homes</v>
      </c>
      <c r="H80" s="63">
        <v>39</v>
      </c>
    </row>
    <row r="81" spans="1:8" x14ac:dyDescent="0.25">
      <c r="A81" s="46">
        <v>55</v>
      </c>
      <c r="B81" s="52" t="s">
        <v>18</v>
      </c>
      <c r="C81" s="61" t="s">
        <v>104</v>
      </c>
      <c r="D81" s="62" t="s">
        <v>109</v>
      </c>
      <c r="E81" s="63">
        <v>5</v>
      </c>
      <c r="F81" s="55"/>
      <c r="G81" s="46" t="str">
        <f t="shared" si="6"/>
        <v>Local day centers, care centers and other similar social care facilities (foundations and non-profit associations)</v>
      </c>
      <c r="H81" s="63">
        <v>5</v>
      </c>
    </row>
    <row r="82" spans="1:8" x14ac:dyDescent="0.25">
      <c r="A82" s="46">
        <v>56</v>
      </c>
      <c r="B82" s="52" t="s">
        <v>18</v>
      </c>
      <c r="C82" s="61" t="s">
        <v>104</v>
      </c>
      <c r="D82" s="62" t="s">
        <v>110</v>
      </c>
      <c r="E82" s="63">
        <v>47</v>
      </c>
      <c r="F82" s="55"/>
      <c r="G82" s="62" t="str">
        <f t="shared" si="6"/>
        <v>Municipal day centers, care centers and other similar social care facilities</v>
      </c>
      <c r="H82" s="63">
        <v>47</v>
      </c>
    </row>
    <row r="83" spans="1:8" x14ac:dyDescent="0.25">
      <c r="A83" s="46"/>
      <c r="B83" s="52"/>
      <c r="C83" s="61"/>
      <c r="D83" s="62"/>
      <c r="E83" s="63"/>
      <c r="F83" s="55"/>
      <c r="G83" s="62">
        <f t="shared" si="6"/>
        <v>0</v>
      </c>
      <c r="H83" s="60">
        <f t="shared" ref="H83:H88" si="7">_xlfn.IFNA(VLOOKUP(B83&amp;C83&amp;G83,$M$5:$S$110,7,FALSE),0)</f>
        <v>0</v>
      </c>
    </row>
    <row r="84" spans="1:8" x14ac:dyDescent="0.25">
      <c r="A84" s="46" t="str">
        <f t="shared" si="1"/>
        <v>,</v>
      </c>
      <c r="B84" s="52"/>
      <c r="C84" s="61"/>
      <c r="D84" s="62"/>
      <c r="E84" s="63"/>
      <c r="F84" s="55"/>
      <c r="G84" s="46">
        <f t="shared" si="6"/>
        <v>0</v>
      </c>
      <c r="H84" s="60">
        <f t="shared" si="7"/>
        <v>0</v>
      </c>
    </row>
    <row r="85" spans="1:8" x14ac:dyDescent="0.25">
      <c r="A85" s="46" t="str">
        <f t="shared" si="1"/>
        <v>,</v>
      </c>
      <c r="B85" s="52"/>
      <c r="C85" s="61"/>
      <c r="D85" s="64"/>
      <c r="E85" s="63"/>
      <c r="F85" s="55"/>
      <c r="G85" s="46">
        <f t="shared" si="6"/>
        <v>0</v>
      </c>
      <c r="H85" s="60">
        <f t="shared" si="7"/>
        <v>0</v>
      </c>
    </row>
    <row r="86" spans="1:8" x14ac:dyDescent="0.25">
      <c r="A86" s="46" t="str">
        <f t="shared" si="1"/>
        <v>,</v>
      </c>
      <c r="B86" s="52"/>
      <c r="C86" s="61"/>
      <c r="D86" s="65"/>
      <c r="E86" s="63"/>
      <c r="F86" s="55"/>
      <c r="G86" s="46">
        <f t="shared" si="6"/>
        <v>0</v>
      </c>
      <c r="H86" s="60">
        <f t="shared" si="7"/>
        <v>0</v>
      </c>
    </row>
    <row r="87" spans="1:8" x14ac:dyDescent="0.25">
      <c r="A87" s="46" t="str">
        <f t="shared" si="1"/>
        <v>,</v>
      </c>
      <c r="B87" s="52"/>
      <c r="C87" s="52"/>
      <c r="D87" s="56"/>
      <c r="E87" s="60"/>
      <c r="F87" s="55"/>
      <c r="G87" s="46">
        <f t="shared" si="6"/>
        <v>0</v>
      </c>
      <c r="H87" s="60">
        <f t="shared" si="7"/>
        <v>0</v>
      </c>
    </row>
    <row r="88" spans="1:8" x14ac:dyDescent="0.25">
      <c r="A88" s="46" t="str">
        <f t="shared" si="1"/>
        <v>,</v>
      </c>
      <c r="B88" s="52"/>
      <c r="C88" s="52"/>
      <c r="D88" s="56"/>
      <c r="E88" s="60"/>
      <c r="F88" s="55"/>
      <c r="G88" s="46">
        <f t="shared" si="6"/>
        <v>0</v>
      </c>
      <c r="H88" s="60">
        <f t="shared" si="7"/>
        <v>0</v>
      </c>
    </row>
    <row r="89" spans="1:8" x14ac:dyDescent="0.25">
      <c r="A89" s="46" t="str">
        <f t="shared" si="1"/>
        <v>R</v>
      </c>
      <c r="B89" s="48"/>
      <c r="C89" s="48" t="s">
        <v>111</v>
      </c>
      <c r="D89" s="49" t="s">
        <v>112</v>
      </c>
      <c r="E89" s="49">
        <f>SUM(E90:E103)</f>
        <v>593</v>
      </c>
      <c r="F89" s="55"/>
      <c r="G89" s="49" t="s">
        <v>112</v>
      </c>
      <c r="H89" s="48">
        <f>SUM(H90:H103)</f>
        <v>593</v>
      </c>
    </row>
    <row r="90" spans="1:8" x14ac:dyDescent="0.25">
      <c r="A90" s="46">
        <v>57</v>
      </c>
      <c r="B90" s="69" t="s">
        <v>23</v>
      </c>
      <c r="C90" s="52" t="s">
        <v>113</v>
      </c>
      <c r="D90" s="56" t="s">
        <v>114</v>
      </c>
      <c r="E90" s="60">
        <v>1</v>
      </c>
      <c r="F90" s="55"/>
      <c r="G90" s="46" t="str">
        <f t="shared" ref="G90:G103" si="8">D90</f>
        <v>Rahvusooper Estonia</v>
      </c>
      <c r="H90" s="60">
        <v>1</v>
      </c>
    </row>
    <row r="91" spans="1:8" x14ac:dyDescent="0.25">
      <c r="A91" s="46">
        <v>58</v>
      </c>
      <c r="B91" s="69" t="s">
        <v>23</v>
      </c>
      <c r="C91" s="52" t="s">
        <v>113</v>
      </c>
      <c r="D91" s="56" t="s">
        <v>115</v>
      </c>
      <c r="E91" s="60">
        <v>12</v>
      </c>
      <c r="F91" s="55"/>
      <c r="G91" s="46" t="str">
        <f t="shared" si="8"/>
        <v>Theaters (foundations)</v>
      </c>
      <c r="H91" s="60">
        <v>12</v>
      </c>
    </row>
    <row r="92" spans="1:8" x14ac:dyDescent="0.25">
      <c r="A92" s="46">
        <v>59</v>
      </c>
      <c r="B92" s="69" t="s">
        <v>23</v>
      </c>
      <c r="C92" s="52" t="s">
        <v>116</v>
      </c>
      <c r="D92" s="56" t="s">
        <v>117</v>
      </c>
      <c r="E92" s="60">
        <v>1</v>
      </c>
      <c r="F92" s="55"/>
      <c r="G92" s="46" t="str">
        <f t="shared" si="8"/>
        <v>Eesti Rahvusraamatukogu</v>
      </c>
      <c r="H92" s="60">
        <v>1</v>
      </c>
    </row>
    <row r="93" spans="1:8" x14ac:dyDescent="0.25">
      <c r="A93" s="46">
        <v>60</v>
      </c>
      <c r="B93" s="69" t="s">
        <v>23</v>
      </c>
      <c r="C93" s="52" t="s">
        <v>116</v>
      </c>
      <c r="D93" s="56" t="s">
        <v>118</v>
      </c>
      <c r="E93" s="60">
        <v>16</v>
      </c>
      <c r="F93" s="55"/>
      <c r="G93" s="46" t="str">
        <f t="shared" si="8"/>
        <v>Museums (foundations)</v>
      </c>
      <c r="H93" s="60">
        <v>16</v>
      </c>
    </row>
    <row r="94" spans="1:8" x14ac:dyDescent="0.25">
      <c r="A94" s="46">
        <v>61</v>
      </c>
      <c r="B94" s="69" t="s">
        <v>23</v>
      </c>
      <c r="C94" s="52" t="s">
        <v>116</v>
      </c>
      <c r="D94" s="56" t="s">
        <v>119</v>
      </c>
      <c r="E94" s="60">
        <v>11</v>
      </c>
      <c r="F94" s="55"/>
      <c r="G94" s="46" t="str">
        <f t="shared" si="8"/>
        <v>State budgetary museums</v>
      </c>
      <c r="H94" s="60">
        <v>11</v>
      </c>
    </row>
    <row r="95" spans="1:8" x14ac:dyDescent="0.25">
      <c r="A95" s="46">
        <v>62</v>
      </c>
      <c r="B95" s="52" t="s">
        <v>23</v>
      </c>
      <c r="C95" s="52" t="s">
        <v>116</v>
      </c>
      <c r="D95" s="56" t="s">
        <v>120</v>
      </c>
      <c r="E95" s="60">
        <v>1</v>
      </c>
      <c r="F95" s="55"/>
      <c r="G95" s="46" t="str">
        <f t="shared" si="8"/>
        <v>Tallinna Ülikooli Akadeemiline Raamatukogu</v>
      </c>
      <c r="H95" s="60">
        <v>1</v>
      </c>
    </row>
    <row r="96" spans="1:8" x14ac:dyDescent="0.25">
      <c r="A96" s="46">
        <v>63</v>
      </c>
      <c r="B96" s="52" t="s">
        <v>23</v>
      </c>
      <c r="C96" s="52" t="s">
        <v>121</v>
      </c>
      <c r="D96" s="56" t="s">
        <v>122</v>
      </c>
      <c r="E96" s="60">
        <v>3</v>
      </c>
      <c r="F96" s="55"/>
      <c r="G96" s="46" t="str">
        <f t="shared" si="8"/>
        <v>Recreations facilities (foundations)</v>
      </c>
      <c r="H96" s="60">
        <v>3</v>
      </c>
    </row>
    <row r="97" spans="1:8" x14ac:dyDescent="0.25">
      <c r="A97" s="58">
        <v>64</v>
      </c>
      <c r="B97" s="52" t="s">
        <v>18</v>
      </c>
      <c r="C97" s="59" t="s">
        <v>113</v>
      </c>
      <c r="D97" s="56" t="s">
        <v>123</v>
      </c>
      <c r="E97" s="60">
        <v>1</v>
      </c>
      <c r="F97" s="55"/>
      <c r="G97" s="46" t="str">
        <f t="shared" si="8"/>
        <v>Kuressaare Teater sihtasutus</v>
      </c>
      <c r="H97" s="60">
        <v>1</v>
      </c>
    </row>
    <row r="98" spans="1:8" x14ac:dyDescent="0.25">
      <c r="A98" s="46">
        <v>65</v>
      </c>
      <c r="B98" s="52" t="s">
        <v>18</v>
      </c>
      <c r="C98" s="52" t="s">
        <v>113</v>
      </c>
      <c r="D98" s="56" t="s">
        <v>124</v>
      </c>
      <c r="E98" s="60">
        <v>6</v>
      </c>
      <c r="F98" s="55"/>
      <c r="G98" s="46" t="str">
        <f t="shared" si="8"/>
        <v>Municipal concert organisations</v>
      </c>
      <c r="H98" s="60">
        <v>6</v>
      </c>
    </row>
    <row r="99" spans="1:8" x14ac:dyDescent="0.25">
      <c r="A99" s="46">
        <v>66</v>
      </c>
      <c r="B99" s="52" t="s">
        <v>18</v>
      </c>
      <c r="C99" s="52" t="s">
        <v>116</v>
      </c>
      <c r="D99" s="56" t="s">
        <v>125</v>
      </c>
      <c r="E99" s="60">
        <v>22</v>
      </c>
      <c r="F99" s="55"/>
      <c r="G99" s="46" t="str">
        <f t="shared" si="8"/>
        <v>Local foundations providing cultural services</v>
      </c>
      <c r="H99" s="60">
        <v>22</v>
      </c>
    </row>
    <row r="100" spans="1:8" x14ac:dyDescent="0.25">
      <c r="A100" s="46">
        <v>67</v>
      </c>
      <c r="B100" s="52" t="s">
        <v>18</v>
      </c>
      <c r="C100" s="52" t="s">
        <v>116</v>
      </c>
      <c r="D100" s="56" t="s">
        <v>126</v>
      </c>
      <c r="E100" s="60">
        <v>223</v>
      </c>
      <c r="F100" s="55"/>
      <c r="G100" s="46" t="str">
        <f t="shared" si="8"/>
        <v>Municipal libraries, museums, archives and other municipal bodies</v>
      </c>
      <c r="H100" s="60">
        <v>223</v>
      </c>
    </row>
    <row r="101" spans="1:8" x14ac:dyDescent="0.25">
      <c r="A101" s="46">
        <v>68</v>
      </c>
      <c r="B101" s="52" t="s">
        <v>18</v>
      </c>
      <c r="C101" s="52" t="s">
        <v>121</v>
      </c>
      <c r="D101" s="56" t="s">
        <v>127</v>
      </c>
      <c r="E101" s="60">
        <v>3</v>
      </c>
      <c r="F101" s="55"/>
      <c r="G101" s="46" t="str">
        <f t="shared" si="8"/>
        <v>Local recreations facilities (enterprises)</v>
      </c>
      <c r="H101" s="60">
        <v>3</v>
      </c>
    </row>
    <row r="102" spans="1:8" x14ac:dyDescent="0.25">
      <c r="A102" s="46">
        <v>69</v>
      </c>
      <c r="B102" s="52" t="s">
        <v>18</v>
      </c>
      <c r="C102" s="52" t="s">
        <v>121</v>
      </c>
      <c r="D102" s="56" t="s">
        <v>128</v>
      </c>
      <c r="E102" s="60">
        <v>269</v>
      </c>
      <c r="F102" s="55"/>
      <c r="G102" s="46" t="str">
        <f t="shared" si="8"/>
        <v>Municipal community cultural centres, youth centers and sporting facilities</v>
      </c>
      <c r="H102" s="60">
        <v>269</v>
      </c>
    </row>
    <row r="103" spans="1:8" x14ac:dyDescent="0.25">
      <c r="A103" s="46">
        <v>70</v>
      </c>
      <c r="B103" s="52" t="s">
        <v>18</v>
      </c>
      <c r="C103" s="52" t="s">
        <v>121</v>
      </c>
      <c r="D103" s="56" t="s">
        <v>129</v>
      </c>
      <c r="E103" s="60">
        <v>24</v>
      </c>
      <c r="F103" s="55"/>
      <c r="G103" s="46" t="str">
        <f t="shared" si="8"/>
        <v>Local recreations facilities (foundations)</v>
      </c>
      <c r="H103" s="60">
        <v>24</v>
      </c>
    </row>
    <row r="104" spans="1:8" x14ac:dyDescent="0.25">
      <c r="A104" s="46" t="str">
        <f>IF(C104=B104,C104&amp;",",C104)</f>
        <v>S</v>
      </c>
      <c r="B104" s="47"/>
      <c r="C104" s="48" t="s">
        <v>130</v>
      </c>
      <c r="D104" s="49" t="s">
        <v>131</v>
      </c>
      <c r="E104" s="49">
        <f>SUM(E105:E111)</f>
        <v>11</v>
      </c>
      <c r="F104" s="55"/>
      <c r="G104" s="49" t="s">
        <v>131</v>
      </c>
      <c r="H104" s="49">
        <f>SUM(H105:H111)</f>
        <v>11</v>
      </c>
    </row>
    <row r="105" spans="1:8" x14ac:dyDescent="0.25">
      <c r="A105" s="46">
        <v>71</v>
      </c>
      <c r="B105" s="52" t="s">
        <v>18</v>
      </c>
      <c r="C105" s="61" t="s">
        <v>132</v>
      </c>
      <c r="D105" s="62" t="s">
        <v>133</v>
      </c>
      <c r="E105" s="54">
        <v>1</v>
      </c>
      <c r="F105" s="55"/>
      <c r="G105" s="46" t="str">
        <f t="shared" ref="G105:G111" si="9">D105</f>
        <v>Mulgi Elamuskeskus MTÜ</v>
      </c>
      <c r="H105" s="60">
        <v>1</v>
      </c>
    </row>
    <row r="106" spans="1:8" x14ac:dyDescent="0.25">
      <c r="A106" s="58">
        <v>72</v>
      </c>
      <c r="B106" s="52" t="s">
        <v>18</v>
      </c>
      <c r="C106" s="68" t="s">
        <v>132</v>
      </c>
      <c r="D106" s="62" t="s">
        <v>134</v>
      </c>
      <c r="E106" s="54">
        <v>1</v>
      </c>
      <c r="F106" s="55"/>
      <c r="G106" s="46" t="s">
        <v>134</v>
      </c>
      <c r="H106" s="60">
        <v>1</v>
      </c>
    </row>
    <row r="107" spans="1:8" x14ac:dyDescent="0.25">
      <c r="A107" s="46">
        <v>73</v>
      </c>
      <c r="B107" s="52" t="s">
        <v>18</v>
      </c>
      <c r="C107" s="61" t="s">
        <v>132</v>
      </c>
      <c r="D107" s="62" t="s">
        <v>135</v>
      </c>
      <c r="E107" s="54">
        <v>1</v>
      </c>
      <c r="F107" s="55"/>
      <c r="G107" s="46" t="str">
        <f t="shared" si="9"/>
        <v>Roheline Paik, mittetulundusühing</v>
      </c>
      <c r="H107" s="60">
        <v>1</v>
      </c>
    </row>
    <row r="108" spans="1:8" x14ac:dyDescent="0.25">
      <c r="A108" s="58">
        <v>74</v>
      </c>
      <c r="B108" s="52" t="s">
        <v>18</v>
      </c>
      <c r="C108" s="68" t="s">
        <v>132</v>
      </c>
      <c r="D108" s="62" t="s">
        <v>136</v>
      </c>
      <c r="E108" s="54">
        <v>1</v>
      </c>
      <c r="F108" s="55"/>
      <c r="G108" s="46" t="s">
        <v>136</v>
      </c>
      <c r="H108" s="60">
        <v>1</v>
      </c>
    </row>
    <row r="109" spans="1:8" x14ac:dyDescent="0.25">
      <c r="A109" s="46">
        <v>75</v>
      </c>
      <c r="B109" s="52" t="s">
        <v>18</v>
      </c>
      <c r="C109" s="61" t="s">
        <v>137</v>
      </c>
      <c r="D109" s="62" t="s">
        <v>138</v>
      </c>
      <c r="E109" s="54">
        <v>5</v>
      </c>
      <c r="F109" s="55"/>
      <c r="G109" s="46" t="str">
        <f t="shared" si="9"/>
        <v>Local saunas</v>
      </c>
      <c r="H109" s="60">
        <v>5</v>
      </c>
    </row>
    <row r="110" spans="1:8" x14ac:dyDescent="0.25">
      <c r="A110" s="58">
        <v>76</v>
      </c>
      <c r="B110" s="52" t="s">
        <v>18</v>
      </c>
      <c r="C110" s="68" t="s">
        <v>137</v>
      </c>
      <c r="D110" s="62" t="s">
        <v>139</v>
      </c>
      <c r="E110" s="54">
        <v>2</v>
      </c>
      <c r="F110" s="55"/>
      <c r="G110" s="46" t="str">
        <f t="shared" si="9"/>
        <v>Local cemeteries (enterprises)</v>
      </c>
      <c r="H110" s="60">
        <v>2</v>
      </c>
    </row>
    <row r="111" spans="1:8" x14ac:dyDescent="0.25">
      <c r="A111" s="46"/>
      <c r="B111" s="52"/>
      <c r="C111" s="61"/>
      <c r="D111" s="62"/>
      <c r="E111" s="54"/>
      <c r="F111" s="55"/>
      <c r="G111" s="46">
        <f t="shared" si="9"/>
        <v>0</v>
      </c>
      <c r="H111" s="60">
        <f>_xlfn.IFNA(VLOOKUP(B111&amp;C111&amp;G111,$M$5:$S$110,7,FALSE),0)</f>
        <v>0</v>
      </c>
    </row>
    <row r="113" spans="1:8" x14ac:dyDescent="0.25">
      <c r="A113" s="72" t="s">
        <v>140</v>
      </c>
      <c r="B113" s="72"/>
      <c r="C113" s="72"/>
      <c r="D113" s="72"/>
      <c r="E113" s="72"/>
      <c r="F113" s="72"/>
      <c r="G113" s="72"/>
      <c r="H113" s="72"/>
    </row>
    <row r="114" spans="1:8" x14ac:dyDescent="0.25">
      <c r="A114" s="70" t="s">
        <v>141</v>
      </c>
      <c r="B114" s="70"/>
      <c r="C114" s="70"/>
      <c r="D114" s="70"/>
      <c r="E114" s="70"/>
      <c r="F114" s="70"/>
      <c r="G114" s="71"/>
      <c r="H114" s="70"/>
    </row>
    <row r="115" spans="1:8" x14ac:dyDescent="0.25">
      <c r="A115" s="70" t="s">
        <v>142</v>
      </c>
      <c r="B115" s="70"/>
      <c r="C115" s="70"/>
      <c r="D115" s="70"/>
      <c r="E115" s="70"/>
      <c r="F115" s="70"/>
      <c r="G115" s="70"/>
      <c r="H115" s="70"/>
    </row>
    <row r="116" spans="1:8" x14ac:dyDescent="0.25">
      <c r="A116" s="70" t="s">
        <v>143</v>
      </c>
      <c r="B116" s="70"/>
      <c r="C116" s="70"/>
      <c r="D116" s="70"/>
      <c r="E116" s="70"/>
      <c r="F116" s="70"/>
      <c r="G116" s="70"/>
      <c r="H116" s="70"/>
    </row>
  </sheetData>
  <mergeCells count="1">
    <mergeCell ref="A113:H113"/>
  </mergeCells>
  <pageMargins left="0.70866141732283472" right="0.70866141732283472" top="0.74803149606299213" bottom="0.74803149606299213" header="0.31496062992125984" footer="0.31496062992125984"/>
  <pageSetup paperSize="9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List_units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Inessa Victoria Mülts</dc:creator>
  <cp:lastModifiedBy>MULKAY Anne (ESTAT)</cp:lastModifiedBy>
  <cp:lastPrinted>2023-06-28T15:16:18Z</cp:lastPrinted>
  <dcterms:created xsi:type="dcterms:W3CDTF">2015-06-05T18:17:20Z</dcterms:created>
  <dcterms:modified xsi:type="dcterms:W3CDTF">2023-06-28T15:28:03Z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2023-06-28T15:14:56Z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0762d9ca-3908-48dd-b8cb-f8a1abe334ed</vt:lpwstr>
  </property>
  <property fmtid="{D5CDD505-2E9C-101B-9397-08002B2CF9AE}" pid="8" name="MSIP_Label_6bd9ddd1-4d20-43f6-abfa-fc3c07406f94_ContentBits">
    <vt:lpwstr>0</vt:lpwstr>
  </property>
</Properties>
</file>