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0\DirD\05 EDP\09 PDF versions for the website\AAA-TO_USE-folders-as-GFS-web\Excessive-Deficit-Procedure\EDP-Inventories\2021\"/>
    </mc:Choice>
  </mc:AlternateContent>
  <bookViews>
    <workbookView xWindow="0" yWindow="300" windowWidth="19070" windowHeight="10930" activeTab="2"/>
  </bookViews>
  <sheets>
    <sheet name="Summary" sheetId="3" r:id="rId1"/>
    <sheet name="Ministries" sheetId="4" r:id="rId2"/>
    <sheet name="SpecialFunds" sheetId="1" r:id="rId3"/>
    <sheet name="SEGS" sheetId="6" r:id="rId4"/>
    <sheet name="ExtraBudget" sheetId="7" r:id="rId5"/>
    <sheet name="S1313" sheetId="9" r:id="rId6"/>
    <sheet name="S1314" sheetId="10" r:id="rId7"/>
  </sheets>
  <calcPr calcId="162913" calcMode="manual"/>
</workbook>
</file>

<file path=xl/calcChain.xml><?xml version="1.0" encoding="utf-8"?>
<calcChain xmlns="http://schemas.openxmlformats.org/spreadsheetml/2006/main">
  <c r="H23" i="7" l="1"/>
  <c r="E241" i="9" l="1"/>
  <c r="I241" i="9"/>
  <c r="I27" i="9"/>
  <c r="E27" i="9"/>
  <c r="E23" i="7"/>
  <c r="A18" i="10" l="1"/>
  <c r="E68" i="10" l="1"/>
  <c r="I68" i="10"/>
  <c r="I72" i="10"/>
  <c r="E72" i="10"/>
  <c r="I65" i="10"/>
  <c r="I63" i="10" s="1"/>
  <c r="E65" i="10"/>
  <c r="E63" i="10" s="1"/>
  <c r="I6" i="10" l="1"/>
  <c r="E6" i="10"/>
  <c r="E18" i="10"/>
  <c r="I18" i="10"/>
  <c r="I242" i="9" l="1"/>
  <c r="I247" i="9" l="1"/>
  <c r="E247" i="9"/>
  <c r="I245" i="9"/>
  <c r="E245" i="9"/>
  <c r="E244" i="9" s="1"/>
  <c r="D14" i="3" s="1"/>
  <c r="H6" i="4"/>
  <c r="H27" i="4"/>
  <c r="E6" i="4"/>
  <c r="E27" i="4"/>
  <c r="I30" i="10"/>
  <c r="E17" i="3" s="1"/>
  <c r="E30" i="10"/>
  <c r="D17" i="3" s="1"/>
  <c r="E242" i="9"/>
  <c r="E53" i="10"/>
  <c r="I53" i="10"/>
  <c r="I43" i="10"/>
  <c r="E43" i="10"/>
  <c r="H20" i="7"/>
  <c r="E20" i="7"/>
  <c r="I239" i="9"/>
  <c r="E239" i="9"/>
  <c r="I218" i="9"/>
  <c r="E218" i="9"/>
  <c r="I184" i="9"/>
  <c r="I171" i="9"/>
  <c r="E171" i="9"/>
  <c r="I29" i="9"/>
  <c r="I6" i="9"/>
  <c r="E184" i="9"/>
  <c r="E6" i="9"/>
  <c r="H14" i="7"/>
  <c r="E14" i="7"/>
  <c r="H6" i="7"/>
  <c r="E6" i="7"/>
  <c r="E55" i="7"/>
  <c r="H55" i="7"/>
  <c r="H16" i="7"/>
  <c r="E16" i="7"/>
  <c r="H58" i="7"/>
  <c r="E58" i="7"/>
  <c r="H9" i="7"/>
  <c r="H67" i="7"/>
  <c r="E9" i="3" s="1"/>
  <c r="E9" i="7"/>
  <c r="H51" i="7"/>
  <c r="E51" i="7"/>
  <c r="E6" i="6"/>
  <c r="H6" i="6"/>
  <c r="H8" i="6"/>
  <c r="H10" i="6"/>
  <c r="H12" i="6"/>
  <c r="H25" i="6"/>
  <c r="H68" i="6"/>
  <c r="H76" i="6" s="1"/>
  <c r="E10" i="6"/>
  <c r="E8" i="6"/>
  <c r="E76" i="6" s="1"/>
  <c r="E68" i="6"/>
  <c r="E12" i="6"/>
  <c r="E25" i="6"/>
  <c r="E29" i="10"/>
  <c r="E29" i="9"/>
  <c r="H43" i="1"/>
  <c r="H41" i="1"/>
  <c r="H39" i="1"/>
  <c r="E43" i="1"/>
  <c r="E41" i="1"/>
  <c r="E39" i="1"/>
  <c r="H6" i="1"/>
  <c r="E6" i="1"/>
  <c r="E45" i="1" s="1"/>
  <c r="D8" i="3" s="1"/>
  <c r="H45" i="1" l="1"/>
  <c r="E8" i="3" s="1"/>
  <c r="F8" i="3" s="1"/>
  <c r="E41" i="10"/>
  <c r="I29" i="10"/>
  <c r="I31" i="10" s="1"/>
  <c r="E18" i="3" s="1"/>
  <c r="E31" i="10"/>
  <c r="D18" i="3" s="1"/>
  <c r="I243" i="9"/>
  <c r="I246" i="9" s="1"/>
  <c r="E15" i="3" s="1"/>
  <c r="I244" i="9"/>
  <c r="E14" i="3" s="1"/>
  <c r="F14" i="3" s="1"/>
  <c r="E67" i="7"/>
  <c r="D9" i="3" s="1"/>
  <c r="F9" i="3" s="1"/>
  <c r="E243" i="9"/>
  <c r="E246" i="9" s="1"/>
  <c r="D15" i="3" s="1"/>
  <c r="F17" i="3"/>
  <c r="I41" i="10"/>
  <c r="F18" i="3" l="1"/>
  <c r="F15" i="3"/>
</calcChain>
</file>

<file path=xl/sharedStrings.xml><?xml version="1.0" encoding="utf-8"?>
<sst xmlns="http://schemas.openxmlformats.org/spreadsheetml/2006/main" count="1609" uniqueCount="518">
  <si>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</si>
  <si>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</si>
  <si>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</si>
  <si>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</si>
  <si>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</si>
  <si>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</si>
  <si>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</si>
  <si>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</si>
  <si>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</si>
  <si>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</si>
  <si>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</si>
  <si>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</si>
  <si>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</si>
  <si>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</si>
  <si>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</si>
  <si>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</si>
  <si>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</si>
  <si>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</si>
  <si>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</si>
  <si>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</si>
  <si>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Number of units</t>
  </si>
  <si>
    <t xml:space="preserve">NACE </t>
  </si>
  <si>
    <t>The State</t>
  </si>
  <si>
    <t>Fonds de la coopération au développement</t>
  </si>
  <si>
    <t>Fonds pour les investissements socio-familiaux</t>
  </si>
  <si>
    <t>Fonds de crise</t>
  </si>
  <si>
    <t>Fonds pour l'emploi</t>
  </si>
  <si>
    <t>Fonds pour les monuments historiques</t>
  </si>
  <si>
    <t>Fonds pour la protection de l'environnement</t>
  </si>
  <si>
    <t>Fonds d'orientation économique et sociale pour l'agriculture</t>
  </si>
  <si>
    <t>Fonds d'investissements publics administratifs</t>
  </si>
  <si>
    <t>Fonds d'investissements publics scolaires</t>
  </si>
  <si>
    <t>Fonds d'investissements publics sanitaires et sociaux</t>
  </si>
  <si>
    <t>Fonds des investissements hospitaliers</t>
  </si>
  <si>
    <t>Fonds d'équipement militaire</t>
  </si>
  <si>
    <t>Fonds des routes</t>
  </si>
  <si>
    <t>Fonds d'équipement sportif national</t>
  </si>
  <si>
    <t>Fonds spécial de la pêche</t>
  </si>
  <si>
    <t>Fonds spécial des eaux frontalières</t>
  </si>
  <si>
    <t>Fonds spécial d'indemnisation des dégâts causés par le gibier</t>
  </si>
  <si>
    <t>Fonds du rail</t>
  </si>
  <si>
    <t>Fonds des raccordements ferroviaires internationaux</t>
  </si>
  <si>
    <t>Fonds pour la loi de garantie</t>
  </si>
  <si>
    <t>Fonds des pensions</t>
  </si>
  <si>
    <t>Fonds climat et énergie</t>
  </si>
  <si>
    <t>Fonds pour l'entretien et la rénovation des propriétés immobilières de l'Etat</t>
  </si>
  <si>
    <t>Fonds pour le financement des infrastructures des établissements d'enseignement privé et des infrastructures socio-familiales dépendant du Ministère de l'Education, de l'Enfance et de la Jeunesse</t>
  </si>
  <si>
    <t>Fonds de la dette publique</t>
  </si>
  <si>
    <t>Fonds d'assainissement en matière de surendettement</t>
  </si>
  <si>
    <t>Fonds pour la promotion touristique</t>
  </si>
  <si>
    <t>Fonds pour la gestion de l'eau</t>
  </si>
  <si>
    <t>Fonds pour la réforme communale</t>
  </si>
  <si>
    <t>Fonds spécial pour la réforme des services de secours</t>
  </si>
  <si>
    <t>Fonds social culturel</t>
  </si>
  <si>
    <t>Fonds pour la promotion de la recherche, du développement et de l'innovation dans le secteur privé (Fonds de l'Innovation)</t>
  </si>
  <si>
    <t>Ministère d'Etat</t>
  </si>
  <si>
    <t>n.a.</t>
  </si>
  <si>
    <t>Ministère des Affaires étrangères et européennes</t>
  </si>
  <si>
    <t>Ministère de la Culture</t>
  </si>
  <si>
    <t>Ministère de l'Enseignement supérieur et de la recherche</t>
  </si>
  <si>
    <t>Ministère des Finances</t>
  </si>
  <si>
    <t>Ministère de l'Economie</t>
  </si>
  <si>
    <t>Ministère de la Sécurité intérieure</t>
  </si>
  <si>
    <t>Ministère de la Justice</t>
  </si>
  <si>
    <t>Ministère de la Fonction publique et de la Réforme administrative</t>
  </si>
  <si>
    <t>Ministère de l'Intérieur</t>
  </si>
  <si>
    <t>M</t>
  </si>
  <si>
    <t>Ministère de l'Education nationale, de l'Enfance et de la Jeunesse</t>
  </si>
  <si>
    <t>Ministère de la Famille, de l'Intégration et à la Grande Région</t>
  </si>
  <si>
    <t>Ministère des Sports</t>
  </si>
  <si>
    <t>Ministère de la Santé</t>
  </si>
  <si>
    <t>Ministère du Logement</t>
  </si>
  <si>
    <t>Ministère du Travail, de l'Emploi et de l'Economie sociale et solidaire</t>
  </si>
  <si>
    <t>Ministère de la Sécurité sociale</t>
  </si>
  <si>
    <t>Ministère de l'Agriculture, de la Viticulture et de la Protection des Consommateurs</t>
  </si>
  <si>
    <t>Ministère du Développement durable et des Infrastructures</t>
  </si>
  <si>
    <t>Ministère de l'Egalité des Chances</t>
  </si>
  <si>
    <t>I</t>
  </si>
  <si>
    <t>ACCOMODATION AND FOOD SERVICES ACTIVITIES</t>
  </si>
  <si>
    <t>H</t>
  </si>
  <si>
    <t>TRANSPORTATION AND STORAGE</t>
  </si>
  <si>
    <t>SEGS - Musée national d'histoire et d'art</t>
  </si>
  <si>
    <t>SEGS - Centre National de l'audiovisuel</t>
  </si>
  <si>
    <t>SEGS - Musée national d'histoire naturelle</t>
  </si>
  <si>
    <t>SEGS - Centre national de littérature</t>
  </si>
  <si>
    <t>SEGS - Bibliothèque nationale</t>
  </si>
  <si>
    <t>SEGS - Archives nationales</t>
  </si>
  <si>
    <t>SEGS - Centre de Logopédie</t>
  </si>
  <si>
    <t>SEGS - Athénée à Luxembourg</t>
  </si>
  <si>
    <t>SEGS - Lycée classique et lycée technique à Diekirch</t>
  </si>
  <si>
    <t>SEGS - Lycée classique à Echternach</t>
  </si>
  <si>
    <t>SEGS - Lycée de garçons à Luxembourg</t>
  </si>
  <si>
    <t>SEGS - Lycée de garçons à Esch-sur-Alzette</t>
  </si>
  <si>
    <t>SEGS - Lycée Robert Schuman à Luxembourg</t>
  </si>
  <si>
    <t>SEGS - Lycée Michel Rodange à Luxembourg</t>
  </si>
  <si>
    <t>SEGS - Lycée Hubert Clement à Esch-sur-Alzette</t>
  </si>
  <si>
    <t>SEGS - Lycée Aline Mayrisch à Luxembourg</t>
  </si>
  <si>
    <t>SEGS - Lycée technique agricole à Ettelbruck</t>
  </si>
  <si>
    <t>SEGS - Lycée technique des Arts et Métiers à Luxembourg</t>
  </si>
  <si>
    <t>SEGS - Lycée technique à Esch-sur-Alzette</t>
  </si>
  <si>
    <t>SEGS - Lycée technique à Ettelbruck</t>
  </si>
  <si>
    <t>SEGS - Lycée du Nord</t>
  </si>
  <si>
    <t>SEGS - Lycée technique Joseph Bech à Grevenmacher</t>
  </si>
  <si>
    <t>SEGS - Lycée technique à Bonnevoie</t>
  </si>
  <si>
    <t>SEGS - Lycée technique hôtelier Alexis Heck à Diekirch</t>
  </si>
  <si>
    <t>SEGS - Lycée technique Michel Lucius à Luxembourg</t>
  </si>
  <si>
    <t>SEGS - Lycée technique Mathias Adam à Pétange</t>
  </si>
  <si>
    <t>SEGS - Lycée Nic Biever à Dudelange</t>
  </si>
  <si>
    <t>SEGS - Lycée technique "Ecole de commerce et de gestion"</t>
  </si>
  <si>
    <t>SEGS - Lycée technique pour professions de santé</t>
  </si>
  <si>
    <t>SEGS - Lycée technique du Centre à Luxembourg</t>
  </si>
  <si>
    <t>SEGS - Lycée Josy Barthel Mamer</t>
  </si>
  <si>
    <t>SEGS - Lycée technique à Lallange</t>
  </si>
  <si>
    <t>SEGS - Atert-Lycée à Rédange</t>
  </si>
  <si>
    <t>SEGS - Lycée Ermesinde</t>
  </si>
  <si>
    <t>SEGS - Lycée technique pour professions éducatives et sociales</t>
  </si>
  <si>
    <t>SEGS - Nordstad-Lycée</t>
  </si>
  <si>
    <t>SEGS - Uelzecht-Lycée</t>
  </si>
  <si>
    <t>SEGS - Service des restaurants scolaires</t>
  </si>
  <si>
    <t>SEGS - Ecole préscolaire et primaire de recherche fondée sur la pédagogie inclusive</t>
  </si>
  <si>
    <t>SEGS - Service de la formation professionnelle</t>
  </si>
  <si>
    <t>SEGS - Institut national des langues</t>
  </si>
  <si>
    <t>SEGS - Ecole de la 2ème chance</t>
  </si>
  <si>
    <t>SEGS - Lycée Bel-Val</t>
  </si>
  <si>
    <t>SEGS - Sportlycée</t>
  </si>
  <si>
    <t>SEGS - Service de la formation des adultes</t>
  </si>
  <si>
    <t>SEGS - Lycée à Junglinster</t>
  </si>
  <si>
    <t>SEGS - Centre de gestion informatique de l'éducation nationale</t>
  </si>
  <si>
    <t>SEGS - Service National de la Jeunesse</t>
  </si>
  <si>
    <t>SEGS - Lycée Edward Steichen à Clervaux</t>
  </si>
  <si>
    <t>SEGS - Ecole internationale à Differdange et à Esch-sur-Alzette</t>
  </si>
  <si>
    <t>SEGS - Service de coordination de la recherche et de l'innovation pédagogiques et technologiques</t>
  </si>
  <si>
    <t>SEGS - Commissariat aux affaires maritimes</t>
  </si>
  <si>
    <t>SEGS - Ecole nationale de l’éducation physique et des sports</t>
  </si>
  <si>
    <t>SEGS - Administration de la Navigation Aérienne</t>
  </si>
  <si>
    <t>SEGS - Centre des technologies de l'information de l'Etat</t>
  </si>
  <si>
    <t>SEGS - Agence pour le développement de l’Emploi</t>
  </si>
  <si>
    <t>Other - Maison du Grand Duc</t>
  </si>
  <si>
    <t>Other - Chambre des Députés</t>
  </si>
  <si>
    <t>Other - Cour des Comptes</t>
  </si>
  <si>
    <t>Other - Médiateur</t>
  </si>
  <si>
    <t>Other - Conseil d'Etat</t>
  </si>
  <si>
    <t>K</t>
  </si>
  <si>
    <t>FINANCIAL AND INSURANCE ACTIVITIES</t>
  </si>
  <si>
    <t>Other - European Financial Stability Facility (EFSF)</t>
  </si>
  <si>
    <t>REAL ESTATE ACTIVITIES</t>
  </si>
  <si>
    <t>L</t>
  </si>
  <si>
    <t>Société Nationale de Crédit et d'Investissement  (SNCI)</t>
  </si>
  <si>
    <t>Institut national pour le développement de la formation professionnelle continue (INFPC)</t>
  </si>
  <si>
    <t>Fonds de résolution Luxembourg (FRL)</t>
  </si>
  <si>
    <t>N</t>
  </si>
  <si>
    <t>ADMINISTRATIVE AND SUPPORT SERVICE ACTIVITIES</t>
  </si>
  <si>
    <t>Commissariat aux assurances (CA)</t>
  </si>
  <si>
    <t>Commission de surveillance du secteur financier (CSSF)</t>
  </si>
  <si>
    <t>Commission nationale pour la protection des données</t>
  </si>
  <si>
    <t>Centre national sportif et culturel (CNSC / COQUE)</t>
  </si>
  <si>
    <t>Centre de prévention des toxicomanies (CEPT)</t>
  </si>
  <si>
    <t>Registre de Commerce et des Sociétés au Luxembourg (RCSL)</t>
  </si>
  <si>
    <t>Fondation Restena</t>
  </si>
  <si>
    <t>PROFESSIONAL, SCIENTIFIC AND TECHNICAL ACTIVITIES</t>
  </si>
  <si>
    <t>Luxembourg Institute of Socio-Economic Research (LISER)</t>
  </si>
  <si>
    <t>Luxembourg Institute of Science and Technology (LIST)</t>
  </si>
  <si>
    <t>Luxembourg Institute of Health (LIH)</t>
  </si>
  <si>
    <t>Fonds d'urbanisation et d'aménagement du Kirchberg</t>
  </si>
  <si>
    <t>Fonds national de soutien à la production audiovisuelle</t>
  </si>
  <si>
    <t>Fonds de garantie des dépôts Luxembourg (FGDL)</t>
  </si>
  <si>
    <t>Laboratoire national de santé (LNS)</t>
  </si>
  <si>
    <t>Salle de concerts Grande-Duchesse Joséphine-Charlotte (Philharmonie)</t>
  </si>
  <si>
    <t>Centre de musiques amplifiées (Rockhal)</t>
  </si>
  <si>
    <t>Centre de coordination des projets d'établissement</t>
  </si>
  <si>
    <t>Carré Rotondes</t>
  </si>
  <si>
    <t>My Energy</t>
  </si>
  <si>
    <t>Fonds souverain intergénérationnel du Luxembourg (FSIL)</t>
  </si>
  <si>
    <t>LuxTram S.A.</t>
  </si>
  <si>
    <t>Autorité luxembourgeoise indépendante de l'audiovisuel</t>
  </si>
  <si>
    <t>Ombudscomité fir d'Rechter vum Kand</t>
  </si>
  <si>
    <t>Centre pour l'égalité de traitement</t>
  </si>
  <si>
    <t>Agence nationale de stockage de produits pétroliers</t>
  </si>
  <si>
    <t>Fonds national de solidarité</t>
  </si>
  <si>
    <t>CFL Immo S.A.</t>
  </si>
  <si>
    <t>Établissement public de radiodiffusion socioculturelle (Radio 100,7)</t>
  </si>
  <si>
    <t>SmiLe - Security made in Luxembourg</t>
  </si>
  <si>
    <t>InCert</t>
  </si>
  <si>
    <t>Luxembourg for Tourism</t>
  </si>
  <si>
    <t>Lux-Development S.A.</t>
  </si>
  <si>
    <t>Fonds Belval</t>
  </si>
  <si>
    <t>Institut Luxembourgeois de Régulation (ILR)</t>
  </si>
  <si>
    <t>Office national du remembrement</t>
  </si>
  <si>
    <t>Fonds national de la recherche dans le secteur public (FNR)</t>
  </si>
  <si>
    <t>Communauté des transports (Verkéiersverbond)</t>
  </si>
  <si>
    <t>Agence pour la normalisation et l'économie de la connaissance (ANEC)</t>
  </si>
  <si>
    <t>Fonds de lutte contre certaines formes de criminalité</t>
  </si>
  <si>
    <t>Université de Luxembourg</t>
  </si>
  <si>
    <t>Centre Culturel de Rencontre Abbaye de Neumünster</t>
  </si>
  <si>
    <t>Agence Luxembourgeoise d'Action Culturelle, a.s.b.l.</t>
  </si>
  <si>
    <t>Fondation Musée d'Art Moderne Grand-Duc Jean (MUDAM)</t>
  </si>
  <si>
    <t>Casino Luxembourg - Forum d'art contemporain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</si>
  <si>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</si>
  <si>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</si>
  <si>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</si>
  <si>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</si>
  <si>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</si>
  <si>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</si>
  <si>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</si>
  <si>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</si>
  <si>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</si>
  <si>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</si>
  <si>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Boevange/Attert</t>
  </si>
  <si>
    <t>Boulaide</t>
  </si>
  <si>
    <t>Bourscheid</t>
  </si>
  <si>
    <t>Bous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</si>
  <si>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</si>
  <si>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</si>
  <si>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</si>
  <si>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</si>
  <si>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</si>
  <si>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</si>
  <si>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</si>
  <si>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</si>
  <si>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</si>
  <si>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</si>
  <si>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</si>
  <si>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</si>
  <si>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Esch/Alzette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</si>
  <si>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</si>
  <si>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</si>
  <si>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</si>
  <si>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</si>
  <si>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</si>
  <si>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</si>
  <si>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</si>
  <si>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</si>
  <si>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</si>
  <si>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</si>
  <si>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</si>
  <si>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</si>
  <si>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Hobscheid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</si>
  <si>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</si>
  <si>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</si>
  <si>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</si>
  <si>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</si>
  <si>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</si>
  <si>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</si>
  <si>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</si>
  <si>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</si>
  <si>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</si>
  <si>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</si>
  <si>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</si>
  <si>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</si>
  <si>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</si>
  <si>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</si>
  <si>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</si>
  <si>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</si>
  <si>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</si>
  <si>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</si>
  <si>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</si>
  <si>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</si>
  <si>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</si>
  <si>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</si>
  <si>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</si>
  <si>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</si>
  <si>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</si>
  <si>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</si>
  <si>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</si>
  <si>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</si>
  <si>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</si>
  <si>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Reckange/Mess</t>
  </si>
  <si>
    <t>Redange/Attert</t>
  </si>
  <si>
    <t>Reisdorf</t>
  </si>
  <si>
    <t>Remich</t>
  </si>
  <si>
    <t>Roeser</t>
  </si>
  <si>
    <t>Rosport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</si>
  <si>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</si>
  <si>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</si>
  <si>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</si>
  <si>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</si>
  <si>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</si>
  <si>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</si>
  <si>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</si>
  <si>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</si>
  <si>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</si>
  <si>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</si>
  <si>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</si>
  <si>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</si>
  <si>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</si>
  <si>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</si>
  <si>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</si>
  <si>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</si>
  <si>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</si>
  <si>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</si>
  <si>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</si>
  <si>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</si>
  <si>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</si>
  <si>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</si>
  <si>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</si>
  <si>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</si>
  <si>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</si>
  <si>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</si>
  <si>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</si>
  <si>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</si>
  <si>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</si>
  <si>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Helperknapp</t>
  </si>
  <si>
    <t>Rosport-Mompach</t>
  </si>
  <si>
    <t>Internationales Abwasserklärwerk Echternach/Weilerbach</t>
  </si>
  <si>
    <t>Internationales Abwasserklärwerk Mompach/Trier-Land</t>
  </si>
  <si>
    <t>Internationales Abwasserklärwerk Rosport/Trier-Land</t>
  </si>
  <si>
    <t>E</t>
  </si>
  <si>
    <t>Office social de Beaufort</t>
  </si>
  <si>
    <t>Office social de Bettembourg</t>
  </si>
  <si>
    <t>Office social de Contern</t>
  </si>
  <si>
    <t>Office social de Differdange</t>
  </si>
  <si>
    <t>Office social de Dudelange</t>
  </si>
  <si>
    <t>Office social d'Echternach</t>
  </si>
  <si>
    <t>Office social d'Esch/Alzette</t>
  </si>
  <si>
    <t>Office social d'Ettelbruck</t>
  </si>
  <si>
    <t>Office social de Grevenmacher</t>
  </si>
  <si>
    <t>Office social de Hesperange</t>
  </si>
  <si>
    <t>Office social de Hosingen</t>
  </si>
  <si>
    <t>Office social de Junglinster</t>
  </si>
  <si>
    <t>Office social de Kayl</t>
  </si>
  <si>
    <t>Office social de Larochette</t>
  </si>
  <si>
    <t>Office social de Luxembourg</t>
  </si>
  <si>
    <t>Office social de Mamer</t>
  </si>
  <si>
    <t>Office social de Mersch</t>
  </si>
  <si>
    <t>Office social de Mondercange</t>
  </si>
  <si>
    <t>Office social de Mondorf-les-Bains</t>
  </si>
  <si>
    <t>Office social de Pétange</t>
  </si>
  <si>
    <t>Office social de Redange/Attert</t>
  </si>
  <si>
    <t>Office social de Remich</t>
  </si>
  <si>
    <t>Office social de Sanem</t>
  </si>
  <si>
    <t>Office social de Schifflange</t>
  </si>
  <si>
    <t>Office social de Steinfort</t>
  </si>
  <si>
    <t>Office social de Steinsel</t>
  </si>
  <si>
    <t>Office social de Strassen</t>
  </si>
  <si>
    <t>Office social de Walferdange</t>
  </si>
  <si>
    <t>Office social de Wiltz</t>
  </si>
  <si>
    <t>Office social de Käerjeng</t>
  </si>
  <si>
    <t>S</t>
  </si>
  <si>
    <t>OTHER SERVICE ACTIVITIES</t>
  </si>
  <si>
    <t>Luxembourg @ Expo 2020 Dubai</t>
  </si>
  <si>
    <t>Habscht</t>
  </si>
  <si>
    <t>Septfontaines</t>
  </si>
  <si>
    <t>Register of General government units by Subsector and by NACE - Social Security Funds (S.1314)</t>
  </si>
  <si>
    <t>Register of General government units by Subsector and by NACE - Local Government (S.1313)</t>
  </si>
  <si>
    <t>Register of General government units by Subsector and by NACE - S.1311.2 - Extra-budgetary central government</t>
  </si>
  <si>
    <t>Register of General government units by Subsector and by NACE - S.1311.1 - Services de l'Etat à gestion séparée (Government administrations managed seperately) and other budgetary entities</t>
  </si>
  <si>
    <t>Register of General government units by Subsector and by NACE - S.1311.1 - Special Funds</t>
  </si>
  <si>
    <t>Register of General government units by Subsector and by NACE - S.1311.1 - Ministries</t>
  </si>
  <si>
    <t>Register of General government units by Subsector and by NACE - Social Security Funds (S.1314) - Historical information</t>
  </si>
  <si>
    <t>Entraide médicale des CFL</t>
  </si>
  <si>
    <t>Union des Caisses de Maladie (UCM)</t>
  </si>
  <si>
    <t>Caisse de maladie des employés privés</t>
  </si>
  <si>
    <t>Caisse nationale d’assurance maladie des ouvriers</t>
  </si>
  <si>
    <t>Caisse de maladie des professions indépendantes</t>
  </si>
  <si>
    <t>Caisse de maladie agricole</t>
  </si>
  <si>
    <t>Caisse de maladie des employés de l’ARBED</t>
  </si>
  <si>
    <t>Caisse de maladie des ouvriers de l’ARBED</t>
  </si>
  <si>
    <t>Caisse Nationale de Santé</t>
  </si>
  <si>
    <t>Merger Caisse Nationale de Santé (CNS)</t>
  </si>
  <si>
    <t>Merger Caisse Nationale d'Assurance Pension</t>
  </si>
  <si>
    <t>Caisse de pension des employés privés (CPEP)</t>
  </si>
  <si>
    <t>Caisse de pension des artisans, des commerçants et industriels</t>
  </si>
  <si>
    <t>Caisse de pension agricole</t>
  </si>
  <si>
    <t>Etablissement d’assurance contre la vieillesse et l’invalidité</t>
  </si>
  <si>
    <t>Caisse nationale d’Assurance Pension</t>
  </si>
  <si>
    <t>Commission des normes comptables (CNC)</t>
  </si>
  <si>
    <t>Status</t>
  </si>
  <si>
    <t>Syndicat pour le fonctionnement d'une station d'épuration (SIAS)</t>
  </si>
  <si>
    <t>Syndicat Intercommunal à Vocation Ecologique - Centre de recyclage (SIVEC)</t>
  </si>
  <si>
    <t>Station d'épuration et station biologique (SIFRIDAWE)</t>
  </si>
  <si>
    <t>Station d'épuration et de recyclage (STEP)</t>
  </si>
  <si>
    <t>Syndicat intercommunal de dépollution des eaux résiduaires du nord (SIDEN)</t>
  </si>
  <si>
    <t>Syndicat intercommunal de dépollution des eaux résiduaires de l'ouest (SIDERO)</t>
  </si>
  <si>
    <t>Syndicat intercommunal pour l'Assainissement du bassin de la Chiers (SIACH)</t>
  </si>
  <si>
    <t>Syndicat intercommunal de dépollution des eaux résiduaires de l'Est (SIDEREST)</t>
  </si>
  <si>
    <t>Syndicat de dépollution des eaux résiduaires de l'Est (SIDEST)</t>
  </si>
  <si>
    <t>active</t>
  </si>
  <si>
    <t>cessation of business</t>
  </si>
  <si>
    <t>Syndicat de communes pour la salubrité publique (SYCOSAL)</t>
  </si>
  <si>
    <t>Syndicat intercommunal pour l'hygiène publique du canton de Capellen (SICA)</t>
  </si>
  <si>
    <t>Syndicat pour l'enlèvement des ordures (SIC)</t>
  </si>
  <si>
    <t>Syndicat Intercommunal pour la Destruction des Ordures (SIDOR)</t>
  </si>
  <si>
    <t>Syndicat intercommunal pour la gestion des déchets (SIDEC)</t>
  </si>
  <si>
    <t>Syndicat pour la gestion des ordures Wiltz (SIDA)</t>
  </si>
  <si>
    <t>Syndicat intercommunal pour la collecte, l'évacuation et l'élimination des ordures ménagères (SIGRE)</t>
  </si>
  <si>
    <t>Minett-Kompost</t>
  </si>
  <si>
    <t>Bascharage</t>
  </si>
  <si>
    <t>merged</t>
  </si>
  <si>
    <t>Bastendorf</t>
  </si>
  <si>
    <t>Burmerange</t>
  </si>
  <si>
    <t>Clemency</t>
  </si>
  <si>
    <t>Consthum</t>
  </si>
  <si>
    <t>Ermsdorf</t>
  </si>
  <si>
    <t>Eschweiler</t>
  </si>
  <si>
    <t>Fouhren</t>
  </si>
  <si>
    <t>Heiderscheid</t>
  </si>
  <si>
    <t>Heinerscheid</t>
  </si>
  <si>
    <t>Hoscheid</t>
  </si>
  <si>
    <t>Hosingen</t>
  </si>
  <si>
    <t>Kautenbach</t>
  </si>
  <si>
    <t>Medernach</t>
  </si>
  <si>
    <t>Munshausen</t>
  </si>
  <si>
    <t>Neunhausen</t>
  </si>
  <si>
    <t>Wellenstein</t>
  </si>
  <si>
    <t>Wilwerwiltz</t>
  </si>
  <si>
    <t>Syndicat intercommunal de gestion informatique (SIGI)</t>
  </si>
  <si>
    <t>Syndicat Intercommunal pour la promotion du canton de Clervaux, Luxembourg (SICLER)</t>
  </si>
  <si>
    <t>Syndicat des Villes et Communes Luxembourgeoises (SYVICOL)</t>
  </si>
  <si>
    <t>Syndicat intercommunal pour l'aménagement, la promotion et l'exploitation d'une zone d'activités économiques à caractère régional (SIAEG)</t>
  </si>
  <si>
    <t>De Réidener Kanton</t>
  </si>
  <si>
    <t>Zone d'activités économiques à WILTZ (SIAEW/ZARW)</t>
  </si>
  <si>
    <t>Zone d'activité à caractère régional d'Ehlerange: buanderie d'hôpitaux (ZARE)</t>
  </si>
  <si>
    <t>Syndicat de communes ayant pour objet la création, l'aménagement, la promotion et l'exploitation d'une zone d'activités économiques à caractère régional dans le canton de Remich (SIAER)</t>
  </si>
  <si>
    <t>Syndicat intercommunal Kordall (SIKOR)</t>
  </si>
  <si>
    <t>Syndicat intercommunal pour la création l’aménagement, la promotion et l’exploitation d’une zone d’activités économiques à caractère régional dans le canton d’Echternach (SIAEE)</t>
  </si>
  <si>
    <t>Syndicat de communes pour la promotion et le développement de la Région Sud (PRO-SUD)</t>
  </si>
  <si>
    <t>Zone d’activité région Ouest (ZARO)</t>
  </si>
  <si>
    <t>Syndicat intercommunal 'ZONES D'ACTIVITES ECONOMIQUES NORDSTAD' (ZANO)</t>
  </si>
  <si>
    <t>Syndicat Zone d'activités Bettembourg, Dudelange et Roeser</t>
  </si>
  <si>
    <t>inactive</t>
  </si>
  <si>
    <t>Syndicat de communes pour la construction, l'entretien et le fonctionnement d'une école régionale avec centre sportif à Dreiborn pour les communes de Wormeldange et de Flaxweiler (BILLEK)</t>
  </si>
  <si>
    <t>Syndicat intercommunal pour l'éducation, l'enseignement, le sport et les loisirs (SISPOLO)</t>
  </si>
  <si>
    <t>Ecole régionale Uewersauer</t>
  </si>
  <si>
    <t>Syndicat intercommunal Ecole régionale Reuler (SIERS)</t>
  </si>
  <si>
    <t>Syndicat intercommunal d'une Ecole centrale à Medernach</t>
  </si>
  <si>
    <t>Syndicat intercommunal pour la construction et l'exploitation d'une école intercommunale et d'un ensemble d'infrastructures sportives régionales (SYNECOSPORT)</t>
  </si>
  <si>
    <t>Syndicat intercommunal Schoulkauz</t>
  </si>
  <si>
    <t>Syndicat intercommunal d'une Ecole centrale à Tandel</t>
  </si>
  <si>
    <t>Syndicat d'un centre scolaire intercommunal à Heiderscheid</t>
  </si>
  <si>
    <t>Syndicat Ecole Boevange/Attert et Tuntange</t>
  </si>
  <si>
    <t>Syndicat d'une école de musique du canton de Rédange</t>
  </si>
  <si>
    <t>Conservatoire de musique du Nord (CMNord)</t>
  </si>
  <si>
    <t>Maintien domicile Medernach</t>
  </si>
  <si>
    <t>Syndicat soins à domicile Wasserbillig</t>
  </si>
  <si>
    <t>Syndicat intercommunal "Am Haff"</t>
  </si>
  <si>
    <t>Syndicat intercommunal Parc Naturel Haut-Sûre (SYCOPAN)</t>
  </si>
  <si>
    <t>Syndicat intercommunal de l'ouest pour la conservation de la nature (SICONA Ouest)</t>
  </si>
  <si>
    <t>Syndicat intercommunal de la Vallée de l'Our (SIVOUR)</t>
  </si>
  <si>
    <t>Naturpark Öewersauer</t>
  </si>
  <si>
    <t>SICONA Centre</t>
  </si>
  <si>
    <t>Parc naturel de l'OUR (Naturpark Our)</t>
  </si>
  <si>
    <t>Syndicat intercommunal d'un Parc Naturel région Mullerthal</t>
  </si>
  <si>
    <t>Naturpark Mëllerdall</t>
  </si>
  <si>
    <t>Syndicat Piscine intercommunale de l’Alzette (PIDAL)</t>
  </si>
  <si>
    <t>Syndicat intercommunal pour la construction et l’exploitation d’un ensemble d’infrastructures sportives à Kayl et Rumelange (SICOSPORT)</t>
  </si>
  <si>
    <t>Syndicat intercommunal des communes de DIEKIRCH, ERPELDANGE et ETTELBRUCK pour la construction et l'exploitation d'un hall de tennis (SIT)</t>
  </si>
  <si>
    <t>Syndicat intercommunal des communes de Betzdorf, Grevenmacher et Mertert pour la Construction, l'Entretien et l'Exploitation d'un Hall de Tennis à caractères régional dans le canton de Grevenmacher (SITEG)</t>
  </si>
  <si>
    <t>Syndicat intercommunal pour la construction et l'exploitation d'une piscine régionale et communale (SPIC)</t>
  </si>
  <si>
    <t>Centre sportif Larochette (FILANO)</t>
  </si>
  <si>
    <t>Syndicat intercommunal d'une piscine régionale et communale (SICEP)</t>
  </si>
  <si>
    <t>Réidener Schwemm</t>
  </si>
  <si>
    <t>Centre de Natation Intercommunal les THERMES Strassen - Bertrange (C.N.I. Les Thermes)</t>
  </si>
  <si>
    <t>Syndicat d'un centre de natation Bettembourg et Leudelange (An der Schwemm)</t>
  </si>
  <si>
    <t>Piscine Mondercange Dippach (PIMODI)</t>
  </si>
  <si>
    <t>Piscine Syrdall (Syrdall Schwemm)</t>
  </si>
  <si>
    <t>Syndicat intercommunal pour la construction et l'exploitation d'un crématoire (SICEC)</t>
  </si>
  <si>
    <t>of which main unit</t>
  </si>
  <si>
    <t>of which other</t>
  </si>
  <si>
    <t>Mutualité des Employeurs</t>
  </si>
  <si>
    <t>Caisse Nationale de Santé (CNS)</t>
  </si>
  <si>
    <t>Assurance Dépendance (AD)</t>
  </si>
  <si>
    <t>Caisse Nationale d'Assurance Pension (CNAP)</t>
  </si>
  <si>
    <t>Caisse pour l'Avenir des Enfants (CAE) / Zukunftskeess</t>
  </si>
  <si>
    <t>Centre Commun de Sécurité Sociale (CCSS)</t>
  </si>
  <si>
    <t>Fonds de Compensation SICAV-FIS (mutual fund)</t>
  </si>
  <si>
    <t>Caisse de prévoyance des fonctionnaires et employés communaux (CPFEC)</t>
  </si>
  <si>
    <t>of which main unit - active</t>
  </si>
  <si>
    <t>of which main unit - merged</t>
  </si>
  <si>
    <t>of which other - liquidated / inactive</t>
  </si>
  <si>
    <t>of which other - active</t>
  </si>
  <si>
    <t>Other - Luxembourg Treasury Securities S.A.</t>
  </si>
  <si>
    <t>SEGS - Centre de documentation sur la forteresse de Luxembourg</t>
  </si>
  <si>
    <t>Société nationale des Chemins de Fer Luxembourgeois (SNCFL)</t>
  </si>
  <si>
    <t>ANNEX I</t>
  </si>
  <si>
    <t>2019 Total number of entities in social securtiy funds</t>
  </si>
  <si>
    <t>Association Assurance Accidents (AAA)</t>
  </si>
  <si>
    <t>Centre Hospitalier de Luxembourg (CHL)</t>
  </si>
  <si>
    <t>Centre Hospitalier Neuro-Psychiatrique (CHNP)</t>
  </si>
  <si>
    <t>Centre Hospitalier Emile Mayrisch (CHEM)</t>
  </si>
  <si>
    <t>Hôpital Princesse Marie-Astrid (HPMA)</t>
  </si>
  <si>
    <t>Centre François Baclesse</t>
  </si>
  <si>
    <t>Centre Hospitalier du Nord (CHdN)</t>
  </si>
  <si>
    <t>Hôpital Intercommunal de Steinfort (HIS)</t>
  </si>
  <si>
    <t>Institut National de Chirurgie Cardiaque et de Cardiologie Interventionnelle (INCCI)</t>
  </si>
  <si>
    <t>Centre National de Rééducation Fonctionnelle et Réadaptation (Rehazenter)</t>
  </si>
  <si>
    <t>WATER SUPPLY; SEWERAGE, WASTE MANAGEMENT AND REMEDIATION ACTIVITIES</t>
  </si>
  <si>
    <t>2019 Total number of entities in local government</t>
  </si>
  <si>
    <t>Corps grand-ducal d'incendie et de secours (CGDIS)</t>
  </si>
  <si>
    <t>2019 Extra-budgetary central government entities</t>
  </si>
  <si>
    <t>2019 Total number of SEGS</t>
  </si>
  <si>
    <t>Fonds de dotation globale des communes</t>
  </si>
  <si>
    <t>2019 Total number of Special funds</t>
  </si>
  <si>
    <t>2019 Total number of Ministries</t>
  </si>
  <si>
    <t>Fonds des dépenses communales</t>
  </si>
  <si>
    <t>Social Security Institutions Canteen (unit without autonomy)</t>
  </si>
  <si>
    <t>Fonds de Compensation (FdC - public establishment)</t>
  </si>
  <si>
    <t>Merger Centre Hospitalier de Luxembourg</t>
  </si>
  <si>
    <t>Merger Centre Hospitalier Emile Mayrisch</t>
  </si>
  <si>
    <t>1995-2020</t>
  </si>
  <si>
    <t>Clinique d'Eich (merged 2004)</t>
  </si>
  <si>
    <t>Hôpital de la Ville de Dudelange (merged 2004)</t>
  </si>
  <si>
    <t>Hôpital de la Ville d'Esch/Alzette (renamed 2004)</t>
  </si>
  <si>
    <t>Hôpital Princesse Marie-Astrid (HPMA) (merger not yet completed)</t>
  </si>
  <si>
    <t>Merger Centre Hospitalier du Nord</t>
  </si>
  <si>
    <t>Clinique Saint Joseph (merged 2010)</t>
  </si>
  <si>
    <t>Clinique Saint Louis (merged 2010)</t>
  </si>
  <si>
    <t>Arthur GIE (unit without autonomy)</t>
  </si>
  <si>
    <t>Fonds de relance et de solidarité en faveur des entreprises</t>
  </si>
  <si>
    <t>Fonds spécial pour le soutien au développement du logement</t>
  </si>
  <si>
    <t>Luxembourg for shopping GIE (Letzshop)</t>
  </si>
  <si>
    <t>LAND TRANSPORT AND TRANSPORT VIA PIPELINES</t>
  </si>
  <si>
    <t>Syndicat T.I.C.E - Transport Intercommunal de personnes dans le Canton d'Esch-sur-Alzette</t>
  </si>
  <si>
    <t>2020 Total number of Special funds</t>
  </si>
  <si>
    <t>2020 Total number of Ministries</t>
  </si>
  <si>
    <t>2020 Total number of SEGS</t>
  </si>
  <si>
    <t>2020 Extra-budgetary central government entities</t>
  </si>
  <si>
    <t>2020 Total number of entities in local government</t>
  </si>
  <si>
    <t>2020 Total number of entities in social securtiy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</si>
</sst>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1" fontId="2" fillId="3" borderId="0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2" fillId="0" borderId="0" xfId="0" applyFont="1"/>
    <xf numFmtId="0" fontId="2" fillId="0" borderId="7" xfId="0" applyFont="1" applyFill="1" applyBorder="1"/>
    <xf numFmtId="0" fontId="6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3" xfId="0" applyFont="1" applyBorder="1"/>
    <xf numFmtId="0" fontId="0" fillId="0" borderId="0" xfId="0" applyBorder="1" applyProtection="1">
      <protection locked="0"/>
    </xf>
    <xf numFmtId="0" fontId="2" fillId="3" borderId="0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12" xfId="0" applyBorder="1" applyProtection="1"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2" fillId="3" borderId="17" xfId="0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7" fillId="2" borderId="18" xfId="0" applyFon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1" fontId="0" fillId="3" borderId="17" xfId="0" applyNumberForma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21" xfId="0" applyBorder="1" applyProtection="1">
      <protection locked="0"/>
    </xf>
    <xf numFmtId="1" fontId="0" fillId="0" borderId="21" xfId="0" applyNumberForma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1" fontId="2" fillId="3" borderId="17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2" fillId="3" borderId="23" xfId="0" applyFont="1" applyFill="1" applyBorder="1" applyAlignment="1">
      <alignment horizontal="center"/>
    </xf>
    <xf numFmtId="0" fontId="6" fillId="0" borderId="0" xfId="0" applyFont="1" applyBorder="1"/>
    <xf numFmtId="0" fontId="6" fillId="0" borderId="24" xfId="0" applyFont="1" applyBorder="1"/>
    <xf numFmtId="0" fontId="6" fillId="0" borderId="24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" fontId="0" fillId="3" borderId="25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7" fillId="0" borderId="17" xfId="0" applyFont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0" borderId="2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24" xfId="0" applyFont="1" applyBorder="1" applyAlignment="1" applyProtection="1">
      <alignment horizontal="center"/>
      <protection locked="0"/>
    </xf>
    <xf numFmtId="1" fontId="0" fillId="0" borderId="27" xfId="0" applyNumberFormat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9" xfId="0" applyFont="1" applyBorder="1"/>
    <xf numFmtId="1" fontId="0" fillId="0" borderId="30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" fontId="0" fillId="5" borderId="1" xfId="0" applyNumberFormat="1" applyFill="1" applyBorder="1" applyAlignment="1">
      <alignment horizontal="center"/>
    </xf>
    <xf numFmtId="0" fontId="6" fillId="5" borderId="12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6" borderId="16" xfId="0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31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0" fontId="2" fillId="6" borderId="24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center"/>
      <protection locked="0"/>
    </xf>
    <xf numFmtId="0" fontId="12" fillId="6" borderId="24" xfId="0" applyFont="1" applyFill="1" applyBorder="1" applyAlignment="1" applyProtection="1">
      <alignment horizontal="center"/>
      <protection locked="0"/>
    </xf>
    <xf numFmtId="0" fontId="2" fillId="6" borderId="25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6" borderId="12" xfId="0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 applyProtection="1">
      <alignment horizontal="center"/>
      <protection locked="0"/>
    </xf>
    <xf numFmtId="0" fontId="12" fillId="6" borderId="26" xfId="0" applyFont="1" applyFill="1" applyBorder="1" applyAlignment="1" applyProtection="1">
      <alignment horizontal="center"/>
      <protection locked="0"/>
    </xf>
    <xf numFmtId="0" fontId="2" fillId="6" borderId="32" xfId="0" applyFont="1" applyFill="1" applyBorder="1" applyAlignment="1" applyProtection="1">
      <alignment horizontal="center"/>
      <protection locked="0"/>
    </xf>
    <xf numFmtId="0" fontId="12" fillId="6" borderId="32" xfId="0" applyFont="1" applyFill="1" applyBorder="1" applyAlignment="1" applyProtection="1">
      <alignment horizontal="center"/>
      <protection locked="0"/>
    </xf>
    <xf numFmtId="0" fontId="2" fillId="6" borderId="33" xfId="0" applyFont="1" applyFill="1" applyBorder="1" applyAlignment="1" applyProtection="1">
      <alignment horizontal="center"/>
      <protection locked="0"/>
    </xf>
    <xf numFmtId="0" fontId="12" fillId="6" borderId="33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left"/>
      <protection locked="0"/>
    </xf>
    <xf numFmtId="0" fontId="6" fillId="4" borderId="2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Standaard_Blad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workbookViewId="0">
      <selection activeCell="E8" sqref="E8"/>
    </sheetView>
  </sheetViews>
  <sheetFormatPr defaultRowHeight="12.5" x14ac:dyDescent="0.25"/>
  <cols>
    <col min="2" max="2" width="6.54296875" customWidth="1"/>
    <col min="3" max="3" width="10.453125" customWidth="1"/>
  </cols>
  <sheetData>
    <row r="5" spans="2:6" ht="13" x14ac:dyDescent="0.3">
      <c r="C5" s="22" t="s">
        <v>7</v>
      </c>
    </row>
    <row r="6" spans="2:6" ht="13" thickBot="1" x14ac:dyDescent="0.3"/>
    <row r="7" spans="2:6" ht="13" x14ac:dyDescent="0.3">
      <c r="B7" s="13"/>
      <c r="C7" s="14"/>
      <c r="D7" s="46">
        <v>2019</v>
      </c>
      <c r="E7" s="47">
        <v>2020</v>
      </c>
      <c r="F7" s="20" t="s">
        <v>5</v>
      </c>
    </row>
    <row r="8" spans="2:6" ht="13" x14ac:dyDescent="0.3">
      <c r="B8" s="25" t="s">
        <v>2</v>
      </c>
      <c r="C8" s="12" t="s">
        <v>22</v>
      </c>
      <c r="D8" s="81">
        <f>Ministries!E27+SpecialFunds!E45+SEGS!E76</f>
        <v>117</v>
      </c>
      <c r="E8" s="82">
        <f>Ministries!H27+SpecialFunds!H45+SEGS!H76</f>
        <v>118</v>
      </c>
      <c r="F8" s="83">
        <f>E8-D8</f>
        <v>1</v>
      </c>
    </row>
    <row r="9" spans="2:6" ht="13" x14ac:dyDescent="0.3">
      <c r="B9" s="25"/>
      <c r="C9" s="12" t="s">
        <v>3</v>
      </c>
      <c r="D9" s="11">
        <f>ExtraBudget!E67</f>
        <v>52</v>
      </c>
      <c r="E9" s="19">
        <f>ExtraBudget!H67</f>
        <v>52</v>
      </c>
      <c r="F9" s="15">
        <f>E9-D9</f>
        <v>0</v>
      </c>
    </row>
    <row r="10" spans="2:6" ht="13" x14ac:dyDescent="0.3">
      <c r="B10" s="25"/>
      <c r="C10" s="12"/>
      <c r="D10" s="11"/>
      <c r="E10" s="11"/>
      <c r="F10" s="15"/>
    </row>
    <row r="11" spans="2:6" ht="13" x14ac:dyDescent="0.3">
      <c r="B11" s="26" t="s">
        <v>8</v>
      </c>
      <c r="C11" s="12" t="s">
        <v>4</v>
      </c>
      <c r="D11" s="81" t="s">
        <v>56</v>
      </c>
      <c r="E11" s="82" t="s">
        <v>56</v>
      </c>
      <c r="F11" s="83" t="s">
        <v>56</v>
      </c>
    </row>
    <row r="12" spans="2:6" ht="13" x14ac:dyDescent="0.3">
      <c r="B12" s="26"/>
      <c r="C12" s="12" t="s">
        <v>3</v>
      </c>
      <c r="D12" s="81" t="s">
        <v>56</v>
      </c>
      <c r="E12" s="82" t="s">
        <v>56</v>
      </c>
      <c r="F12" s="83" t="s">
        <v>56</v>
      </c>
    </row>
    <row r="13" spans="2:6" ht="13" x14ac:dyDescent="0.3">
      <c r="B13" s="26"/>
      <c r="C13" s="11"/>
      <c r="D13" s="11"/>
      <c r="E13" s="11"/>
      <c r="F13" s="15"/>
    </row>
    <row r="14" spans="2:6" ht="13" x14ac:dyDescent="0.3">
      <c r="B14" s="25" t="s">
        <v>6</v>
      </c>
      <c r="C14" s="12" t="s">
        <v>4</v>
      </c>
      <c r="D14" s="11">
        <f>'S1313'!E244</f>
        <v>102</v>
      </c>
      <c r="E14" s="11">
        <f>'S1313'!I244</f>
        <v>102</v>
      </c>
      <c r="F14" s="15">
        <f>E14-D14</f>
        <v>0</v>
      </c>
    </row>
    <row r="15" spans="2:6" ht="13" x14ac:dyDescent="0.3">
      <c r="B15" s="26"/>
      <c r="C15" s="12" t="s">
        <v>3</v>
      </c>
      <c r="D15" s="11">
        <f>'S1313'!E246</f>
        <v>86</v>
      </c>
      <c r="E15" s="11">
        <f>'S1313'!I246</f>
        <v>87</v>
      </c>
      <c r="F15" s="15">
        <f>E15-D15</f>
        <v>1</v>
      </c>
    </row>
    <row r="16" spans="2:6" ht="13" x14ac:dyDescent="0.3">
      <c r="B16" s="26"/>
      <c r="C16" s="11"/>
      <c r="D16" s="11"/>
      <c r="E16" s="11"/>
      <c r="F16" s="15"/>
    </row>
    <row r="17" spans="2:6" ht="13" x14ac:dyDescent="0.3">
      <c r="B17" s="26" t="s">
        <v>9</v>
      </c>
      <c r="C17" s="12" t="s">
        <v>4</v>
      </c>
      <c r="D17" s="11">
        <f>'S1314'!E30</f>
        <v>7</v>
      </c>
      <c r="E17" s="11">
        <f>'S1314'!I30</f>
        <v>7</v>
      </c>
      <c r="F17" s="15">
        <f>E17-D17</f>
        <v>0</v>
      </c>
    </row>
    <row r="18" spans="2:6" ht="13.5" thickBot="1" x14ac:dyDescent="0.35">
      <c r="B18" s="16"/>
      <c r="C18" s="23" t="s">
        <v>3</v>
      </c>
      <c r="D18" s="17">
        <f>'S1314'!E31</f>
        <v>14</v>
      </c>
      <c r="E18" s="17">
        <f>'S1314'!I31</f>
        <v>14</v>
      </c>
      <c r="F18" s="18">
        <f>E18-D18</f>
        <v>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2"/>
  <sheetViews>
    <sheetView showGridLines="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G28" sqref="G28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84.54296875" style="1" bestFit="1" customWidth="1"/>
    <col min="5" max="5" width="8" style="1" customWidth="1"/>
    <col min="6" max="6" width="4.08984375" style="2" customWidth="1"/>
    <col min="7" max="7" width="60.6328125" style="1" customWidth="1"/>
    <col min="8" max="8" width="8.36328125" style="1" customWidth="1"/>
    <col min="9" max="16384" width="9.08984375" style="1"/>
  </cols>
  <sheetData>
    <row r="1" spans="1:8" ht="20" x14ac:dyDescent="0.4">
      <c r="A1" s="41" t="s">
        <v>473</v>
      </c>
      <c r="F1" s="9"/>
    </row>
    <row r="2" spans="1:8" ht="15.5" x14ac:dyDescent="0.35">
      <c r="A2" s="27"/>
      <c r="B2" s="27"/>
      <c r="E2" s="33" t="s">
        <v>347</v>
      </c>
      <c r="F2" s="9"/>
    </row>
    <row r="3" spans="1:8" ht="14.5" thickBot="1" x14ac:dyDescent="0.35">
      <c r="A3" s="31"/>
      <c r="B3" s="27"/>
      <c r="C3" s="3"/>
      <c r="D3" s="30"/>
      <c r="E3" s="30"/>
      <c r="F3" s="3"/>
      <c r="G3" s="30"/>
      <c r="H3" s="30"/>
    </row>
    <row r="4" spans="1:8" ht="16" thickBot="1" x14ac:dyDescent="0.4">
      <c r="A4" s="34"/>
      <c r="B4" s="35"/>
      <c r="C4" s="35"/>
      <c r="D4" s="48">
        <v>2019</v>
      </c>
      <c r="E4" s="37"/>
      <c r="F4" s="44"/>
      <c r="G4" s="48">
        <v>2020</v>
      </c>
      <c r="H4" s="36"/>
    </row>
    <row r="5" spans="1:8" ht="27" thickBot="1" x14ac:dyDescent="0.4">
      <c r="A5" s="79"/>
      <c r="B5" s="40" t="s">
        <v>1</v>
      </c>
      <c r="C5" s="45" t="s">
        <v>21</v>
      </c>
      <c r="D5" s="39" t="s">
        <v>0</v>
      </c>
      <c r="E5" s="29" t="s">
        <v>20</v>
      </c>
      <c r="F5" s="44"/>
      <c r="G5" s="43" t="s">
        <v>0</v>
      </c>
      <c r="H5" s="32" t="s">
        <v>20</v>
      </c>
    </row>
    <row r="6" spans="1:8" ht="18" customHeight="1" x14ac:dyDescent="0.3">
      <c r="A6" s="53">
        <v>1</v>
      </c>
      <c r="B6" s="75"/>
      <c r="C6" s="61" t="s">
        <v>17</v>
      </c>
      <c r="D6" s="67" t="s">
        <v>16</v>
      </c>
      <c r="E6" s="42">
        <f>SUM(E7:E26)</f>
        <v>20</v>
      </c>
      <c r="F6" s="64"/>
      <c r="G6" s="56" t="s">
        <v>16</v>
      </c>
      <c r="H6" s="42">
        <f>SUM(H7:H26)</f>
        <v>20</v>
      </c>
    </row>
    <row r="7" spans="1:8" ht="15.75" customHeight="1" x14ac:dyDescent="0.25">
      <c r="A7" s="5">
        <v>2</v>
      </c>
      <c r="B7" s="76">
        <v>1311</v>
      </c>
      <c r="C7" s="62">
        <v>84.1</v>
      </c>
      <c r="D7" s="52" t="s">
        <v>55</v>
      </c>
      <c r="E7" s="72">
        <v>1</v>
      </c>
      <c r="F7" s="65"/>
      <c r="G7" s="52" t="s">
        <v>55</v>
      </c>
      <c r="H7" s="72">
        <v>1</v>
      </c>
    </row>
    <row r="8" spans="1:8" ht="15.75" customHeight="1" x14ac:dyDescent="0.25">
      <c r="A8" s="5">
        <v>3</v>
      </c>
      <c r="B8" s="76">
        <v>1311</v>
      </c>
      <c r="C8" s="62">
        <v>84.1</v>
      </c>
      <c r="D8" s="52" t="s">
        <v>58</v>
      </c>
      <c r="E8" s="72">
        <v>1</v>
      </c>
      <c r="F8" s="65"/>
      <c r="G8" s="52" t="s">
        <v>58</v>
      </c>
      <c r="H8" s="72">
        <v>1</v>
      </c>
    </row>
    <row r="9" spans="1:8" ht="15.75" customHeight="1" x14ac:dyDescent="0.25">
      <c r="A9" s="5">
        <v>4</v>
      </c>
      <c r="B9" s="76">
        <v>1311</v>
      </c>
      <c r="C9" s="62">
        <v>84.1</v>
      </c>
      <c r="D9" s="52" t="s">
        <v>59</v>
      </c>
      <c r="E9" s="72">
        <v>1</v>
      </c>
      <c r="F9" s="65"/>
      <c r="G9" s="52" t="s">
        <v>59</v>
      </c>
      <c r="H9" s="72">
        <v>1</v>
      </c>
    </row>
    <row r="10" spans="1:8" ht="15.75" customHeight="1" x14ac:dyDescent="0.25">
      <c r="A10" s="5">
        <v>5</v>
      </c>
      <c r="B10" s="76">
        <v>1311</v>
      </c>
      <c r="C10" s="62">
        <v>84.1</v>
      </c>
      <c r="D10" s="52" t="s">
        <v>60</v>
      </c>
      <c r="E10" s="72">
        <v>1</v>
      </c>
      <c r="F10" s="65"/>
      <c r="G10" s="52" t="s">
        <v>60</v>
      </c>
      <c r="H10" s="72">
        <v>1</v>
      </c>
    </row>
    <row r="11" spans="1:8" ht="15.75" customHeight="1" x14ac:dyDescent="0.25">
      <c r="A11" s="5">
        <v>6</v>
      </c>
      <c r="B11" s="76">
        <v>1311</v>
      </c>
      <c r="C11" s="62">
        <v>84.1</v>
      </c>
      <c r="D11" s="52" t="s">
        <v>61</v>
      </c>
      <c r="E11" s="72">
        <v>1</v>
      </c>
      <c r="F11" s="65"/>
      <c r="G11" s="52" t="s">
        <v>61</v>
      </c>
      <c r="H11" s="72">
        <v>1</v>
      </c>
    </row>
    <row r="12" spans="1:8" ht="15.75" customHeight="1" x14ac:dyDescent="0.25">
      <c r="A12" s="5">
        <v>7</v>
      </c>
      <c r="B12" s="76">
        <v>1311</v>
      </c>
      <c r="C12" s="62">
        <v>84.1</v>
      </c>
      <c r="D12" s="52" t="s">
        <v>64</v>
      </c>
      <c r="E12" s="72">
        <v>1</v>
      </c>
      <c r="F12" s="65"/>
      <c r="G12" s="52" t="s">
        <v>64</v>
      </c>
      <c r="H12" s="72">
        <v>1</v>
      </c>
    </row>
    <row r="13" spans="1:8" ht="15.75" customHeight="1" x14ac:dyDescent="0.25">
      <c r="A13" s="5">
        <v>8</v>
      </c>
      <c r="B13" s="76">
        <v>1311</v>
      </c>
      <c r="C13" s="62">
        <v>84.1</v>
      </c>
      <c r="D13" s="52" t="s">
        <v>65</v>
      </c>
      <c r="E13" s="72">
        <v>1</v>
      </c>
      <c r="F13" s="65"/>
      <c r="G13" s="52" t="s">
        <v>65</v>
      </c>
      <c r="H13" s="72">
        <v>1</v>
      </c>
    </row>
    <row r="14" spans="1:8" ht="15.75" customHeight="1" x14ac:dyDescent="0.25">
      <c r="A14" s="5">
        <v>9</v>
      </c>
      <c r="B14" s="76">
        <v>1311</v>
      </c>
      <c r="C14" s="62">
        <v>84.1</v>
      </c>
      <c r="D14" s="52" t="s">
        <v>67</v>
      </c>
      <c r="E14" s="72">
        <v>1</v>
      </c>
      <c r="F14" s="65"/>
      <c r="G14" s="52" t="s">
        <v>67</v>
      </c>
      <c r="H14" s="72">
        <v>1</v>
      </c>
    </row>
    <row r="15" spans="1:8" ht="15.75" customHeight="1" x14ac:dyDescent="0.25">
      <c r="A15" s="5">
        <v>10</v>
      </c>
      <c r="B15" s="76">
        <v>1311</v>
      </c>
      <c r="C15" s="62">
        <v>84.1</v>
      </c>
      <c r="D15" s="52" t="s">
        <v>68</v>
      </c>
      <c r="E15" s="72">
        <v>1</v>
      </c>
      <c r="F15" s="65"/>
      <c r="G15" s="52" t="s">
        <v>68</v>
      </c>
      <c r="H15" s="72">
        <v>1</v>
      </c>
    </row>
    <row r="16" spans="1:8" ht="15.75" customHeight="1" x14ac:dyDescent="0.25">
      <c r="A16" s="5">
        <v>11</v>
      </c>
      <c r="B16" s="76">
        <v>1311</v>
      </c>
      <c r="C16" s="62">
        <v>84.1</v>
      </c>
      <c r="D16" s="52" t="s">
        <v>69</v>
      </c>
      <c r="E16" s="72">
        <v>1</v>
      </c>
      <c r="F16" s="65"/>
      <c r="G16" s="52" t="s">
        <v>69</v>
      </c>
      <c r="H16" s="72">
        <v>1</v>
      </c>
    </row>
    <row r="17" spans="1:8" ht="15.75" customHeight="1" x14ac:dyDescent="0.25">
      <c r="A17" s="5">
        <v>12</v>
      </c>
      <c r="B17" s="76">
        <v>1311</v>
      </c>
      <c r="C17" s="62">
        <v>84.1</v>
      </c>
      <c r="D17" s="52" t="s">
        <v>70</v>
      </c>
      <c r="E17" s="72">
        <v>1</v>
      </c>
      <c r="F17" s="65"/>
      <c r="G17" s="52" t="s">
        <v>70</v>
      </c>
      <c r="H17" s="72">
        <v>1</v>
      </c>
    </row>
    <row r="18" spans="1:8" ht="15.75" customHeight="1" x14ac:dyDescent="0.25">
      <c r="A18" s="5">
        <v>13</v>
      </c>
      <c r="B18" s="76">
        <v>1311</v>
      </c>
      <c r="C18" s="62">
        <v>84.1</v>
      </c>
      <c r="D18" s="52" t="s">
        <v>71</v>
      </c>
      <c r="E18" s="72">
        <v>1</v>
      </c>
      <c r="F18" s="65"/>
      <c r="G18" s="52" t="s">
        <v>71</v>
      </c>
      <c r="H18" s="72">
        <v>1</v>
      </c>
    </row>
    <row r="19" spans="1:8" ht="15.75" customHeight="1" x14ac:dyDescent="0.25">
      <c r="A19" s="5">
        <v>14</v>
      </c>
      <c r="B19" s="76">
        <v>1311</v>
      </c>
      <c r="C19" s="62">
        <v>84.1</v>
      </c>
      <c r="D19" s="52" t="s">
        <v>72</v>
      </c>
      <c r="E19" s="72">
        <v>1</v>
      </c>
      <c r="F19" s="65"/>
      <c r="G19" s="52" t="s">
        <v>72</v>
      </c>
      <c r="H19" s="72">
        <v>1</v>
      </c>
    </row>
    <row r="20" spans="1:8" ht="15.75" customHeight="1" x14ac:dyDescent="0.25">
      <c r="A20" s="5">
        <v>15</v>
      </c>
      <c r="B20" s="76">
        <v>1311</v>
      </c>
      <c r="C20" s="62">
        <v>84.1</v>
      </c>
      <c r="D20" s="68" t="s">
        <v>73</v>
      </c>
      <c r="E20" s="72">
        <v>1</v>
      </c>
      <c r="F20" s="65"/>
      <c r="G20" s="68" t="s">
        <v>73</v>
      </c>
      <c r="H20" s="72">
        <v>1</v>
      </c>
    </row>
    <row r="21" spans="1:8" ht="15.75" customHeight="1" x14ac:dyDescent="0.25">
      <c r="A21" s="5">
        <v>16</v>
      </c>
      <c r="B21" s="76">
        <v>1311</v>
      </c>
      <c r="C21" s="62">
        <v>84.1</v>
      </c>
      <c r="D21" s="68" t="s">
        <v>74</v>
      </c>
      <c r="E21" s="72">
        <v>1</v>
      </c>
      <c r="F21" s="65"/>
      <c r="G21" s="68" t="s">
        <v>74</v>
      </c>
      <c r="H21" s="72">
        <v>1</v>
      </c>
    </row>
    <row r="22" spans="1:8" ht="15.75" customHeight="1" x14ac:dyDescent="0.25">
      <c r="A22" s="5">
        <v>17</v>
      </c>
      <c r="B22" s="76">
        <v>1311</v>
      </c>
      <c r="C22" s="62">
        <v>84.1</v>
      </c>
      <c r="D22" s="68" t="s">
        <v>75</v>
      </c>
      <c r="E22" s="72">
        <v>1</v>
      </c>
      <c r="F22" s="65"/>
      <c r="G22" s="68" t="s">
        <v>75</v>
      </c>
      <c r="H22" s="72">
        <v>1</v>
      </c>
    </row>
    <row r="23" spans="1:8" ht="15.75" customHeight="1" thickBot="1" x14ac:dyDescent="0.3">
      <c r="A23" s="5">
        <v>18</v>
      </c>
      <c r="B23" s="92">
        <v>1311</v>
      </c>
      <c r="C23" s="90">
        <v>84.1</v>
      </c>
      <c r="D23" s="91" t="s">
        <v>76</v>
      </c>
      <c r="E23" s="88">
        <v>1</v>
      </c>
      <c r="F23" s="89"/>
      <c r="G23" s="91" t="s">
        <v>76</v>
      </c>
      <c r="H23" s="88">
        <v>1</v>
      </c>
    </row>
    <row r="24" spans="1:8" ht="15.75" customHeight="1" thickTop="1" x14ac:dyDescent="0.25">
      <c r="A24" s="5">
        <v>19</v>
      </c>
      <c r="B24" s="76">
        <v>1311</v>
      </c>
      <c r="C24" s="62">
        <v>84.2</v>
      </c>
      <c r="D24" s="52" t="s">
        <v>57</v>
      </c>
      <c r="E24" s="72">
        <v>1</v>
      </c>
      <c r="F24" s="65"/>
      <c r="G24" s="52" t="s">
        <v>57</v>
      </c>
      <c r="H24" s="72">
        <v>1</v>
      </c>
    </row>
    <row r="25" spans="1:8" ht="15.75" customHeight="1" x14ac:dyDescent="0.25">
      <c r="A25" s="5">
        <v>20</v>
      </c>
      <c r="B25" s="76">
        <v>1311</v>
      </c>
      <c r="C25" s="62">
        <v>84.2</v>
      </c>
      <c r="D25" s="68" t="s">
        <v>62</v>
      </c>
      <c r="E25" s="72">
        <v>1</v>
      </c>
      <c r="F25" s="65"/>
      <c r="G25" s="68" t="s">
        <v>62</v>
      </c>
      <c r="H25" s="72">
        <v>1</v>
      </c>
    </row>
    <row r="26" spans="1:8" ht="15.75" customHeight="1" thickBot="1" x14ac:dyDescent="0.3">
      <c r="A26" s="57">
        <v>21</v>
      </c>
      <c r="B26" s="78">
        <v>1311</v>
      </c>
      <c r="C26" s="63">
        <v>84.2</v>
      </c>
      <c r="D26" s="69" t="s">
        <v>63</v>
      </c>
      <c r="E26" s="73">
        <v>1</v>
      </c>
      <c r="F26" s="66"/>
      <c r="G26" s="69" t="s">
        <v>63</v>
      </c>
      <c r="H26" s="73">
        <v>1</v>
      </c>
    </row>
    <row r="27" spans="1:8" ht="13.5" thickBot="1" x14ac:dyDescent="0.35">
      <c r="B27" s="104">
        <v>1311</v>
      </c>
      <c r="C27" s="105"/>
      <c r="D27" s="105" t="s">
        <v>492</v>
      </c>
      <c r="E27" s="105">
        <f>E6</f>
        <v>20</v>
      </c>
      <c r="F27" s="105"/>
      <c r="G27" s="105" t="s">
        <v>513</v>
      </c>
      <c r="H27" s="106">
        <f>H6</f>
        <v>20</v>
      </c>
    </row>
    <row r="28" spans="1:8" x14ac:dyDescent="0.25">
      <c r="F28" s="9"/>
      <c r="H28" s="27"/>
    </row>
    <row r="29" spans="1:8" x14ac:dyDescent="0.25">
      <c r="F29" s="3"/>
    </row>
    <row r="30" spans="1:8" x14ac:dyDescent="0.25">
      <c r="F30" s="3"/>
    </row>
    <row r="31" spans="1:8" x14ac:dyDescent="0.25">
      <c r="F31" s="3"/>
    </row>
    <row r="32" spans="1:8" x14ac:dyDescent="0.25">
      <c r="F32" s="3"/>
    </row>
    <row r="33" spans="6:6" x14ac:dyDescent="0.25">
      <c r="F33" s="3"/>
    </row>
    <row r="34" spans="6:6" x14ac:dyDescent="0.25">
      <c r="F34" s="3"/>
    </row>
    <row r="35" spans="6:6" x14ac:dyDescent="0.25">
      <c r="F35" s="3"/>
    </row>
    <row r="36" spans="6:6" x14ac:dyDescent="0.25">
      <c r="F36" s="3"/>
    </row>
    <row r="37" spans="6:6" x14ac:dyDescent="0.25">
      <c r="F37" s="3"/>
    </row>
    <row r="38" spans="6:6" x14ac:dyDescent="0.25">
      <c r="F38" s="3"/>
    </row>
    <row r="39" spans="6:6" x14ac:dyDescent="0.25">
      <c r="F39" s="3"/>
    </row>
    <row r="40" spans="6:6" x14ac:dyDescent="0.25">
      <c r="F40" s="3"/>
    </row>
    <row r="41" spans="6:6" x14ac:dyDescent="0.25">
      <c r="F41" s="3"/>
    </row>
    <row r="42" spans="6:6" x14ac:dyDescent="0.25">
      <c r="F42" s="3"/>
    </row>
    <row r="43" spans="6:6" x14ac:dyDescent="0.25">
      <c r="F43" s="3"/>
    </row>
    <row r="44" spans="6:6" x14ac:dyDescent="0.25">
      <c r="F44" s="3"/>
    </row>
    <row r="45" spans="6:6" x14ac:dyDescent="0.25">
      <c r="F45" s="3"/>
    </row>
    <row r="46" spans="6:6" x14ac:dyDescent="0.25">
      <c r="F46" s="3"/>
    </row>
    <row r="47" spans="6:6" x14ac:dyDescent="0.25">
      <c r="F47" s="3"/>
    </row>
    <row r="48" spans="6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</sheetData>
  <pageMargins left="0.74803149606299213" right="0.74" top="0.32" bottom="0.35" header="0.25" footer="0.2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0"/>
  <sheetViews>
    <sheetView showGridLines="0" tabSelected="1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H10" sqref="H10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84.54296875" style="1" bestFit="1" customWidth="1"/>
    <col min="5" max="5" width="8" style="1" customWidth="1"/>
    <col min="6" max="6" width="4.08984375" style="2" customWidth="1"/>
    <col min="7" max="7" width="60.6328125" style="1" customWidth="1"/>
    <col min="8" max="8" width="8.36328125" style="1" customWidth="1"/>
    <col min="9" max="16384" width="9.08984375" style="1"/>
  </cols>
  <sheetData>
    <row r="1" spans="1:8" ht="20" x14ac:dyDescent="0.4">
      <c r="A1" s="41" t="s">
        <v>473</v>
      </c>
      <c r="F1" s="9"/>
    </row>
    <row r="2" spans="1:8" ht="15.5" x14ac:dyDescent="0.35">
      <c r="A2" s="27"/>
      <c r="B2" s="27"/>
      <c r="E2" s="33" t="s">
        <v>346</v>
      </c>
      <c r="F2" s="9"/>
    </row>
    <row r="3" spans="1:8" ht="14.5" thickBot="1" x14ac:dyDescent="0.35">
      <c r="A3" s="31"/>
      <c r="B3" s="27"/>
      <c r="C3" s="3"/>
      <c r="D3" s="30"/>
      <c r="E3" s="30"/>
      <c r="F3" s="3"/>
      <c r="G3" s="30"/>
      <c r="H3" s="30"/>
    </row>
    <row r="4" spans="1:8" ht="16" thickBot="1" x14ac:dyDescent="0.4">
      <c r="A4" s="34"/>
      <c r="B4" s="35"/>
      <c r="C4" s="35"/>
      <c r="D4" s="48">
        <v>2019</v>
      </c>
      <c r="E4" s="37"/>
      <c r="F4" s="44"/>
      <c r="G4" s="48">
        <v>2020</v>
      </c>
      <c r="H4" s="36"/>
    </row>
    <row r="5" spans="1:8" ht="27" thickBot="1" x14ac:dyDescent="0.4">
      <c r="A5" s="38"/>
      <c r="B5" s="40" t="s">
        <v>1</v>
      </c>
      <c r="C5" s="45" t="s">
        <v>21</v>
      </c>
      <c r="D5" s="39" t="s">
        <v>0</v>
      </c>
      <c r="E5" s="29" t="s">
        <v>20</v>
      </c>
      <c r="F5" s="44"/>
      <c r="G5" s="43" t="s">
        <v>0</v>
      </c>
      <c r="H5" s="32" t="s">
        <v>20</v>
      </c>
    </row>
    <row r="6" spans="1:8" ht="18" customHeight="1" x14ac:dyDescent="0.3">
      <c r="A6" s="53">
        <v>1</v>
      </c>
      <c r="B6" s="54"/>
      <c r="C6" s="55" t="s">
        <v>17</v>
      </c>
      <c r="D6" s="42" t="s">
        <v>16</v>
      </c>
      <c r="E6" s="42">
        <f>SUM(E7:E38)</f>
        <v>30</v>
      </c>
      <c r="F6" s="64"/>
      <c r="G6" s="56" t="s">
        <v>16</v>
      </c>
      <c r="H6" s="42">
        <f>SUM(H7:H38)</f>
        <v>31</v>
      </c>
    </row>
    <row r="7" spans="1:8" ht="15.75" customHeight="1" x14ac:dyDescent="0.25">
      <c r="A7" s="5">
        <v>2</v>
      </c>
      <c r="B7" s="6">
        <v>1311</v>
      </c>
      <c r="C7" s="24">
        <v>84.1</v>
      </c>
      <c r="D7" s="49" t="s">
        <v>27</v>
      </c>
      <c r="E7" s="72">
        <v>1</v>
      </c>
      <c r="F7" s="65"/>
      <c r="G7" s="51" t="s">
        <v>27</v>
      </c>
      <c r="H7" s="72">
        <v>1</v>
      </c>
    </row>
    <row r="8" spans="1:8" ht="15.75" customHeight="1" x14ac:dyDescent="0.25">
      <c r="A8" s="5">
        <v>3</v>
      </c>
      <c r="B8" s="6">
        <v>1311</v>
      </c>
      <c r="C8" s="24">
        <v>84.1</v>
      </c>
      <c r="D8" s="49" t="s">
        <v>25</v>
      </c>
      <c r="E8" s="72">
        <v>1</v>
      </c>
      <c r="F8" s="65"/>
      <c r="G8" s="51" t="s">
        <v>25</v>
      </c>
      <c r="H8" s="72">
        <v>1</v>
      </c>
    </row>
    <row r="9" spans="1:8" ht="15.75" customHeight="1" x14ac:dyDescent="0.25">
      <c r="A9" s="5">
        <v>4</v>
      </c>
      <c r="B9" s="6">
        <v>1311</v>
      </c>
      <c r="C9" s="24">
        <v>84.1</v>
      </c>
      <c r="D9" s="49" t="s">
        <v>47</v>
      </c>
      <c r="E9" s="72">
        <v>1</v>
      </c>
      <c r="F9" s="65"/>
      <c r="G9" s="51" t="s">
        <v>47</v>
      </c>
      <c r="H9" s="72">
        <v>0</v>
      </c>
    </row>
    <row r="10" spans="1:8" ht="15.75" customHeight="1" x14ac:dyDescent="0.25">
      <c r="A10" s="5">
        <v>5</v>
      </c>
      <c r="B10" s="6">
        <v>1311</v>
      </c>
      <c r="C10" s="24">
        <v>84.1</v>
      </c>
      <c r="D10" s="49" t="s">
        <v>43</v>
      </c>
      <c r="E10" s="72">
        <v>1</v>
      </c>
      <c r="F10" s="65"/>
      <c r="G10" s="51" t="s">
        <v>43</v>
      </c>
      <c r="H10" s="72">
        <v>1</v>
      </c>
    </row>
    <row r="11" spans="1:8" ht="15.75" customHeight="1" x14ac:dyDescent="0.25">
      <c r="A11" s="5">
        <v>6</v>
      </c>
      <c r="B11" s="6">
        <v>1311</v>
      </c>
      <c r="C11" s="24">
        <v>84.1</v>
      </c>
      <c r="D11" s="49" t="s">
        <v>51</v>
      </c>
      <c r="E11" s="72">
        <v>1</v>
      </c>
      <c r="F11" s="65"/>
      <c r="G11" s="51" t="s">
        <v>51</v>
      </c>
      <c r="H11" s="72">
        <v>1</v>
      </c>
    </row>
    <row r="12" spans="1:8" ht="15.75" customHeight="1" x14ac:dyDescent="0.25">
      <c r="A12" s="5">
        <v>7</v>
      </c>
      <c r="B12" s="6">
        <v>1311</v>
      </c>
      <c r="C12" s="24">
        <v>84.1</v>
      </c>
      <c r="D12" s="49" t="s">
        <v>490</v>
      </c>
      <c r="E12" s="72">
        <v>1</v>
      </c>
      <c r="F12" s="65"/>
      <c r="G12" s="49" t="s">
        <v>490</v>
      </c>
      <c r="H12" s="72">
        <v>1</v>
      </c>
    </row>
    <row r="13" spans="1:8" ht="15.75" customHeight="1" x14ac:dyDescent="0.25">
      <c r="A13" s="5">
        <v>8</v>
      </c>
      <c r="B13" s="6">
        <v>1311</v>
      </c>
      <c r="C13" s="24">
        <v>84.1</v>
      </c>
      <c r="D13" s="49" t="s">
        <v>37</v>
      </c>
      <c r="E13" s="72">
        <v>1</v>
      </c>
      <c r="F13" s="65"/>
      <c r="G13" s="51" t="s">
        <v>37</v>
      </c>
      <c r="H13" s="72">
        <v>1</v>
      </c>
    </row>
    <row r="14" spans="1:8" ht="15.75" customHeight="1" x14ac:dyDescent="0.25">
      <c r="A14" s="5">
        <v>9</v>
      </c>
      <c r="B14" s="6">
        <v>1311</v>
      </c>
      <c r="C14" s="24">
        <v>84.1</v>
      </c>
      <c r="D14" s="49" t="s">
        <v>50</v>
      </c>
      <c r="E14" s="72">
        <v>1</v>
      </c>
      <c r="F14" s="65"/>
      <c r="G14" s="51" t="s">
        <v>50</v>
      </c>
      <c r="H14" s="72">
        <v>1</v>
      </c>
    </row>
    <row r="15" spans="1:8" ht="15.75" customHeight="1" x14ac:dyDescent="0.25">
      <c r="A15" s="5">
        <v>10</v>
      </c>
      <c r="B15" s="6">
        <v>1311</v>
      </c>
      <c r="C15" s="24">
        <v>84.1</v>
      </c>
      <c r="D15" s="49" t="s">
        <v>38</v>
      </c>
      <c r="E15" s="72">
        <v>1</v>
      </c>
      <c r="F15" s="65"/>
      <c r="G15" s="51" t="s">
        <v>38</v>
      </c>
      <c r="H15" s="72">
        <v>1</v>
      </c>
    </row>
    <row r="16" spans="1:8" ht="15.75" customHeight="1" x14ac:dyDescent="0.25">
      <c r="A16" s="5">
        <v>11</v>
      </c>
      <c r="B16" s="6">
        <v>1311</v>
      </c>
      <c r="C16" s="24">
        <v>84.1</v>
      </c>
      <c r="D16" s="49" t="s">
        <v>24</v>
      </c>
      <c r="E16" s="72">
        <v>1</v>
      </c>
      <c r="F16" s="65"/>
      <c r="G16" s="51" t="s">
        <v>24</v>
      </c>
      <c r="H16" s="72">
        <v>1</v>
      </c>
    </row>
    <row r="17" spans="1:8" ht="15.75" customHeight="1" x14ac:dyDescent="0.25">
      <c r="A17" s="5">
        <v>12</v>
      </c>
      <c r="B17" s="6">
        <v>1311</v>
      </c>
      <c r="C17" s="24">
        <v>84.1</v>
      </c>
      <c r="D17" s="49" t="s">
        <v>33</v>
      </c>
      <c r="E17" s="72">
        <v>1</v>
      </c>
      <c r="F17" s="65"/>
      <c r="G17" s="51" t="s">
        <v>33</v>
      </c>
      <c r="H17" s="72">
        <v>1</v>
      </c>
    </row>
    <row r="18" spans="1:8" ht="15.75" customHeight="1" x14ac:dyDescent="0.25">
      <c r="A18" s="5">
        <v>13</v>
      </c>
      <c r="B18" s="6">
        <v>1311</v>
      </c>
      <c r="C18" s="24">
        <v>84.1</v>
      </c>
      <c r="D18" s="49" t="s">
        <v>48</v>
      </c>
      <c r="E18" s="72">
        <v>1</v>
      </c>
      <c r="F18" s="65"/>
      <c r="G18" s="51" t="s">
        <v>48</v>
      </c>
      <c r="H18" s="72">
        <v>1</v>
      </c>
    </row>
    <row r="19" spans="1:8" ht="15.75" customHeight="1" x14ac:dyDescent="0.25">
      <c r="A19" s="5">
        <v>14</v>
      </c>
      <c r="B19" s="6">
        <v>1311</v>
      </c>
      <c r="C19" s="24">
        <v>84.1</v>
      </c>
      <c r="D19" s="49" t="s">
        <v>28</v>
      </c>
      <c r="E19" s="72">
        <v>1</v>
      </c>
      <c r="F19" s="65"/>
      <c r="G19" s="51" t="s">
        <v>28</v>
      </c>
      <c r="H19" s="72">
        <v>1</v>
      </c>
    </row>
    <row r="20" spans="1:8" ht="15.75" customHeight="1" x14ac:dyDescent="0.25">
      <c r="A20" s="5">
        <v>15</v>
      </c>
      <c r="B20" s="6">
        <v>1311</v>
      </c>
      <c r="C20" s="24">
        <v>84.1</v>
      </c>
      <c r="D20" s="49" t="s">
        <v>44</v>
      </c>
      <c r="E20" s="72">
        <v>1</v>
      </c>
      <c r="F20" s="65"/>
      <c r="G20" s="51" t="s">
        <v>44</v>
      </c>
      <c r="H20" s="72">
        <v>1</v>
      </c>
    </row>
    <row r="21" spans="1:8" ht="15.75" customHeight="1" x14ac:dyDescent="0.25">
      <c r="A21" s="5">
        <v>16</v>
      </c>
      <c r="B21" s="6">
        <v>1311</v>
      </c>
      <c r="C21" s="24">
        <v>84.1</v>
      </c>
      <c r="D21" s="49" t="s">
        <v>39</v>
      </c>
      <c r="E21" s="72">
        <v>1</v>
      </c>
      <c r="F21" s="65"/>
      <c r="G21" s="51" t="s">
        <v>39</v>
      </c>
      <c r="H21" s="72">
        <v>1</v>
      </c>
    </row>
    <row r="22" spans="1:8" ht="15.75" customHeight="1" x14ac:dyDescent="0.25">
      <c r="A22" s="5">
        <v>17</v>
      </c>
      <c r="B22" s="6">
        <v>1311</v>
      </c>
      <c r="C22" s="24">
        <v>84.1</v>
      </c>
      <c r="D22" s="49" t="s">
        <v>26</v>
      </c>
      <c r="E22" s="72">
        <v>1</v>
      </c>
      <c r="F22" s="65"/>
      <c r="G22" s="51" t="s">
        <v>26</v>
      </c>
      <c r="H22" s="72">
        <v>1</v>
      </c>
    </row>
    <row r="23" spans="1:8" ht="15.75" customHeight="1" x14ac:dyDescent="0.25">
      <c r="A23" s="5">
        <v>18</v>
      </c>
      <c r="B23" s="6">
        <v>1311</v>
      </c>
      <c r="C23" s="24">
        <v>84.1</v>
      </c>
      <c r="D23" s="49" t="s">
        <v>29</v>
      </c>
      <c r="E23" s="72">
        <v>1</v>
      </c>
      <c r="F23" s="65"/>
      <c r="G23" s="51" t="s">
        <v>29</v>
      </c>
      <c r="H23" s="72">
        <v>1</v>
      </c>
    </row>
    <row r="24" spans="1:8" ht="15.75" customHeight="1" x14ac:dyDescent="0.25">
      <c r="A24" s="5">
        <v>19</v>
      </c>
      <c r="B24" s="6">
        <v>1311</v>
      </c>
      <c r="C24" s="24">
        <v>84.1</v>
      </c>
      <c r="D24" s="49" t="s">
        <v>35</v>
      </c>
      <c r="E24" s="72">
        <v>1</v>
      </c>
      <c r="F24" s="65"/>
      <c r="G24" s="51" t="s">
        <v>35</v>
      </c>
      <c r="H24" s="72">
        <v>1</v>
      </c>
    </row>
    <row r="25" spans="1:8" ht="15.75" customHeight="1" x14ac:dyDescent="0.25">
      <c r="A25" s="5">
        <v>20</v>
      </c>
      <c r="B25" s="6">
        <v>1311</v>
      </c>
      <c r="C25" s="24">
        <v>84.1</v>
      </c>
      <c r="D25" s="49" t="s">
        <v>30</v>
      </c>
      <c r="E25" s="72">
        <v>1</v>
      </c>
      <c r="F25" s="65"/>
      <c r="G25" s="51" t="s">
        <v>30</v>
      </c>
      <c r="H25" s="72">
        <v>1</v>
      </c>
    </row>
    <row r="26" spans="1:8" ht="15.75" customHeight="1" x14ac:dyDescent="0.25">
      <c r="A26" s="5">
        <v>21</v>
      </c>
      <c r="B26" s="6">
        <v>1311</v>
      </c>
      <c r="C26" s="24">
        <v>84.1</v>
      </c>
      <c r="D26" s="49" t="s">
        <v>42</v>
      </c>
      <c r="E26" s="72">
        <v>1</v>
      </c>
      <c r="F26" s="65"/>
      <c r="G26" s="51" t="s">
        <v>42</v>
      </c>
      <c r="H26" s="72">
        <v>1</v>
      </c>
    </row>
    <row r="27" spans="1:8" ht="15.75" customHeight="1" x14ac:dyDescent="0.25">
      <c r="A27" s="5">
        <v>22</v>
      </c>
      <c r="B27" s="6">
        <v>1311</v>
      </c>
      <c r="C27" s="24">
        <v>84.1</v>
      </c>
      <c r="D27" s="49" t="s">
        <v>45</v>
      </c>
      <c r="E27" s="72">
        <v>1</v>
      </c>
      <c r="F27" s="65"/>
      <c r="G27" s="51" t="s">
        <v>45</v>
      </c>
      <c r="H27" s="72">
        <v>1</v>
      </c>
    </row>
    <row r="28" spans="1:8" ht="15.75" customHeight="1" x14ac:dyDescent="0.25">
      <c r="A28" s="5">
        <v>23</v>
      </c>
      <c r="B28" s="6">
        <v>1311</v>
      </c>
      <c r="C28" s="24">
        <v>84.1</v>
      </c>
      <c r="D28" s="49" t="s">
        <v>49</v>
      </c>
      <c r="E28" s="72">
        <v>1</v>
      </c>
      <c r="F28" s="65"/>
      <c r="G28" s="51" t="s">
        <v>49</v>
      </c>
      <c r="H28" s="72">
        <v>1</v>
      </c>
    </row>
    <row r="29" spans="1:8" ht="15.75" customHeight="1" x14ac:dyDescent="0.25">
      <c r="A29" s="5">
        <v>24</v>
      </c>
      <c r="B29" s="6">
        <v>1311</v>
      </c>
      <c r="C29" s="24">
        <v>84.1</v>
      </c>
      <c r="D29" s="49" t="s">
        <v>40</v>
      </c>
      <c r="E29" s="72">
        <v>1</v>
      </c>
      <c r="F29" s="65"/>
      <c r="G29" s="51" t="s">
        <v>40</v>
      </c>
      <c r="H29" s="72">
        <v>1</v>
      </c>
    </row>
    <row r="30" spans="1:8" ht="15.75" customHeight="1" x14ac:dyDescent="0.25">
      <c r="A30" s="5">
        <v>25</v>
      </c>
      <c r="B30" s="6">
        <v>1311</v>
      </c>
      <c r="C30" s="24">
        <v>84.1</v>
      </c>
      <c r="D30" s="49" t="s">
        <v>41</v>
      </c>
      <c r="E30" s="72">
        <v>1</v>
      </c>
      <c r="F30" s="65"/>
      <c r="G30" s="51" t="s">
        <v>41</v>
      </c>
      <c r="H30" s="72">
        <v>1</v>
      </c>
    </row>
    <row r="31" spans="1:8" ht="15.75" customHeight="1" x14ac:dyDescent="0.25">
      <c r="A31" s="5">
        <v>26</v>
      </c>
      <c r="B31" s="6">
        <v>1311</v>
      </c>
      <c r="C31" s="24">
        <v>84.1</v>
      </c>
      <c r="D31" s="49" t="s">
        <v>54</v>
      </c>
      <c r="E31" s="72">
        <v>1</v>
      </c>
      <c r="F31" s="65"/>
      <c r="G31" s="51" t="s">
        <v>54</v>
      </c>
      <c r="H31" s="72">
        <v>1</v>
      </c>
    </row>
    <row r="32" spans="1:8" ht="15.75" customHeight="1" x14ac:dyDescent="0.25">
      <c r="A32" s="5">
        <v>27</v>
      </c>
      <c r="B32" s="6">
        <v>1311</v>
      </c>
      <c r="C32" s="24">
        <v>84.1</v>
      </c>
      <c r="D32" s="49" t="s">
        <v>46</v>
      </c>
      <c r="E32" s="72">
        <v>1</v>
      </c>
      <c r="F32" s="65"/>
      <c r="G32" s="51" t="s">
        <v>46</v>
      </c>
      <c r="H32" s="72">
        <v>1</v>
      </c>
    </row>
    <row r="33" spans="1:8" ht="15.75" customHeight="1" x14ac:dyDescent="0.25">
      <c r="A33" s="5">
        <v>28</v>
      </c>
      <c r="B33" s="6">
        <v>1311</v>
      </c>
      <c r="C33" s="24">
        <v>84.1</v>
      </c>
      <c r="D33" s="49" t="s">
        <v>52</v>
      </c>
      <c r="E33" s="72">
        <v>1</v>
      </c>
      <c r="F33" s="65"/>
      <c r="G33" s="51" t="s">
        <v>52</v>
      </c>
      <c r="H33" s="72">
        <v>1</v>
      </c>
    </row>
    <row r="34" spans="1:8" ht="15.75" customHeight="1" x14ac:dyDescent="0.25">
      <c r="A34" s="5">
        <v>29</v>
      </c>
      <c r="B34" s="6">
        <v>1311</v>
      </c>
      <c r="C34" s="24">
        <v>84.1</v>
      </c>
      <c r="D34" s="49" t="s">
        <v>53</v>
      </c>
      <c r="E34" s="72">
        <v>1</v>
      </c>
      <c r="F34" s="65"/>
      <c r="G34" s="51" t="s">
        <v>53</v>
      </c>
      <c r="H34" s="72">
        <v>1</v>
      </c>
    </row>
    <row r="35" spans="1:8" ht="15.75" customHeight="1" x14ac:dyDescent="0.25">
      <c r="A35" s="5">
        <v>30</v>
      </c>
      <c r="B35" s="6">
        <v>1311</v>
      </c>
      <c r="C35" s="24">
        <v>84.1</v>
      </c>
      <c r="D35" s="49" t="s">
        <v>508</v>
      </c>
      <c r="E35" s="72">
        <v>0</v>
      </c>
      <c r="F35" s="65"/>
      <c r="G35" s="49" t="s">
        <v>508</v>
      </c>
      <c r="H35" s="72">
        <v>1</v>
      </c>
    </row>
    <row r="36" spans="1:8" ht="15.75" customHeight="1" thickBot="1" x14ac:dyDescent="0.3">
      <c r="A36" s="5">
        <v>31</v>
      </c>
      <c r="B36" s="85">
        <v>1311</v>
      </c>
      <c r="C36" s="86">
        <v>84.1</v>
      </c>
      <c r="D36" s="87" t="s">
        <v>507</v>
      </c>
      <c r="E36" s="88">
        <v>0</v>
      </c>
      <c r="F36" s="89"/>
      <c r="G36" s="87" t="s">
        <v>507</v>
      </c>
      <c r="H36" s="88">
        <v>1</v>
      </c>
    </row>
    <row r="37" spans="1:8" ht="15.75" customHeight="1" thickTop="1" x14ac:dyDescent="0.25">
      <c r="A37" s="5">
        <v>32</v>
      </c>
      <c r="B37" s="6">
        <v>1311</v>
      </c>
      <c r="C37" s="24">
        <v>84.2</v>
      </c>
      <c r="D37" s="49" t="s">
        <v>23</v>
      </c>
      <c r="E37" s="72">
        <v>1</v>
      </c>
      <c r="F37" s="65"/>
      <c r="G37" s="51" t="s">
        <v>23</v>
      </c>
      <c r="H37" s="72">
        <v>1</v>
      </c>
    </row>
    <row r="38" spans="1:8" ht="15.75" customHeight="1" x14ac:dyDescent="0.25">
      <c r="A38" s="5">
        <v>33</v>
      </c>
      <c r="B38" s="6">
        <v>1311</v>
      </c>
      <c r="C38" s="24">
        <v>84.2</v>
      </c>
      <c r="D38" s="49" t="s">
        <v>34</v>
      </c>
      <c r="E38" s="72">
        <v>1</v>
      </c>
      <c r="F38" s="65"/>
      <c r="G38" s="51" t="s">
        <v>34</v>
      </c>
      <c r="H38" s="72">
        <v>1</v>
      </c>
    </row>
    <row r="39" spans="1:8" ht="13" x14ac:dyDescent="0.3">
      <c r="A39" s="5">
        <v>34</v>
      </c>
      <c r="B39" s="21"/>
      <c r="C39" s="10" t="s">
        <v>15</v>
      </c>
      <c r="D39" s="4" t="s">
        <v>14</v>
      </c>
      <c r="E39" s="4">
        <f>E40</f>
        <v>1</v>
      </c>
      <c r="F39" s="65"/>
      <c r="G39" s="28" t="s">
        <v>14</v>
      </c>
      <c r="H39" s="4">
        <f>H40</f>
        <v>1</v>
      </c>
    </row>
    <row r="40" spans="1:8" ht="15.75" customHeight="1" x14ac:dyDescent="0.3">
      <c r="A40" s="5">
        <v>35</v>
      </c>
      <c r="B40" s="6">
        <v>1311</v>
      </c>
      <c r="C40" s="24">
        <v>85.3</v>
      </c>
      <c r="D40" s="49" t="s">
        <v>31</v>
      </c>
      <c r="E40" s="74">
        <v>1</v>
      </c>
      <c r="F40" s="65"/>
      <c r="G40" s="51" t="s">
        <v>31</v>
      </c>
      <c r="H40" s="72">
        <v>1</v>
      </c>
    </row>
    <row r="41" spans="1:8" ht="13" x14ac:dyDescent="0.3">
      <c r="A41" s="5">
        <v>36</v>
      </c>
      <c r="B41" s="7"/>
      <c r="C41" s="10" t="s">
        <v>12</v>
      </c>
      <c r="D41" s="4" t="s">
        <v>13</v>
      </c>
      <c r="E41" s="4">
        <f>E42</f>
        <v>1</v>
      </c>
      <c r="F41" s="65"/>
      <c r="G41" s="28" t="s">
        <v>13</v>
      </c>
      <c r="H41" s="4">
        <f>H42</f>
        <v>1</v>
      </c>
    </row>
    <row r="42" spans="1:8" ht="15.75" customHeight="1" x14ac:dyDescent="0.25">
      <c r="A42" s="5">
        <v>37</v>
      </c>
      <c r="B42" s="6">
        <v>1311</v>
      </c>
      <c r="C42" s="24">
        <v>87</v>
      </c>
      <c r="D42" s="49" t="s">
        <v>32</v>
      </c>
      <c r="E42" s="72">
        <v>1</v>
      </c>
      <c r="F42" s="65"/>
      <c r="G42" s="51" t="s">
        <v>32</v>
      </c>
      <c r="H42" s="72">
        <v>1</v>
      </c>
    </row>
    <row r="43" spans="1:8" ht="13" x14ac:dyDescent="0.3">
      <c r="A43" s="5">
        <v>38</v>
      </c>
      <c r="B43" s="8"/>
      <c r="C43" s="10" t="s">
        <v>10</v>
      </c>
      <c r="D43" s="4" t="s">
        <v>11</v>
      </c>
      <c r="E43" s="4">
        <f>E44</f>
        <v>1</v>
      </c>
      <c r="F43" s="65"/>
      <c r="G43" s="28" t="s">
        <v>11</v>
      </c>
      <c r="H43" s="4">
        <f>H44</f>
        <v>1</v>
      </c>
    </row>
    <row r="44" spans="1:8" ht="15.75" customHeight="1" thickBot="1" x14ac:dyDescent="0.3">
      <c r="A44" s="57">
        <v>39</v>
      </c>
      <c r="B44" s="58">
        <v>1311</v>
      </c>
      <c r="C44" s="59">
        <v>93</v>
      </c>
      <c r="D44" s="60" t="s">
        <v>36</v>
      </c>
      <c r="E44" s="73">
        <v>1</v>
      </c>
      <c r="F44" s="66"/>
      <c r="G44" s="70" t="s">
        <v>36</v>
      </c>
      <c r="H44" s="73">
        <v>1</v>
      </c>
    </row>
    <row r="45" spans="1:8" ht="13.5" thickBot="1" x14ac:dyDescent="0.35">
      <c r="B45" s="104">
        <v>1311</v>
      </c>
      <c r="C45" s="105"/>
      <c r="D45" s="105" t="s">
        <v>491</v>
      </c>
      <c r="E45" s="105">
        <f>SUM(E6,E39,E41,E43)</f>
        <v>33</v>
      </c>
      <c r="F45" s="105"/>
      <c r="G45" s="105" t="s">
        <v>512</v>
      </c>
      <c r="H45" s="106">
        <f>SUM(H6,H39,H41,H43)</f>
        <v>34</v>
      </c>
    </row>
    <row r="46" spans="1:8" x14ac:dyDescent="0.25">
      <c r="F46" s="9"/>
      <c r="H46" s="27"/>
    </row>
    <row r="47" spans="1:8" x14ac:dyDescent="0.25">
      <c r="F47" s="3"/>
    </row>
    <row r="48" spans="1:8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</sheetData>
  <phoneticPr fontId="4" type="noConversion"/>
  <pageMargins left="0.74803149606299213" right="0.74" top="0.32" bottom="0.35" header="0.25" footer="0.24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4"/>
  <sheetViews>
    <sheetView showGridLines="0" zoomScaleNormal="100" workbookViewId="0">
      <pane xSplit="3" ySplit="5" topLeftCell="D66" activePane="bottomRight" state="frozen"/>
      <selection pane="topRight" activeCell="D1" sqref="D1"/>
      <selection pane="bottomLeft" activeCell="A6" sqref="A6"/>
      <selection pane="bottomRight" activeCell="D77" sqref="D77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84.54296875" style="1" bestFit="1" customWidth="1"/>
    <col min="5" max="5" width="8" style="1" customWidth="1"/>
    <col min="6" max="6" width="4.08984375" style="2" customWidth="1"/>
    <col min="7" max="7" width="84.36328125" style="1" bestFit="1" customWidth="1"/>
    <col min="8" max="8" width="8.36328125" style="1" customWidth="1"/>
    <col min="9" max="16384" width="9.08984375" style="1"/>
  </cols>
  <sheetData>
    <row r="1" spans="1:8" ht="20" x14ac:dyDescent="0.4">
      <c r="A1" s="41" t="s">
        <v>473</v>
      </c>
      <c r="F1" s="9"/>
    </row>
    <row r="2" spans="1:8" ht="15.5" x14ac:dyDescent="0.35">
      <c r="A2" s="27"/>
      <c r="B2" s="27"/>
      <c r="E2" s="33" t="s">
        <v>345</v>
      </c>
      <c r="F2" s="9"/>
    </row>
    <row r="3" spans="1:8" ht="14.5" thickBot="1" x14ac:dyDescent="0.35">
      <c r="A3" s="31"/>
      <c r="B3" s="27"/>
      <c r="C3" s="3"/>
      <c r="D3" s="30"/>
      <c r="E3" s="30"/>
      <c r="F3" s="3"/>
      <c r="G3" s="30"/>
      <c r="H3" s="30"/>
    </row>
    <row r="4" spans="1:8" ht="16" thickBot="1" x14ac:dyDescent="0.4">
      <c r="A4" s="34"/>
      <c r="B4" s="35"/>
      <c r="C4" s="35"/>
      <c r="D4" s="48">
        <v>2019</v>
      </c>
      <c r="E4" s="37"/>
      <c r="F4" s="44"/>
      <c r="G4" s="48">
        <v>2020</v>
      </c>
      <c r="H4" s="36"/>
    </row>
    <row r="5" spans="1:8" ht="27" thickBot="1" x14ac:dyDescent="0.4">
      <c r="A5" s="79"/>
      <c r="B5" s="40" t="s">
        <v>1</v>
      </c>
      <c r="C5" s="45" t="s">
        <v>21</v>
      </c>
      <c r="D5" s="39" t="s">
        <v>0</v>
      </c>
      <c r="E5" s="29" t="s">
        <v>20</v>
      </c>
      <c r="F5" s="44"/>
      <c r="G5" s="43" t="s">
        <v>0</v>
      </c>
      <c r="H5" s="32" t="s">
        <v>20</v>
      </c>
    </row>
    <row r="6" spans="1:8" ht="18" customHeight="1" x14ac:dyDescent="0.3">
      <c r="A6" s="53">
        <v>1</v>
      </c>
      <c r="B6" s="75"/>
      <c r="C6" s="55" t="s">
        <v>142</v>
      </c>
      <c r="D6" s="42" t="s">
        <v>143</v>
      </c>
      <c r="E6" s="42">
        <f>E7</f>
        <v>1</v>
      </c>
      <c r="F6" s="64"/>
      <c r="G6" s="42" t="s">
        <v>143</v>
      </c>
      <c r="H6" s="42">
        <f>H7</f>
        <v>1</v>
      </c>
    </row>
    <row r="7" spans="1:8" ht="15.75" customHeight="1" thickBot="1" x14ac:dyDescent="0.3">
      <c r="A7" s="5">
        <v>2</v>
      </c>
      <c r="B7" s="76">
        <v>1311</v>
      </c>
      <c r="C7" s="24">
        <v>64</v>
      </c>
      <c r="D7" s="49" t="s">
        <v>144</v>
      </c>
      <c r="E7" s="72">
        <v>1</v>
      </c>
      <c r="F7" s="65"/>
      <c r="G7" s="49" t="s">
        <v>144</v>
      </c>
      <c r="H7" s="72">
        <v>1</v>
      </c>
    </row>
    <row r="8" spans="1:8" ht="18" customHeight="1" x14ac:dyDescent="0.3">
      <c r="A8" s="5">
        <v>3</v>
      </c>
      <c r="B8" s="75"/>
      <c r="C8" s="55" t="s">
        <v>79</v>
      </c>
      <c r="D8" s="42" t="s">
        <v>80</v>
      </c>
      <c r="E8" s="42">
        <f>E9</f>
        <v>1</v>
      </c>
      <c r="F8" s="64"/>
      <c r="G8" s="42" t="s">
        <v>80</v>
      </c>
      <c r="H8" s="42">
        <f>H9</f>
        <v>1</v>
      </c>
    </row>
    <row r="9" spans="1:8" ht="15.75" customHeight="1" thickBot="1" x14ac:dyDescent="0.3">
      <c r="A9" s="5">
        <v>4</v>
      </c>
      <c r="B9" s="76">
        <v>1311</v>
      </c>
      <c r="C9" s="24">
        <v>52</v>
      </c>
      <c r="D9" s="49" t="s">
        <v>134</v>
      </c>
      <c r="E9" s="72">
        <v>1</v>
      </c>
      <c r="F9" s="65"/>
      <c r="G9" s="49" t="s">
        <v>134</v>
      </c>
      <c r="H9" s="72">
        <v>1</v>
      </c>
    </row>
    <row r="10" spans="1:8" ht="18" customHeight="1" x14ac:dyDescent="0.3">
      <c r="A10" s="5">
        <v>5</v>
      </c>
      <c r="B10" s="75"/>
      <c r="C10" s="55" t="s">
        <v>77</v>
      </c>
      <c r="D10" s="42" t="s">
        <v>78</v>
      </c>
      <c r="E10" s="42">
        <f>E11</f>
        <v>1</v>
      </c>
      <c r="F10" s="64"/>
      <c r="G10" s="42" t="s">
        <v>78</v>
      </c>
      <c r="H10" s="42">
        <f>H11</f>
        <v>1</v>
      </c>
    </row>
    <row r="11" spans="1:8" ht="15.75" customHeight="1" thickBot="1" x14ac:dyDescent="0.3">
      <c r="A11" s="5">
        <v>6</v>
      </c>
      <c r="B11" s="76">
        <v>1311</v>
      </c>
      <c r="C11" s="24">
        <v>56</v>
      </c>
      <c r="D11" s="49" t="s">
        <v>118</v>
      </c>
      <c r="E11" s="72">
        <v>1</v>
      </c>
      <c r="F11" s="65"/>
      <c r="G11" s="49" t="s">
        <v>118</v>
      </c>
      <c r="H11" s="72">
        <v>1</v>
      </c>
    </row>
    <row r="12" spans="1:8" ht="18" customHeight="1" x14ac:dyDescent="0.3">
      <c r="A12" s="5">
        <v>7</v>
      </c>
      <c r="B12" s="75"/>
      <c r="C12" s="55" t="s">
        <v>17</v>
      </c>
      <c r="D12" s="42" t="s">
        <v>16</v>
      </c>
      <c r="E12" s="42">
        <f>SUM(E13:E24)</f>
        <v>12</v>
      </c>
      <c r="F12" s="64"/>
      <c r="G12" s="56" t="s">
        <v>16</v>
      </c>
      <c r="H12" s="42">
        <f>SUM(H13:H24)</f>
        <v>12</v>
      </c>
    </row>
    <row r="13" spans="1:8" ht="15.75" customHeight="1" x14ac:dyDescent="0.25">
      <c r="A13" s="5">
        <v>8</v>
      </c>
      <c r="B13" s="76">
        <v>1311</v>
      </c>
      <c r="C13" s="24">
        <v>84.1</v>
      </c>
      <c r="D13" s="49" t="s">
        <v>127</v>
      </c>
      <c r="E13" s="72">
        <v>1</v>
      </c>
      <c r="F13" s="65"/>
      <c r="G13" s="49" t="s">
        <v>127</v>
      </c>
      <c r="H13" s="72">
        <v>1</v>
      </c>
    </row>
    <row r="14" spans="1:8" ht="15.75" customHeight="1" x14ac:dyDescent="0.25">
      <c r="A14" s="5">
        <v>9</v>
      </c>
      <c r="B14" s="76">
        <v>1311</v>
      </c>
      <c r="C14" s="24">
        <v>84.1</v>
      </c>
      <c r="D14" s="49" t="s">
        <v>128</v>
      </c>
      <c r="E14" s="72">
        <v>1</v>
      </c>
      <c r="F14" s="65"/>
      <c r="G14" s="49" t="s">
        <v>128</v>
      </c>
      <c r="H14" s="72">
        <v>1</v>
      </c>
    </row>
    <row r="15" spans="1:8" ht="15.75" customHeight="1" x14ac:dyDescent="0.25">
      <c r="A15" s="5">
        <v>10</v>
      </c>
      <c r="B15" s="76">
        <v>1311</v>
      </c>
      <c r="C15" s="24">
        <v>84.1</v>
      </c>
      <c r="D15" s="49" t="s">
        <v>131</v>
      </c>
      <c r="E15" s="72">
        <v>1</v>
      </c>
      <c r="F15" s="65"/>
      <c r="G15" s="49" t="s">
        <v>131</v>
      </c>
      <c r="H15" s="72">
        <v>1</v>
      </c>
    </row>
    <row r="16" spans="1:8" ht="15.75" customHeight="1" x14ac:dyDescent="0.25">
      <c r="A16" s="5">
        <v>11</v>
      </c>
      <c r="B16" s="76">
        <v>1311</v>
      </c>
      <c r="C16" s="24">
        <v>84.1</v>
      </c>
      <c r="D16" s="49" t="s">
        <v>132</v>
      </c>
      <c r="E16" s="72">
        <v>1</v>
      </c>
      <c r="F16" s="65"/>
      <c r="G16" s="49" t="s">
        <v>132</v>
      </c>
      <c r="H16" s="72">
        <v>1</v>
      </c>
    </row>
    <row r="17" spans="1:8" ht="15.75" customHeight="1" x14ac:dyDescent="0.25">
      <c r="A17" s="5">
        <v>12</v>
      </c>
      <c r="B17" s="76">
        <v>1311</v>
      </c>
      <c r="C17" s="24">
        <v>84.1</v>
      </c>
      <c r="D17" s="49" t="s">
        <v>135</v>
      </c>
      <c r="E17" s="72">
        <v>1</v>
      </c>
      <c r="F17" s="65"/>
      <c r="G17" s="49" t="s">
        <v>135</v>
      </c>
      <c r="H17" s="72">
        <v>1</v>
      </c>
    </row>
    <row r="18" spans="1:8" ht="15.75" customHeight="1" x14ac:dyDescent="0.25">
      <c r="A18" s="5">
        <v>13</v>
      </c>
      <c r="B18" s="76">
        <v>1311</v>
      </c>
      <c r="C18" s="24">
        <v>84.1</v>
      </c>
      <c r="D18" s="49" t="s">
        <v>136</v>
      </c>
      <c r="E18" s="72">
        <v>1</v>
      </c>
      <c r="F18" s="65"/>
      <c r="G18" s="49" t="s">
        <v>136</v>
      </c>
      <c r="H18" s="72">
        <v>1</v>
      </c>
    </row>
    <row r="19" spans="1:8" ht="15.75" customHeight="1" x14ac:dyDescent="0.25">
      <c r="A19" s="5">
        <v>14</v>
      </c>
      <c r="B19" s="76">
        <v>1311</v>
      </c>
      <c r="C19" s="24">
        <v>84.1</v>
      </c>
      <c r="D19" s="49" t="s">
        <v>137</v>
      </c>
      <c r="E19" s="72">
        <v>1</v>
      </c>
      <c r="F19" s="65"/>
      <c r="G19" s="49" t="s">
        <v>137</v>
      </c>
      <c r="H19" s="72">
        <v>1</v>
      </c>
    </row>
    <row r="20" spans="1:8" ht="15.75" customHeight="1" x14ac:dyDescent="0.25">
      <c r="A20" s="5">
        <v>15</v>
      </c>
      <c r="B20" s="76">
        <v>1311</v>
      </c>
      <c r="C20" s="24">
        <v>84.1</v>
      </c>
      <c r="D20" s="49" t="s">
        <v>138</v>
      </c>
      <c r="E20" s="72">
        <v>1</v>
      </c>
      <c r="F20" s="65"/>
      <c r="G20" s="49" t="s">
        <v>138</v>
      </c>
      <c r="H20" s="72">
        <v>1</v>
      </c>
    </row>
    <row r="21" spans="1:8" ht="15.75" customHeight="1" x14ac:dyDescent="0.25">
      <c r="A21" s="5">
        <v>16</v>
      </c>
      <c r="B21" s="76">
        <v>1311</v>
      </c>
      <c r="C21" s="24">
        <v>84.1</v>
      </c>
      <c r="D21" s="49" t="s">
        <v>139</v>
      </c>
      <c r="E21" s="72">
        <v>1</v>
      </c>
      <c r="F21" s="65"/>
      <c r="G21" s="49" t="s">
        <v>139</v>
      </c>
      <c r="H21" s="72">
        <v>1</v>
      </c>
    </row>
    <row r="22" spans="1:8" ht="15.75" customHeight="1" x14ac:dyDescent="0.25">
      <c r="A22" s="5">
        <v>17</v>
      </c>
      <c r="B22" s="76">
        <v>1311</v>
      </c>
      <c r="C22" s="24">
        <v>84.1</v>
      </c>
      <c r="D22" s="49" t="s">
        <v>140</v>
      </c>
      <c r="E22" s="72">
        <v>1</v>
      </c>
      <c r="F22" s="65"/>
      <c r="G22" s="49" t="s">
        <v>140</v>
      </c>
      <c r="H22" s="72">
        <v>1</v>
      </c>
    </row>
    <row r="23" spans="1:8" ht="15.75" customHeight="1" x14ac:dyDescent="0.25">
      <c r="A23" s="5">
        <v>18</v>
      </c>
      <c r="B23" s="76">
        <v>1311</v>
      </c>
      <c r="C23" s="24">
        <v>84.1</v>
      </c>
      <c r="D23" s="49" t="s">
        <v>141</v>
      </c>
      <c r="E23" s="72">
        <v>1</v>
      </c>
      <c r="F23" s="65"/>
      <c r="G23" s="49" t="s">
        <v>141</v>
      </c>
      <c r="H23" s="72">
        <v>1</v>
      </c>
    </row>
    <row r="24" spans="1:8" ht="15.75" customHeight="1" x14ac:dyDescent="0.25">
      <c r="A24" s="5">
        <v>19</v>
      </c>
      <c r="B24" s="76">
        <v>1311</v>
      </c>
      <c r="C24" s="24">
        <v>84.1</v>
      </c>
      <c r="D24" s="49" t="s">
        <v>470</v>
      </c>
      <c r="E24" s="72">
        <v>1</v>
      </c>
      <c r="F24" s="65"/>
      <c r="G24" s="49" t="s">
        <v>470</v>
      </c>
      <c r="H24" s="72">
        <v>1</v>
      </c>
    </row>
    <row r="25" spans="1:8" ht="13" x14ac:dyDescent="0.3">
      <c r="A25" s="5">
        <v>20</v>
      </c>
      <c r="B25" s="21"/>
      <c r="C25" s="10" t="s">
        <v>15</v>
      </c>
      <c r="D25" s="4" t="s">
        <v>14</v>
      </c>
      <c r="E25" s="4">
        <f>SUM(E26:E67)</f>
        <v>42</v>
      </c>
      <c r="F25" s="65"/>
      <c r="G25" s="28" t="s">
        <v>14</v>
      </c>
      <c r="H25" s="4">
        <f>SUM(H26:H67)</f>
        <v>42</v>
      </c>
    </row>
    <row r="26" spans="1:8" ht="15.75" customHeight="1" x14ac:dyDescent="0.25">
      <c r="A26" s="5">
        <v>21</v>
      </c>
      <c r="B26" s="76">
        <v>1311</v>
      </c>
      <c r="C26" s="24">
        <v>85.2</v>
      </c>
      <c r="D26" s="49" t="s">
        <v>87</v>
      </c>
      <c r="E26" s="72">
        <v>1</v>
      </c>
      <c r="F26" s="65"/>
      <c r="G26" s="49" t="s">
        <v>87</v>
      </c>
      <c r="H26" s="72">
        <v>1</v>
      </c>
    </row>
    <row r="27" spans="1:8" ht="15.75" customHeight="1" x14ac:dyDescent="0.25">
      <c r="A27" s="5">
        <v>22</v>
      </c>
      <c r="B27" s="76">
        <v>1311</v>
      </c>
      <c r="C27" s="24">
        <v>85.2</v>
      </c>
      <c r="D27" s="68" t="s">
        <v>119</v>
      </c>
      <c r="E27" s="72">
        <v>1</v>
      </c>
      <c r="F27" s="65"/>
      <c r="G27" s="68" t="s">
        <v>119</v>
      </c>
      <c r="H27" s="72">
        <v>1</v>
      </c>
    </row>
    <row r="28" spans="1:8" ht="15.75" customHeight="1" x14ac:dyDescent="0.25">
      <c r="A28" s="5">
        <v>23</v>
      </c>
      <c r="B28" s="76">
        <v>1311</v>
      </c>
      <c r="C28" s="71">
        <v>85.3</v>
      </c>
      <c r="D28" s="49" t="s">
        <v>88</v>
      </c>
      <c r="E28" s="72">
        <v>1</v>
      </c>
      <c r="F28" s="65"/>
      <c r="G28" s="49" t="s">
        <v>88</v>
      </c>
      <c r="H28" s="72">
        <v>1</v>
      </c>
    </row>
    <row r="29" spans="1:8" ht="15.75" customHeight="1" x14ac:dyDescent="0.25">
      <c r="A29" s="5">
        <v>24</v>
      </c>
      <c r="B29" s="76">
        <v>1311</v>
      </c>
      <c r="C29" s="71">
        <v>85.3</v>
      </c>
      <c r="D29" s="49" t="s">
        <v>89</v>
      </c>
      <c r="E29" s="72">
        <v>1</v>
      </c>
      <c r="F29" s="65"/>
      <c r="G29" s="49" t="s">
        <v>89</v>
      </c>
      <c r="H29" s="72">
        <v>1</v>
      </c>
    </row>
    <row r="30" spans="1:8" ht="15.75" customHeight="1" x14ac:dyDescent="0.25">
      <c r="A30" s="5">
        <v>25</v>
      </c>
      <c r="B30" s="76">
        <v>1311</v>
      </c>
      <c r="C30" s="71">
        <v>85.3</v>
      </c>
      <c r="D30" s="49" t="s">
        <v>90</v>
      </c>
      <c r="E30" s="72">
        <v>1</v>
      </c>
      <c r="F30" s="65"/>
      <c r="G30" s="49" t="s">
        <v>90</v>
      </c>
      <c r="H30" s="72">
        <v>1</v>
      </c>
    </row>
    <row r="31" spans="1:8" ht="15.75" customHeight="1" x14ac:dyDescent="0.25">
      <c r="A31" s="5">
        <v>26</v>
      </c>
      <c r="B31" s="76">
        <v>1311</v>
      </c>
      <c r="C31" s="71">
        <v>85.3</v>
      </c>
      <c r="D31" s="49" t="s">
        <v>91</v>
      </c>
      <c r="E31" s="72">
        <v>1</v>
      </c>
      <c r="F31" s="65"/>
      <c r="G31" s="49" t="s">
        <v>91</v>
      </c>
      <c r="H31" s="72">
        <v>1</v>
      </c>
    </row>
    <row r="32" spans="1:8" ht="15.75" customHeight="1" x14ac:dyDescent="0.25">
      <c r="A32" s="5">
        <v>27</v>
      </c>
      <c r="B32" s="76">
        <v>1311</v>
      </c>
      <c r="C32" s="71">
        <v>85.3</v>
      </c>
      <c r="D32" s="49" t="s">
        <v>92</v>
      </c>
      <c r="E32" s="72">
        <v>1</v>
      </c>
      <c r="F32" s="65"/>
      <c r="G32" s="49" t="s">
        <v>92</v>
      </c>
      <c r="H32" s="72">
        <v>1</v>
      </c>
    </row>
    <row r="33" spans="1:8" ht="15.75" customHeight="1" x14ac:dyDescent="0.25">
      <c r="A33" s="5">
        <v>28</v>
      </c>
      <c r="B33" s="76">
        <v>1311</v>
      </c>
      <c r="C33" s="71">
        <v>85.3</v>
      </c>
      <c r="D33" s="49" t="s">
        <v>93</v>
      </c>
      <c r="E33" s="72">
        <v>1</v>
      </c>
      <c r="F33" s="65"/>
      <c r="G33" s="49" t="s">
        <v>93</v>
      </c>
      <c r="H33" s="72">
        <v>1</v>
      </c>
    </row>
    <row r="34" spans="1:8" ht="15.75" customHeight="1" x14ac:dyDescent="0.25">
      <c r="A34" s="5">
        <v>29</v>
      </c>
      <c r="B34" s="76">
        <v>1311</v>
      </c>
      <c r="C34" s="71">
        <v>85.3</v>
      </c>
      <c r="D34" s="49" t="s">
        <v>94</v>
      </c>
      <c r="E34" s="72">
        <v>1</v>
      </c>
      <c r="F34" s="65"/>
      <c r="G34" s="49" t="s">
        <v>94</v>
      </c>
      <c r="H34" s="72">
        <v>1</v>
      </c>
    </row>
    <row r="35" spans="1:8" ht="15.75" customHeight="1" x14ac:dyDescent="0.25">
      <c r="A35" s="5">
        <v>30</v>
      </c>
      <c r="B35" s="76">
        <v>1311</v>
      </c>
      <c r="C35" s="71">
        <v>85.3</v>
      </c>
      <c r="D35" s="49" t="s">
        <v>95</v>
      </c>
      <c r="E35" s="72">
        <v>1</v>
      </c>
      <c r="F35" s="65"/>
      <c r="G35" s="49" t="s">
        <v>95</v>
      </c>
      <c r="H35" s="72">
        <v>1</v>
      </c>
    </row>
    <row r="36" spans="1:8" ht="15.75" customHeight="1" x14ac:dyDescent="0.25">
      <c r="A36" s="5">
        <v>31</v>
      </c>
      <c r="B36" s="76">
        <v>1311</v>
      </c>
      <c r="C36" s="71">
        <v>85.3</v>
      </c>
      <c r="D36" s="49" t="s">
        <v>96</v>
      </c>
      <c r="E36" s="72">
        <v>1</v>
      </c>
      <c r="F36" s="65"/>
      <c r="G36" s="49" t="s">
        <v>96</v>
      </c>
      <c r="H36" s="72">
        <v>1</v>
      </c>
    </row>
    <row r="37" spans="1:8" ht="15.75" customHeight="1" x14ac:dyDescent="0.25">
      <c r="A37" s="5">
        <v>32</v>
      </c>
      <c r="B37" s="76">
        <v>1311</v>
      </c>
      <c r="C37" s="71">
        <v>85.3</v>
      </c>
      <c r="D37" s="49" t="s">
        <v>97</v>
      </c>
      <c r="E37" s="72">
        <v>1</v>
      </c>
      <c r="F37" s="65"/>
      <c r="G37" s="49" t="s">
        <v>97</v>
      </c>
      <c r="H37" s="72">
        <v>1</v>
      </c>
    </row>
    <row r="38" spans="1:8" ht="15.75" customHeight="1" x14ac:dyDescent="0.25">
      <c r="A38" s="5">
        <v>33</v>
      </c>
      <c r="B38" s="76">
        <v>1311</v>
      </c>
      <c r="C38" s="71">
        <v>85.3</v>
      </c>
      <c r="D38" s="49" t="s">
        <v>98</v>
      </c>
      <c r="E38" s="72">
        <v>1</v>
      </c>
      <c r="F38" s="65"/>
      <c r="G38" s="49" t="s">
        <v>98</v>
      </c>
      <c r="H38" s="72">
        <v>1</v>
      </c>
    </row>
    <row r="39" spans="1:8" ht="15.75" customHeight="1" x14ac:dyDescent="0.25">
      <c r="A39" s="5">
        <v>34</v>
      </c>
      <c r="B39" s="76">
        <v>1311</v>
      </c>
      <c r="C39" s="71">
        <v>85.3</v>
      </c>
      <c r="D39" s="49" t="s">
        <v>99</v>
      </c>
      <c r="E39" s="72">
        <v>1</v>
      </c>
      <c r="F39" s="65"/>
      <c r="G39" s="49" t="s">
        <v>99</v>
      </c>
      <c r="H39" s="72">
        <v>1</v>
      </c>
    </row>
    <row r="40" spans="1:8" ht="15.75" customHeight="1" x14ac:dyDescent="0.25">
      <c r="A40" s="5">
        <v>35</v>
      </c>
      <c r="B40" s="76">
        <v>1311</v>
      </c>
      <c r="C40" s="71">
        <v>85.3</v>
      </c>
      <c r="D40" s="49" t="s">
        <v>100</v>
      </c>
      <c r="E40" s="72">
        <v>1</v>
      </c>
      <c r="F40" s="65"/>
      <c r="G40" s="49" t="s">
        <v>100</v>
      </c>
      <c r="H40" s="72">
        <v>1</v>
      </c>
    </row>
    <row r="41" spans="1:8" ht="15.75" customHeight="1" x14ac:dyDescent="0.25">
      <c r="A41" s="5">
        <v>36</v>
      </c>
      <c r="B41" s="76">
        <v>1311</v>
      </c>
      <c r="C41" s="71">
        <v>85.3</v>
      </c>
      <c r="D41" s="49" t="s">
        <v>101</v>
      </c>
      <c r="E41" s="72">
        <v>1</v>
      </c>
      <c r="F41" s="65"/>
      <c r="G41" s="49" t="s">
        <v>101</v>
      </c>
      <c r="H41" s="72">
        <v>1</v>
      </c>
    </row>
    <row r="42" spans="1:8" ht="15.75" customHeight="1" x14ac:dyDescent="0.25">
      <c r="A42" s="5">
        <v>37</v>
      </c>
      <c r="B42" s="76">
        <v>1311</v>
      </c>
      <c r="C42" s="71">
        <v>85.3</v>
      </c>
      <c r="D42" s="49" t="s">
        <v>102</v>
      </c>
      <c r="E42" s="72">
        <v>1</v>
      </c>
      <c r="F42" s="65"/>
      <c r="G42" s="49" t="s">
        <v>102</v>
      </c>
      <c r="H42" s="72">
        <v>1</v>
      </c>
    </row>
    <row r="43" spans="1:8" ht="15.75" customHeight="1" x14ac:dyDescent="0.25">
      <c r="A43" s="5">
        <v>38</v>
      </c>
      <c r="B43" s="76">
        <v>1311</v>
      </c>
      <c r="C43" s="71">
        <v>85.3</v>
      </c>
      <c r="D43" s="49" t="s">
        <v>103</v>
      </c>
      <c r="E43" s="72">
        <v>1</v>
      </c>
      <c r="F43" s="65"/>
      <c r="G43" s="49" t="s">
        <v>103</v>
      </c>
      <c r="H43" s="72">
        <v>1</v>
      </c>
    </row>
    <row r="44" spans="1:8" ht="15.75" customHeight="1" x14ac:dyDescent="0.25">
      <c r="A44" s="5">
        <v>39</v>
      </c>
      <c r="B44" s="76">
        <v>1311</v>
      </c>
      <c r="C44" s="71">
        <v>85.3</v>
      </c>
      <c r="D44" s="49" t="s">
        <v>104</v>
      </c>
      <c r="E44" s="72">
        <v>1</v>
      </c>
      <c r="F44" s="65"/>
      <c r="G44" s="49" t="s">
        <v>104</v>
      </c>
      <c r="H44" s="72">
        <v>1</v>
      </c>
    </row>
    <row r="45" spans="1:8" ht="15.75" customHeight="1" x14ac:dyDescent="0.25">
      <c r="A45" s="5">
        <v>40</v>
      </c>
      <c r="B45" s="76">
        <v>1311</v>
      </c>
      <c r="C45" s="71">
        <v>85.3</v>
      </c>
      <c r="D45" s="49" t="s">
        <v>105</v>
      </c>
      <c r="E45" s="72">
        <v>1</v>
      </c>
      <c r="F45" s="65"/>
      <c r="G45" s="49" t="s">
        <v>105</v>
      </c>
      <c r="H45" s="72">
        <v>1</v>
      </c>
    </row>
    <row r="46" spans="1:8" ht="15.75" customHeight="1" x14ac:dyDescent="0.25">
      <c r="A46" s="5">
        <v>41</v>
      </c>
      <c r="B46" s="76">
        <v>1311</v>
      </c>
      <c r="C46" s="71">
        <v>85.3</v>
      </c>
      <c r="D46" s="49" t="s">
        <v>106</v>
      </c>
      <c r="E46" s="72">
        <v>1</v>
      </c>
      <c r="F46" s="65"/>
      <c r="G46" s="49" t="s">
        <v>106</v>
      </c>
      <c r="H46" s="72">
        <v>1</v>
      </c>
    </row>
    <row r="47" spans="1:8" ht="15.75" customHeight="1" x14ac:dyDescent="0.25">
      <c r="A47" s="5">
        <v>42</v>
      </c>
      <c r="B47" s="76">
        <v>1311</v>
      </c>
      <c r="C47" s="71">
        <v>85.3</v>
      </c>
      <c r="D47" s="49" t="s">
        <v>107</v>
      </c>
      <c r="E47" s="72">
        <v>1</v>
      </c>
      <c r="F47" s="65"/>
      <c r="G47" s="49" t="s">
        <v>107</v>
      </c>
      <c r="H47" s="72">
        <v>1</v>
      </c>
    </row>
    <row r="48" spans="1:8" ht="15.75" customHeight="1" x14ac:dyDescent="0.25">
      <c r="A48" s="5">
        <v>43</v>
      </c>
      <c r="B48" s="76">
        <v>1311</v>
      </c>
      <c r="C48" s="71">
        <v>85.3</v>
      </c>
      <c r="D48" s="49" t="s">
        <v>108</v>
      </c>
      <c r="E48" s="72">
        <v>1</v>
      </c>
      <c r="F48" s="65"/>
      <c r="G48" s="49" t="s">
        <v>108</v>
      </c>
      <c r="H48" s="72">
        <v>1</v>
      </c>
    </row>
    <row r="49" spans="1:8" ht="15.75" customHeight="1" x14ac:dyDescent="0.25">
      <c r="A49" s="5">
        <v>44</v>
      </c>
      <c r="B49" s="76">
        <v>1311</v>
      </c>
      <c r="C49" s="71">
        <v>85.3</v>
      </c>
      <c r="D49" s="49" t="s">
        <v>109</v>
      </c>
      <c r="E49" s="72">
        <v>1</v>
      </c>
      <c r="F49" s="65"/>
      <c r="G49" s="49" t="s">
        <v>109</v>
      </c>
      <c r="H49" s="72">
        <v>1</v>
      </c>
    </row>
    <row r="50" spans="1:8" ht="15.75" customHeight="1" x14ac:dyDescent="0.25">
      <c r="A50" s="5">
        <v>45</v>
      </c>
      <c r="B50" s="76">
        <v>1311</v>
      </c>
      <c r="C50" s="71">
        <v>85.3</v>
      </c>
      <c r="D50" s="49" t="s">
        <v>110</v>
      </c>
      <c r="E50" s="72">
        <v>1</v>
      </c>
      <c r="F50" s="65"/>
      <c r="G50" s="49" t="s">
        <v>110</v>
      </c>
      <c r="H50" s="72">
        <v>1</v>
      </c>
    </row>
    <row r="51" spans="1:8" ht="15.75" customHeight="1" x14ac:dyDescent="0.25">
      <c r="A51" s="5">
        <v>46</v>
      </c>
      <c r="B51" s="76">
        <v>1311</v>
      </c>
      <c r="C51" s="71">
        <v>85.3</v>
      </c>
      <c r="D51" s="49" t="s">
        <v>111</v>
      </c>
      <c r="E51" s="72">
        <v>1</v>
      </c>
      <c r="F51" s="65"/>
      <c r="G51" s="49" t="s">
        <v>111</v>
      </c>
      <c r="H51" s="72">
        <v>1</v>
      </c>
    </row>
    <row r="52" spans="1:8" ht="15.75" customHeight="1" x14ac:dyDescent="0.25">
      <c r="A52" s="5">
        <v>47</v>
      </c>
      <c r="B52" s="76">
        <v>1311</v>
      </c>
      <c r="C52" s="71">
        <v>85.3</v>
      </c>
      <c r="D52" s="49" t="s">
        <v>112</v>
      </c>
      <c r="E52" s="72">
        <v>1</v>
      </c>
      <c r="F52" s="65"/>
      <c r="G52" s="49" t="s">
        <v>112</v>
      </c>
      <c r="H52" s="72">
        <v>1</v>
      </c>
    </row>
    <row r="53" spans="1:8" ht="15.75" customHeight="1" x14ac:dyDescent="0.25">
      <c r="A53" s="5">
        <v>48</v>
      </c>
      <c r="B53" s="76">
        <v>1311</v>
      </c>
      <c r="C53" s="71">
        <v>85.3</v>
      </c>
      <c r="D53" s="49" t="s">
        <v>113</v>
      </c>
      <c r="E53" s="72">
        <v>1</v>
      </c>
      <c r="F53" s="65"/>
      <c r="G53" s="49" t="s">
        <v>113</v>
      </c>
      <c r="H53" s="72">
        <v>1</v>
      </c>
    </row>
    <row r="54" spans="1:8" ht="15.75" customHeight="1" x14ac:dyDescent="0.25">
      <c r="A54" s="5">
        <v>49</v>
      </c>
      <c r="B54" s="76">
        <v>1311</v>
      </c>
      <c r="C54" s="71">
        <v>85.3</v>
      </c>
      <c r="D54" s="49" t="s">
        <v>114</v>
      </c>
      <c r="E54" s="72">
        <v>1</v>
      </c>
      <c r="F54" s="65"/>
      <c r="G54" s="49" t="s">
        <v>114</v>
      </c>
      <c r="H54" s="72">
        <v>1</v>
      </c>
    </row>
    <row r="55" spans="1:8" ht="15.75" customHeight="1" x14ac:dyDescent="0.25">
      <c r="A55" s="5">
        <v>50</v>
      </c>
      <c r="B55" s="76">
        <v>1311</v>
      </c>
      <c r="C55" s="71">
        <v>85.3</v>
      </c>
      <c r="D55" s="49" t="s">
        <v>115</v>
      </c>
      <c r="E55" s="72">
        <v>1</v>
      </c>
      <c r="F55" s="65"/>
      <c r="G55" s="49" t="s">
        <v>115</v>
      </c>
      <c r="H55" s="72">
        <v>1</v>
      </c>
    </row>
    <row r="56" spans="1:8" ht="15.75" customHeight="1" x14ac:dyDescent="0.25">
      <c r="A56" s="5">
        <v>51</v>
      </c>
      <c r="B56" s="76">
        <v>1311</v>
      </c>
      <c r="C56" s="71">
        <v>85.3</v>
      </c>
      <c r="D56" s="49" t="s">
        <v>116</v>
      </c>
      <c r="E56" s="72">
        <v>1</v>
      </c>
      <c r="F56" s="65"/>
      <c r="G56" s="49" t="s">
        <v>116</v>
      </c>
      <c r="H56" s="72">
        <v>1</v>
      </c>
    </row>
    <row r="57" spans="1:8" ht="15.75" customHeight="1" x14ac:dyDescent="0.25">
      <c r="A57" s="5">
        <v>52</v>
      </c>
      <c r="B57" s="76">
        <v>1311</v>
      </c>
      <c r="C57" s="71">
        <v>85.3</v>
      </c>
      <c r="D57" s="49" t="s">
        <v>117</v>
      </c>
      <c r="E57" s="72">
        <v>1</v>
      </c>
      <c r="F57" s="65"/>
      <c r="G57" s="49" t="s">
        <v>117</v>
      </c>
      <c r="H57" s="72">
        <v>1</v>
      </c>
    </row>
    <row r="58" spans="1:8" ht="15.75" customHeight="1" x14ac:dyDescent="0.25">
      <c r="A58" s="5">
        <v>53</v>
      </c>
      <c r="B58" s="76">
        <v>1311</v>
      </c>
      <c r="C58" s="71">
        <v>85.3</v>
      </c>
      <c r="D58" s="49" t="s">
        <v>122</v>
      </c>
      <c r="E58" s="72">
        <v>1</v>
      </c>
      <c r="F58" s="65"/>
      <c r="G58" s="49" t="s">
        <v>122</v>
      </c>
      <c r="H58" s="72">
        <v>1</v>
      </c>
    </row>
    <row r="59" spans="1:8" ht="15.75" customHeight="1" x14ac:dyDescent="0.25">
      <c r="A59" s="5">
        <v>54</v>
      </c>
      <c r="B59" s="76">
        <v>1311</v>
      </c>
      <c r="C59" s="71">
        <v>85.3</v>
      </c>
      <c r="D59" s="49" t="s">
        <v>123</v>
      </c>
      <c r="E59" s="72">
        <v>1</v>
      </c>
      <c r="F59" s="65"/>
      <c r="G59" s="49" t="s">
        <v>123</v>
      </c>
      <c r="H59" s="72">
        <v>1</v>
      </c>
    </row>
    <row r="60" spans="1:8" ht="15.75" customHeight="1" x14ac:dyDescent="0.25">
      <c r="A60" s="5">
        <v>55</v>
      </c>
      <c r="B60" s="76">
        <v>1311</v>
      </c>
      <c r="C60" s="71">
        <v>85.3</v>
      </c>
      <c r="D60" s="49" t="s">
        <v>124</v>
      </c>
      <c r="E60" s="72">
        <v>1</v>
      </c>
      <c r="F60" s="65"/>
      <c r="G60" s="49" t="s">
        <v>124</v>
      </c>
      <c r="H60" s="72">
        <v>1</v>
      </c>
    </row>
    <row r="61" spans="1:8" ht="15.75" customHeight="1" x14ac:dyDescent="0.25">
      <c r="A61" s="5">
        <v>56</v>
      </c>
      <c r="B61" s="76">
        <v>1311</v>
      </c>
      <c r="C61" s="71">
        <v>85.3</v>
      </c>
      <c r="D61" s="49" t="s">
        <v>126</v>
      </c>
      <c r="E61" s="72">
        <v>1</v>
      </c>
      <c r="F61" s="65"/>
      <c r="G61" s="49" t="s">
        <v>126</v>
      </c>
      <c r="H61" s="72">
        <v>1</v>
      </c>
    </row>
    <row r="62" spans="1:8" ht="15.75" customHeight="1" x14ac:dyDescent="0.25">
      <c r="A62" s="5">
        <v>57</v>
      </c>
      <c r="B62" s="76">
        <v>1311</v>
      </c>
      <c r="C62" s="71">
        <v>85.3</v>
      </c>
      <c r="D62" s="49" t="s">
        <v>129</v>
      </c>
      <c r="E62" s="72">
        <v>1</v>
      </c>
      <c r="F62" s="65"/>
      <c r="G62" s="49" t="s">
        <v>129</v>
      </c>
      <c r="H62" s="72">
        <v>1</v>
      </c>
    </row>
    <row r="63" spans="1:8" ht="15.75" customHeight="1" x14ac:dyDescent="0.25">
      <c r="A63" s="5">
        <v>58</v>
      </c>
      <c r="B63" s="76">
        <v>1311</v>
      </c>
      <c r="C63" s="71">
        <v>85.3</v>
      </c>
      <c r="D63" s="49" t="s">
        <v>130</v>
      </c>
      <c r="E63" s="72">
        <v>1</v>
      </c>
      <c r="F63" s="65"/>
      <c r="G63" s="49" t="s">
        <v>130</v>
      </c>
      <c r="H63" s="72">
        <v>1</v>
      </c>
    </row>
    <row r="64" spans="1:8" ht="15.75" customHeight="1" x14ac:dyDescent="0.25">
      <c r="A64" s="5">
        <v>59</v>
      </c>
      <c r="B64" s="76">
        <v>1311</v>
      </c>
      <c r="C64" s="71">
        <v>85.3</v>
      </c>
      <c r="D64" s="68" t="s">
        <v>133</v>
      </c>
      <c r="E64" s="72">
        <v>1</v>
      </c>
      <c r="F64" s="65"/>
      <c r="G64" s="68" t="s">
        <v>133</v>
      </c>
      <c r="H64" s="72">
        <v>1</v>
      </c>
    </row>
    <row r="65" spans="1:8" ht="15.75" customHeight="1" x14ac:dyDescent="0.25">
      <c r="A65" s="5">
        <v>60</v>
      </c>
      <c r="B65" s="76">
        <v>1311</v>
      </c>
      <c r="C65" s="71">
        <v>85.5</v>
      </c>
      <c r="D65" s="49" t="s">
        <v>120</v>
      </c>
      <c r="E65" s="72">
        <v>1</v>
      </c>
      <c r="F65" s="65"/>
      <c r="G65" s="49" t="s">
        <v>120</v>
      </c>
      <c r="H65" s="72">
        <v>1</v>
      </c>
    </row>
    <row r="66" spans="1:8" ht="15.75" customHeight="1" x14ac:dyDescent="0.25">
      <c r="A66" s="5">
        <v>61</v>
      </c>
      <c r="B66" s="76">
        <v>1311</v>
      </c>
      <c r="C66" s="71">
        <v>85.5</v>
      </c>
      <c r="D66" s="49" t="s">
        <v>121</v>
      </c>
      <c r="E66" s="72">
        <v>1</v>
      </c>
      <c r="F66" s="65"/>
      <c r="G66" s="49" t="s">
        <v>121</v>
      </c>
      <c r="H66" s="72">
        <v>1</v>
      </c>
    </row>
    <row r="67" spans="1:8" ht="15.75" customHeight="1" x14ac:dyDescent="0.25">
      <c r="A67" s="5">
        <v>62</v>
      </c>
      <c r="B67" s="76">
        <v>1311</v>
      </c>
      <c r="C67" s="71">
        <v>85.5</v>
      </c>
      <c r="D67" s="49" t="s">
        <v>125</v>
      </c>
      <c r="E67" s="72">
        <v>1</v>
      </c>
      <c r="F67" s="65"/>
      <c r="G67" s="49" t="s">
        <v>125</v>
      </c>
      <c r="H67" s="72">
        <v>1</v>
      </c>
    </row>
    <row r="68" spans="1:8" ht="13" x14ac:dyDescent="0.3">
      <c r="A68" s="5">
        <v>63</v>
      </c>
      <c r="B68" s="77"/>
      <c r="C68" s="10" t="s">
        <v>10</v>
      </c>
      <c r="D68" s="4" t="s">
        <v>11</v>
      </c>
      <c r="E68" s="4">
        <f>SUM(E69:E75)</f>
        <v>7</v>
      </c>
      <c r="F68" s="65"/>
      <c r="G68" s="28" t="s">
        <v>11</v>
      </c>
      <c r="H68" s="4">
        <f>SUM(H69:H75)</f>
        <v>7</v>
      </c>
    </row>
    <row r="69" spans="1:8" ht="15.75" customHeight="1" x14ac:dyDescent="0.25">
      <c r="A69" s="5">
        <v>64</v>
      </c>
      <c r="B69" s="76">
        <v>1311</v>
      </c>
      <c r="C69" s="24">
        <v>91</v>
      </c>
      <c r="D69" s="49" t="s">
        <v>81</v>
      </c>
      <c r="E69" s="72">
        <v>1</v>
      </c>
      <c r="F69" s="65"/>
      <c r="G69" s="49" t="s">
        <v>81</v>
      </c>
      <c r="H69" s="72">
        <v>1</v>
      </c>
    </row>
    <row r="70" spans="1:8" ht="15.75" customHeight="1" x14ac:dyDescent="0.25">
      <c r="A70" s="5">
        <v>65</v>
      </c>
      <c r="B70" s="76">
        <v>1311</v>
      </c>
      <c r="C70" s="24">
        <v>91</v>
      </c>
      <c r="D70" s="49" t="s">
        <v>83</v>
      </c>
      <c r="E70" s="72">
        <v>1</v>
      </c>
      <c r="F70" s="65"/>
      <c r="G70" s="49" t="s">
        <v>83</v>
      </c>
      <c r="H70" s="72">
        <v>1</v>
      </c>
    </row>
    <row r="71" spans="1:8" ht="15.75" customHeight="1" x14ac:dyDescent="0.25">
      <c r="A71" s="5">
        <v>66</v>
      </c>
      <c r="B71" s="76">
        <v>1311</v>
      </c>
      <c r="C71" s="24">
        <v>91</v>
      </c>
      <c r="D71" s="49" t="s">
        <v>82</v>
      </c>
      <c r="E71" s="72">
        <v>1</v>
      </c>
      <c r="F71" s="65"/>
      <c r="G71" s="49" t="s">
        <v>82</v>
      </c>
      <c r="H71" s="72">
        <v>1</v>
      </c>
    </row>
    <row r="72" spans="1:8" ht="15.75" customHeight="1" x14ac:dyDescent="0.25">
      <c r="A72" s="5">
        <v>67</v>
      </c>
      <c r="B72" s="76">
        <v>1311</v>
      </c>
      <c r="C72" s="24">
        <v>91</v>
      </c>
      <c r="D72" s="49" t="s">
        <v>85</v>
      </c>
      <c r="E72" s="72">
        <v>1</v>
      </c>
      <c r="F72" s="65"/>
      <c r="G72" s="49" t="s">
        <v>85</v>
      </c>
      <c r="H72" s="72">
        <v>1</v>
      </c>
    </row>
    <row r="73" spans="1:8" ht="15.75" customHeight="1" x14ac:dyDescent="0.25">
      <c r="A73" s="5">
        <v>68</v>
      </c>
      <c r="B73" s="76">
        <v>1311</v>
      </c>
      <c r="C73" s="24">
        <v>91</v>
      </c>
      <c r="D73" s="49" t="s">
        <v>86</v>
      </c>
      <c r="E73" s="72">
        <v>1</v>
      </c>
      <c r="F73" s="65"/>
      <c r="G73" s="49" t="s">
        <v>86</v>
      </c>
      <c r="H73" s="72">
        <v>1</v>
      </c>
    </row>
    <row r="74" spans="1:8" ht="15.75" customHeight="1" x14ac:dyDescent="0.25">
      <c r="A74" s="5">
        <v>69</v>
      </c>
      <c r="B74" s="76">
        <v>1311</v>
      </c>
      <c r="C74" s="24">
        <v>91</v>
      </c>
      <c r="D74" s="49" t="s">
        <v>84</v>
      </c>
      <c r="E74" s="72">
        <v>1</v>
      </c>
      <c r="F74" s="65"/>
      <c r="G74" s="49" t="s">
        <v>84</v>
      </c>
      <c r="H74" s="72">
        <v>1</v>
      </c>
    </row>
    <row r="75" spans="1:8" ht="15.75" customHeight="1" thickBot="1" x14ac:dyDescent="0.3">
      <c r="A75" s="57">
        <v>70</v>
      </c>
      <c r="B75" s="78">
        <v>1311</v>
      </c>
      <c r="C75" s="59">
        <v>91</v>
      </c>
      <c r="D75" s="60" t="s">
        <v>471</v>
      </c>
      <c r="E75" s="73">
        <v>1</v>
      </c>
      <c r="F75" s="66"/>
      <c r="G75" s="60" t="s">
        <v>471</v>
      </c>
      <c r="H75" s="73">
        <v>1</v>
      </c>
    </row>
    <row r="76" spans="1:8" ht="13.5" thickBot="1" x14ac:dyDescent="0.35">
      <c r="B76" s="104">
        <v>1311</v>
      </c>
      <c r="C76" s="105"/>
      <c r="D76" s="105" t="s">
        <v>489</v>
      </c>
      <c r="E76" s="105">
        <f>SUM(E6,E8,E10,E12,E25,E68)</f>
        <v>64</v>
      </c>
      <c r="F76" s="105"/>
      <c r="G76" s="105" t="s">
        <v>514</v>
      </c>
      <c r="H76" s="106">
        <f>SUM(H6,H8,H10,H12,H25,H68)</f>
        <v>64</v>
      </c>
    </row>
    <row r="77" spans="1:8" x14ac:dyDescent="0.25">
      <c r="F77" s="9"/>
      <c r="H77" s="27"/>
    </row>
    <row r="78" spans="1:8" x14ac:dyDescent="0.25">
      <c r="F78" s="3"/>
    </row>
    <row r="79" spans="1:8" x14ac:dyDescent="0.25">
      <c r="F79" s="3"/>
    </row>
    <row r="80" spans="1:8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</sheetData>
  <pageMargins left="0.74803149606299213" right="0.74" top="0.32" bottom="0.35" header="0.25" footer="0.2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"/>
  <sheetViews>
    <sheetView showGridLines="0" workbookViewId="0">
      <pane xSplit="3" ySplit="5" topLeftCell="D35" activePane="bottomRight" state="frozen"/>
      <selection pane="topRight" activeCell="D1" sqref="D1"/>
      <selection pane="bottomLeft" activeCell="A6" sqref="A6"/>
      <selection pane="bottomRight" activeCell="E23" sqref="E23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84.54296875" style="1" bestFit="1" customWidth="1"/>
    <col min="5" max="5" width="8" style="1" customWidth="1"/>
    <col min="6" max="6" width="4.08984375" style="2" customWidth="1"/>
    <col min="7" max="7" width="82.08984375" style="1" customWidth="1"/>
    <col min="8" max="8" width="8.36328125" style="1" customWidth="1"/>
    <col min="9" max="16384" width="9.08984375" style="1"/>
  </cols>
  <sheetData>
    <row r="1" spans="1:8" ht="20" x14ac:dyDescent="0.4">
      <c r="A1" s="41" t="s">
        <v>473</v>
      </c>
      <c r="F1" s="9"/>
    </row>
    <row r="2" spans="1:8" ht="15.5" x14ac:dyDescent="0.35">
      <c r="A2" s="27"/>
      <c r="B2" s="27"/>
      <c r="E2" s="33" t="s">
        <v>344</v>
      </c>
      <c r="F2" s="9"/>
    </row>
    <row r="3" spans="1:8" ht="14.5" thickBot="1" x14ac:dyDescent="0.35">
      <c r="A3" s="31"/>
      <c r="B3" s="27"/>
      <c r="C3" s="3"/>
      <c r="D3" s="30"/>
      <c r="E3" s="30"/>
      <c r="F3" s="3"/>
      <c r="G3" s="30"/>
      <c r="H3" s="30"/>
    </row>
    <row r="4" spans="1:8" ht="16" thickBot="1" x14ac:dyDescent="0.4">
      <c r="A4" s="34"/>
      <c r="B4" s="35"/>
      <c r="C4" s="35"/>
      <c r="D4" s="48">
        <v>2019</v>
      </c>
      <c r="E4" s="37"/>
      <c r="F4" s="44"/>
      <c r="G4" s="48">
        <v>2020</v>
      </c>
      <c r="H4" s="36"/>
    </row>
    <row r="5" spans="1:8" ht="27" thickBot="1" x14ac:dyDescent="0.4">
      <c r="A5" s="79"/>
      <c r="B5" s="40" t="s">
        <v>1</v>
      </c>
      <c r="C5" s="45" t="s">
        <v>21</v>
      </c>
      <c r="D5" s="39" t="s">
        <v>0</v>
      </c>
      <c r="E5" s="29" t="s">
        <v>20</v>
      </c>
      <c r="F5" s="44"/>
      <c r="G5" s="43" t="s">
        <v>0</v>
      </c>
      <c r="H5" s="32" t="s">
        <v>20</v>
      </c>
    </row>
    <row r="6" spans="1:8" ht="18" customHeight="1" x14ac:dyDescent="0.3">
      <c r="A6" s="53">
        <v>1</v>
      </c>
      <c r="B6" s="75"/>
      <c r="C6" s="55" t="s">
        <v>79</v>
      </c>
      <c r="D6" s="42" t="s">
        <v>80</v>
      </c>
      <c r="E6" s="42">
        <f>SUM(E7:E8)</f>
        <v>2</v>
      </c>
      <c r="F6" s="64"/>
      <c r="G6" s="42" t="s">
        <v>80</v>
      </c>
      <c r="H6" s="42">
        <f>SUM(H7:H8)</f>
        <v>2</v>
      </c>
    </row>
    <row r="7" spans="1:8" ht="15.75" customHeight="1" x14ac:dyDescent="0.25">
      <c r="A7" s="5">
        <v>2</v>
      </c>
      <c r="B7" s="76">
        <v>1311</v>
      </c>
      <c r="C7" s="24">
        <v>49</v>
      </c>
      <c r="D7" s="49" t="s">
        <v>472</v>
      </c>
      <c r="E7" s="72">
        <v>1</v>
      </c>
      <c r="F7" s="65"/>
      <c r="G7" s="49" t="s">
        <v>472</v>
      </c>
      <c r="H7" s="72">
        <v>1</v>
      </c>
    </row>
    <row r="8" spans="1:8" ht="15.75" customHeight="1" thickBot="1" x14ac:dyDescent="0.3">
      <c r="A8" s="5">
        <v>3</v>
      </c>
      <c r="B8" s="76">
        <v>1311</v>
      </c>
      <c r="C8" s="24">
        <v>52</v>
      </c>
      <c r="D8" s="49" t="s">
        <v>173</v>
      </c>
      <c r="E8" s="72">
        <v>1</v>
      </c>
      <c r="F8" s="65"/>
      <c r="G8" s="49" t="s">
        <v>173</v>
      </c>
      <c r="H8" s="72">
        <v>1</v>
      </c>
    </row>
    <row r="9" spans="1:8" ht="18" customHeight="1" x14ac:dyDescent="0.3">
      <c r="A9" s="5">
        <v>4</v>
      </c>
      <c r="B9" s="75"/>
      <c r="C9" s="55" t="s">
        <v>19</v>
      </c>
      <c r="D9" s="42" t="s">
        <v>18</v>
      </c>
      <c r="E9" s="42">
        <f>SUM(E10:E13)</f>
        <v>4</v>
      </c>
      <c r="F9" s="64"/>
      <c r="G9" s="42" t="s">
        <v>18</v>
      </c>
      <c r="H9" s="42">
        <f>SUM(H10:H13)</f>
        <v>4</v>
      </c>
    </row>
    <row r="10" spans="1:8" ht="15.75" customHeight="1" x14ac:dyDescent="0.25">
      <c r="A10" s="5">
        <v>5</v>
      </c>
      <c r="B10" s="76">
        <v>1311</v>
      </c>
      <c r="C10" s="24">
        <v>60</v>
      </c>
      <c r="D10" s="49" t="s">
        <v>180</v>
      </c>
      <c r="E10" s="72">
        <v>1</v>
      </c>
      <c r="F10" s="65"/>
      <c r="G10" s="49" t="s">
        <v>180</v>
      </c>
      <c r="H10" s="72">
        <v>1</v>
      </c>
    </row>
    <row r="11" spans="1:8" ht="15.75" customHeight="1" x14ac:dyDescent="0.25">
      <c r="A11" s="5">
        <v>6</v>
      </c>
      <c r="B11" s="76">
        <v>1311</v>
      </c>
      <c r="C11" s="24">
        <v>62</v>
      </c>
      <c r="D11" s="49" t="s">
        <v>158</v>
      </c>
      <c r="E11" s="72">
        <v>1</v>
      </c>
      <c r="F11" s="65"/>
      <c r="G11" s="49" t="s">
        <v>158</v>
      </c>
      <c r="H11" s="72">
        <v>1</v>
      </c>
    </row>
    <row r="12" spans="1:8" ht="15.75" customHeight="1" x14ac:dyDescent="0.25">
      <c r="A12" s="5">
        <v>7</v>
      </c>
      <c r="B12" s="76">
        <v>1311</v>
      </c>
      <c r="C12" s="24">
        <v>62</v>
      </c>
      <c r="D12" s="49" t="s">
        <v>181</v>
      </c>
      <c r="E12" s="72">
        <v>1</v>
      </c>
      <c r="F12" s="65"/>
      <c r="G12" s="49" t="s">
        <v>181</v>
      </c>
      <c r="H12" s="72">
        <v>1</v>
      </c>
    </row>
    <row r="13" spans="1:8" ht="15.75" customHeight="1" thickBot="1" x14ac:dyDescent="0.3">
      <c r="A13" s="5">
        <v>8</v>
      </c>
      <c r="B13" s="76">
        <v>1311</v>
      </c>
      <c r="C13" s="24">
        <v>63</v>
      </c>
      <c r="D13" s="49" t="s">
        <v>182</v>
      </c>
      <c r="E13" s="72">
        <v>1</v>
      </c>
      <c r="F13" s="65"/>
      <c r="G13" s="49" t="s">
        <v>182</v>
      </c>
      <c r="H13" s="72">
        <v>1</v>
      </c>
    </row>
    <row r="14" spans="1:8" ht="18" customHeight="1" x14ac:dyDescent="0.3">
      <c r="A14" s="5">
        <v>9</v>
      </c>
      <c r="B14" s="75"/>
      <c r="C14" s="55" t="s">
        <v>146</v>
      </c>
      <c r="D14" s="42" t="s">
        <v>145</v>
      </c>
      <c r="E14" s="42">
        <f>E15</f>
        <v>1</v>
      </c>
      <c r="F14" s="64"/>
      <c r="G14" s="42" t="s">
        <v>145</v>
      </c>
      <c r="H14" s="42">
        <f>H15</f>
        <v>1</v>
      </c>
    </row>
    <row r="15" spans="1:8" ht="15.75" customHeight="1" thickBot="1" x14ac:dyDescent="0.3">
      <c r="A15" s="5">
        <v>10</v>
      </c>
      <c r="B15" s="76">
        <v>1311</v>
      </c>
      <c r="C15" s="24">
        <v>68</v>
      </c>
      <c r="D15" s="49" t="s">
        <v>179</v>
      </c>
      <c r="E15" s="72">
        <v>1</v>
      </c>
      <c r="F15" s="65"/>
      <c r="G15" s="49" t="s">
        <v>179</v>
      </c>
      <c r="H15" s="72">
        <v>1</v>
      </c>
    </row>
    <row r="16" spans="1:8" ht="18" customHeight="1" x14ac:dyDescent="0.3">
      <c r="A16" s="5">
        <v>11</v>
      </c>
      <c r="B16" s="75"/>
      <c r="C16" s="55" t="s">
        <v>66</v>
      </c>
      <c r="D16" s="42" t="s">
        <v>159</v>
      </c>
      <c r="E16" s="42">
        <f>SUM(E17:E19)</f>
        <v>3</v>
      </c>
      <c r="F16" s="64"/>
      <c r="G16" s="42" t="s">
        <v>159</v>
      </c>
      <c r="H16" s="42">
        <f>SUM(H17:H19)</f>
        <v>3</v>
      </c>
    </row>
    <row r="17" spans="1:8" ht="15.75" customHeight="1" x14ac:dyDescent="0.25">
      <c r="A17" s="5">
        <v>12</v>
      </c>
      <c r="B17" s="76">
        <v>1311</v>
      </c>
      <c r="C17" s="24">
        <v>72</v>
      </c>
      <c r="D17" s="49" t="s">
        <v>160</v>
      </c>
      <c r="E17" s="72">
        <v>1</v>
      </c>
      <c r="F17" s="65"/>
      <c r="G17" s="49" t="s">
        <v>160</v>
      </c>
      <c r="H17" s="72">
        <v>1</v>
      </c>
    </row>
    <row r="18" spans="1:8" ht="15.75" customHeight="1" x14ac:dyDescent="0.25">
      <c r="A18" s="5">
        <v>13</v>
      </c>
      <c r="B18" s="76">
        <v>1311</v>
      </c>
      <c r="C18" s="24">
        <v>72</v>
      </c>
      <c r="D18" s="49" t="s">
        <v>161</v>
      </c>
      <c r="E18" s="72">
        <v>1</v>
      </c>
      <c r="F18" s="65"/>
      <c r="G18" s="49" t="s">
        <v>161</v>
      </c>
      <c r="H18" s="72">
        <v>1</v>
      </c>
    </row>
    <row r="19" spans="1:8" ht="15.75" customHeight="1" thickBot="1" x14ac:dyDescent="0.3">
      <c r="A19" s="5">
        <v>14</v>
      </c>
      <c r="B19" s="76">
        <v>1311</v>
      </c>
      <c r="C19" s="24">
        <v>72</v>
      </c>
      <c r="D19" s="49" t="s">
        <v>162</v>
      </c>
      <c r="E19" s="72">
        <v>1</v>
      </c>
      <c r="F19" s="65"/>
      <c r="G19" s="49" t="s">
        <v>162</v>
      </c>
      <c r="H19" s="72">
        <v>1</v>
      </c>
    </row>
    <row r="20" spans="1:8" ht="18" customHeight="1" x14ac:dyDescent="0.3">
      <c r="A20" s="5">
        <v>15</v>
      </c>
      <c r="B20" s="75"/>
      <c r="C20" s="55" t="s">
        <v>150</v>
      </c>
      <c r="D20" s="42" t="s">
        <v>151</v>
      </c>
      <c r="E20" s="42">
        <f>SUM(E21:E22)</f>
        <v>2</v>
      </c>
      <c r="F20" s="64"/>
      <c r="G20" s="42" t="s">
        <v>151</v>
      </c>
      <c r="H20" s="42">
        <f>SUM(H21:H22)</f>
        <v>2</v>
      </c>
    </row>
    <row r="21" spans="1:8" ht="15.75" customHeight="1" x14ac:dyDescent="0.25">
      <c r="A21" s="5">
        <v>16</v>
      </c>
      <c r="B21" s="76">
        <v>1311</v>
      </c>
      <c r="C21" s="24">
        <v>79</v>
      </c>
      <c r="D21" s="49" t="s">
        <v>183</v>
      </c>
      <c r="E21" s="72">
        <v>1</v>
      </c>
      <c r="F21" s="65"/>
      <c r="G21" s="49" t="s">
        <v>183</v>
      </c>
      <c r="H21" s="72">
        <v>1</v>
      </c>
    </row>
    <row r="22" spans="1:8" ht="15.75" customHeight="1" thickBot="1" x14ac:dyDescent="0.3">
      <c r="A22" s="5">
        <v>17</v>
      </c>
      <c r="B22" s="76">
        <v>1311</v>
      </c>
      <c r="C22" s="71">
        <v>82</v>
      </c>
      <c r="D22" s="49" t="s">
        <v>339</v>
      </c>
      <c r="E22" s="72">
        <v>1</v>
      </c>
      <c r="F22" s="65"/>
      <c r="G22" s="49" t="s">
        <v>339</v>
      </c>
      <c r="H22" s="72">
        <v>1</v>
      </c>
    </row>
    <row r="23" spans="1:8" ht="18" customHeight="1" x14ac:dyDescent="0.3">
      <c r="A23" s="5">
        <v>18</v>
      </c>
      <c r="B23" s="75"/>
      <c r="C23" s="55" t="s">
        <v>17</v>
      </c>
      <c r="D23" s="42" t="s">
        <v>16</v>
      </c>
      <c r="E23" s="42">
        <f>SUM(E24:E50)</f>
        <v>27</v>
      </c>
      <c r="F23" s="64"/>
      <c r="G23" s="56" t="s">
        <v>16</v>
      </c>
      <c r="H23" s="42">
        <f>SUM(H24:H50)</f>
        <v>27</v>
      </c>
    </row>
    <row r="24" spans="1:8" ht="15.75" customHeight="1" x14ac:dyDescent="0.25">
      <c r="A24" s="5">
        <v>19</v>
      </c>
      <c r="B24" s="76">
        <v>1311</v>
      </c>
      <c r="C24" s="24">
        <v>84.1</v>
      </c>
      <c r="D24" s="49" t="s">
        <v>147</v>
      </c>
      <c r="E24" s="72">
        <v>1</v>
      </c>
      <c r="F24" s="65"/>
      <c r="G24" s="49" t="s">
        <v>147</v>
      </c>
      <c r="H24" s="72">
        <v>1</v>
      </c>
    </row>
    <row r="25" spans="1:8" ht="15.75" customHeight="1" x14ac:dyDescent="0.25">
      <c r="A25" s="5">
        <v>20</v>
      </c>
      <c r="B25" s="76">
        <v>1311</v>
      </c>
      <c r="C25" s="24">
        <v>84.1</v>
      </c>
      <c r="D25" s="49" t="s">
        <v>184</v>
      </c>
      <c r="E25" s="72">
        <v>1</v>
      </c>
      <c r="F25" s="65"/>
      <c r="G25" s="49" t="s">
        <v>184</v>
      </c>
      <c r="H25" s="72">
        <v>1</v>
      </c>
    </row>
    <row r="26" spans="1:8" ht="15.75" customHeight="1" x14ac:dyDescent="0.25">
      <c r="A26" s="5">
        <v>21</v>
      </c>
      <c r="B26" s="76">
        <v>1311</v>
      </c>
      <c r="C26" s="24">
        <v>84.1</v>
      </c>
      <c r="D26" s="49" t="s">
        <v>149</v>
      </c>
      <c r="E26" s="72">
        <v>1</v>
      </c>
      <c r="F26" s="65"/>
      <c r="G26" s="49" t="s">
        <v>149</v>
      </c>
      <c r="H26" s="72">
        <v>1</v>
      </c>
    </row>
    <row r="27" spans="1:8" ht="15.75" customHeight="1" x14ac:dyDescent="0.25">
      <c r="A27" s="5">
        <v>22</v>
      </c>
      <c r="B27" s="76">
        <v>1311</v>
      </c>
      <c r="C27" s="24">
        <v>84.1</v>
      </c>
      <c r="D27" s="49" t="s">
        <v>185</v>
      </c>
      <c r="E27" s="72">
        <v>1</v>
      </c>
      <c r="F27" s="65"/>
      <c r="G27" s="49" t="s">
        <v>185</v>
      </c>
      <c r="H27" s="72">
        <v>1</v>
      </c>
    </row>
    <row r="28" spans="1:8" ht="15.75" customHeight="1" x14ac:dyDescent="0.25">
      <c r="A28" s="5">
        <v>23</v>
      </c>
      <c r="B28" s="76">
        <v>1311</v>
      </c>
      <c r="C28" s="24">
        <v>84.1</v>
      </c>
      <c r="D28" s="49" t="s">
        <v>186</v>
      </c>
      <c r="E28" s="72">
        <v>1</v>
      </c>
      <c r="F28" s="65"/>
      <c r="G28" s="49" t="s">
        <v>186</v>
      </c>
      <c r="H28" s="72">
        <v>1</v>
      </c>
    </row>
    <row r="29" spans="1:8" ht="15.75" customHeight="1" x14ac:dyDescent="0.25">
      <c r="A29" s="5">
        <v>24</v>
      </c>
      <c r="B29" s="76">
        <v>1311</v>
      </c>
      <c r="C29" s="24">
        <v>84.1</v>
      </c>
      <c r="D29" s="49" t="s">
        <v>152</v>
      </c>
      <c r="E29" s="72">
        <v>1</v>
      </c>
      <c r="F29" s="65"/>
      <c r="G29" s="49" t="s">
        <v>152</v>
      </c>
      <c r="H29" s="72">
        <v>1</v>
      </c>
    </row>
    <row r="30" spans="1:8" ht="15.75" customHeight="1" x14ac:dyDescent="0.25">
      <c r="A30" s="5">
        <v>25</v>
      </c>
      <c r="B30" s="76">
        <v>1311</v>
      </c>
      <c r="C30" s="24">
        <v>84.1</v>
      </c>
      <c r="D30" s="49" t="s">
        <v>153</v>
      </c>
      <c r="E30" s="72">
        <v>1</v>
      </c>
      <c r="F30" s="65"/>
      <c r="G30" s="49" t="s">
        <v>153</v>
      </c>
      <c r="H30" s="72">
        <v>1</v>
      </c>
    </row>
    <row r="31" spans="1:8" ht="15.75" customHeight="1" x14ac:dyDescent="0.25">
      <c r="A31" s="5">
        <v>26</v>
      </c>
      <c r="B31" s="76">
        <v>1311</v>
      </c>
      <c r="C31" s="24">
        <v>84.1</v>
      </c>
      <c r="D31" s="49" t="s">
        <v>154</v>
      </c>
      <c r="E31" s="72">
        <v>1</v>
      </c>
      <c r="F31" s="65"/>
      <c r="G31" s="49" t="s">
        <v>154</v>
      </c>
      <c r="H31" s="72">
        <v>1</v>
      </c>
    </row>
    <row r="32" spans="1:8" ht="15.75" customHeight="1" x14ac:dyDescent="0.25">
      <c r="A32" s="5">
        <v>27</v>
      </c>
      <c r="B32" s="76">
        <v>1311</v>
      </c>
      <c r="C32" s="24">
        <v>84.1</v>
      </c>
      <c r="D32" s="49" t="s">
        <v>157</v>
      </c>
      <c r="E32" s="72">
        <v>1</v>
      </c>
      <c r="F32" s="65"/>
      <c r="G32" s="49" t="s">
        <v>157</v>
      </c>
      <c r="H32" s="72">
        <v>1</v>
      </c>
    </row>
    <row r="33" spans="1:8" ht="15.75" customHeight="1" x14ac:dyDescent="0.25">
      <c r="A33" s="5">
        <v>28</v>
      </c>
      <c r="B33" s="76">
        <v>1311</v>
      </c>
      <c r="C33" s="24">
        <v>84.1</v>
      </c>
      <c r="D33" s="49" t="s">
        <v>187</v>
      </c>
      <c r="E33" s="72">
        <v>1</v>
      </c>
      <c r="F33" s="65"/>
      <c r="G33" s="49" t="s">
        <v>187</v>
      </c>
      <c r="H33" s="72">
        <v>1</v>
      </c>
    </row>
    <row r="34" spans="1:8" ht="15.75" customHeight="1" x14ac:dyDescent="0.25">
      <c r="A34" s="5">
        <v>29</v>
      </c>
      <c r="B34" s="76">
        <v>1311</v>
      </c>
      <c r="C34" s="24">
        <v>84.1</v>
      </c>
      <c r="D34" s="49" t="s">
        <v>188</v>
      </c>
      <c r="E34" s="72">
        <v>1</v>
      </c>
      <c r="F34" s="65"/>
      <c r="G34" s="49" t="s">
        <v>188</v>
      </c>
      <c r="H34" s="72">
        <v>1</v>
      </c>
    </row>
    <row r="35" spans="1:8" ht="15.75" customHeight="1" x14ac:dyDescent="0.25">
      <c r="A35" s="5">
        <v>31</v>
      </c>
      <c r="B35" s="76">
        <v>1311</v>
      </c>
      <c r="C35" s="24">
        <v>84.1</v>
      </c>
      <c r="D35" s="49" t="s">
        <v>163</v>
      </c>
      <c r="E35" s="72">
        <v>1</v>
      </c>
      <c r="F35" s="65"/>
      <c r="G35" s="49" t="s">
        <v>163</v>
      </c>
      <c r="H35" s="72">
        <v>1</v>
      </c>
    </row>
    <row r="36" spans="1:8" ht="15.75" customHeight="1" x14ac:dyDescent="0.25">
      <c r="A36" s="5">
        <v>32</v>
      </c>
      <c r="B36" s="76">
        <v>1311</v>
      </c>
      <c r="C36" s="24">
        <v>84.1</v>
      </c>
      <c r="D36" s="49" t="s">
        <v>164</v>
      </c>
      <c r="E36" s="72">
        <v>1</v>
      </c>
      <c r="F36" s="65"/>
      <c r="G36" s="49" t="s">
        <v>164</v>
      </c>
      <c r="H36" s="72">
        <v>1</v>
      </c>
    </row>
    <row r="37" spans="1:8" ht="15.75" customHeight="1" x14ac:dyDescent="0.25">
      <c r="A37" s="5">
        <v>33</v>
      </c>
      <c r="B37" s="76">
        <v>1311</v>
      </c>
      <c r="C37" s="24">
        <v>84.1</v>
      </c>
      <c r="D37" s="49" t="s">
        <v>165</v>
      </c>
      <c r="E37" s="72">
        <v>1</v>
      </c>
      <c r="F37" s="65"/>
      <c r="G37" s="49" t="s">
        <v>165</v>
      </c>
      <c r="H37" s="72">
        <v>1</v>
      </c>
    </row>
    <row r="38" spans="1:8" ht="15.75" customHeight="1" x14ac:dyDescent="0.25">
      <c r="A38" s="5">
        <v>34</v>
      </c>
      <c r="B38" s="76">
        <v>1311</v>
      </c>
      <c r="C38" s="24">
        <v>84.1</v>
      </c>
      <c r="D38" s="51" t="s">
        <v>487</v>
      </c>
      <c r="E38" s="72">
        <v>1</v>
      </c>
      <c r="F38" s="65"/>
      <c r="G38" s="51" t="s">
        <v>487</v>
      </c>
      <c r="H38" s="72">
        <v>1</v>
      </c>
    </row>
    <row r="39" spans="1:8" ht="15.75" customHeight="1" x14ac:dyDescent="0.25">
      <c r="A39" s="5">
        <v>35</v>
      </c>
      <c r="B39" s="76">
        <v>1311</v>
      </c>
      <c r="C39" s="24">
        <v>84.1</v>
      </c>
      <c r="D39" s="49" t="s">
        <v>189</v>
      </c>
      <c r="E39" s="72">
        <v>1</v>
      </c>
      <c r="F39" s="65"/>
      <c r="G39" s="49" t="s">
        <v>189</v>
      </c>
      <c r="H39" s="72">
        <v>1</v>
      </c>
    </row>
    <row r="40" spans="1:8" ht="15.75" customHeight="1" x14ac:dyDescent="0.25">
      <c r="A40" s="5">
        <v>36</v>
      </c>
      <c r="B40" s="76">
        <v>1311</v>
      </c>
      <c r="C40" s="24">
        <v>84.1</v>
      </c>
      <c r="D40" s="49" t="s">
        <v>190</v>
      </c>
      <c r="E40" s="72">
        <v>1</v>
      </c>
      <c r="F40" s="65"/>
      <c r="G40" s="49" t="s">
        <v>190</v>
      </c>
      <c r="H40" s="72">
        <v>1</v>
      </c>
    </row>
    <row r="41" spans="1:8" ht="15.75" customHeight="1" x14ac:dyDescent="0.25">
      <c r="A41" s="5">
        <v>37</v>
      </c>
      <c r="B41" s="76">
        <v>1311</v>
      </c>
      <c r="C41" s="24">
        <v>84.1</v>
      </c>
      <c r="D41" s="49" t="s">
        <v>171</v>
      </c>
      <c r="E41" s="72">
        <v>1</v>
      </c>
      <c r="F41" s="65"/>
      <c r="G41" s="49" t="s">
        <v>171</v>
      </c>
      <c r="H41" s="72">
        <v>1</v>
      </c>
    </row>
    <row r="42" spans="1:8" ht="15.75" customHeight="1" x14ac:dyDescent="0.25">
      <c r="A42" s="5">
        <v>38</v>
      </c>
      <c r="B42" s="76">
        <v>1311</v>
      </c>
      <c r="C42" s="24">
        <v>84.1</v>
      </c>
      <c r="D42" s="49" t="s">
        <v>172</v>
      </c>
      <c r="E42" s="72">
        <v>1</v>
      </c>
      <c r="F42" s="65"/>
      <c r="G42" s="49" t="s">
        <v>172</v>
      </c>
      <c r="H42" s="72">
        <v>1</v>
      </c>
    </row>
    <row r="43" spans="1:8" ht="15.75" customHeight="1" x14ac:dyDescent="0.25">
      <c r="A43" s="5">
        <v>39</v>
      </c>
      <c r="B43" s="76">
        <v>1311</v>
      </c>
      <c r="C43" s="24">
        <v>84.1</v>
      </c>
      <c r="D43" s="49" t="s">
        <v>191</v>
      </c>
      <c r="E43" s="72">
        <v>1</v>
      </c>
      <c r="F43" s="65"/>
      <c r="G43" s="49" t="s">
        <v>191</v>
      </c>
      <c r="H43" s="72">
        <v>1</v>
      </c>
    </row>
    <row r="44" spans="1:8" ht="15.75" customHeight="1" x14ac:dyDescent="0.25">
      <c r="A44" s="5">
        <v>40</v>
      </c>
      <c r="B44" s="76">
        <v>1311</v>
      </c>
      <c r="C44" s="24">
        <v>84.1</v>
      </c>
      <c r="D44" s="49" t="s">
        <v>174</v>
      </c>
      <c r="E44" s="72">
        <v>1</v>
      </c>
      <c r="F44" s="65"/>
      <c r="G44" s="49" t="s">
        <v>174</v>
      </c>
      <c r="H44" s="72">
        <v>1</v>
      </c>
    </row>
    <row r="45" spans="1:8" ht="15.75" customHeight="1" x14ac:dyDescent="0.25">
      <c r="A45" s="5">
        <v>41</v>
      </c>
      <c r="B45" s="76">
        <v>1311</v>
      </c>
      <c r="C45" s="24">
        <v>84.1</v>
      </c>
      <c r="D45" s="49" t="s">
        <v>175</v>
      </c>
      <c r="E45" s="72">
        <v>1</v>
      </c>
      <c r="F45" s="65"/>
      <c r="G45" s="49" t="s">
        <v>175</v>
      </c>
      <c r="H45" s="72">
        <v>1</v>
      </c>
    </row>
    <row r="46" spans="1:8" ht="15.75" customHeight="1" x14ac:dyDescent="0.25">
      <c r="A46" s="5">
        <v>42</v>
      </c>
      <c r="B46" s="76">
        <v>1311</v>
      </c>
      <c r="C46" s="24">
        <v>84.1</v>
      </c>
      <c r="D46" s="49" t="s">
        <v>176</v>
      </c>
      <c r="E46" s="72">
        <v>1</v>
      </c>
      <c r="F46" s="65"/>
      <c r="G46" s="49" t="s">
        <v>176</v>
      </c>
      <c r="H46" s="72">
        <v>1</v>
      </c>
    </row>
    <row r="47" spans="1:8" ht="15.75" customHeight="1" x14ac:dyDescent="0.25">
      <c r="A47" s="5">
        <v>43</v>
      </c>
      <c r="B47" s="76">
        <v>1311</v>
      </c>
      <c r="C47" s="24">
        <v>84.1</v>
      </c>
      <c r="D47" s="49" t="s">
        <v>177</v>
      </c>
      <c r="E47" s="72">
        <v>1</v>
      </c>
      <c r="F47" s="65"/>
      <c r="G47" s="49" t="s">
        <v>177</v>
      </c>
      <c r="H47" s="72">
        <v>1</v>
      </c>
    </row>
    <row r="48" spans="1:8" ht="15.75" customHeight="1" x14ac:dyDescent="0.25">
      <c r="A48" s="5">
        <v>44</v>
      </c>
      <c r="B48" s="76">
        <v>1311</v>
      </c>
      <c r="C48" s="24">
        <v>84.1</v>
      </c>
      <c r="D48" s="49" t="s">
        <v>365</v>
      </c>
      <c r="E48" s="72">
        <v>1</v>
      </c>
      <c r="F48" s="65"/>
      <c r="G48" s="49" t="s">
        <v>365</v>
      </c>
      <c r="H48" s="72">
        <v>1</v>
      </c>
    </row>
    <row r="49" spans="1:8" ht="15.75" customHeight="1" x14ac:dyDescent="0.25">
      <c r="A49" s="5">
        <v>45</v>
      </c>
      <c r="B49" s="76">
        <v>1311</v>
      </c>
      <c r="C49" s="24">
        <v>84.1</v>
      </c>
      <c r="D49" s="49" t="s">
        <v>178</v>
      </c>
      <c r="E49" s="72">
        <v>1</v>
      </c>
      <c r="F49" s="65"/>
      <c r="G49" s="51" t="s">
        <v>178</v>
      </c>
      <c r="H49" s="72">
        <v>1</v>
      </c>
    </row>
    <row r="50" spans="1:8" ht="15.75" customHeight="1" x14ac:dyDescent="0.25">
      <c r="A50" s="5"/>
      <c r="B50" s="76">
        <v>1311</v>
      </c>
      <c r="C50" s="24">
        <v>84.1</v>
      </c>
      <c r="D50" s="49" t="s">
        <v>509</v>
      </c>
      <c r="E50" s="72">
        <v>1</v>
      </c>
      <c r="F50" s="65"/>
      <c r="G50" s="49" t="s">
        <v>509</v>
      </c>
      <c r="H50" s="72">
        <v>1</v>
      </c>
    </row>
    <row r="51" spans="1:8" ht="13" x14ac:dyDescent="0.3">
      <c r="A51" s="5">
        <v>46</v>
      </c>
      <c r="B51" s="21"/>
      <c r="C51" s="10" t="s">
        <v>15</v>
      </c>
      <c r="D51" s="4" t="s">
        <v>14</v>
      </c>
      <c r="E51" s="4">
        <f>SUM(E52:E54)</f>
        <v>3</v>
      </c>
      <c r="F51" s="65"/>
      <c r="G51" s="28" t="s">
        <v>14</v>
      </c>
      <c r="H51" s="4">
        <f>SUM(H52:H54)</f>
        <v>3</v>
      </c>
    </row>
    <row r="52" spans="1:8" ht="15.75" customHeight="1" x14ac:dyDescent="0.25">
      <c r="A52" s="5">
        <v>47</v>
      </c>
      <c r="B52" s="76">
        <v>1311</v>
      </c>
      <c r="C52" s="71">
        <v>85.3</v>
      </c>
      <c r="D52" s="49" t="s">
        <v>169</v>
      </c>
      <c r="E52" s="72">
        <v>1</v>
      </c>
      <c r="F52" s="65"/>
      <c r="G52" s="49" t="s">
        <v>169</v>
      </c>
      <c r="H52" s="72">
        <v>1</v>
      </c>
    </row>
    <row r="53" spans="1:8" ht="15.75" customHeight="1" x14ac:dyDescent="0.25">
      <c r="A53" s="5">
        <v>48</v>
      </c>
      <c r="B53" s="76">
        <v>1311</v>
      </c>
      <c r="C53" s="71">
        <v>85.4</v>
      </c>
      <c r="D53" s="49" t="s">
        <v>192</v>
      </c>
      <c r="E53" s="72">
        <v>1</v>
      </c>
      <c r="F53" s="65"/>
      <c r="G53" s="49" t="s">
        <v>192</v>
      </c>
      <c r="H53" s="72">
        <v>1</v>
      </c>
    </row>
    <row r="54" spans="1:8" ht="15.75" customHeight="1" x14ac:dyDescent="0.25">
      <c r="A54" s="5">
        <v>49</v>
      </c>
      <c r="B54" s="76">
        <v>1311</v>
      </c>
      <c r="C54" s="71">
        <v>85.5</v>
      </c>
      <c r="D54" s="49" t="s">
        <v>148</v>
      </c>
      <c r="E54" s="72">
        <v>1</v>
      </c>
      <c r="F54" s="65"/>
      <c r="G54" s="49" t="s">
        <v>148</v>
      </c>
      <c r="H54" s="72">
        <v>1</v>
      </c>
    </row>
    <row r="55" spans="1:8" ht="13" x14ac:dyDescent="0.3">
      <c r="A55" s="5">
        <v>50</v>
      </c>
      <c r="B55" s="21"/>
      <c r="C55" s="10" t="s">
        <v>12</v>
      </c>
      <c r="D55" s="4" t="s">
        <v>13</v>
      </c>
      <c r="E55" s="4">
        <f>SUM(E56:E57)</f>
        <v>2</v>
      </c>
      <c r="F55" s="65"/>
      <c r="G55" s="28" t="s">
        <v>13</v>
      </c>
      <c r="H55" s="4">
        <f>SUM(H56:H57)</f>
        <v>2</v>
      </c>
    </row>
    <row r="56" spans="1:8" ht="15.75" customHeight="1" x14ac:dyDescent="0.25">
      <c r="A56" s="5">
        <v>51</v>
      </c>
      <c r="B56" s="76">
        <v>1311</v>
      </c>
      <c r="C56" s="24">
        <v>86</v>
      </c>
      <c r="D56" s="49" t="s">
        <v>156</v>
      </c>
      <c r="E56" s="72">
        <v>1</v>
      </c>
      <c r="F56" s="65"/>
      <c r="G56" s="49" t="s">
        <v>156</v>
      </c>
      <c r="H56" s="72">
        <v>1</v>
      </c>
    </row>
    <row r="57" spans="1:8" ht="15.75" customHeight="1" x14ac:dyDescent="0.25">
      <c r="A57" s="5">
        <v>52</v>
      </c>
      <c r="B57" s="76">
        <v>1311</v>
      </c>
      <c r="C57" s="24">
        <v>86</v>
      </c>
      <c r="D57" s="49" t="s">
        <v>166</v>
      </c>
      <c r="E57" s="72">
        <v>1</v>
      </c>
      <c r="F57" s="65"/>
      <c r="G57" s="49" t="s">
        <v>166</v>
      </c>
      <c r="H57" s="72">
        <v>1</v>
      </c>
    </row>
    <row r="58" spans="1:8" ht="13" x14ac:dyDescent="0.3">
      <c r="A58" s="5">
        <v>53</v>
      </c>
      <c r="B58" s="77"/>
      <c r="C58" s="10" t="s">
        <v>10</v>
      </c>
      <c r="D58" s="4" t="s">
        <v>11</v>
      </c>
      <c r="E58" s="4">
        <f>SUM(E59:E66)</f>
        <v>8</v>
      </c>
      <c r="F58" s="65"/>
      <c r="G58" s="28" t="s">
        <v>11</v>
      </c>
      <c r="H58" s="4">
        <f>SUM(H59:H66)</f>
        <v>8</v>
      </c>
    </row>
    <row r="59" spans="1:8" ht="15.75" customHeight="1" x14ac:dyDescent="0.25">
      <c r="A59" s="5">
        <v>54</v>
      </c>
      <c r="B59" s="76">
        <v>1311</v>
      </c>
      <c r="C59" s="71">
        <v>90</v>
      </c>
      <c r="D59" s="49" t="s">
        <v>193</v>
      </c>
      <c r="E59" s="72">
        <v>1</v>
      </c>
      <c r="F59" s="65"/>
      <c r="G59" s="49" t="s">
        <v>193</v>
      </c>
      <c r="H59" s="72">
        <v>1</v>
      </c>
    </row>
    <row r="60" spans="1:8" ht="15.75" customHeight="1" x14ac:dyDescent="0.25">
      <c r="A60" s="5">
        <v>55</v>
      </c>
      <c r="B60" s="76">
        <v>1311</v>
      </c>
      <c r="C60" s="71">
        <v>90</v>
      </c>
      <c r="D60" s="49" t="s">
        <v>167</v>
      </c>
      <c r="E60" s="72">
        <v>1</v>
      </c>
      <c r="F60" s="65"/>
      <c r="G60" s="49" t="s">
        <v>167</v>
      </c>
      <c r="H60" s="72">
        <v>1</v>
      </c>
    </row>
    <row r="61" spans="1:8" ht="15.75" customHeight="1" x14ac:dyDescent="0.25">
      <c r="A61" s="5">
        <v>56</v>
      </c>
      <c r="B61" s="76">
        <v>1311</v>
      </c>
      <c r="C61" s="71">
        <v>90</v>
      </c>
      <c r="D61" s="49" t="s">
        <v>168</v>
      </c>
      <c r="E61" s="72">
        <v>1</v>
      </c>
      <c r="F61" s="65"/>
      <c r="G61" s="49" t="s">
        <v>168</v>
      </c>
      <c r="H61" s="72">
        <v>1</v>
      </c>
    </row>
    <row r="62" spans="1:8" ht="15.75" customHeight="1" x14ac:dyDescent="0.25">
      <c r="A62" s="5">
        <v>57</v>
      </c>
      <c r="B62" s="76">
        <v>1311</v>
      </c>
      <c r="C62" s="71">
        <v>90</v>
      </c>
      <c r="D62" s="49" t="s">
        <v>194</v>
      </c>
      <c r="E62" s="72">
        <v>1</v>
      </c>
      <c r="F62" s="65"/>
      <c r="G62" s="49" t="s">
        <v>194</v>
      </c>
      <c r="H62" s="72">
        <v>1</v>
      </c>
    </row>
    <row r="63" spans="1:8" ht="15.75" customHeight="1" x14ac:dyDescent="0.25">
      <c r="A63" s="5">
        <v>58</v>
      </c>
      <c r="B63" s="76">
        <v>1311</v>
      </c>
      <c r="C63" s="71">
        <v>90</v>
      </c>
      <c r="D63" s="49" t="s">
        <v>170</v>
      </c>
      <c r="E63" s="72">
        <v>1</v>
      </c>
      <c r="F63" s="65"/>
      <c r="G63" s="49" t="s">
        <v>170</v>
      </c>
      <c r="H63" s="72">
        <v>1</v>
      </c>
    </row>
    <row r="64" spans="1:8" ht="15.75" customHeight="1" x14ac:dyDescent="0.25">
      <c r="A64" s="5">
        <v>59</v>
      </c>
      <c r="B64" s="76">
        <v>1311</v>
      </c>
      <c r="C64" s="71">
        <v>91</v>
      </c>
      <c r="D64" s="49" t="s">
        <v>195</v>
      </c>
      <c r="E64" s="72">
        <v>1</v>
      </c>
      <c r="F64" s="65"/>
      <c r="G64" s="49" t="s">
        <v>195</v>
      </c>
      <c r="H64" s="72">
        <v>1</v>
      </c>
    </row>
    <row r="65" spans="1:8" ht="15.75" customHeight="1" x14ac:dyDescent="0.25">
      <c r="A65" s="5">
        <v>60</v>
      </c>
      <c r="B65" s="76">
        <v>1311</v>
      </c>
      <c r="C65" s="71">
        <v>91</v>
      </c>
      <c r="D65" s="49" t="s">
        <v>196</v>
      </c>
      <c r="E65" s="72">
        <v>1</v>
      </c>
      <c r="F65" s="65"/>
      <c r="G65" s="49" t="s">
        <v>196</v>
      </c>
      <c r="H65" s="72">
        <v>1</v>
      </c>
    </row>
    <row r="66" spans="1:8" ht="15.75" customHeight="1" thickBot="1" x14ac:dyDescent="0.3">
      <c r="A66" s="5">
        <v>61</v>
      </c>
      <c r="B66" s="78">
        <v>1311</v>
      </c>
      <c r="C66" s="84">
        <v>93</v>
      </c>
      <c r="D66" s="60" t="s">
        <v>155</v>
      </c>
      <c r="E66" s="73">
        <v>1</v>
      </c>
      <c r="F66" s="66"/>
      <c r="G66" s="60" t="s">
        <v>155</v>
      </c>
      <c r="H66" s="73">
        <v>1</v>
      </c>
    </row>
    <row r="67" spans="1:8" ht="13.5" thickBot="1" x14ac:dyDescent="0.35">
      <c r="B67" s="104">
        <v>1311</v>
      </c>
      <c r="C67" s="105"/>
      <c r="D67" s="105" t="s">
        <v>488</v>
      </c>
      <c r="E67" s="105">
        <f>SUM(E6,E9,E14,E16,E20,E23,E51,E55,E58)</f>
        <v>52</v>
      </c>
      <c r="F67" s="105"/>
      <c r="G67" s="105" t="s">
        <v>515</v>
      </c>
      <c r="H67" s="106">
        <f>SUM(H6,H9,H14,H16,H20,H23,H51,H55,H58)</f>
        <v>52</v>
      </c>
    </row>
    <row r="68" spans="1:8" x14ac:dyDescent="0.25">
      <c r="F68" s="9"/>
      <c r="H68" s="27"/>
    </row>
    <row r="69" spans="1:8" x14ac:dyDescent="0.25">
      <c r="F69" s="3"/>
    </row>
    <row r="70" spans="1:8" x14ac:dyDescent="0.25">
      <c r="F70" s="3"/>
    </row>
    <row r="71" spans="1:8" x14ac:dyDescent="0.25">
      <c r="F71" s="3"/>
    </row>
    <row r="72" spans="1:8" x14ac:dyDescent="0.25">
      <c r="F72" s="3"/>
    </row>
    <row r="73" spans="1:8" x14ac:dyDescent="0.25">
      <c r="F73" s="3"/>
    </row>
    <row r="74" spans="1:8" x14ac:dyDescent="0.25">
      <c r="F74" s="3"/>
    </row>
    <row r="75" spans="1:8" x14ac:dyDescent="0.25">
      <c r="F75" s="3"/>
    </row>
    <row r="76" spans="1:8" x14ac:dyDescent="0.25">
      <c r="F76" s="3"/>
    </row>
    <row r="77" spans="1:8" x14ac:dyDescent="0.25">
      <c r="F77" s="3"/>
    </row>
    <row r="78" spans="1:8" x14ac:dyDescent="0.25">
      <c r="F78" s="3"/>
    </row>
    <row r="79" spans="1:8" x14ac:dyDescent="0.25">
      <c r="F79" s="3"/>
    </row>
    <row r="80" spans="1:8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1"/>
  <sheetViews>
    <sheetView showGridLines="0" zoomScaleNormal="100" workbookViewId="0">
      <pane xSplit="3" ySplit="5" topLeftCell="E234" activePane="bottomRight" state="frozen"/>
      <selection pane="topRight" activeCell="D1" sqref="D1"/>
      <selection pane="bottomLeft" activeCell="A6" sqref="A6"/>
      <selection pane="bottomRight" activeCell="I242" sqref="I242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93.36328125" style="1" bestFit="1" customWidth="1"/>
    <col min="5" max="5" width="8" style="1" customWidth="1"/>
    <col min="6" max="6" width="19.36328125" style="1" bestFit="1" customWidth="1"/>
    <col min="7" max="7" width="4.08984375" style="2" customWidth="1"/>
    <col min="8" max="8" width="77" style="1" customWidth="1"/>
    <col min="9" max="9" width="8.36328125" style="1" customWidth="1"/>
    <col min="10" max="10" width="19.36328125" style="1" bestFit="1" customWidth="1"/>
    <col min="11" max="16384" width="9.08984375" style="27"/>
  </cols>
  <sheetData>
    <row r="1" spans="1:10" ht="20" x14ac:dyDescent="0.4">
      <c r="A1" s="41" t="s">
        <v>473</v>
      </c>
      <c r="G1" s="9"/>
    </row>
    <row r="2" spans="1:10" ht="15.5" x14ac:dyDescent="0.35">
      <c r="A2" s="27"/>
      <c r="B2" s="27"/>
      <c r="E2" s="33" t="s">
        <v>343</v>
      </c>
      <c r="F2" s="33"/>
      <c r="G2" s="9"/>
    </row>
    <row r="3" spans="1:10" ht="14.5" thickBot="1" x14ac:dyDescent="0.35">
      <c r="A3" s="31"/>
      <c r="B3" s="27"/>
      <c r="C3" s="3"/>
      <c r="D3" s="30"/>
      <c r="E3" s="30"/>
      <c r="F3" s="30"/>
      <c r="G3" s="3"/>
      <c r="H3" s="30"/>
      <c r="I3" s="30"/>
      <c r="J3" s="30"/>
    </row>
    <row r="4" spans="1:10" ht="16" thickBot="1" x14ac:dyDescent="0.4">
      <c r="A4" s="34"/>
      <c r="B4" s="35"/>
      <c r="C4" s="35"/>
      <c r="D4" s="48">
        <v>2019</v>
      </c>
      <c r="E4" s="37"/>
      <c r="F4" s="37"/>
      <c r="G4" s="44"/>
      <c r="H4" s="48">
        <v>2020</v>
      </c>
      <c r="I4" s="36"/>
      <c r="J4" s="36"/>
    </row>
    <row r="5" spans="1:10" ht="27" thickBot="1" x14ac:dyDescent="0.4">
      <c r="A5" s="79"/>
      <c r="B5" s="40" t="s">
        <v>1</v>
      </c>
      <c r="C5" s="45" t="s">
        <v>21</v>
      </c>
      <c r="D5" s="39" t="s">
        <v>0</v>
      </c>
      <c r="E5" s="29" t="s">
        <v>20</v>
      </c>
      <c r="F5" s="102" t="s">
        <v>366</v>
      </c>
      <c r="G5" s="44"/>
      <c r="H5" s="43" t="s">
        <v>0</v>
      </c>
      <c r="I5" s="32" t="s">
        <v>20</v>
      </c>
      <c r="J5" s="103" t="s">
        <v>366</v>
      </c>
    </row>
    <row r="6" spans="1:10" ht="18" customHeight="1" x14ac:dyDescent="0.3">
      <c r="A6" s="53">
        <v>1</v>
      </c>
      <c r="B6" s="75"/>
      <c r="C6" s="55" t="s">
        <v>306</v>
      </c>
      <c r="D6" s="42" t="s">
        <v>485</v>
      </c>
      <c r="E6" s="42">
        <f>SUM(E7:E26)</f>
        <v>20</v>
      </c>
      <c r="F6" s="42"/>
      <c r="G6" s="64"/>
      <c r="H6" s="42" t="s">
        <v>485</v>
      </c>
      <c r="I6" s="42">
        <f>SUM(I7:I26)</f>
        <v>20</v>
      </c>
      <c r="J6" s="42"/>
    </row>
    <row r="7" spans="1:10" ht="15.75" customHeight="1" x14ac:dyDescent="0.25">
      <c r="A7" s="5">
        <v>2</v>
      </c>
      <c r="B7" s="76">
        <v>1313</v>
      </c>
      <c r="C7" s="24">
        <v>37</v>
      </c>
      <c r="D7" s="49" t="s">
        <v>303</v>
      </c>
      <c r="E7" s="72">
        <v>1</v>
      </c>
      <c r="F7" s="72" t="s">
        <v>376</v>
      </c>
      <c r="G7" s="65"/>
      <c r="H7" s="49" t="s">
        <v>303</v>
      </c>
      <c r="I7" s="72">
        <v>1</v>
      </c>
      <c r="J7" s="72" t="s">
        <v>376</v>
      </c>
    </row>
    <row r="8" spans="1:10" ht="15.75" customHeight="1" x14ac:dyDescent="0.25">
      <c r="A8" s="5">
        <v>3</v>
      </c>
      <c r="B8" s="76">
        <v>1313</v>
      </c>
      <c r="C8" s="24">
        <v>37</v>
      </c>
      <c r="D8" s="49" t="s">
        <v>304</v>
      </c>
      <c r="E8" s="72">
        <v>1</v>
      </c>
      <c r="F8" s="72" t="s">
        <v>376</v>
      </c>
      <c r="G8" s="65"/>
      <c r="H8" s="49" t="s">
        <v>304</v>
      </c>
      <c r="I8" s="72">
        <v>1</v>
      </c>
      <c r="J8" s="72" t="s">
        <v>376</v>
      </c>
    </row>
    <row r="9" spans="1:10" ht="15.75" customHeight="1" x14ac:dyDescent="0.25">
      <c r="A9" s="5">
        <v>4</v>
      </c>
      <c r="B9" s="76">
        <v>1313</v>
      </c>
      <c r="C9" s="24">
        <v>37</v>
      </c>
      <c r="D9" s="49" t="s">
        <v>305</v>
      </c>
      <c r="E9" s="72">
        <v>1</v>
      </c>
      <c r="F9" s="72" t="s">
        <v>376</v>
      </c>
      <c r="G9" s="65"/>
      <c r="H9" s="49" t="s">
        <v>305</v>
      </c>
      <c r="I9" s="72">
        <v>1</v>
      </c>
      <c r="J9" s="72" t="s">
        <v>376</v>
      </c>
    </row>
    <row r="10" spans="1:10" ht="15.75" customHeight="1" x14ac:dyDescent="0.25">
      <c r="A10" s="5">
        <v>5</v>
      </c>
      <c r="B10" s="76">
        <v>1313</v>
      </c>
      <c r="C10" s="24">
        <v>37</v>
      </c>
      <c r="D10" s="49" t="s">
        <v>367</v>
      </c>
      <c r="E10" s="72">
        <v>1</v>
      </c>
      <c r="F10" s="72" t="s">
        <v>376</v>
      </c>
      <c r="G10" s="65"/>
      <c r="H10" s="49" t="s">
        <v>367</v>
      </c>
      <c r="I10" s="72">
        <v>1</v>
      </c>
      <c r="J10" s="72" t="s">
        <v>376</v>
      </c>
    </row>
    <row r="11" spans="1:10" ht="15.75" customHeight="1" x14ac:dyDescent="0.25">
      <c r="A11" s="5">
        <v>6</v>
      </c>
      <c r="B11" s="76">
        <v>1313</v>
      </c>
      <c r="C11" s="24">
        <v>37</v>
      </c>
      <c r="D11" s="49" t="s">
        <v>368</v>
      </c>
      <c r="E11" s="72">
        <v>1</v>
      </c>
      <c r="F11" s="72" t="s">
        <v>376</v>
      </c>
      <c r="G11" s="65"/>
      <c r="H11" s="49" t="s">
        <v>368</v>
      </c>
      <c r="I11" s="72">
        <v>1</v>
      </c>
      <c r="J11" s="72" t="s">
        <v>376</v>
      </c>
    </row>
    <row r="12" spans="1:10" ht="15.75" customHeight="1" x14ac:dyDescent="0.25">
      <c r="A12" s="5">
        <v>7</v>
      </c>
      <c r="B12" s="76">
        <v>1313</v>
      </c>
      <c r="C12" s="24">
        <v>37</v>
      </c>
      <c r="D12" s="49" t="s">
        <v>369</v>
      </c>
      <c r="E12" s="72">
        <v>1</v>
      </c>
      <c r="F12" s="72" t="s">
        <v>376</v>
      </c>
      <c r="G12" s="65"/>
      <c r="H12" s="49" t="s">
        <v>369</v>
      </c>
      <c r="I12" s="72">
        <v>1</v>
      </c>
      <c r="J12" s="72" t="s">
        <v>376</v>
      </c>
    </row>
    <row r="13" spans="1:10" ht="15.75" customHeight="1" x14ac:dyDescent="0.25">
      <c r="A13" s="5">
        <v>8</v>
      </c>
      <c r="B13" s="76">
        <v>1313</v>
      </c>
      <c r="C13" s="24">
        <v>37</v>
      </c>
      <c r="D13" s="49" t="s">
        <v>370</v>
      </c>
      <c r="E13" s="72">
        <v>1</v>
      </c>
      <c r="F13" s="72" t="s">
        <v>376</v>
      </c>
      <c r="G13" s="65"/>
      <c r="H13" s="49" t="s">
        <v>370</v>
      </c>
      <c r="I13" s="72">
        <v>1</v>
      </c>
      <c r="J13" s="72" t="s">
        <v>376</v>
      </c>
    </row>
    <row r="14" spans="1:10" ht="15.75" customHeight="1" x14ac:dyDescent="0.25">
      <c r="A14" s="5">
        <v>9</v>
      </c>
      <c r="B14" s="76">
        <v>1313</v>
      </c>
      <c r="C14" s="24">
        <v>37</v>
      </c>
      <c r="D14" s="49" t="s">
        <v>371</v>
      </c>
      <c r="E14" s="72">
        <v>1</v>
      </c>
      <c r="F14" s="72" t="s">
        <v>376</v>
      </c>
      <c r="G14" s="65"/>
      <c r="H14" s="49" t="s">
        <v>371</v>
      </c>
      <c r="I14" s="72">
        <v>1</v>
      </c>
      <c r="J14" s="72" t="s">
        <v>376</v>
      </c>
    </row>
    <row r="15" spans="1:10" ht="15.75" customHeight="1" x14ac:dyDescent="0.25">
      <c r="A15" s="5">
        <v>10</v>
      </c>
      <c r="B15" s="76">
        <v>1313</v>
      </c>
      <c r="C15" s="24">
        <v>37</v>
      </c>
      <c r="D15" s="49" t="s">
        <v>372</v>
      </c>
      <c r="E15" s="72">
        <v>1</v>
      </c>
      <c r="F15" s="72" t="s">
        <v>376</v>
      </c>
      <c r="G15" s="65"/>
      <c r="H15" s="49" t="s">
        <v>372</v>
      </c>
      <c r="I15" s="72">
        <v>1</v>
      </c>
      <c r="J15" s="72" t="s">
        <v>376</v>
      </c>
    </row>
    <row r="16" spans="1:10" ht="15.75" customHeight="1" x14ac:dyDescent="0.25">
      <c r="A16" s="5">
        <v>11</v>
      </c>
      <c r="B16" s="76">
        <v>1313</v>
      </c>
      <c r="C16" s="24">
        <v>37</v>
      </c>
      <c r="D16" s="49" t="s">
        <v>373</v>
      </c>
      <c r="E16" s="72">
        <v>1</v>
      </c>
      <c r="F16" s="72" t="s">
        <v>376</v>
      </c>
      <c r="G16" s="65"/>
      <c r="H16" s="49" t="s">
        <v>373</v>
      </c>
      <c r="I16" s="72">
        <v>1</v>
      </c>
      <c r="J16" s="72" t="s">
        <v>376</v>
      </c>
    </row>
    <row r="17" spans="1:10" ht="15.75" customHeight="1" x14ac:dyDescent="0.25">
      <c r="A17" s="5">
        <v>12</v>
      </c>
      <c r="B17" s="76">
        <v>1313</v>
      </c>
      <c r="C17" s="24">
        <v>37</v>
      </c>
      <c r="D17" s="49" t="s">
        <v>374</v>
      </c>
      <c r="E17" s="72">
        <v>1</v>
      </c>
      <c r="F17" s="72" t="s">
        <v>377</v>
      </c>
      <c r="G17" s="65"/>
      <c r="H17" s="49" t="s">
        <v>374</v>
      </c>
      <c r="I17" s="72">
        <v>1</v>
      </c>
      <c r="J17" s="72" t="s">
        <v>377</v>
      </c>
    </row>
    <row r="18" spans="1:10" ht="15.75" customHeight="1" thickBot="1" x14ac:dyDescent="0.3">
      <c r="A18" s="5">
        <v>13</v>
      </c>
      <c r="B18" s="85">
        <v>1313</v>
      </c>
      <c r="C18" s="86">
        <v>37</v>
      </c>
      <c r="D18" s="87" t="s">
        <v>375</v>
      </c>
      <c r="E18" s="88">
        <v>1</v>
      </c>
      <c r="F18" s="88" t="s">
        <v>376</v>
      </c>
      <c r="G18" s="89"/>
      <c r="H18" s="87" t="s">
        <v>375</v>
      </c>
      <c r="I18" s="88">
        <v>1</v>
      </c>
      <c r="J18" s="88" t="s">
        <v>376</v>
      </c>
    </row>
    <row r="19" spans="1:10" ht="15.75" customHeight="1" thickTop="1" x14ac:dyDescent="0.25">
      <c r="A19" s="5">
        <v>14</v>
      </c>
      <c r="B19" s="76">
        <v>1313</v>
      </c>
      <c r="C19" s="24">
        <v>38</v>
      </c>
      <c r="D19" s="49" t="s">
        <v>378</v>
      </c>
      <c r="E19" s="72">
        <v>1</v>
      </c>
      <c r="F19" s="72" t="s">
        <v>376</v>
      </c>
      <c r="G19" s="65"/>
      <c r="H19" s="49" t="s">
        <v>378</v>
      </c>
      <c r="I19" s="72">
        <v>1</v>
      </c>
      <c r="J19" s="72" t="s">
        <v>376</v>
      </c>
    </row>
    <row r="20" spans="1:10" ht="15.75" customHeight="1" x14ac:dyDescent="0.25">
      <c r="A20" s="5">
        <v>15</v>
      </c>
      <c r="B20" s="76">
        <v>1313</v>
      </c>
      <c r="C20" s="24">
        <v>38</v>
      </c>
      <c r="D20" s="49" t="s">
        <v>379</v>
      </c>
      <c r="E20" s="72">
        <v>1</v>
      </c>
      <c r="F20" s="72" t="s">
        <v>376</v>
      </c>
      <c r="G20" s="65"/>
      <c r="H20" s="49" t="s">
        <v>379</v>
      </c>
      <c r="I20" s="72">
        <v>1</v>
      </c>
      <c r="J20" s="72" t="s">
        <v>376</v>
      </c>
    </row>
    <row r="21" spans="1:10" ht="15.75" customHeight="1" x14ac:dyDescent="0.25">
      <c r="A21" s="5">
        <v>16</v>
      </c>
      <c r="B21" s="76">
        <v>1313</v>
      </c>
      <c r="C21" s="24">
        <v>38</v>
      </c>
      <c r="D21" s="49" t="s">
        <v>380</v>
      </c>
      <c r="E21" s="72">
        <v>1</v>
      </c>
      <c r="F21" s="72" t="s">
        <v>377</v>
      </c>
      <c r="G21" s="65"/>
      <c r="H21" s="49" t="s">
        <v>380</v>
      </c>
      <c r="I21" s="72">
        <v>1</v>
      </c>
      <c r="J21" s="72" t="s">
        <v>377</v>
      </c>
    </row>
    <row r="22" spans="1:10" ht="15.75" customHeight="1" x14ac:dyDescent="0.25">
      <c r="A22" s="5">
        <v>17</v>
      </c>
      <c r="B22" s="76">
        <v>1313</v>
      </c>
      <c r="C22" s="24">
        <v>38</v>
      </c>
      <c r="D22" s="49" t="s">
        <v>381</v>
      </c>
      <c r="E22" s="72">
        <v>1</v>
      </c>
      <c r="F22" s="72" t="s">
        <v>376</v>
      </c>
      <c r="G22" s="65"/>
      <c r="H22" s="49" t="s">
        <v>381</v>
      </c>
      <c r="I22" s="72">
        <v>1</v>
      </c>
      <c r="J22" s="72" t="s">
        <v>376</v>
      </c>
    </row>
    <row r="23" spans="1:10" ht="15.75" customHeight="1" x14ac:dyDescent="0.25">
      <c r="A23" s="5">
        <v>18</v>
      </c>
      <c r="B23" s="76">
        <v>1313</v>
      </c>
      <c r="C23" s="24">
        <v>38</v>
      </c>
      <c r="D23" s="49" t="s">
        <v>382</v>
      </c>
      <c r="E23" s="72">
        <v>1</v>
      </c>
      <c r="F23" s="72" t="s">
        <v>376</v>
      </c>
      <c r="G23" s="65"/>
      <c r="H23" s="49" t="s">
        <v>382</v>
      </c>
      <c r="I23" s="72">
        <v>1</v>
      </c>
      <c r="J23" s="72" t="s">
        <v>376</v>
      </c>
    </row>
    <row r="24" spans="1:10" ht="15.75" customHeight="1" x14ac:dyDescent="0.25">
      <c r="A24" s="5">
        <v>19</v>
      </c>
      <c r="B24" s="76">
        <v>1313</v>
      </c>
      <c r="C24" s="24">
        <v>38</v>
      </c>
      <c r="D24" s="49" t="s">
        <v>383</v>
      </c>
      <c r="E24" s="72">
        <v>1</v>
      </c>
      <c r="F24" s="72" t="s">
        <v>377</v>
      </c>
      <c r="G24" s="65"/>
      <c r="H24" s="49" t="s">
        <v>383</v>
      </c>
      <c r="I24" s="72">
        <v>1</v>
      </c>
      <c r="J24" s="72" t="s">
        <v>377</v>
      </c>
    </row>
    <row r="25" spans="1:10" ht="15.75" customHeight="1" x14ac:dyDescent="0.25">
      <c r="A25" s="5">
        <v>20</v>
      </c>
      <c r="B25" s="76">
        <v>1313</v>
      </c>
      <c r="C25" s="24">
        <v>38</v>
      </c>
      <c r="D25" s="49" t="s">
        <v>384</v>
      </c>
      <c r="E25" s="72">
        <v>1</v>
      </c>
      <c r="F25" s="72" t="s">
        <v>376</v>
      </c>
      <c r="G25" s="65"/>
      <c r="H25" s="49" t="s">
        <v>384</v>
      </c>
      <c r="I25" s="72">
        <v>1</v>
      </c>
      <c r="J25" s="72" t="s">
        <v>376</v>
      </c>
    </row>
    <row r="26" spans="1:10" ht="15.75" customHeight="1" thickBot="1" x14ac:dyDescent="0.3">
      <c r="A26" s="5">
        <v>21</v>
      </c>
      <c r="B26" s="76">
        <v>1313</v>
      </c>
      <c r="C26" s="24">
        <v>38</v>
      </c>
      <c r="D26" s="49" t="s">
        <v>385</v>
      </c>
      <c r="E26" s="72">
        <v>1</v>
      </c>
      <c r="F26" s="72" t="s">
        <v>376</v>
      </c>
      <c r="G26" s="65"/>
      <c r="H26" s="49" t="s">
        <v>385</v>
      </c>
      <c r="I26" s="72">
        <v>1</v>
      </c>
      <c r="J26" s="72" t="s">
        <v>376</v>
      </c>
    </row>
    <row r="27" spans="1:10" ht="18" customHeight="1" x14ac:dyDescent="0.3">
      <c r="A27" s="5">
        <v>22</v>
      </c>
      <c r="B27" s="75"/>
      <c r="C27" s="55" t="s">
        <v>79</v>
      </c>
      <c r="D27" s="42" t="s">
        <v>510</v>
      </c>
      <c r="E27" s="42">
        <f>E28</f>
        <v>0</v>
      </c>
      <c r="F27" s="42"/>
      <c r="G27" s="64"/>
      <c r="H27" s="42" t="s">
        <v>510</v>
      </c>
      <c r="I27" s="42">
        <f>I28</f>
        <v>1</v>
      </c>
      <c r="J27" s="42"/>
    </row>
    <row r="28" spans="1:10" ht="15.75" customHeight="1" thickBot="1" x14ac:dyDescent="0.3">
      <c r="A28" s="5">
        <v>23</v>
      </c>
      <c r="B28" s="76">
        <v>1313</v>
      </c>
      <c r="C28" s="71">
        <v>49</v>
      </c>
      <c r="D28" s="49" t="s">
        <v>511</v>
      </c>
      <c r="E28" s="72">
        <v>0</v>
      </c>
      <c r="F28" s="72" t="s">
        <v>376</v>
      </c>
      <c r="G28" s="65"/>
      <c r="H28" s="49" t="s">
        <v>511</v>
      </c>
      <c r="I28" s="72">
        <v>1</v>
      </c>
      <c r="J28" s="72" t="s">
        <v>376</v>
      </c>
    </row>
    <row r="29" spans="1:10" ht="18" customHeight="1" x14ac:dyDescent="0.3">
      <c r="A29" s="5">
        <v>24</v>
      </c>
      <c r="B29" s="75"/>
      <c r="C29" s="55" t="s">
        <v>17</v>
      </c>
      <c r="D29" s="42" t="s">
        <v>16</v>
      </c>
      <c r="E29" s="42">
        <f>SUM(E30:E170)</f>
        <v>141</v>
      </c>
      <c r="F29" s="42"/>
      <c r="G29" s="64"/>
      <c r="H29" s="56" t="s">
        <v>16</v>
      </c>
      <c r="I29" s="42">
        <f>SUM(I30:I170)</f>
        <v>141</v>
      </c>
      <c r="J29" s="42"/>
    </row>
    <row r="30" spans="1:10" ht="15.75" customHeight="1" x14ac:dyDescent="0.25">
      <c r="A30" s="5">
        <v>25</v>
      </c>
      <c r="B30" s="76">
        <v>1313</v>
      </c>
      <c r="C30" s="24">
        <v>84.1</v>
      </c>
      <c r="D30" s="49" t="s">
        <v>197</v>
      </c>
      <c r="E30" s="72">
        <v>1</v>
      </c>
      <c r="F30" s="72" t="s">
        <v>376</v>
      </c>
      <c r="G30" s="65"/>
      <c r="H30" s="49" t="s">
        <v>197</v>
      </c>
      <c r="I30" s="72">
        <v>1</v>
      </c>
      <c r="J30" s="72" t="s">
        <v>376</v>
      </c>
    </row>
    <row r="31" spans="1:10" ht="15.75" customHeight="1" x14ac:dyDescent="0.25">
      <c r="A31" s="5">
        <v>26</v>
      </c>
      <c r="B31" s="76">
        <v>1313</v>
      </c>
      <c r="C31" s="24">
        <v>84.1</v>
      </c>
      <c r="D31" s="49" t="s">
        <v>198</v>
      </c>
      <c r="E31" s="72">
        <v>1</v>
      </c>
      <c r="F31" s="72" t="s">
        <v>376</v>
      </c>
      <c r="G31" s="65"/>
      <c r="H31" s="49" t="s">
        <v>198</v>
      </c>
      <c r="I31" s="72">
        <v>1</v>
      </c>
      <c r="J31" s="72" t="s">
        <v>376</v>
      </c>
    </row>
    <row r="32" spans="1:10" ht="15.75" customHeight="1" x14ac:dyDescent="0.25">
      <c r="A32" s="5">
        <v>27</v>
      </c>
      <c r="B32" s="76">
        <v>1313</v>
      </c>
      <c r="C32" s="24">
        <v>84.1</v>
      </c>
      <c r="D32" s="49" t="s">
        <v>199</v>
      </c>
      <c r="E32" s="72">
        <v>1</v>
      </c>
      <c r="F32" s="72" t="s">
        <v>376</v>
      </c>
      <c r="G32" s="65"/>
      <c r="H32" s="49" t="s">
        <v>199</v>
      </c>
      <c r="I32" s="72">
        <v>1</v>
      </c>
      <c r="J32" s="72" t="s">
        <v>376</v>
      </c>
    </row>
    <row r="33" spans="1:10" ht="15.75" customHeight="1" x14ac:dyDescent="0.25">
      <c r="A33" s="5">
        <v>28</v>
      </c>
      <c r="B33" s="76">
        <v>1313</v>
      </c>
      <c r="C33" s="24">
        <v>84.1</v>
      </c>
      <c r="D33" s="49" t="s">
        <v>200</v>
      </c>
      <c r="E33" s="72">
        <v>1</v>
      </c>
      <c r="F33" s="72" t="s">
        <v>376</v>
      </c>
      <c r="G33" s="65"/>
      <c r="H33" s="49" t="s">
        <v>200</v>
      </c>
      <c r="I33" s="72">
        <v>1</v>
      </c>
      <c r="J33" s="72" t="s">
        <v>376</v>
      </c>
    </row>
    <row r="34" spans="1:10" ht="15.75" customHeight="1" x14ac:dyDescent="0.25">
      <c r="A34" s="5">
        <v>29</v>
      </c>
      <c r="B34" s="76">
        <v>1313</v>
      </c>
      <c r="C34" s="24">
        <v>84.1</v>
      </c>
      <c r="D34" s="49" t="s">
        <v>201</v>
      </c>
      <c r="E34" s="72">
        <v>1</v>
      </c>
      <c r="F34" s="72" t="s">
        <v>376</v>
      </c>
      <c r="G34" s="65"/>
      <c r="H34" s="49" t="s">
        <v>201</v>
      </c>
      <c r="I34" s="72">
        <v>1</v>
      </c>
      <c r="J34" s="72" t="s">
        <v>376</v>
      </c>
    </row>
    <row r="35" spans="1:10" ht="15.75" customHeight="1" x14ac:dyDescent="0.25">
      <c r="A35" s="5">
        <v>30</v>
      </c>
      <c r="B35" s="76">
        <v>1313</v>
      </c>
      <c r="C35" s="24">
        <v>84.1</v>
      </c>
      <c r="D35" s="49" t="s">
        <v>202</v>
      </c>
      <c r="E35" s="72">
        <v>1</v>
      </c>
      <c r="F35" s="72" t="s">
        <v>376</v>
      </c>
      <c r="G35" s="65"/>
      <c r="H35" s="49" t="s">
        <v>202</v>
      </c>
      <c r="I35" s="72">
        <v>1</v>
      </c>
      <c r="J35" s="72" t="s">
        <v>376</v>
      </c>
    </row>
    <row r="36" spans="1:10" ht="15.75" customHeight="1" x14ac:dyDescent="0.25">
      <c r="A36" s="5">
        <v>31</v>
      </c>
      <c r="B36" s="76">
        <v>1313</v>
      </c>
      <c r="C36" s="24">
        <v>84.1</v>
      </c>
      <c r="D36" s="49" t="s">
        <v>203</v>
      </c>
      <c r="E36" s="72">
        <v>1</v>
      </c>
      <c r="F36" s="72" t="s">
        <v>376</v>
      </c>
      <c r="G36" s="65"/>
      <c r="H36" s="49" t="s">
        <v>203</v>
      </c>
      <c r="I36" s="72">
        <v>1</v>
      </c>
      <c r="J36" s="72" t="s">
        <v>376</v>
      </c>
    </row>
    <row r="37" spans="1:10" ht="15.75" customHeight="1" x14ac:dyDescent="0.25">
      <c r="A37" s="5">
        <v>32</v>
      </c>
      <c r="B37" s="76">
        <v>1313</v>
      </c>
      <c r="C37" s="24">
        <v>84.1</v>
      </c>
      <c r="D37" s="49" t="s">
        <v>204</v>
      </c>
      <c r="E37" s="72">
        <v>1</v>
      </c>
      <c r="F37" s="72" t="s">
        <v>376</v>
      </c>
      <c r="G37" s="65"/>
      <c r="H37" s="49" t="s">
        <v>204</v>
      </c>
      <c r="I37" s="72">
        <v>1</v>
      </c>
      <c r="J37" s="72" t="s">
        <v>376</v>
      </c>
    </row>
    <row r="38" spans="1:10" ht="15.75" customHeight="1" x14ac:dyDescent="0.25">
      <c r="A38" s="5">
        <v>33</v>
      </c>
      <c r="B38" s="76">
        <v>1313</v>
      </c>
      <c r="C38" s="24">
        <v>84.1</v>
      </c>
      <c r="D38" s="49" t="s">
        <v>205</v>
      </c>
      <c r="E38" s="72">
        <v>1</v>
      </c>
      <c r="F38" s="72" t="s">
        <v>376</v>
      </c>
      <c r="G38" s="65"/>
      <c r="H38" s="49" t="s">
        <v>205</v>
      </c>
      <c r="I38" s="72">
        <v>1</v>
      </c>
      <c r="J38" s="72" t="s">
        <v>376</v>
      </c>
    </row>
    <row r="39" spans="1:10" ht="15.75" customHeight="1" x14ac:dyDescent="0.25">
      <c r="A39" s="5">
        <v>34</v>
      </c>
      <c r="B39" s="76">
        <v>1313</v>
      </c>
      <c r="C39" s="24">
        <v>84.1</v>
      </c>
      <c r="D39" s="49" t="s">
        <v>206</v>
      </c>
      <c r="E39" s="72">
        <v>1</v>
      </c>
      <c r="F39" s="72" t="s">
        <v>376</v>
      </c>
      <c r="G39" s="65"/>
      <c r="H39" s="49" t="s">
        <v>206</v>
      </c>
      <c r="I39" s="72">
        <v>1</v>
      </c>
      <c r="J39" s="72" t="s">
        <v>376</v>
      </c>
    </row>
    <row r="40" spans="1:10" ht="15.75" customHeight="1" x14ac:dyDescent="0.25">
      <c r="A40" s="5">
        <v>35</v>
      </c>
      <c r="B40" s="76">
        <v>1313</v>
      </c>
      <c r="C40" s="24">
        <v>84.1</v>
      </c>
      <c r="D40" s="49" t="s">
        <v>208</v>
      </c>
      <c r="E40" s="72">
        <v>1</v>
      </c>
      <c r="F40" s="72" t="s">
        <v>376</v>
      </c>
      <c r="G40" s="65"/>
      <c r="H40" s="49" t="s">
        <v>208</v>
      </c>
      <c r="I40" s="72">
        <v>1</v>
      </c>
      <c r="J40" s="72" t="s">
        <v>376</v>
      </c>
    </row>
    <row r="41" spans="1:10" ht="15.75" customHeight="1" x14ac:dyDescent="0.25">
      <c r="A41" s="5">
        <v>36</v>
      </c>
      <c r="B41" s="76">
        <v>1313</v>
      </c>
      <c r="C41" s="24">
        <v>84.1</v>
      </c>
      <c r="D41" s="49" t="s">
        <v>209</v>
      </c>
      <c r="E41" s="72">
        <v>1</v>
      </c>
      <c r="F41" s="72" t="s">
        <v>376</v>
      </c>
      <c r="G41" s="65"/>
      <c r="H41" s="49" t="s">
        <v>209</v>
      </c>
      <c r="I41" s="72">
        <v>1</v>
      </c>
      <c r="J41" s="72" t="s">
        <v>376</v>
      </c>
    </row>
    <row r="42" spans="1:10" ht="15.75" customHeight="1" x14ac:dyDescent="0.25">
      <c r="A42" s="5">
        <v>37</v>
      </c>
      <c r="B42" s="76">
        <v>1313</v>
      </c>
      <c r="C42" s="24">
        <v>84.1</v>
      </c>
      <c r="D42" s="49" t="s">
        <v>210</v>
      </c>
      <c r="E42" s="72">
        <v>1</v>
      </c>
      <c r="F42" s="72" t="s">
        <v>376</v>
      </c>
      <c r="G42" s="65"/>
      <c r="H42" s="49" t="s">
        <v>210</v>
      </c>
      <c r="I42" s="72">
        <v>1</v>
      </c>
      <c r="J42" s="72" t="s">
        <v>376</v>
      </c>
    </row>
    <row r="43" spans="1:10" ht="15.75" customHeight="1" x14ac:dyDescent="0.25">
      <c r="A43" s="5">
        <v>38</v>
      </c>
      <c r="B43" s="76">
        <v>1313</v>
      </c>
      <c r="C43" s="24">
        <v>84.1</v>
      </c>
      <c r="D43" s="49" t="s">
        <v>211</v>
      </c>
      <c r="E43" s="72">
        <v>1</v>
      </c>
      <c r="F43" s="72" t="s">
        <v>376</v>
      </c>
      <c r="G43" s="65"/>
      <c r="H43" s="49" t="s">
        <v>211</v>
      </c>
      <c r="I43" s="72">
        <v>1</v>
      </c>
      <c r="J43" s="72" t="s">
        <v>376</v>
      </c>
    </row>
    <row r="44" spans="1:10" ht="15.75" customHeight="1" x14ac:dyDescent="0.25">
      <c r="A44" s="5">
        <v>39</v>
      </c>
      <c r="B44" s="76">
        <v>1313</v>
      </c>
      <c r="C44" s="24">
        <v>84.1</v>
      </c>
      <c r="D44" s="49" t="s">
        <v>212</v>
      </c>
      <c r="E44" s="72">
        <v>1</v>
      </c>
      <c r="F44" s="72" t="s">
        <v>376</v>
      </c>
      <c r="G44" s="65"/>
      <c r="H44" s="49" t="s">
        <v>212</v>
      </c>
      <c r="I44" s="72">
        <v>1</v>
      </c>
      <c r="J44" s="72" t="s">
        <v>376</v>
      </c>
    </row>
    <row r="45" spans="1:10" ht="15.75" customHeight="1" x14ac:dyDescent="0.25">
      <c r="A45" s="5">
        <v>40</v>
      </c>
      <c r="B45" s="76">
        <v>1313</v>
      </c>
      <c r="C45" s="24">
        <v>84.1</v>
      </c>
      <c r="D45" s="49" t="s">
        <v>213</v>
      </c>
      <c r="E45" s="72">
        <v>1</v>
      </c>
      <c r="F45" s="72" t="s">
        <v>376</v>
      </c>
      <c r="G45" s="65"/>
      <c r="H45" s="49" t="s">
        <v>213</v>
      </c>
      <c r="I45" s="72">
        <v>1</v>
      </c>
      <c r="J45" s="72" t="s">
        <v>376</v>
      </c>
    </row>
    <row r="46" spans="1:10" ht="15.75" customHeight="1" x14ac:dyDescent="0.25">
      <c r="A46" s="5">
        <v>41</v>
      </c>
      <c r="B46" s="76">
        <v>1313</v>
      </c>
      <c r="C46" s="24">
        <v>84.1</v>
      </c>
      <c r="D46" s="49" t="s">
        <v>214</v>
      </c>
      <c r="E46" s="72">
        <v>1</v>
      </c>
      <c r="F46" s="72" t="s">
        <v>376</v>
      </c>
      <c r="G46" s="65"/>
      <c r="H46" s="49" t="s">
        <v>214</v>
      </c>
      <c r="I46" s="72">
        <v>1</v>
      </c>
      <c r="J46" s="72" t="s">
        <v>376</v>
      </c>
    </row>
    <row r="47" spans="1:10" ht="15.75" customHeight="1" x14ac:dyDescent="0.25">
      <c r="A47" s="5">
        <v>42</v>
      </c>
      <c r="B47" s="76">
        <v>1313</v>
      </c>
      <c r="C47" s="24">
        <v>84.1</v>
      </c>
      <c r="D47" s="49" t="s">
        <v>215</v>
      </c>
      <c r="E47" s="72">
        <v>1</v>
      </c>
      <c r="F47" s="72" t="s">
        <v>376</v>
      </c>
      <c r="G47" s="65"/>
      <c r="H47" s="49" t="s">
        <v>215</v>
      </c>
      <c r="I47" s="72">
        <v>1</v>
      </c>
      <c r="J47" s="72" t="s">
        <v>376</v>
      </c>
    </row>
    <row r="48" spans="1:10" ht="15.75" customHeight="1" x14ac:dyDescent="0.25">
      <c r="A48" s="5">
        <v>43</v>
      </c>
      <c r="B48" s="76">
        <v>1313</v>
      </c>
      <c r="C48" s="24">
        <v>84.1</v>
      </c>
      <c r="D48" s="49" t="s">
        <v>216</v>
      </c>
      <c r="E48" s="72">
        <v>1</v>
      </c>
      <c r="F48" s="72" t="s">
        <v>376</v>
      </c>
      <c r="G48" s="65"/>
      <c r="H48" s="49" t="s">
        <v>216</v>
      </c>
      <c r="I48" s="72">
        <v>1</v>
      </c>
      <c r="J48" s="72" t="s">
        <v>376</v>
      </c>
    </row>
    <row r="49" spans="1:10" ht="15.75" customHeight="1" x14ac:dyDescent="0.25">
      <c r="A49" s="5">
        <v>44</v>
      </c>
      <c r="B49" s="76">
        <v>1313</v>
      </c>
      <c r="C49" s="24">
        <v>84.1</v>
      </c>
      <c r="D49" s="49" t="s">
        <v>217</v>
      </c>
      <c r="E49" s="72">
        <v>1</v>
      </c>
      <c r="F49" s="72" t="s">
        <v>376</v>
      </c>
      <c r="G49" s="65"/>
      <c r="H49" s="49" t="s">
        <v>217</v>
      </c>
      <c r="I49" s="72">
        <v>1</v>
      </c>
      <c r="J49" s="72" t="s">
        <v>376</v>
      </c>
    </row>
    <row r="50" spans="1:10" ht="15.75" customHeight="1" x14ac:dyDescent="0.25">
      <c r="A50" s="5">
        <v>45</v>
      </c>
      <c r="B50" s="76">
        <v>1313</v>
      </c>
      <c r="C50" s="24">
        <v>84.1</v>
      </c>
      <c r="D50" s="49" t="s">
        <v>218</v>
      </c>
      <c r="E50" s="72">
        <v>1</v>
      </c>
      <c r="F50" s="72" t="s">
        <v>376</v>
      </c>
      <c r="G50" s="65"/>
      <c r="H50" s="49" t="s">
        <v>218</v>
      </c>
      <c r="I50" s="72">
        <v>1</v>
      </c>
      <c r="J50" s="72" t="s">
        <v>376</v>
      </c>
    </row>
    <row r="51" spans="1:10" ht="15.75" customHeight="1" x14ac:dyDescent="0.25">
      <c r="A51" s="5">
        <v>46</v>
      </c>
      <c r="B51" s="76">
        <v>1313</v>
      </c>
      <c r="C51" s="24">
        <v>84.1</v>
      </c>
      <c r="D51" s="49" t="s">
        <v>219</v>
      </c>
      <c r="E51" s="72">
        <v>1</v>
      </c>
      <c r="F51" s="72" t="s">
        <v>376</v>
      </c>
      <c r="G51" s="65"/>
      <c r="H51" s="49" t="s">
        <v>219</v>
      </c>
      <c r="I51" s="72">
        <v>1</v>
      </c>
      <c r="J51" s="72" t="s">
        <v>376</v>
      </c>
    </row>
    <row r="52" spans="1:10" ht="15.75" customHeight="1" x14ac:dyDescent="0.25">
      <c r="A52" s="5">
        <v>47</v>
      </c>
      <c r="B52" s="76">
        <v>1313</v>
      </c>
      <c r="C52" s="24">
        <v>84.1</v>
      </c>
      <c r="D52" s="49" t="s">
        <v>220</v>
      </c>
      <c r="E52" s="72">
        <v>1</v>
      </c>
      <c r="F52" s="72" t="s">
        <v>376</v>
      </c>
      <c r="G52" s="65"/>
      <c r="H52" s="49" t="s">
        <v>220</v>
      </c>
      <c r="I52" s="72">
        <v>1</v>
      </c>
      <c r="J52" s="72" t="s">
        <v>376</v>
      </c>
    </row>
    <row r="53" spans="1:10" ht="15.75" customHeight="1" x14ac:dyDescent="0.25">
      <c r="A53" s="5">
        <v>48</v>
      </c>
      <c r="B53" s="76">
        <v>1313</v>
      </c>
      <c r="C53" s="24">
        <v>84.1</v>
      </c>
      <c r="D53" s="49" t="s">
        <v>221</v>
      </c>
      <c r="E53" s="72">
        <v>1</v>
      </c>
      <c r="F53" s="72" t="s">
        <v>376</v>
      </c>
      <c r="G53" s="65"/>
      <c r="H53" s="49" t="s">
        <v>221</v>
      </c>
      <c r="I53" s="72">
        <v>1</v>
      </c>
      <c r="J53" s="72" t="s">
        <v>376</v>
      </c>
    </row>
    <row r="54" spans="1:10" ht="15.75" customHeight="1" x14ac:dyDescent="0.25">
      <c r="A54" s="5">
        <v>49</v>
      </c>
      <c r="B54" s="76">
        <v>1313</v>
      </c>
      <c r="C54" s="24">
        <v>84.1</v>
      </c>
      <c r="D54" s="49" t="s">
        <v>222</v>
      </c>
      <c r="E54" s="72">
        <v>1</v>
      </c>
      <c r="F54" s="72" t="s">
        <v>376</v>
      </c>
      <c r="G54" s="65"/>
      <c r="H54" s="49" t="s">
        <v>222</v>
      </c>
      <c r="I54" s="72">
        <v>1</v>
      </c>
      <c r="J54" s="72" t="s">
        <v>376</v>
      </c>
    </row>
    <row r="55" spans="1:10" ht="15.75" customHeight="1" x14ac:dyDescent="0.25">
      <c r="A55" s="5">
        <v>50</v>
      </c>
      <c r="B55" s="76">
        <v>1313</v>
      </c>
      <c r="C55" s="24">
        <v>84.1</v>
      </c>
      <c r="D55" s="49" t="s">
        <v>223</v>
      </c>
      <c r="E55" s="72">
        <v>1</v>
      </c>
      <c r="F55" s="72" t="s">
        <v>376</v>
      </c>
      <c r="G55" s="65"/>
      <c r="H55" s="49" t="s">
        <v>223</v>
      </c>
      <c r="I55" s="72">
        <v>1</v>
      </c>
      <c r="J55" s="72" t="s">
        <v>376</v>
      </c>
    </row>
    <row r="56" spans="1:10" ht="15.75" customHeight="1" x14ac:dyDescent="0.25">
      <c r="A56" s="5">
        <v>51</v>
      </c>
      <c r="B56" s="76">
        <v>1313</v>
      </c>
      <c r="C56" s="24">
        <v>84.1</v>
      </c>
      <c r="D56" s="49" t="s">
        <v>224</v>
      </c>
      <c r="E56" s="72">
        <v>1</v>
      </c>
      <c r="F56" s="72" t="s">
        <v>376</v>
      </c>
      <c r="G56" s="65"/>
      <c r="H56" s="49" t="s">
        <v>224</v>
      </c>
      <c r="I56" s="72">
        <v>1</v>
      </c>
      <c r="J56" s="72" t="s">
        <v>376</v>
      </c>
    </row>
    <row r="57" spans="1:10" ht="15.75" customHeight="1" x14ac:dyDescent="0.25">
      <c r="A57" s="5">
        <v>52</v>
      </c>
      <c r="B57" s="76">
        <v>1313</v>
      </c>
      <c r="C57" s="24">
        <v>84.1</v>
      </c>
      <c r="D57" s="49" t="s">
        <v>225</v>
      </c>
      <c r="E57" s="72">
        <v>1</v>
      </c>
      <c r="F57" s="72" t="s">
        <v>376</v>
      </c>
      <c r="G57" s="65"/>
      <c r="H57" s="49" t="s">
        <v>225</v>
      </c>
      <c r="I57" s="72">
        <v>1</v>
      </c>
      <c r="J57" s="72" t="s">
        <v>376</v>
      </c>
    </row>
    <row r="58" spans="1:10" ht="15.75" customHeight="1" x14ac:dyDescent="0.25">
      <c r="A58" s="5">
        <v>53</v>
      </c>
      <c r="B58" s="76">
        <v>1313</v>
      </c>
      <c r="C58" s="24">
        <v>84.1</v>
      </c>
      <c r="D58" s="49" t="s">
        <v>226</v>
      </c>
      <c r="E58" s="72">
        <v>1</v>
      </c>
      <c r="F58" s="72" t="s">
        <v>376</v>
      </c>
      <c r="G58" s="65"/>
      <c r="H58" s="49" t="s">
        <v>226</v>
      </c>
      <c r="I58" s="72">
        <v>1</v>
      </c>
      <c r="J58" s="72" t="s">
        <v>376</v>
      </c>
    </row>
    <row r="59" spans="1:10" ht="15.75" customHeight="1" x14ac:dyDescent="0.25">
      <c r="A59" s="5">
        <v>54</v>
      </c>
      <c r="B59" s="76">
        <v>1313</v>
      </c>
      <c r="C59" s="24">
        <v>84.1</v>
      </c>
      <c r="D59" s="49" t="s">
        <v>227</v>
      </c>
      <c r="E59" s="72">
        <v>1</v>
      </c>
      <c r="F59" s="72" t="s">
        <v>376</v>
      </c>
      <c r="G59" s="65"/>
      <c r="H59" s="49" t="s">
        <v>227</v>
      </c>
      <c r="I59" s="72">
        <v>1</v>
      </c>
      <c r="J59" s="72" t="s">
        <v>376</v>
      </c>
    </row>
    <row r="60" spans="1:10" ht="15.75" customHeight="1" x14ac:dyDescent="0.25">
      <c r="A60" s="5">
        <v>55</v>
      </c>
      <c r="B60" s="76">
        <v>1313</v>
      </c>
      <c r="C60" s="24">
        <v>84.1</v>
      </c>
      <c r="D60" s="49" t="s">
        <v>228</v>
      </c>
      <c r="E60" s="72">
        <v>1</v>
      </c>
      <c r="F60" s="72" t="s">
        <v>376</v>
      </c>
      <c r="G60" s="65"/>
      <c r="H60" s="49" t="s">
        <v>228</v>
      </c>
      <c r="I60" s="72">
        <v>1</v>
      </c>
      <c r="J60" s="72" t="s">
        <v>376</v>
      </c>
    </row>
    <row r="61" spans="1:10" ht="15.75" customHeight="1" x14ac:dyDescent="0.25">
      <c r="A61" s="5">
        <v>56</v>
      </c>
      <c r="B61" s="76">
        <v>1313</v>
      </c>
      <c r="C61" s="24">
        <v>84.1</v>
      </c>
      <c r="D61" s="49" t="s">
        <v>229</v>
      </c>
      <c r="E61" s="72">
        <v>1</v>
      </c>
      <c r="F61" s="72" t="s">
        <v>376</v>
      </c>
      <c r="G61" s="65"/>
      <c r="H61" s="49" t="s">
        <v>229</v>
      </c>
      <c r="I61" s="72">
        <v>1</v>
      </c>
      <c r="J61" s="72" t="s">
        <v>376</v>
      </c>
    </row>
    <row r="62" spans="1:10" ht="15.75" customHeight="1" x14ac:dyDescent="0.25">
      <c r="A62" s="5">
        <v>57</v>
      </c>
      <c r="B62" s="76">
        <v>1313</v>
      </c>
      <c r="C62" s="24">
        <v>84.1</v>
      </c>
      <c r="D62" s="49" t="s">
        <v>230</v>
      </c>
      <c r="E62" s="72">
        <v>1</v>
      </c>
      <c r="F62" s="72" t="s">
        <v>376</v>
      </c>
      <c r="G62" s="65"/>
      <c r="H62" s="49" t="s">
        <v>230</v>
      </c>
      <c r="I62" s="72">
        <v>1</v>
      </c>
      <c r="J62" s="72" t="s">
        <v>376</v>
      </c>
    </row>
    <row r="63" spans="1:10" ht="15.75" customHeight="1" x14ac:dyDescent="0.25">
      <c r="A63" s="5">
        <v>58</v>
      </c>
      <c r="B63" s="76">
        <v>1313</v>
      </c>
      <c r="C63" s="24">
        <v>84.1</v>
      </c>
      <c r="D63" s="49" t="s">
        <v>231</v>
      </c>
      <c r="E63" s="72">
        <v>1</v>
      </c>
      <c r="F63" s="72" t="s">
        <v>376</v>
      </c>
      <c r="G63" s="65"/>
      <c r="H63" s="49" t="s">
        <v>231</v>
      </c>
      <c r="I63" s="72">
        <v>1</v>
      </c>
      <c r="J63" s="72" t="s">
        <v>376</v>
      </c>
    </row>
    <row r="64" spans="1:10" ht="15.75" customHeight="1" x14ac:dyDescent="0.25">
      <c r="A64" s="5">
        <v>59</v>
      </c>
      <c r="B64" s="76">
        <v>1313</v>
      </c>
      <c r="C64" s="24">
        <v>84.1</v>
      </c>
      <c r="D64" s="49" t="s">
        <v>232</v>
      </c>
      <c r="E64" s="72">
        <v>1</v>
      </c>
      <c r="F64" s="72" t="s">
        <v>376</v>
      </c>
      <c r="G64" s="65"/>
      <c r="H64" s="49" t="s">
        <v>232</v>
      </c>
      <c r="I64" s="72">
        <v>1</v>
      </c>
      <c r="J64" s="72" t="s">
        <v>376</v>
      </c>
    </row>
    <row r="65" spans="1:10" ht="15.75" customHeight="1" x14ac:dyDescent="0.25">
      <c r="A65" s="5">
        <v>60</v>
      </c>
      <c r="B65" s="76">
        <v>1313</v>
      </c>
      <c r="C65" s="24">
        <v>84.1</v>
      </c>
      <c r="D65" s="49" t="s">
        <v>233</v>
      </c>
      <c r="E65" s="72">
        <v>1</v>
      </c>
      <c r="F65" s="72" t="s">
        <v>376</v>
      </c>
      <c r="G65" s="65"/>
      <c r="H65" s="49" t="s">
        <v>233</v>
      </c>
      <c r="I65" s="72">
        <v>1</v>
      </c>
      <c r="J65" s="72" t="s">
        <v>376</v>
      </c>
    </row>
    <row r="66" spans="1:10" ht="15.75" customHeight="1" x14ac:dyDescent="0.25">
      <c r="A66" s="5">
        <v>61</v>
      </c>
      <c r="B66" s="76">
        <v>1313</v>
      </c>
      <c r="C66" s="24">
        <v>84.1</v>
      </c>
      <c r="D66" s="49" t="s">
        <v>340</v>
      </c>
      <c r="E66" s="72">
        <v>1</v>
      </c>
      <c r="F66" s="72" t="s">
        <v>376</v>
      </c>
      <c r="G66" s="65"/>
      <c r="H66" s="49" t="s">
        <v>340</v>
      </c>
      <c r="I66" s="72">
        <v>1</v>
      </c>
      <c r="J66" s="72" t="s">
        <v>376</v>
      </c>
    </row>
    <row r="67" spans="1:10" ht="15.75" customHeight="1" x14ac:dyDescent="0.25">
      <c r="A67" s="5">
        <v>62</v>
      </c>
      <c r="B67" s="76">
        <v>1313</v>
      </c>
      <c r="C67" s="24">
        <v>84.1</v>
      </c>
      <c r="D67" s="49" t="s">
        <v>234</v>
      </c>
      <c r="E67" s="72">
        <v>1</v>
      </c>
      <c r="F67" s="72" t="s">
        <v>376</v>
      </c>
      <c r="G67" s="65"/>
      <c r="H67" s="49" t="s">
        <v>234</v>
      </c>
      <c r="I67" s="72">
        <v>1</v>
      </c>
      <c r="J67" s="72" t="s">
        <v>376</v>
      </c>
    </row>
    <row r="68" spans="1:10" ht="15.75" customHeight="1" x14ac:dyDescent="0.25">
      <c r="A68" s="5">
        <v>63</v>
      </c>
      <c r="B68" s="76">
        <v>1313</v>
      </c>
      <c r="C68" s="24">
        <v>84.1</v>
      </c>
      <c r="D68" s="49" t="s">
        <v>301</v>
      </c>
      <c r="E68" s="72">
        <v>1</v>
      </c>
      <c r="F68" s="72" t="s">
        <v>376</v>
      </c>
      <c r="G68" s="65"/>
      <c r="H68" s="49" t="s">
        <v>301</v>
      </c>
      <c r="I68" s="72">
        <v>1</v>
      </c>
      <c r="J68" s="72" t="s">
        <v>376</v>
      </c>
    </row>
    <row r="69" spans="1:10" ht="15.75" customHeight="1" x14ac:dyDescent="0.25">
      <c r="A69" s="5">
        <v>64</v>
      </c>
      <c r="B69" s="76">
        <v>1313</v>
      </c>
      <c r="C69" s="24">
        <v>84.1</v>
      </c>
      <c r="D69" s="49" t="s">
        <v>235</v>
      </c>
      <c r="E69" s="72">
        <v>1</v>
      </c>
      <c r="F69" s="72" t="s">
        <v>376</v>
      </c>
      <c r="G69" s="65"/>
      <c r="H69" s="49" t="s">
        <v>235</v>
      </c>
      <c r="I69" s="72">
        <v>1</v>
      </c>
      <c r="J69" s="72" t="s">
        <v>376</v>
      </c>
    </row>
    <row r="70" spans="1:10" ht="15.75" customHeight="1" x14ac:dyDescent="0.25">
      <c r="A70" s="5">
        <v>65</v>
      </c>
      <c r="B70" s="76">
        <v>1313</v>
      </c>
      <c r="C70" s="24">
        <v>84.1</v>
      </c>
      <c r="D70" s="49" t="s">
        <v>237</v>
      </c>
      <c r="E70" s="72">
        <v>1</v>
      </c>
      <c r="F70" s="72" t="s">
        <v>376</v>
      </c>
      <c r="G70" s="65"/>
      <c r="H70" s="49" t="s">
        <v>237</v>
      </c>
      <c r="I70" s="72">
        <v>1</v>
      </c>
      <c r="J70" s="72" t="s">
        <v>376</v>
      </c>
    </row>
    <row r="71" spans="1:10" ht="15.75" customHeight="1" x14ac:dyDescent="0.25">
      <c r="A71" s="5">
        <v>66</v>
      </c>
      <c r="B71" s="76">
        <v>1313</v>
      </c>
      <c r="C71" s="24">
        <v>84.1</v>
      </c>
      <c r="D71" s="49" t="s">
        <v>238</v>
      </c>
      <c r="E71" s="72">
        <v>1</v>
      </c>
      <c r="F71" s="72" t="s">
        <v>376</v>
      </c>
      <c r="G71" s="65"/>
      <c r="H71" s="49" t="s">
        <v>238</v>
      </c>
      <c r="I71" s="72">
        <v>1</v>
      </c>
      <c r="J71" s="72" t="s">
        <v>376</v>
      </c>
    </row>
    <row r="72" spans="1:10" ht="15.75" customHeight="1" x14ac:dyDescent="0.25">
      <c r="A72" s="5">
        <v>67</v>
      </c>
      <c r="B72" s="76">
        <v>1313</v>
      </c>
      <c r="C72" s="24">
        <v>84.1</v>
      </c>
      <c r="D72" s="49" t="s">
        <v>239</v>
      </c>
      <c r="E72" s="72">
        <v>1</v>
      </c>
      <c r="F72" s="72" t="s">
        <v>376</v>
      </c>
      <c r="G72" s="65"/>
      <c r="H72" s="49" t="s">
        <v>239</v>
      </c>
      <c r="I72" s="72">
        <v>1</v>
      </c>
      <c r="J72" s="72" t="s">
        <v>376</v>
      </c>
    </row>
    <row r="73" spans="1:10" ht="15.75" customHeight="1" x14ac:dyDescent="0.25">
      <c r="A73" s="5">
        <v>68</v>
      </c>
      <c r="B73" s="76">
        <v>1313</v>
      </c>
      <c r="C73" s="24">
        <v>84.1</v>
      </c>
      <c r="D73" s="49" t="s">
        <v>240</v>
      </c>
      <c r="E73" s="72">
        <v>1</v>
      </c>
      <c r="F73" s="72" t="s">
        <v>376</v>
      </c>
      <c r="G73" s="65"/>
      <c r="H73" s="49" t="s">
        <v>240</v>
      </c>
      <c r="I73" s="72">
        <v>1</v>
      </c>
      <c r="J73" s="72" t="s">
        <v>376</v>
      </c>
    </row>
    <row r="74" spans="1:10" ht="15.75" customHeight="1" x14ac:dyDescent="0.25">
      <c r="A74" s="5">
        <v>69</v>
      </c>
      <c r="B74" s="76">
        <v>1313</v>
      </c>
      <c r="C74" s="24">
        <v>84.1</v>
      </c>
      <c r="D74" s="49" t="s">
        <v>241</v>
      </c>
      <c r="E74" s="72">
        <v>1</v>
      </c>
      <c r="F74" s="72" t="s">
        <v>376</v>
      </c>
      <c r="G74" s="65"/>
      <c r="H74" s="49" t="s">
        <v>241</v>
      </c>
      <c r="I74" s="72">
        <v>1</v>
      </c>
      <c r="J74" s="72" t="s">
        <v>376</v>
      </c>
    </row>
    <row r="75" spans="1:10" ht="15.75" customHeight="1" x14ac:dyDescent="0.25">
      <c r="A75" s="5">
        <v>70</v>
      </c>
      <c r="B75" s="76">
        <v>1313</v>
      </c>
      <c r="C75" s="24">
        <v>84.1</v>
      </c>
      <c r="D75" s="49" t="s">
        <v>242</v>
      </c>
      <c r="E75" s="72">
        <v>1</v>
      </c>
      <c r="F75" s="72" t="s">
        <v>376</v>
      </c>
      <c r="G75" s="65"/>
      <c r="H75" s="49" t="s">
        <v>242</v>
      </c>
      <c r="I75" s="72">
        <v>1</v>
      </c>
      <c r="J75" s="72" t="s">
        <v>376</v>
      </c>
    </row>
    <row r="76" spans="1:10" ht="15.75" customHeight="1" x14ac:dyDescent="0.25">
      <c r="A76" s="5">
        <v>71</v>
      </c>
      <c r="B76" s="76">
        <v>1313</v>
      </c>
      <c r="C76" s="24">
        <v>84.1</v>
      </c>
      <c r="D76" s="49" t="s">
        <v>243</v>
      </c>
      <c r="E76" s="72">
        <v>1</v>
      </c>
      <c r="F76" s="72" t="s">
        <v>376</v>
      </c>
      <c r="G76" s="65"/>
      <c r="H76" s="49" t="s">
        <v>243</v>
      </c>
      <c r="I76" s="72">
        <v>1</v>
      </c>
      <c r="J76" s="72" t="s">
        <v>376</v>
      </c>
    </row>
    <row r="77" spans="1:10" ht="15.75" customHeight="1" x14ac:dyDescent="0.25">
      <c r="A77" s="5">
        <v>72</v>
      </c>
      <c r="B77" s="76">
        <v>1313</v>
      </c>
      <c r="C77" s="24">
        <v>84.1</v>
      </c>
      <c r="D77" s="49" t="s">
        <v>244</v>
      </c>
      <c r="E77" s="72">
        <v>1</v>
      </c>
      <c r="F77" s="72" t="s">
        <v>376</v>
      </c>
      <c r="G77" s="65"/>
      <c r="H77" s="49" t="s">
        <v>244</v>
      </c>
      <c r="I77" s="72">
        <v>1</v>
      </c>
      <c r="J77" s="72" t="s">
        <v>376</v>
      </c>
    </row>
    <row r="78" spans="1:10" ht="15.75" customHeight="1" x14ac:dyDescent="0.25">
      <c r="A78" s="5">
        <v>73</v>
      </c>
      <c r="B78" s="76">
        <v>1313</v>
      </c>
      <c r="C78" s="24">
        <v>84.1</v>
      </c>
      <c r="D78" s="49" t="s">
        <v>245</v>
      </c>
      <c r="E78" s="72">
        <v>1</v>
      </c>
      <c r="F78" s="72" t="s">
        <v>376</v>
      </c>
      <c r="G78" s="65"/>
      <c r="H78" s="49" t="s">
        <v>245</v>
      </c>
      <c r="I78" s="72">
        <v>1</v>
      </c>
      <c r="J78" s="72" t="s">
        <v>376</v>
      </c>
    </row>
    <row r="79" spans="1:10" ht="15.75" customHeight="1" x14ac:dyDescent="0.25">
      <c r="A79" s="5">
        <v>74</v>
      </c>
      <c r="B79" s="76">
        <v>1313</v>
      </c>
      <c r="C79" s="24">
        <v>84.1</v>
      </c>
      <c r="D79" s="49" t="s">
        <v>246</v>
      </c>
      <c r="E79" s="72">
        <v>1</v>
      </c>
      <c r="F79" s="72" t="s">
        <v>376</v>
      </c>
      <c r="G79" s="65"/>
      <c r="H79" s="49" t="s">
        <v>246</v>
      </c>
      <c r="I79" s="72">
        <v>1</v>
      </c>
      <c r="J79" s="72" t="s">
        <v>376</v>
      </c>
    </row>
    <row r="80" spans="1:10" ht="15.75" customHeight="1" x14ac:dyDescent="0.25">
      <c r="A80" s="5">
        <v>75</v>
      </c>
      <c r="B80" s="76">
        <v>1313</v>
      </c>
      <c r="C80" s="24">
        <v>84.1</v>
      </c>
      <c r="D80" s="49" t="s">
        <v>247</v>
      </c>
      <c r="E80" s="72">
        <v>1</v>
      </c>
      <c r="F80" s="72" t="s">
        <v>376</v>
      </c>
      <c r="G80" s="65"/>
      <c r="H80" s="49" t="s">
        <v>247</v>
      </c>
      <c r="I80" s="72">
        <v>1</v>
      </c>
      <c r="J80" s="72" t="s">
        <v>376</v>
      </c>
    </row>
    <row r="81" spans="1:10" ht="15.75" customHeight="1" x14ac:dyDescent="0.25">
      <c r="A81" s="5">
        <v>76</v>
      </c>
      <c r="B81" s="76">
        <v>1313</v>
      </c>
      <c r="C81" s="24">
        <v>84.1</v>
      </c>
      <c r="D81" s="49" t="s">
        <v>248</v>
      </c>
      <c r="E81" s="72">
        <v>1</v>
      </c>
      <c r="F81" s="72" t="s">
        <v>376</v>
      </c>
      <c r="G81" s="65"/>
      <c r="H81" s="49" t="s">
        <v>248</v>
      </c>
      <c r="I81" s="72">
        <v>1</v>
      </c>
      <c r="J81" s="72" t="s">
        <v>376</v>
      </c>
    </row>
    <row r="82" spans="1:10" ht="15.75" customHeight="1" x14ac:dyDescent="0.25">
      <c r="A82" s="5">
        <v>77</v>
      </c>
      <c r="B82" s="76">
        <v>1313</v>
      </c>
      <c r="C82" s="24">
        <v>84.1</v>
      </c>
      <c r="D82" s="49" t="s">
        <v>249</v>
      </c>
      <c r="E82" s="72">
        <v>1</v>
      </c>
      <c r="F82" s="72" t="s">
        <v>376</v>
      </c>
      <c r="G82" s="65"/>
      <c r="H82" s="49" t="s">
        <v>249</v>
      </c>
      <c r="I82" s="72">
        <v>1</v>
      </c>
      <c r="J82" s="72" t="s">
        <v>376</v>
      </c>
    </row>
    <row r="83" spans="1:10" ht="15.75" customHeight="1" x14ac:dyDescent="0.25">
      <c r="A83" s="5">
        <v>78</v>
      </c>
      <c r="B83" s="76">
        <v>1313</v>
      </c>
      <c r="C83" s="24">
        <v>84.1</v>
      </c>
      <c r="D83" s="49" t="s">
        <v>250</v>
      </c>
      <c r="E83" s="72">
        <v>1</v>
      </c>
      <c r="F83" s="72" t="s">
        <v>376</v>
      </c>
      <c r="G83" s="65"/>
      <c r="H83" s="49" t="s">
        <v>250</v>
      </c>
      <c r="I83" s="72">
        <v>1</v>
      </c>
      <c r="J83" s="72" t="s">
        <v>376</v>
      </c>
    </row>
    <row r="84" spans="1:10" ht="15.75" customHeight="1" x14ac:dyDescent="0.25">
      <c r="A84" s="5">
        <v>79</v>
      </c>
      <c r="B84" s="76">
        <v>1313</v>
      </c>
      <c r="C84" s="24">
        <v>84.1</v>
      </c>
      <c r="D84" s="49" t="s">
        <v>251</v>
      </c>
      <c r="E84" s="72">
        <v>1</v>
      </c>
      <c r="F84" s="72" t="s">
        <v>376</v>
      </c>
      <c r="G84" s="65"/>
      <c r="H84" s="49" t="s">
        <v>251</v>
      </c>
      <c r="I84" s="72">
        <v>1</v>
      </c>
      <c r="J84" s="72" t="s">
        <v>376</v>
      </c>
    </row>
    <row r="85" spans="1:10" ht="15.75" customHeight="1" x14ac:dyDescent="0.25">
      <c r="A85" s="5">
        <v>80</v>
      </c>
      <c r="B85" s="76">
        <v>1313</v>
      </c>
      <c r="C85" s="24">
        <v>84.1</v>
      </c>
      <c r="D85" s="49" t="s">
        <v>252</v>
      </c>
      <c r="E85" s="72">
        <v>1</v>
      </c>
      <c r="F85" s="72" t="s">
        <v>376</v>
      </c>
      <c r="G85" s="65"/>
      <c r="H85" s="49" t="s">
        <v>252</v>
      </c>
      <c r="I85" s="72">
        <v>1</v>
      </c>
      <c r="J85" s="72" t="s">
        <v>376</v>
      </c>
    </row>
    <row r="86" spans="1:10" ht="15.75" customHeight="1" x14ac:dyDescent="0.25">
      <c r="A86" s="5">
        <v>81</v>
      </c>
      <c r="B86" s="76">
        <v>1313</v>
      </c>
      <c r="C86" s="24">
        <v>84.1</v>
      </c>
      <c r="D86" s="49" t="s">
        <v>253</v>
      </c>
      <c r="E86" s="72">
        <v>1</v>
      </c>
      <c r="F86" s="72" t="s">
        <v>376</v>
      </c>
      <c r="G86" s="65"/>
      <c r="H86" s="49" t="s">
        <v>253</v>
      </c>
      <c r="I86" s="72">
        <v>1</v>
      </c>
      <c r="J86" s="72" t="s">
        <v>376</v>
      </c>
    </row>
    <row r="87" spans="1:10" ht="15.75" customHeight="1" x14ac:dyDescent="0.25">
      <c r="A87" s="5">
        <v>82</v>
      </c>
      <c r="B87" s="76">
        <v>1313</v>
      </c>
      <c r="C87" s="24">
        <v>84.1</v>
      </c>
      <c r="D87" s="49" t="s">
        <v>254</v>
      </c>
      <c r="E87" s="72">
        <v>1</v>
      </c>
      <c r="F87" s="72" t="s">
        <v>376</v>
      </c>
      <c r="G87" s="65"/>
      <c r="H87" s="49" t="s">
        <v>254</v>
      </c>
      <c r="I87" s="72">
        <v>1</v>
      </c>
      <c r="J87" s="72" t="s">
        <v>376</v>
      </c>
    </row>
    <row r="88" spans="1:10" ht="15.75" customHeight="1" x14ac:dyDescent="0.25">
      <c r="A88" s="5">
        <v>83</v>
      </c>
      <c r="B88" s="76">
        <v>1313</v>
      </c>
      <c r="C88" s="24">
        <v>84.1</v>
      </c>
      <c r="D88" s="49" t="s">
        <v>255</v>
      </c>
      <c r="E88" s="72">
        <v>1</v>
      </c>
      <c r="F88" s="72" t="s">
        <v>376</v>
      </c>
      <c r="G88" s="65"/>
      <c r="H88" s="49" t="s">
        <v>255</v>
      </c>
      <c r="I88" s="72">
        <v>1</v>
      </c>
      <c r="J88" s="72" t="s">
        <v>376</v>
      </c>
    </row>
    <row r="89" spans="1:10" ht="15.75" customHeight="1" x14ac:dyDescent="0.25">
      <c r="A89" s="5">
        <v>84</v>
      </c>
      <c r="B89" s="76">
        <v>1313</v>
      </c>
      <c r="C89" s="24">
        <v>84.1</v>
      </c>
      <c r="D89" s="49" t="s">
        <v>257</v>
      </c>
      <c r="E89" s="72">
        <v>1</v>
      </c>
      <c r="F89" s="72" t="s">
        <v>376</v>
      </c>
      <c r="G89" s="65"/>
      <c r="H89" s="49" t="s">
        <v>257</v>
      </c>
      <c r="I89" s="72">
        <v>1</v>
      </c>
      <c r="J89" s="72" t="s">
        <v>376</v>
      </c>
    </row>
    <row r="90" spans="1:10" ht="15.75" customHeight="1" x14ac:dyDescent="0.25">
      <c r="A90" s="5">
        <v>85</v>
      </c>
      <c r="B90" s="76">
        <v>1313</v>
      </c>
      <c r="C90" s="24">
        <v>84.1</v>
      </c>
      <c r="D90" s="49" t="s">
        <v>258</v>
      </c>
      <c r="E90" s="72">
        <v>1</v>
      </c>
      <c r="F90" s="72" t="s">
        <v>376</v>
      </c>
      <c r="G90" s="65"/>
      <c r="H90" s="49" t="s">
        <v>258</v>
      </c>
      <c r="I90" s="72">
        <v>1</v>
      </c>
      <c r="J90" s="72" t="s">
        <v>376</v>
      </c>
    </row>
    <row r="91" spans="1:10" ht="15.75" customHeight="1" x14ac:dyDescent="0.25">
      <c r="A91" s="5">
        <v>86</v>
      </c>
      <c r="B91" s="76">
        <v>1313</v>
      </c>
      <c r="C91" s="24">
        <v>84.1</v>
      </c>
      <c r="D91" s="49" t="s">
        <v>259</v>
      </c>
      <c r="E91" s="72">
        <v>1</v>
      </c>
      <c r="F91" s="72" t="s">
        <v>376</v>
      </c>
      <c r="G91" s="65"/>
      <c r="H91" s="49" t="s">
        <v>259</v>
      </c>
      <c r="I91" s="72">
        <v>1</v>
      </c>
      <c r="J91" s="72" t="s">
        <v>376</v>
      </c>
    </row>
    <row r="92" spans="1:10" ht="15.75" customHeight="1" x14ac:dyDescent="0.25">
      <c r="A92" s="5">
        <v>87</v>
      </c>
      <c r="B92" s="76">
        <v>1313</v>
      </c>
      <c r="C92" s="24">
        <v>84.1</v>
      </c>
      <c r="D92" s="49" t="s">
        <v>260</v>
      </c>
      <c r="E92" s="72">
        <v>1</v>
      </c>
      <c r="F92" s="72" t="s">
        <v>376</v>
      </c>
      <c r="G92" s="65"/>
      <c r="H92" s="49" t="s">
        <v>260</v>
      </c>
      <c r="I92" s="72">
        <v>1</v>
      </c>
      <c r="J92" s="72" t="s">
        <v>376</v>
      </c>
    </row>
    <row r="93" spans="1:10" ht="15.75" customHeight="1" x14ac:dyDescent="0.25">
      <c r="A93" s="5">
        <v>88</v>
      </c>
      <c r="B93" s="76">
        <v>1313</v>
      </c>
      <c r="C93" s="24">
        <v>84.1</v>
      </c>
      <c r="D93" s="49" t="s">
        <v>261</v>
      </c>
      <c r="E93" s="72">
        <v>1</v>
      </c>
      <c r="F93" s="72" t="s">
        <v>376</v>
      </c>
      <c r="G93" s="65"/>
      <c r="H93" s="49" t="s">
        <v>261</v>
      </c>
      <c r="I93" s="72">
        <v>1</v>
      </c>
      <c r="J93" s="72" t="s">
        <v>376</v>
      </c>
    </row>
    <row r="94" spans="1:10" ht="15.75" customHeight="1" x14ac:dyDescent="0.25">
      <c r="A94" s="5">
        <v>89</v>
      </c>
      <c r="B94" s="76">
        <v>1313</v>
      </c>
      <c r="C94" s="24">
        <v>84.1</v>
      </c>
      <c r="D94" s="49" t="s">
        <v>262</v>
      </c>
      <c r="E94" s="72">
        <v>1</v>
      </c>
      <c r="F94" s="72" t="s">
        <v>376</v>
      </c>
      <c r="G94" s="65"/>
      <c r="H94" s="49" t="s">
        <v>262</v>
      </c>
      <c r="I94" s="72">
        <v>1</v>
      </c>
      <c r="J94" s="72" t="s">
        <v>376</v>
      </c>
    </row>
    <row r="95" spans="1:10" ht="15.75" customHeight="1" x14ac:dyDescent="0.25">
      <c r="A95" s="5">
        <v>90</v>
      </c>
      <c r="B95" s="76">
        <v>1313</v>
      </c>
      <c r="C95" s="24">
        <v>84.1</v>
      </c>
      <c r="D95" s="49" t="s">
        <v>263</v>
      </c>
      <c r="E95" s="72">
        <v>1</v>
      </c>
      <c r="F95" s="72" t="s">
        <v>376</v>
      </c>
      <c r="G95" s="65"/>
      <c r="H95" s="49" t="s">
        <v>263</v>
      </c>
      <c r="I95" s="72">
        <v>1</v>
      </c>
      <c r="J95" s="72" t="s">
        <v>376</v>
      </c>
    </row>
    <row r="96" spans="1:10" ht="15.75" customHeight="1" x14ac:dyDescent="0.25">
      <c r="A96" s="5">
        <v>91</v>
      </c>
      <c r="B96" s="76">
        <v>1313</v>
      </c>
      <c r="C96" s="24">
        <v>84.1</v>
      </c>
      <c r="D96" s="49" t="s">
        <v>264</v>
      </c>
      <c r="E96" s="72">
        <v>1</v>
      </c>
      <c r="F96" s="72" t="s">
        <v>376</v>
      </c>
      <c r="G96" s="65"/>
      <c r="H96" s="49" t="s">
        <v>264</v>
      </c>
      <c r="I96" s="72">
        <v>1</v>
      </c>
      <c r="J96" s="72" t="s">
        <v>376</v>
      </c>
    </row>
    <row r="97" spans="1:10" ht="15.75" customHeight="1" x14ac:dyDescent="0.25">
      <c r="A97" s="5">
        <v>92</v>
      </c>
      <c r="B97" s="76">
        <v>1313</v>
      </c>
      <c r="C97" s="24">
        <v>84.1</v>
      </c>
      <c r="D97" s="49" t="s">
        <v>265</v>
      </c>
      <c r="E97" s="72">
        <v>1</v>
      </c>
      <c r="F97" s="72" t="s">
        <v>376</v>
      </c>
      <c r="G97" s="65"/>
      <c r="H97" s="49" t="s">
        <v>265</v>
      </c>
      <c r="I97" s="72">
        <v>1</v>
      </c>
      <c r="J97" s="72" t="s">
        <v>376</v>
      </c>
    </row>
    <row r="98" spans="1:10" ht="15.75" customHeight="1" x14ac:dyDescent="0.25">
      <c r="A98" s="5">
        <v>93</v>
      </c>
      <c r="B98" s="76">
        <v>1313</v>
      </c>
      <c r="C98" s="24">
        <v>84.1</v>
      </c>
      <c r="D98" s="49" t="s">
        <v>266</v>
      </c>
      <c r="E98" s="72">
        <v>1</v>
      </c>
      <c r="F98" s="72" t="s">
        <v>376</v>
      </c>
      <c r="G98" s="65"/>
      <c r="H98" s="49" t="s">
        <v>266</v>
      </c>
      <c r="I98" s="72">
        <v>1</v>
      </c>
      <c r="J98" s="72" t="s">
        <v>376</v>
      </c>
    </row>
    <row r="99" spans="1:10" ht="15.75" customHeight="1" x14ac:dyDescent="0.25">
      <c r="A99" s="5">
        <v>94</v>
      </c>
      <c r="B99" s="76">
        <v>1313</v>
      </c>
      <c r="C99" s="24">
        <v>84.1</v>
      </c>
      <c r="D99" s="49" t="s">
        <v>267</v>
      </c>
      <c r="E99" s="72">
        <v>1</v>
      </c>
      <c r="F99" s="72" t="s">
        <v>376</v>
      </c>
      <c r="G99" s="65"/>
      <c r="H99" s="49" t="s">
        <v>267</v>
      </c>
      <c r="I99" s="72">
        <v>1</v>
      </c>
      <c r="J99" s="72" t="s">
        <v>376</v>
      </c>
    </row>
    <row r="100" spans="1:10" ht="15.75" customHeight="1" x14ac:dyDescent="0.25">
      <c r="A100" s="5">
        <v>95</v>
      </c>
      <c r="B100" s="76">
        <v>1313</v>
      </c>
      <c r="C100" s="24">
        <v>84.1</v>
      </c>
      <c r="D100" s="49" t="s">
        <v>268</v>
      </c>
      <c r="E100" s="72">
        <v>1</v>
      </c>
      <c r="F100" s="72" t="s">
        <v>376</v>
      </c>
      <c r="G100" s="65"/>
      <c r="H100" s="49" t="s">
        <v>268</v>
      </c>
      <c r="I100" s="72">
        <v>1</v>
      </c>
      <c r="J100" s="72" t="s">
        <v>376</v>
      </c>
    </row>
    <row r="101" spans="1:10" ht="15.75" customHeight="1" x14ac:dyDescent="0.25">
      <c r="A101" s="5">
        <v>96</v>
      </c>
      <c r="B101" s="76">
        <v>1313</v>
      </c>
      <c r="C101" s="24">
        <v>84.1</v>
      </c>
      <c r="D101" s="49" t="s">
        <v>269</v>
      </c>
      <c r="E101" s="72">
        <v>1</v>
      </c>
      <c r="F101" s="72" t="s">
        <v>376</v>
      </c>
      <c r="G101" s="65"/>
      <c r="H101" s="49" t="s">
        <v>269</v>
      </c>
      <c r="I101" s="72">
        <v>1</v>
      </c>
      <c r="J101" s="72" t="s">
        <v>376</v>
      </c>
    </row>
    <row r="102" spans="1:10" ht="15.75" customHeight="1" x14ac:dyDescent="0.25">
      <c r="A102" s="5">
        <v>97</v>
      </c>
      <c r="B102" s="76">
        <v>1313</v>
      </c>
      <c r="C102" s="24">
        <v>84.1</v>
      </c>
      <c r="D102" s="49" t="s">
        <v>270</v>
      </c>
      <c r="E102" s="72">
        <v>1</v>
      </c>
      <c r="F102" s="72" t="s">
        <v>376</v>
      </c>
      <c r="G102" s="65"/>
      <c r="H102" s="49" t="s">
        <v>270</v>
      </c>
      <c r="I102" s="72">
        <v>1</v>
      </c>
      <c r="J102" s="72" t="s">
        <v>376</v>
      </c>
    </row>
    <row r="103" spans="1:10" ht="15.75" customHeight="1" x14ac:dyDescent="0.25">
      <c r="A103" s="5">
        <v>98</v>
      </c>
      <c r="B103" s="76">
        <v>1313</v>
      </c>
      <c r="C103" s="24">
        <v>84.1</v>
      </c>
      <c r="D103" s="49" t="s">
        <v>302</v>
      </c>
      <c r="E103" s="72">
        <v>1</v>
      </c>
      <c r="F103" s="72" t="s">
        <v>376</v>
      </c>
      <c r="G103" s="65"/>
      <c r="H103" s="49" t="s">
        <v>302</v>
      </c>
      <c r="I103" s="72">
        <v>1</v>
      </c>
      <c r="J103" s="72" t="s">
        <v>376</v>
      </c>
    </row>
    <row r="104" spans="1:10" ht="15.75" customHeight="1" x14ac:dyDescent="0.25">
      <c r="A104" s="5">
        <v>99</v>
      </c>
      <c r="B104" s="76">
        <v>1313</v>
      </c>
      <c r="C104" s="24">
        <v>84.1</v>
      </c>
      <c r="D104" s="49" t="s">
        <v>272</v>
      </c>
      <c r="E104" s="72">
        <v>1</v>
      </c>
      <c r="F104" s="72" t="s">
        <v>376</v>
      </c>
      <c r="G104" s="65"/>
      <c r="H104" s="49" t="s">
        <v>272</v>
      </c>
      <c r="I104" s="72">
        <v>1</v>
      </c>
      <c r="J104" s="72" t="s">
        <v>376</v>
      </c>
    </row>
    <row r="105" spans="1:10" ht="15.75" customHeight="1" x14ac:dyDescent="0.25">
      <c r="A105" s="5">
        <v>100</v>
      </c>
      <c r="B105" s="76">
        <v>1313</v>
      </c>
      <c r="C105" s="24">
        <v>84.1</v>
      </c>
      <c r="D105" s="49" t="s">
        <v>273</v>
      </c>
      <c r="E105" s="72">
        <v>1</v>
      </c>
      <c r="F105" s="72" t="s">
        <v>376</v>
      </c>
      <c r="G105" s="65"/>
      <c r="H105" s="49" t="s">
        <v>273</v>
      </c>
      <c r="I105" s="72">
        <v>1</v>
      </c>
      <c r="J105" s="72" t="s">
        <v>376</v>
      </c>
    </row>
    <row r="106" spans="1:10" ht="15.75" customHeight="1" x14ac:dyDescent="0.25">
      <c r="A106" s="5">
        <v>101</v>
      </c>
      <c r="B106" s="76">
        <v>1313</v>
      </c>
      <c r="C106" s="24">
        <v>84.1</v>
      </c>
      <c r="D106" s="49" t="s">
        <v>274</v>
      </c>
      <c r="E106" s="72">
        <v>1</v>
      </c>
      <c r="F106" s="72" t="s">
        <v>376</v>
      </c>
      <c r="G106" s="65"/>
      <c r="H106" s="49" t="s">
        <v>274</v>
      </c>
      <c r="I106" s="72">
        <v>1</v>
      </c>
      <c r="J106" s="72" t="s">
        <v>376</v>
      </c>
    </row>
    <row r="107" spans="1:10" ht="15.75" customHeight="1" x14ac:dyDescent="0.25">
      <c r="A107" s="5">
        <v>102</v>
      </c>
      <c r="B107" s="76">
        <v>1313</v>
      </c>
      <c r="C107" s="24">
        <v>84.1</v>
      </c>
      <c r="D107" s="49" t="s">
        <v>275</v>
      </c>
      <c r="E107" s="72">
        <v>1</v>
      </c>
      <c r="F107" s="72" t="s">
        <v>376</v>
      </c>
      <c r="G107" s="65"/>
      <c r="H107" s="49" t="s">
        <v>275</v>
      </c>
      <c r="I107" s="72">
        <v>1</v>
      </c>
      <c r="J107" s="72" t="s">
        <v>376</v>
      </c>
    </row>
    <row r="108" spans="1:10" ht="15.75" customHeight="1" x14ac:dyDescent="0.25">
      <c r="A108" s="5">
        <v>103</v>
      </c>
      <c r="B108" s="76">
        <v>1313</v>
      </c>
      <c r="C108" s="24">
        <v>84.1</v>
      </c>
      <c r="D108" s="49" t="s">
        <v>276</v>
      </c>
      <c r="E108" s="72">
        <v>1</v>
      </c>
      <c r="F108" s="72" t="s">
        <v>376</v>
      </c>
      <c r="G108" s="65"/>
      <c r="H108" s="49" t="s">
        <v>276</v>
      </c>
      <c r="I108" s="72">
        <v>1</v>
      </c>
      <c r="J108" s="72" t="s">
        <v>376</v>
      </c>
    </row>
    <row r="109" spans="1:10" ht="15.75" customHeight="1" x14ac:dyDescent="0.25">
      <c r="A109" s="5">
        <v>104</v>
      </c>
      <c r="B109" s="76">
        <v>1313</v>
      </c>
      <c r="C109" s="24">
        <v>84.1</v>
      </c>
      <c r="D109" s="49" t="s">
        <v>277</v>
      </c>
      <c r="E109" s="72">
        <v>1</v>
      </c>
      <c r="F109" s="72" t="s">
        <v>376</v>
      </c>
      <c r="G109" s="65"/>
      <c r="H109" s="49" t="s">
        <v>277</v>
      </c>
      <c r="I109" s="72">
        <v>1</v>
      </c>
      <c r="J109" s="72" t="s">
        <v>376</v>
      </c>
    </row>
    <row r="110" spans="1:10" ht="15.75" customHeight="1" x14ac:dyDescent="0.25">
      <c r="A110" s="5">
        <v>105</v>
      </c>
      <c r="B110" s="76">
        <v>1313</v>
      </c>
      <c r="C110" s="24">
        <v>84.1</v>
      </c>
      <c r="D110" s="49" t="s">
        <v>278</v>
      </c>
      <c r="E110" s="72">
        <v>1</v>
      </c>
      <c r="F110" s="72" t="s">
        <v>376</v>
      </c>
      <c r="G110" s="65"/>
      <c r="H110" s="49" t="s">
        <v>278</v>
      </c>
      <c r="I110" s="72">
        <v>1</v>
      </c>
      <c r="J110" s="72" t="s">
        <v>376</v>
      </c>
    </row>
    <row r="111" spans="1:10" ht="15.75" customHeight="1" x14ac:dyDescent="0.25">
      <c r="A111" s="5">
        <v>106</v>
      </c>
      <c r="B111" s="76">
        <v>1313</v>
      </c>
      <c r="C111" s="24">
        <v>84.1</v>
      </c>
      <c r="D111" s="49" t="s">
        <v>279</v>
      </c>
      <c r="E111" s="72">
        <v>1</v>
      </c>
      <c r="F111" s="72" t="s">
        <v>376</v>
      </c>
      <c r="G111" s="65"/>
      <c r="H111" s="49" t="s">
        <v>279</v>
      </c>
      <c r="I111" s="72">
        <v>1</v>
      </c>
      <c r="J111" s="72" t="s">
        <v>376</v>
      </c>
    </row>
    <row r="112" spans="1:10" ht="15.75" customHeight="1" x14ac:dyDescent="0.25">
      <c r="A112" s="5">
        <v>107</v>
      </c>
      <c r="B112" s="76">
        <v>1313</v>
      </c>
      <c r="C112" s="24">
        <v>84.1</v>
      </c>
      <c r="D112" s="49" t="s">
        <v>280</v>
      </c>
      <c r="E112" s="72">
        <v>1</v>
      </c>
      <c r="F112" s="72" t="s">
        <v>376</v>
      </c>
      <c r="G112" s="65"/>
      <c r="H112" s="49" t="s">
        <v>280</v>
      </c>
      <c r="I112" s="72">
        <v>1</v>
      </c>
      <c r="J112" s="72" t="s">
        <v>376</v>
      </c>
    </row>
    <row r="113" spans="1:10" ht="15.75" customHeight="1" x14ac:dyDescent="0.25">
      <c r="A113" s="5">
        <v>108</v>
      </c>
      <c r="B113" s="76">
        <v>1313</v>
      </c>
      <c r="C113" s="24">
        <v>84.1</v>
      </c>
      <c r="D113" s="49" t="s">
        <v>281</v>
      </c>
      <c r="E113" s="72">
        <v>1</v>
      </c>
      <c r="F113" s="72" t="s">
        <v>376</v>
      </c>
      <c r="G113" s="65"/>
      <c r="H113" s="49" t="s">
        <v>281</v>
      </c>
      <c r="I113" s="72">
        <v>1</v>
      </c>
      <c r="J113" s="72" t="s">
        <v>376</v>
      </c>
    </row>
    <row r="114" spans="1:10" ht="15.75" customHeight="1" x14ac:dyDescent="0.25">
      <c r="A114" s="5">
        <v>109</v>
      </c>
      <c r="B114" s="76">
        <v>1313</v>
      </c>
      <c r="C114" s="24">
        <v>84.1</v>
      </c>
      <c r="D114" s="49" t="s">
        <v>282</v>
      </c>
      <c r="E114" s="72">
        <v>1</v>
      </c>
      <c r="F114" s="72" t="s">
        <v>376</v>
      </c>
      <c r="G114" s="65"/>
      <c r="H114" s="49" t="s">
        <v>282</v>
      </c>
      <c r="I114" s="72">
        <v>1</v>
      </c>
      <c r="J114" s="72" t="s">
        <v>376</v>
      </c>
    </row>
    <row r="115" spans="1:10" ht="15.75" customHeight="1" x14ac:dyDescent="0.25">
      <c r="A115" s="5">
        <v>110</v>
      </c>
      <c r="B115" s="76">
        <v>1313</v>
      </c>
      <c r="C115" s="24">
        <v>84.1</v>
      </c>
      <c r="D115" s="49" t="s">
        <v>283</v>
      </c>
      <c r="E115" s="72">
        <v>1</v>
      </c>
      <c r="F115" s="72" t="s">
        <v>376</v>
      </c>
      <c r="G115" s="65"/>
      <c r="H115" s="49" t="s">
        <v>283</v>
      </c>
      <c r="I115" s="72">
        <v>1</v>
      </c>
      <c r="J115" s="72" t="s">
        <v>376</v>
      </c>
    </row>
    <row r="116" spans="1:10" ht="15.75" customHeight="1" x14ac:dyDescent="0.25">
      <c r="A116" s="5">
        <v>111</v>
      </c>
      <c r="B116" s="76">
        <v>1313</v>
      </c>
      <c r="C116" s="24">
        <v>84.1</v>
      </c>
      <c r="D116" s="49" t="s">
        <v>284</v>
      </c>
      <c r="E116" s="72">
        <v>1</v>
      </c>
      <c r="F116" s="72" t="s">
        <v>376</v>
      </c>
      <c r="G116" s="65"/>
      <c r="H116" s="49" t="s">
        <v>284</v>
      </c>
      <c r="I116" s="72">
        <v>1</v>
      </c>
      <c r="J116" s="72" t="s">
        <v>376</v>
      </c>
    </row>
    <row r="117" spans="1:10" ht="15.75" customHeight="1" x14ac:dyDescent="0.25">
      <c r="A117" s="5">
        <v>112</v>
      </c>
      <c r="B117" s="76">
        <v>1313</v>
      </c>
      <c r="C117" s="24">
        <v>84.1</v>
      </c>
      <c r="D117" s="49" t="s">
        <v>285</v>
      </c>
      <c r="E117" s="72">
        <v>1</v>
      </c>
      <c r="F117" s="72" t="s">
        <v>376</v>
      </c>
      <c r="G117" s="65"/>
      <c r="H117" s="49" t="s">
        <v>285</v>
      </c>
      <c r="I117" s="72">
        <v>1</v>
      </c>
      <c r="J117" s="72" t="s">
        <v>376</v>
      </c>
    </row>
    <row r="118" spans="1:10" ht="15.75" customHeight="1" x14ac:dyDescent="0.25">
      <c r="A118" s="5">
        <v>113</v>
      </c>
      <c r="B118" s="76">
        <v>1313</v>
      </c>
      <c r="C118" s="24">
        <v>84.1</v>
      </c>
      <c r="D118" s="49" t="s">
        <v>287</v>
      </c>
      <c r="E118" s="72">
        <v>1</v>
      </c>
      <c r="F118" s="72" t="s">
        <v>376</v>
      </c>
      <c r="G118" s="65"/>
      <c r="H118" s="49" t="s">
        <v>287</v>
      </c>
      <c r="I118" s="72">
        <v>1</v>
      </c>
      <c r="J118" s="72" t="s">
        <v>376</v>
      </c>
    </row>
    <row r="119" spans="1:10" ht="15.75" customHeight="1" x14ac:dyDescent="0.25">
      <c r="A119" s="5">
        <v>114</v>
      </c>
      <c r="B119" s="76">
        <v>1313</v>
      </c>
      <c r="C119" s="24">
        <v>84.1</v>
      </c>
      <c r="D119" s="49" t="s">
        <v>288</v>
      </c>
      <c r="E119" s="72">
        <v>1</v>
      </c>
      <c r="F119" s="72" t="s">
        <v>376</v>
      </c>
      <c r="G119" s="65"/>
      <c r="H119" s="49" t="s">
        <v>288</v>
      </c>
      <c r="I119" s="72">
        <v>1</v>
      </c>
      <c r="J119" s="72" t="s">
        <v>376</v>
      </c>
    </row>
    <row r="120" spans="1:10" ht="15.75" customHeight="1" x14ac:dyDescent="0.25">
      <c r="A120" s="5">
        <v>115</v>
      </c>
      <c r="B120" s="76">
        <v>1313</v>
      </c>
      <c r="C120" s="24">
        <v>84.1</v>
      </c>
      <c r="D120" s="49" t="s">
        <v>289</v>
      </c>
      <c r="E120" s="72">
        <v>1</v>
      </c>
      <c r="F120" s="72" t="s">
        <v>376</v>
      </c>
      <c r="G120" s="65"/>
      <c r="H120" s="49" t="s">
        <v>289</v>
      </c>
      <c r="I120" s="72">
        <v>1</v>
      </c>
      <c r="J120" s="72" t="s">
        <v>376</v>
      </c>
    </row>
    <row r="121" spans="1:10" ht="15.75" customHeight="1" x14ac:dyDescent="0.25">
      <c r="A121" s="5">
        <v>116</v>
      </c>
      <c r="B121" s="76">
        <v>1313</v>
      </c>
      <c r="C121" s="24">
        <v>84.1</v>
      </c>
      <c r="D121" s="49" t="s">
        <v>290</v>
      </c>
      <c r="E121" s="72">
        <v>1</v>
      </c>
      <c r="F121" s="72" t="s">
        <v>376</v>
      </c>
      <c r="G121" s="65"/>
      <c r="H121" s="49" t="s">
        <v>290</v>
      </c>
      <c r="I121" s="72">
        <v>1</v>
      </c>
      <c r="J121" s="72" t="s">
        <v>376</v>
      </c>
    </row>
    <row r="122" spans="1:10" ht="15.75" customHeight="1" x14ac:dyDescent="0.25">
      <c r="A122" s="5">
        <v>117</v>
      </c>
      <c r="B122" s="76">
        <v>1313</v>
      </c>
      <c r="C122" s="24">
        <v>84.1</v>
      </c>
      <c r="D122" s="49" t="s">
        <v>291</v>
      </c>
      <c r="E122" s="72">
        <v>1</v>
      </c>
      <c r="F122" s="72" t="s">
        <v>376</v>
      </c>
      <c r="G122" s="65"/>
      <c r="H122" s="49" t="s">
        <v>291</v>
      </c>
      <c r="I122" s="72">
        <v>1</v>
      </c>
      <c r="J122" s="72" t="s">
        <v>376</v>
      </c>
    </row>
    <row r="123" spans="1:10" ht="15.75" customHeight="1" x14ac:dyDescent="0.25">
      <c r="A123" s="5">
        <v>118</v>
      </c>
      <c r="B123" s="76">
        <v>1313</v>
      </c>
      <c r="C123" s="24">
        <v>84.1</v>
      </c>
      <c r="D123" s="49" t="s">
        <v>292</v>
      </c>
      <c r="E123" s="72">
        <v>1</v>
      </c>
      <c r="F123" s="72" t="s">
        <v>376</v>
      </c>
      <c r="G123" s="65"/>
      <c r="H123" s="49" t="s">
        <v>292</v>
      </c>
      <c r="I123" s="72">
        <v>1</v>
      </c>
      <c r="J123" s="72" t="s">
        <v>376</v>
      </c>
    </row>
    <row r="124" spans="1:10" ht="15.75" customHeight="1" x14ac:dyDescent="0.25">
      <c r="A124" s="5">
        <v>119</v>
      </c>
      <c r="B124" s="76">
        <v>1313</v>
      </c>
      <c r="C124" s="24">
        <v>84.1</v>
      </c>
      <c r="D124" s="49" t="s">
        <v>293</v>
      </c>
      <c r="E124" s="72">
        <v>1</v>
      </c>
      <c r="F124" s="72" t="s">
        <v>376</v>
      </c>
      <c r="G124" s="65"/>
      <c r="H124" s="49" t="s">
        <v>293</v>
      </c>
      <c r="I124" s="72">
        <v>1</v>
      </c>
      <c r="J124" s="72" t="s">
        <v>376</v>
      </c>
    </row>
    <row r="125" spans="1:10" ht="15.75" customHeight="1" x14ac:dyDescent="0.25">
      <c r="A125" s="5">
        <v>120</v>
      </c>
      <c r="B125" s="76">
        <v>1313</v>
      </c>
      <c r="C125" s="24">
        <v>84.1</v>
      </c>
      <c r="D125" s="49" t="s">
        <v>294</v>
      </c>
      <c r="E125" s="72">
        <v>1</v>
      </c>
      <c r="F125" s="72" t="s">
        <v>376</v>
      </c>
      <c r="G125" s="65"/>
      <c r="H125" s="49" t="s">
        <v>294</v>
      </c>
      <c r="I125" s="72">
        <v>1</v>
      </c>
      <c r="J125" s="72" t="s">
        <v>376</v>
      </c>
    </row>
    <row r="126" spans="1:10" ht="15.75" customHeight="1" x14ac:dyDescent="0.25">
      <c r="A126" s="5">
        <v>121</v>
      </c>
      <c r="B126" s="76">
        <v>1313</v>
      </c>
      <c r="C126" s="24">
        <v>84.1</v>
      </c>
      <c r="D126" s="49" t="s">
        <v>295</v>
      </c>
      <c r="E126" s="72">
        <v>1</v>
      </c>
      <c r="F126" s="72" t="s">
        <v>376</v>
      </c>
      <c r="G126" s="65"/>
      <c r="H126" s="49" t="s">
        <v>295</v>
      </c>
      <c r="I126" s="72">
        <v>1</v>
      </c>
      <c r="J126" s="72" t="s">
        <v>376</v>
      </c>
    </row>
    <row r="127" spans="1:10" ht="15.75" customHeight="1" x14ac:dyDescent="0.25">
      <c r="A127" s="5">
        <v>122</v>
      </c>
      <c r="B127" s="76">
        <v>1313</v>
      </c>
      <c r="C127" s="24">
        <v>84.1</v>
      </c>
      <c r="D127" s="49" t="s">
        <v>296</v>
      </c>
      <c r="E127" s="72">
        <v>1</v>
      </c>
      <c r="F127" s="72" t="s">
        <v>376</v>
      </c>
      <c r="G127" s="65"/>
      <c r="H127" s="49" t="s">
        <v>296</v>
      </c>
      <c r="I127" s="72">
        <v>1</v>
      </c>
      <c r="J127" s="72" t="s">
        <v>376</v>
      </c>
    </row>
    <row r="128" spans="1:10" ht="15.75" customHeight="1" x14ac:dyDescent="0.25">
      <c r="A128" s="5">
        <v>123</v>
      </c>
      <c r="B128" s="76">
        <v>1313</v>
      </c>
      <c r="C128" s="24">
        <v>84.1</v>
      </c>
      <c r="D128" s="49" t="s">
        <v>297</v>
      </c>
      <c r="E128" s="72">
        <v>1</v>
      </c>
      <c r="F128" s="72" t="s">
        <v>376</v>
      </c>
      <c r="G128" s="65"/>
      <c r="H128" s="49" t="s">
        <v>297</v>
      </c>
      <c r="I128" s="72">
        <v>1</v>
      </c>
      <c r="J128" s="72" t="s">
        <v>376</v>
      </c>
    </row>
    <row r="129" spans="1:10" ht="15.75" customHeight="1" x14ac:dyDescent="0.25">
      <c r="A129" s="5">
        <v>124</v>
      </c>
      <c r="B129" s="76">
        <v>1313</v>
      </c>
      <c r="C129" s="24">
        <v>84.1</v>
      </c>
      <c r="D129" s="49" t="s">
        <v>298</v>
      </c>
      <c r="E129" s="72">
        <v>1</v>
      </c>
      <c r="F129" s="72" t="s">
        <v>376</v>
      </c>
      <c r="G129" s="65"/>
      <c r="H129" s="49" t="s">
        <v>298</v>
      </c>
      <c r="I129" s="72">
        <v>1</v>
      </c>
      <c r="J129" s="72" t="s">
        <v>376</v>
      </c>
    </row>
    <row r="130" spans="1:10" ht="15.75" customHeight="1" x14ac:dyDescent="0.25">
      <c r="A130" s="5">
        <v>125</v>
      </c>
      <c r="B130" s="76">
        <v>1313</v>
      </c>
      <c r="C130" s="24">
        <v>84.1</v>
      </c>
      <c r="D130" s="49" t="s">
        <v>299</v>
      </c>
      <c r="E130" s="72">
        <v>1</v>
      </c>
      <c r="F130" s="72" t="s">
        <v>376</v>
      </c>
      <c r="G130" s="65"/>
      <c r="H130" s="49" t="s">
        <v>299</v>
      </c>
      <c r="I130" s="72">
        <v>1</v>
      </c>
      <c r="J130" s="72" t="s">
        <v>376</v>
      </c>
    </row>
    <row r="131" spans="1:10" ht="15.75" customHeight="1" x14ac:dyDescent="0.25">
      <c r="A131" s="5">
        <v>126</v>
      </c>
      <c r="B131" s="76">
        <v>1313</v>
      </c>
      <c r="C131" s="24">
        <v>84.1</v>
      </c>
      <c r="D131" s="49" t="s">
        <v>300</v>
      </c>
      <c r="E131" s="72">
        <v>1</v>
      </c>
      <c r="F131" s="72" t="s">
        <v>376</v>
      </c>
      <c r="G131" s="65"/>
      <c r="H131" s="49" t="s">
        <v>300</v>
      </c>
      <c r="I131" s="72">
        <v>1</v>
      </c>
      <c r="J131" s="72" t="s">
        <v>376</v>
      </c>
    </row>
    <row r="132" spans="1:10" ht="15.75" customHeight="1" x14ac:dyDescent="0.25">
      <c r="A132" s="5">
        <v>127</v>
      </c>
      <c r="B132" s="76">
        <v>1313</v>
      </c>
      <c r="C132" s="24">
        <v>84.1</v>
      </c>
      <c r="D132" s="49" t="s">
        <v>386</v>
      </c>
      <c r="E132" s="72">
        <v>1</v>
      </c>
      <c r="F132" s="72" t="s">
        <v>387</v>
      </c>
      <c r="G132" s="65"/>
      <c r="H132" s="49" t="s">
        <v>386</v>
      </c>
      <c r="I132" s="72">
        <v>1</v>
      </c>
      <c r="J132" s="72" t="s">
        <v>387</v>
      </c>
    </row>
    <row r="133" spans="1:10" ht="15.75" customHeight="1" x14ac:dyDescent="0.25">
      <c r="A133" s="5">
        <v>128</v>
      </c>
      <c r="B133" s="76">
        <v>1313</v>
      </c>
      <c r="C133" s="24">
        <v>84.1</v>
      </c>
      <c r="D133" s="49" t="s">
        <v>388</v>
      </c>
      <c r="E133" s="72">
        <v>1</v>
      </c>
      <c r="F133" s="72" t="s">
        <v>387</v>
      </c>
      <c r="G133" s="65"/>
      <c r="H133" s="49" t="s">
        <v>388</v>
      </c>
      <c r="I133" s="72">
        <v>1</v>
      </c>
      <c r="J133" s="72" t="s">
        <v>387</v>
      </c>
    </row>
    <row r="134" spans="1:10" ht="15.75" customHeight="1" x14ac:dyDescent="0.25">
      <c r="A134" s="5">
        <v>129</v>
      </c>
      <c r="B134" s="76">
        <v>1313</v>
      </c>
      <c r="C134" s="24">
        <v>84.1</v>
      </c>
      <c r="D134" s="49" t="s">
        <v>207</v>
      </c>
      <c r="E134" s="72">
        <v>1</v>
      </c>
      <c r="F134" s="72" t="s">
        <v>387</v>
      </c>
      <c r="G134" s="65"/>
      <c r="H134" s="49" t="s">
        <v>207</v>
      </c>
      <c r="I134" s="72">
        <v>1</v>
      </c>
      <c r="J134" s="72" t="s">
        <v>387</v>
      </c>
    </row>
    <row r="135" spans="1:10" ht="15.75" customHeight="1" x14ac:dyDescent="0.25">
      <c r="A135" s="5">
        <v>130</v>
      </c>
      <c r="B135" s="76">
        <v>1313</v>
      </c>
      <c r="C135" s="24">
        <v>84.1</v>
      </c>
      <c r="D135" s="49" t="s">
        <v>389</v>
      </c>
      <c r="E135" s="72">
        <v>1</v>
      </c>
      <c r="F135" s="72" t="s">
        <v>387</v>
      </c>
      <c r="G135" s="65"/>
      <c r="H135" s="49" t="s">
        <v>389</v>
      </c>
      <c r="I135" s="72">
        <v>1</v>
      </c>
      <c r="J135" s="72" t="s">
        <v>387</v>
      </c>
    </row>
    <row r="136" spans="1:10" ht="15.75" customHeight="1" x14ac:dyDescent="0.25">
      <c r="A136" s="5">
        <v>131</v>
      </c>
      <c r="B136" s="76">
        <v>1313</v>
      </c>
      <c r="C136" s="24">
        <v>84.1</v>
      </c>
      <c r="D136" s="49" t="s">
        <v>390</v>
      </c>
      <c r="E136" s="72">
        <v>1</v>
      </c>
      <c r="F136" s="72" t="s">
        <v>387</v>
      </c>
      <c r="G136" s="65"/>
      <c r="H136" s="49" t="s">
        <v>390</v>
      </c>
      <c r="I136" s="72">
        <v>1</v>
      </c>
      <c r="J136" s="72" t="s">
        <v>387</v>
      </c>
    </row>
    <row r="137" spans="1:10" ht="15.75" customHeight="1" x14ac:dyDescent="0.25">
      <c r="A137" s="5">
        <v>132</v>
      </c>
      <c r="B137" s="76">
        <v>1313</v>
      </c>
      <c r="C137" s="24">
        <v>84.1</v>
      </c>
      <c r="D137" s="49" t="s">
        <v>391</v>
      </c>
      <c r="E137" s="72">
        <v>1</v>
      </c>
      <c r="F137" s="72" t="s">
        <v>387</v>
      </c>
      <c r="G137" s="65"/>
      <c r="H137" s="49" t="s">
        <v>391</v>
      </c>
      <c r="I137" s="72">
        <v>1</v>
      </c>
      <c r="J137" s="72" t="s">
        <v>387</v>
      </c>
    </row>
    <row r="138" spans="1:10" ht="15.75" customHeight="1" x14ac:dyDescent="0.25">
      <c r="A138" s="5">
        <v>133</v>
      </c>
      <c r="B138" s="76">
        <v>1313</v>
      </c>
      <c r="C138" s="24">
        <v>84.1</v>
      </c>
      <c r="D138" s="49" t="s">
        <v>392</v>
      </c>
      <c r="E138" s="72">
        <v>1</v>
      </c>
      <c r="F138" s="72" t="s">
        <v>387</v>
      </c>
      <c r="G138" s="65"/>
      <c r="H138" s="49" t="s">
        <v>392</v>
      </c>
      <c r="I138" s="72">
        <v>1</v>
      </c>
      <c r="J138" s="72" t="s">
        <v>387</v>
      </c>
    </row>
    <row r="139" spans="1:10" ht="15.75" customHeight="1" x14ac:dyDescent="0.25">
      <c r="A139" s="5">
        <v>134</v>
      </c>
      <c r="B139" s="76">
        <v>1313</v>
      </c>
      <c r="C139" s="24">
        <v>84.1</v>
      </c>
      <c r="D139" s="49" t="s">
        <v>393</v>
      </c>
      <c r="E139" s="72">
        <v>1</v>
      </c>
      <c r="F139" s="72" t="s">
        <v>387</v>
      </c>
      <c r="G139" s="65"/>
      <c r="H139" s="49" t="s">
        <v>393</v>
      </c>
      <c r="I139" s="72">
        <v>1</v>
      </c>
      <c r="J139" s="72" t="s">
        <v>387</v>
      </c>
    </row>
    <row r="140" spans="1:10" ht="15.75" customHeight="1" x14ac:dyDescent="0.25">
      <c r="A140" s="5">
        <v>135</v>
      </c>
      <c r="B140" s="76">
        <v>1313</v>
      </c>
      <c r="C140" s="24">
        <v>84.1</v>
      </c>
      <c r="D140" s="49" t="s">
        <v>394</v>
      </c>
      <c r="E140" s="72">
        <v>1</v>
      </c>
      <c r="F140" s="72" t="s">
        <v>387</v>
      </c>
      <c r="G140" s="65"/>
      <c r="H140" s="49" t="s">
        <v>394</v>
      </c>
      <c r="I140" s="72">
        <v>1</v>
      </c>
      <c r="J140" s="72" t="s">
        <v>387</v>
      </c>
    </row>
    <row r="141" spans="1:10" ht="15.75" customHeight="1" x14ac:dyDescent="0.25">
      <c r="A141" s="5">
        <v>136</v>
      </c>
      <c r="B141" s="76">
        <v>1313</v>
      </c>
      <c r="C141" s="24">
        <v>84.1</v>
      </c>
      <c r="D141" s="49" t="s">
        <v>395</v>
      </c>
      <c r="E141" s="72">
        <v>1</v>
      </c>
      <c r="F141" s="72" t="s">
        <v>387</v>
      </c>
      <c r="G141" s="65"/>
      <c r="H141" s="49" t="s">
        <v>395</v>
      </c>
      <c r="I141" s="72">
        <v>1</v>
      </c>
      <c r="J141" s="72" t="s">
        <v>387</v>
      </c>
    </row>
    <row r="142" spans="1:10" ht="15.75" customHeight="1" x14ac:dyDescent="0.25">
      <c r="A142" s="5">
        <v>137</v>
      </c>
      <c r="B142" s="76">
        <v>1313</v>
      </c>
      <c r="C142" s="24">
        <v>84.1</v>
      </c>
      <c r="D142" s="49" t="s">
        <v>396</v>
      </c>
      <c r="E142" s="72">
        <v>1</v>
      </c>
      <c r="F142" s="72" t="s">
        <v>387</v>
      </c>
      <c r="G142" s="65"/>
      <c r="H142" s="49" t="s">
        <v>396</v>
      </c>
      <c r="I142" s="72">
        <v>1</v>
      </c>
      <c r="J142" s="72" t="s">
        <v>387</v>
      </c>
    </row>
    <row r="143" spans="1:10" ht="15.75" customHeight="1" x14ac:dyDescent="0.25">
      <c r="A143" s="5">
        <v>138</v>
      </c>
      <c r="B143" s="76">
        <v>1313</v>
      </c>
      <c r="C143" s="24">
        <v>84.1</v>
      </c>
      <c r="D143" s="49" t="s">
        <v>236</v>
      </c>
      <c r="E143" s="72">
        <v>1</v>
      </c>
      <c r="F143" s="72" t="s">
        <v>387</v>
      </c>
      <c r="G143" s="65"/>
      <c r="H143" s="49" t="s">
        <v>236</v>
      </c>
      <c r="I143" s="72">
        <v>1</v>
      </c>
      <c r="J143" s="72" t="s">
        <v>387</v>
      </c>
    </row>
    <row r="144" spans="1:10" ht="15.75" customHeight="1" x14ac:dyDescent="0.25">
      <c r="A144" s="5">
        <v>139</v>
      </c>
      <c r="B144" s="76">
        <v>1313</v>
      </c>
      <c r="C144" s="24">
        <v>84.1</v>
      </c>
      <c r="D144" s="49" t="s">
        <v>397</v>
      </c>
      <c r="E144" s="72">
        <v>1</v>
      </c>
      <c r="F144" s="72" t="s">
        <v>387</v>
      </c>
      <c r="G144" s="65"/>
      <c r="H144" s="49" t="s">
        <v>397</v>
      </c>
      <c r="I144" s="72">
        <v>1</v>
      </c>
      <c r="J144" s="72" t="s">
        <v>387</v>
      </c>
    </row>
    <row r="145" spans="1:10" ht="15.75" customHeight="1" x14ac:dyDescent="0.25">
      <c r="A145" s="5">
        <v>140</v>
      </c>
      <c r="B145" s="76">
        <v>1313</v>
      </c>
      <c r="C145" s="24">
        <v>84.1</v>
      </c>
      <c r="D145" s="49" t="s">
        <v>398</v>
      </c>
      <c r="E145" s="72">
        <v>1</v>
      </c>
      <c r="F145" s="72" t="s">
        <v>387</v>
      </c>
      <c r="G145" s="65"/>
      <c r="H145" s="49" t="s">
        <v>398</v>
      </c>
      <c r="I145" s="72">
        <v>1</v>
      </c>
      <c r="J145" s="72" t="s">
        <v>387</v>
      </c>
    </row>
    <row r="146" spans="1:10" ht="15.75" customHeight="1" x14ac:dyDescent="0.25">
      <c r="A146" s="5">
        <v>141</v>
      </c>
      <c r="B146" s="76">
        <v>1313</v>
      </c>
      <c r="C146" s="24">
        <v>84.1</v>
      </c>
      <c r="D146" s="49" t="s">
        <v>399</v>
      </c>
      <c r="E146" s="72">
        <v>1</v>
      </c>
      <c r="F146" s="72" t="s">
        <v>387</v>
      </c>
      <c r="G146" s="65"/>
      <c r="H146" s="49" t="s">
        <v>399</v>
      </c>
      <c r="I146" s="72">
        <v>1</v>
      </c>
      <c r="J146" s="72" t="s">
        <v>387</v>
      </c>
    </row>
    <row r="147" spans="1:10" ht="15.75" customHeight="1" x14ac:dyDescent="0.25">
      <c r="A147" s="5">
        <v>142</v>
      </c>
      <c r="B147" s="76">
        <v>1313</v>
      </c>
      <c r="C147" s="24">
        <v>84.1</v>
      </c>
      <c r="D147" s="49" t="s">
        <v>400</v>
      </c>
      <c r="E147" s="72">
        <v>1</v>
      </c>
      <c r="F147" s="72" t="s">
        <v>387</v>
      </c>
      <c r="G147" s="65"/>
      <c r="H147" s="49" t="s">
        <v>400</v>
      </c>
      <c r="I147" s="72">
        <v>1</v>
      </c>
      <c r="J147" s="72" t="s">
        <v>387</v>
      </c>
    </row>
    <row r="148" spans="1:10" ht="15.75" customHeight="1" x14ac:dyDescent="0.25">
      <c r="A148" s="5">
        <v>143</v>
      </c>
      <c r="B148" s="76">
        <v>1313</v>
      </c>
      <c r="C148" s="24">
        <v>84.1</v>
      </c>
      <c r="D148" s="49" t="s">
        <v>256</v>
      </c>
      <c r="E148" s="72">
        <v>1</v>
      </c>
      <c r="F148" s="72" t="s">
        <v>387</v>
      </c>
      <c r="G148" s="65"/>
      <c r="H148" s="49" t="s">
        <v>256</v>
      </c>
      <c r="I148" s="72">
        <v>1</v>
      </c>
      <c r="J148" s="72" t="s">
        <v>387</v>
      </c>
    </row>
    <row r="149" spans="1:10" ht="15.75" customHeight="1" x14ac:dyDescent="0.25">
      <c r="A149" s="5">
        <v>144</v>
      </c>
      <c r="B149" s="76">
        <v>1313</v>
      </c>
      <c r="C149" s="24">
        <v>84.1</v>
      </c>
      <c r="D149" s="49" t="s">
        <v>401</v>
      </c>
      <c r="E149" s="72">
        <v>1</v>
      </c>
      <c r="F149" s="72" t="s">
        <v>387</v>
      </c>
      <c r="G149" s="65"/>
      <c r="H149" s="49" t="s">
        <v>401</v>
      </c>
      <c r="I149" s="72">
        <v>1</v>
      </c>
      <c r="J149" s="72" t="s">
        <v>387</v>
      </c>
    </row>
    <row r="150" spans="1:10" ht="15.75" customHeight="1" x14ac:dyDescent="0.25">
      <c r="A150" s="5">
        <v>145</v>
      </c>
      <c r="B150" s="76">
        <v>1313</v>
      </c>
      <c r="C150" s="24">
        <v>84.1</v>
      </c>
      <c r="D150" s="49" t="s">
        <v>402</v>
      </c>
      <c r="E150" s="72">
        <v>1</v>
      </c>
      <c r="F150" s="72" t="s">
        <v>387</v>
      </c>
      <c r="G150" s="65"/>
      <c r="H150" s="49" t="s">
        <v>402</v>
      </c>
      <c r="I150" s="72">
        <v>1</v>
      </c>
      <c r="J150" s="72" t="s">
        <v>387</v>
      </c>
    </row>
    <row r="151" spans="1:10" ht="15.75" customHeight="1" x14ac:dyDescent="0.25">
      <c r="A151" s="5">
        <v>146</v>
      </c>
      <c r="B151" s="76">
        <v>1313</v>
      </c>
      <c r="C151" s="24">
        <v>84.1</v>
      </c>
      <c r="D151" s="49" t="s">
        <v>271</v>
      </c>
      <c r="E151" s="72">
        <v>1</v>
      </c>
      <c r="F151" s="72" t="s">
        <v>387</v>
      </c>
      <c r="G151" s="65"/>
      <c r="H151" s="49" t="s">
        <v>271</v>
      </c>
      <c r="I151" s="72">
        <v>1</v>
      </c>
      <c r="J151" s="72" t="s">
        <v>387</v>
      </c>
    </row>
    <row r="152" spans="1:10" ht="15.75" customHeight="1" x14ac:dyDescent="0.25">
      <c r="A152" s="5">
        <v>147</v>
      </c>
      <c r="B152" s="76">
        <v>1313</v>
      </c>
      <c r="C152" s="24">
        <v>84.1</v>
      </c>
      <c r="D152" s="49" t="s">
        <v>341</v>
      </c>
      <c r="E152" s="72">
        <v>1</v>
      </c>
      <c r="F152" s="72" t="s">
        <v>387</v>
      </c>
      <c r="G152" s="65"/>
      <c r="H152" s="49" t="s">
        <v>341</v>
      </c>
      <c r="I152" s="72">
        <v>1</v>
      </c>
      <c r="J152" s="72" t="s">
        <v>387</v>
      </c>
    </row>
    <row r="153" spans="1:10" ht="15.75" customHeight="1" x14ac:dyDescent="0.25">
      <c r="A153" s="5">
        <v>148</v>
      </c>
      <c r="B153" s="76">
        <v>1313</v>
      </c>
      <c r="C153" s="24">
        <v>84.1</v>
      </c>
      <c r="D153" s="49" t="s">
        <v>286</v>
      </c>
      <c r="E153" s="72">
        <v>1</v>
      </c>
      <c r="F153" s="72" t="s">
        <v>387</v>
      </c>
      <c r="G153" s="65"/>
      <c r="H153" s="49" t="s">
        <v>286</v>
      </c>
      <c r="I153" s="72">
        <v>1</v>
      </c>
      <c r="J153" s="72" t="s">
        <v>387</v>
      </c>
    </row>
    <row r="154" spans="1:10" ht="15.75" customHeight="1" x14ac:dyDescent="0.25">
      <c r="A154" s="5">
        <v>149</v>
      </c>
      <c r="B154" s="76">
        <v>1313</v>
      </c>
      <c r="C154" s="24">
        <v>84.1</v>
      </c>
      <c r="D154" s="49" t="s">
        <v>403</v>
      </c>
      <c r="E154" s="72">
        <v>1</v>
      </c>
      <c r="F154" s="72" t="s">
        <v>387</v>
      </c>
      <c r="G154" s="65"/>
      <c r="H154" s="49" t="s">
        <v>403</v>
      </c>
      <c r="I154" s="72">
        <v>1</v>
      </c>
      <c r="J154" s="72" t="s">
        <v>387</v>
      </c>
    </row>
    <row r="155" spans="1:10" ht="15.75" customHeight="1" x14ac:dyDescent="0.25">
      <c r="A155" s="5">
        <v>150</v>
      </c>
      <c r="B155" s="76">
        <v>1313</v>
      </c>
      <c r="C155" s="24">
        <v>84.1</v>
      </c>
      <c r="D155" s="49" t="s">
        <v>404</v>
      </c>
      <c r="E155" s="72">
        <v>1</v>
      </c>
      <c r="F155" s="72" t="s">
        <v>387</v>
      </c>
      <c r="G155" s="65"/>
      <c r="H155" s="49" t="s">
        <v>404</v>
      </c>
      <c r="I155" s="72">
        <v>1</v>
      </c>
      <c r="J155" s="72" t="s">
        <v>387</v>
      </c>
    </row>
    <row r="156" spans="1:10" ht="15.75" customHeight="1" x14ac:dyDescent="0.25">
      <c r="A156" s="5">
        <v>151</v>
      </c>
      <c r="B156" s="76">
        <v>1313</v>
      </c>
      <c r="C156" s="24">
        <v>84.1</v>
      </c>
      <c r="D156" s="49" t="s">
        <v>493</v>
      </c>
      <c r="E156" s="72">
        <v>1</v>
      </c>
      <c r="F156" s="72" t="s">
        <v>376</v>
      </c>
      <c r="G156" s="65"/>
      <c r="H156" s="49" t="s">
        <v>493</v>
      </c>
      <c r="I156" s="72">
        <v>1</v>
      </c>
      <c r="J156" s="72" t="s">
        <v>376</v>
      </c>
    </row>
    <row r="157" spans="1:10" ht="15.75" customHeight="1" x14ac:dyDescent="0.25">
      <c r="A157" s="5">
        <v>152</v>
      </c>
      <c r="B157" s="76">
        <v>1313</v>
      </c>
      <c r="C157" s="24">
        <v>84.1</v>
      </c>
      <c r="D157" s="49" t="s">
        <v>405</v>
      </c>
      <c r="E157" s="72">
        <v>1</v>
      </c>
      <c r="F157" s="72" t="s">
        <v>376</v>
      </c>
      <c r="G157" s="65"/>
      <c r="H157" s="49" t="s">
        <v>405</v>
      </c>
      <c r="I157" s="72">
        <v>1</v>
      </c>
      <c r="J157" s="72" t="s">
        <v>376</v>
      </c>
    </row>
    <row r="158" spans="1:10" ht="15.75" customHeight="1" x14ac:dyDescent="0.25">
      <c r="A158" s="5">
        <v>153</v>
      </c>
      <c r="B158" s="76">
        <v>1313</v>
      </c>
      <c r="C158" s="24">
        <v>84.1</v>
      </c>
      <c r="D158" s="49" t="s">
        <v>406</v>
      </c>
      <c r="E158" s="72">
        <v>1</v>
      </c>
      <c r="F158" s="72" t="s">
        <v>376</v>
      </c>
      <c r="G158" s="65"/>
      <c r="H158" s="49" t="s">
        <v>406</v>
      </c>
      <c r="I158" s="72">
        <v>1</v>
      </c>
      <c r="J158" s="72" t="s">
        <v>376</v>
      </c>
    </row>
    <row r="159" spans="1:10" ht="15.75" customHeight="1" x14ac:dyDescent="0.25">
      <c r="A159" s="5">
        <v>154</v>
      </c>
      <c r="B159" s="76">
        <v>1313</v>
      </c>
      <c r="C159" s="24">
        <v>84.1</v>
      </c>
      <c r="D159" s="49" t="s">
        <v>407</v>
      </c>
      <c r="E159" s="72">
        <v>1</v>
      </c>
      <c r="F159" s="72" t="s">
        <v>376</v>
      </c>
      <c r="G159" s="65"/>
      <c r="H159" s="49" t="s">
        <v>407</v>
      </c>
      <c r="I159" s="72">
        <v>1</v>
      </c>
      <c r="J159" s="72" t="s">
        <v>376</v>
      </c>
    </row>
    <row r="160" spans="1:10" ht="15.75" customHeight="1" x14ac:dyDescent="0.25">
      <c r="A160" s="5">
        <v>155</v>
      </c>
      <c r="B160" s="76">
        <v>1313</v>
      </c>
      <c r="C160" s="24">
        <v>84.1</v>
      </c>
      <c r="D160" s="49" t="s">
        <v>408</v>
      </c>
      <c r="E160" s="72">
        <v>1</v>
      </c>
      <c r="F160" s="72" t="s">
        <v>376</v>
      </c>
      <c r="G160" s="65"/>
      <c r="H160" s="49" t="s">
        <v>408</v>
      </c>
      <c r="I160" s="72">
        <v>1</v>
      </c>
      <c r="J160" s="72" t="s">
        <v>376</v>
      </c>
    </row>
    <row r="161" spans="1:10" ht="15.75" customHeight="1" x14ac:dyDescent="0.25">
      <c r="A161" s="5">
        <v>156</v>
      </c>
      <c r="B161" s="76">
        <v>1313</v>
      </c>
      <c r="C161" s="24">
        <v>84.1</v>
      </c>
      <c r="D161" s="49" t="s">
        <v>409</v>
      </c>
      <c r="E161" s="72">
        <v>1</v>
      </c>
      <c r="F161" s="72" t="s">
        <v>376</v>
      </c>
      <c r="G161" s="65"/>
      <c r="H161" s="49" t="s">
        <v>409</v>
      </c>
      <c r="I161" s="72">
        <v>1</v>
      </c>
      <c r="J161" s="72" t="s">
        <v>376</v>
      </c>
    </row>
    <row r="162" spans="1:10" ht="15.75" customHeight="1" x14ac:dyDescent="0.25">
      <c r="A162" s="5">
        <v>157</v>
      </c>
      <c r="B162" s="76">
        <v>1313</v>
      </c>
      <c r="C162" s="24">
        <v>84.1</v>
      </c>
      <c r="D162" s="49" t="s">
        <v>410</v>
      </c>
      <c r="E162" s="72">
        <v>1</v>
      </c>
      <c r="F162" s="72" t="s">
        <v>376</v>
      </c>
      <c r="G162" s="65"/>
      <c r="H162" s="49" t="s">
        <v>410</v>
      </c>
      <c r="I162" s="72">
        <v>1</v>
      </c>
      <c r="J162" s="72" t="s">
        <v>376</v>
      </c>
    </row>
    <row r="163" spans="1:10" ht="15.75" customHeight="1" x14ac:dyDescent="0.25">
      <c r="A163" s="5">
        <v>158</v>
      </c>
      <c r="B163" s="76">
        <v>1313</v>
      </c>
      <c r="C163" s="24">
        <v>84.1</v>
      </c>
      <c r="D163" s="49" t="s">
        <v>411</v>
      </c>
      <c r="E163" s="72">
        <v>1</v>
      </c>
      <c r="F163" s="72" t="s">
        <v>376</v>
      </c>
      <c r="G163" s="65"/>
      <c r="H163" s="49" t="s">
        <v>411</v>
      </c>
      <c r="I163" s="72">
        <v>1</v>
      </c>
      <c r="J163" s="72" t="s">
        <v>376</v>
      </c>
    </row>
    <row r="164" spans="1:10" ht="15.75" customHeight="1" x14ac:dyDescent="0.25">
      <c r="A164" s="5">
        <v>159</v>
      </c>
      <c r="B164" s="76">
        <v>1313</v>
      </c>
      <c r="C164" s="24">
        <v>84.1</v>
      </c>
      <c r="D164" s="49" t="s">
        <v>412</v>
      </c>
      <c r="E164" s="72">
        <v>1</v>
      </c>
      <c r="F164" s="72" t="s">
        <v>376</v>
      </c>
      <c r="G164" s="65"/>
      <c r="H164" s="49" t="s">
        <v>412</v>
      </c>
      <c r="I164" s="72">
        <v>1</v>
      </c>
      <c r="J164" s="72" t="s">
        <v>376</v>
      </c>
    </row>
    <row r="165" spans="1:10" ht="15.75" customHeight="1" x14ac:dyDescent="0.25">
      <c r="A165" s="5">
        <v>160</v>
      </c>
      <c r="B165" s="76">
        <v>1313</v>
      </c>
      <c r="C165" s="24">
        <v>84.1</v>
      </c>
      <c r="D165" s="49" t="s">
        <v>413</v>
      </c>
      <c r="E165" s="72">
        <v>1</v>
      </c>
      <c r="F165" s="72" t="s">
        <v>376</v>
      </c>
      <c r="G165" s="65"/>
      <c r="H165" s="49" t="s">
        <v>413</v>
      </c>
      <c r="I165" s="72">
        <v>1</v>
      </c>
      <c r="J165" s="72" t="s">
        <v>376</v>
      </c>
    </row>
    <row r="166" spans="1:10" ht="15.75" customHeight="1" x14ac:dyDescent="0.25">
      <c r="A166" s="5">
        <v>161</v>
      </c>
      <c r="B166" s="76">
        <v>1313</v>
      </c>
      <c r="C166" s="24">
        <v>84.1</v>
      </c>
      <c r="D166" s="49" t="s">
        <v>414</v>
      </c>
      <c r="E166" s="72">
        <v>1</v>
      </c>
      <c r="F166" s="72" t="s">
        <v>376</v>
      </c>
      <c r="G166" s="65"/>
      <c r="H166" s="49" t="s">
        <v>414</v>
      </c>
      <c r="I166" s="72">
        <v>1</v>
      </c>
      <c r="J166" s="72" t="s">
        <v>376</v>
      </c>
    </row>
    <row r="167" spans="1:10" ht="15.75" customHeight="1" x14ac:dyDescent="0.25">
      <c r="A167" s="5">
        <v>162</v>
      </c>
      <c r="B167" s="76">
        <v>1313</v>
      </c>
      <c r="C167" s="24">
        <v>84.1</v>
      </c>
      <c r="D167" s="49" t="s">
        <v>415</v>
      </c>
      <c r="E167" s="72">
        <v>1</v>
      </c>
      <c r="F167" s="72" t="s">
        <v>376</v>
      </c>
      <c r="G167" s="65"/>
      <c r="H167" s="49" t="s">
        <v>415</v>
      </c>
      <c r="I167" s="72">
        <v>1</v>
      </c>
      <c r="J167" s="72" t="s">
        <v>376</v>
      </c>
    </row>
    <row r="168" spans="1:10" ht="15.75" customHeight="1" x14ac:dyDescent="0.25">
      <c r="A168" s="5">
        <v>163</v>
      </c>
      <c r="B168" s="76">
        <v>1313</v>
      </c>
      <c r="C168" s="24">
        <v>84.1</v>
      </c>
      <c r="D168" s="49" t="s">
        <v>416</v>
      </c>
      <c r="E168" s="72">
        <v>1</v>
      </c>
      <c r="F168" s="72" t="s">
        <v>376</v>
      </c>
      <c r="G168" s="65"/>
      <c r="H168" s="49" t="s">
        <v>416</v>
      </c>
      <c r="I168" s="72">
        <v>1</v>
      </c>
      <c r="J168" s="72" t="s">
        <v>376</v>
      </c>
    </row>
    <row r="169" spans="1:10" ht="15.75" customHeight="1" x14ac:dyDescent="0.25">
      <c r="A169" s="5">
        <v>164</v>
      </c>
      <c r="B169" s="76">
        <v>1313</v>
      </c>
      <c r="C169" s="24">
        <v>84.1</v>
      </c>
      <c r="D169" s="49" t="s">
        <v>417</v>
      </c>
      <c r="E169" s="72">
        <v>1</v>
      </c>
      <c r="F169" s="72" t="s">
        <v>376</v>
      </c>
      <c r="G169" s="65"/>
      <c r="H169" s="49" t="s">
        <v>417</v>
      </c>
      <c r="I169" s="72">
        <v>1</v>
      </c>
      <c r="J169" s="72" t="s">
        <v>376</v>
      </c>
    </row>
    <row r="170" spans="1:10" ht="15.75" customHeight="1" x14ac:dyDescent="0.25">
      <c r="A170" s="5">
        <v>165</v>
      </c>
      <c r="B170" s="76">
        <v>1313</v>
      </c>
      <c r="C170" s="24">
        <v>84.1</v>
      </c>
      <c r="D170" s="49" t="s">
        <v>418</v>
      </c>
      <c r="E170" s="72">
        <v>1</v>
      </c>
      <c r="F170" s="72" t="s">
        <v>419</v>
      </c>
      <c r="G170" s="65"/>
      <c r="H170" s="49" t="s">
        <v>418</v>
      </c>
      <c r="I170" s="72">
        <v>1</v>
      </c>
      <c r="J170" s="72" t="s">
        <v>419</v>
      </c>
    </row>
    <row r="171" spans="1:10" ht="13" x14ac:dyDescent="0.3">
      <c r="A171" s="5">
        <v>166</v>
      </c>
      <c r="B171" s="21"/>
      <c r="C171" s="10" t="s">
        <v>15</v>
      </c>
      <c r="D171" s="4" t="s">
        <v>14</v>
      </c>
      <c r="E171" s="4">
        <f>SUM(E172:E183)</f>
        <v>12</v>
      </c>
      <c r="F171" s="4"/>
      <c r="G171" s="65"/>
      <c r="H171" s="28"/>
      <c r="I171" s="4">
        <f>SUM(I172:I183)</f>
        <v>12</v>
      </c>
      <c r="J171" s="4"/>
    </row>
    <row r="172" spans="1:10" ht="15.75" customHeight="1" x14ac:dyDescent="0.25">
      <c r="A172" s="5">
        <v>167</v>
      </c>
      <c r="B172" s="76">
        <v>1313</v>
      </c>
      <c r="C172" s="24">
        <v>85.2</v>
      </c>
      <c r="D172" s="49" t="s">
        <v>420</v>
      </c>
      <c r="E172" s="72">
        <v>1</v>
      </c>
      <c r="F172" s="72" t="s">
        <v>376</v>
      </c>
      <c r="G172" s="65"/>
      <c r="H172" s="49" t="s">
        <v>420</v>
      </c>
      <c r="I172" s="72">
        <v>1</v>
      </c>
      <c r="J172" s="72" t="s">
        <v>376</v>
      </c>
    </row>
    <row r="173" spans="1:10" ht="15.75" customHeight="1" x14ac:dyDescent="0.25">
      <c r="A173" s="5">
        <v>168</v>
      </c>
      <c r="B173" s="76">
        <v>1313</v>
      </c>
      <c r="C173" s="24">
        <v>85.2</v>
      </c>
      <c r="D173" s="49" t="s">
        <v>421</v>
      </c>
      <c r="E173" s="72">
        <v>1</v>
      </c>
      <c r="F173" s="72" t="s">
        <v>376</v>
      </c>
      <c r="G173" s="65"/>
      <c r="H173" s="49" t="s">
        <v>421</v>
      </c>
      <c r="I173" s="72">
        <v>1</v>
      </c>
      <c r="J173" s="72" t="s">
        <v>376</v>
      </c>
    </row>
    <row r="174" spans="1:10" ht="15.75" customHeight="1" x14ac:dyDescent="0.25">
      <c r="A174" s="5">
        <v>169</v>
      </c>
      <c r="B174" s="76">
        <v>1313</v>
      </c>
      <c r="C174" s="24">
        <v>85.2</v>
      </c>
      <c r="D174" s="49" t="s">
        <v>422</v>
      </c>
      <c r="E174" s="72">
        <v>1</v>
      </c>
      <c r="F174" s="72" t="s">
        <v>376</v>
      </c>
      <c r="G174" s="65"/>
      <c r="H174" s="49" t="s">
        <v>422</v>
      </c>
      <c r="I174" s="72">
        <v>1</v>
      </c>
      <c r="J174" s="72" t="s">
        <v>376</v>
      </c>
    </row>
    <row r="175" spans="1:10" ht="15.75" customHeight="1" x14ac:dyDescent="0.25">
      <c r="A175" s="5">
        <v>170</v>
      </c>
      <c r="B175" s="76">
        <v>1313</v>
      </c>
      <c r="C175" s="24">
        <v>85.2</v>
      </c>
      <c r="D175" s="49" t="s">
        <v>423</v>
      </c>
      <c r="E175" s="72">
        <v>1</v>
      </c>
      <c r="F175" s="72" t="s">
        <v>377</v>
      </c>
      <c r="G175" s="65"/>
      <c r="H175" s="49" t="s">
        <v>423</v>
      </c>
      <c r="I175" s="72">
        <v>1</v>
      </c>
      <c r="J175" s="72" t="s">
        <v>377</v>
      </c>
    </row>
    <row r="176" spans="1:10" ht="15.75" customHeight="1" x14ac:dyDescent="0.25">
      <c r="A176" s="5">
        <v>171</v>
      </c>
      <c r="B176" s="76">
        <v>1313</v>
      </c>
      <c r="C176" s="24">
        <v>85.2</v>
      </c>
      <c r="D176" s="49" t="s">
        <v>424</v>
      </c>
      <c r="E176" s="72">
        <v>1</v>
      </c>
      <c r="F176" s="72" t="s">
        <v>377</v>
      </c>
      <c r="G176" s="65"/>
      <c r="H176" s="49" t="s">
        <v>424</v>
      </c>
      <c r="I176" s="72">
        <v>1</v>
      </c>
      <c r="J176" s="72" t="s">
        <v>377</v>
      </c>
    </row>
    <row r="177" spans="1:10" ht="15.75" customHeight="1" x14ac:dyDescent="0.25">
      <c r="A177" s="5">
        <v>172</v>
      </c>
      <c r="B177" s="76">
        <v>1313</v>
      </c>
      <c r="C177" s="24">
        <v>85.2</v>
      </c>
      <c r="D177" s="49" t="s">
        <v>425</v>
      </c>
      <c r="E177" s="72">
        <v>1</v>
      </c>
      <c r="F177" s="72" t="s">
        <v>376</v>
      </c>
      <c r="G177" s="65"/>
      <c r="H177" s="49" t="s">
        <v>425</v>
      </c>
      <c r="I177" s="72">
        <v>1</v>
      </c>
      <c r="J177" s="72" t="s">
        <v>376</v>
      </c>
    </row>
    <row r="178" spans="1:10" ht="15.75" customHeight="1" x14ac:dyDescent="0.25">
      <c r="A178" s="5">
        <v>173</v>
      </c>
      <c r="B178" s="76">
        <v>1313</v>
      </c>
      <c r="C178" s="24">
        <v>85.2</v>
      </c>
      <c r="D178" s="49" t="s">
        <v>426</v>
      </c>
      <c r="E178" s="72">
        <v>1</v>
      </c>
      <c r="F178" s="72" t="s">
        <v>376</v>
      </c>
      <c r="G178" s="65"/>
      <c r="H178" s="49" t="s">
        <v>426</v>
      </c>
      <c r="I178" s="72">
        <v>1</v>
      </c>
      <c r="J178" s="72" t="s">
        <v>376</v>
      </c>
    </row>
    <row r="179" spans="1:10" ht="15.75" customHeight="1" x14ac:dyDescent="0.25">
      <c r="A179" s="5">
        <v>174</v>
      </c>
      <c r="B179" s="76">
        <v>1313</v>
      </c>
      <c r="C179" s="24">
        <v>85.2</v>
      </c>
      <c r="D179" s="49" t="s">
        <v>427</v>
      </c>
      <c r="E179" s="72">
        <v>1</v>
      </c>
      <c r="F179" s="72" t="s">
        <v>377</v>
      </c>
      <c r="G179" s="65"/>
      <c r="H179" s="49" t="s">
        <v>427</v>
      </c>
      <c r="I179" s="72">
        <v>1</v>
      </c>
      <c r="J179" s="72" t="s">
        <v>377</v>
      </c>
    </row>
    <row r="180" spans="1:10" ht="15.75" customHeight="1" x14ac:dyDescent="0.25">
      <c r="A180" s="5">
        <v>175</v>
      </c>
      <c r="B180" s="76">
        <v>1313</v>
      </c>
      <c r="C180" s="24">
        <v>85.2</v>
      </c>
      <c r="D180" s="49" t="s">
        <v>428</v>
      </c>
      <c r="E180" s="72">
        <v>1</v>
      </c>
      <c r="F180" s="72" t="s">
        <v>377</v>
      </c>
      <c r="G180" s="65"/>
      <c r="H180" s="49" t="s">
        <v>428</v>
      </c>
      <c r="I180" s="72">
        <v>1</v>
      </c>
      <c r="J180" s="72" t="s">
        <v>377</v>
      </c>
    </row>
    <row r="181" spans="1:10" ht="15.75" customHeight="1" thickBot="1" x14ac:dyDescent="0.3">
      <c r="A181" s="5">
        <v>176</v>
      </c>
      <c r="B181" s="92">
        <v>1313</v>
      </c>
      <c r="C181" s="86">
        <v>85.2</v>
      </c>
      <c r="D181" s="87" t="s">
        <v>429</v>
      </c>
      <c r="E181" s="88">
        <v>1</v>
      </c>
      <c r="F181" s="88" t="s">
        <v>419</v>
      </c>
      <c r="G181" s="89"/>
      <c r="H181" s="87" t="s">
        <v>429</v>
      </c>
      <c r="I181" s="88">
        <v>1</v>
      </c>
      <c r="J181" s="88" t="s">
        <v>419</v>
      </c>
    </row>
    <row r="182" spans="1:10" ht="15.75" customHeight="1" thickTop="1" x14ac:dyDescent="0.25">
      <c r="A182" s="5">
        <v>177</v>
      </c>
      <c r="B182" s="76">
        <v>1313</v>
      </c>
      <c r="C182" s="24">
        <v>85.5</v>
      </c>
      <c r="D182" s="49" t="s">
        <v>430</v>
      </c>
      <c r="E182" s="72">
        <v>1</v>
      </c>
      <c r="F182" s="72" t="s">
        <v>376</v>
      </c>
      <c r="G182" s="65"/>
      <c r="H182" s="49" t="s">
        <v>430</v>
      </c>
      <c r="I182" s="72">
        <v>1</v>
      </c>
      <c r="J182" s="72" t="s">
        <v>376</v>
      </c>
    </row>
    <row r="183" spans="1:10" ht="15.75" customHeight="1" x14ac:dyDescent="0.25">
      <c r="A183" s="5">
        <v>178</v>
      </c>
      <c r="B183" s="76">
        <v>1313</v>
      </c>
      <c r="C183" s="24">
        <v>85.5</v>
      </c>
      <c r="D183" s="49" t="s">
        <v>431</v>
      </c>
      <c r="E183" s="72">
        <v>1</v>
      </c>
      <c r="F183" s="72" t="s">
        <v>376</v>
      </c>
      <c r="G183" s="65"/>
      <c r="H183" s="49" t="s">
        <v>431</v>
      </c>
      <c r="I183" s="72">
        <v>1</v>
      </c>
      <c r="J183" s="72" t="s">
        <v>376</v>
      </c>
    </row>
    <row r="184" spans="1:10" ht="13" x14ac:dyDescent="0.3">
      <c r="A184" s="5">
        <v>179</v>
      </c>
      <c r="B184" s="21"/>
      <c r="C184" s="10" t="s">
        <v>12</v>
      </c>
      <c r="D184" s="4" t="s">
        <v>13</v>
      </c>
      <c r="E184" s="4">
        <f>SUM(E185:E217)</f>
        <v>33</v>
      </c>
      <c r="F184" s="4"/>
      <c r="G184" s="65"/>
      <c r="H184" s="28" t="s">
        <v>13</v>
      </c>
      <c r="I184" s="4">
        <f>SUM(I185:I217)</f>
        <v>33</v>
      </c>
      <c r="J184" s="4"/>
    </row>
    <row r="185" spans="1:10" ht="15.75" customHeight="1" x14ac:dyDescent="0.25">
      <c r="A185" s="5">
        <v>180</v>
      </c>
      <c r="B185" s="76">
        <v>1313</v>
      </c>
      <c r="C185" s="24">
        <v>88</v>
      </c>
      <c r="D185" s="49" t="s">
        <v>307</v>
      </c>
      <c r="E185" s="72">
        <v>1</v>
      </c>
      <c r="F185" s="72" t="s">
        <v>376</v>
      </c>
      <c r="G185" s="65"/>
      <c r="H185" s="49" t="s">
        <v>307</v>
      </c>
      <c r="I185" s="72">
        <v>1</v>
      </c>
      <c r="J185" s="72" t="s">
        <v>376</v>
      </c>
    </row>
    <row r="186" spans="1:10" ht="15.75" customHeight="1" x14ac:dyDescent="0.25">
      <c r="A186" s="5">
        <v>181</v>
      </c>
      <c r="B186" s="76">
        <v>1313</v>
      </c>
      <c r="C186" s="24">
        <v>88</v>
      </c>
      <c r="D186" s="49" t="s">
        <v>308</v>
      </c>
      <c r="E186" s="72">
        <v>1</v>
      </c>
      <c r="F186" s="72" t="s">
        <v>376</v>
      </c>
      <c r="G186" s="65"/>
      <c r="H186" s="49" t="s">
        <v>308</v>
      </c>
      <c r="I186" s="72">
        <v>1</v>
      </c>
      <c r="J186" s="72" t="s">
        <v>376</v>
      </c>
    </row>
    <row r="187" spans="1:10" ht="15.75" customHeight="1" x14ac:dyDescent="0.25">
      <c r="A187" s="5">
        <v>182</v>
      </c>
      <c r="B187" s="76">
        <v>1313</v>
      </c>
      <c r="C187" s="24">
        <v>88</v>
      </c>
      <c r="D187" s="49" t="s">
        <v>309</v>
      </c>
      <c r="E187" s="72">
        <v>1</v>
      </c>
      <c r="F187" s="72" t="s">
        <v>376</v>
      </c>
      <c r="G187" s="65"/>
      <c r="H187" s="49" t="s">
        <v>309</v>
      </c>
      <c r="I187" s="72">
        <v>1</v>
      </c>
      <c r="J187" s="72" t="s">
        <v>376</v>
      </c>
    </row>
    <row r="188" spans="1:10" ht="15.75" customHeight="1" x14ac:dyDescent="0.25">
      <c r="A188" s="5">
        <v>183</v>
      </c>
      <c r="B188" s="76">
        <v>1313</v>
      </c>
      <c r="C188" s="24">
        <v>88</v>
      </c>
      <c r="D188" s="49" t="s">
        <v>310</v>
      </c>
      <c r="E188" s="72">
        <v>1</v>
      </c>
      <c r="F188" s="72" t="s">
        <v>376</v>
      </c>
      <c r="G188" s="65"/>
      <c r="H188" s="49" t="s">
        <v>310</v>
      </c>
      <c r="I188" s="72">
        <v>1</v>
      </c>
      <c r="J188" s="72" t="s">
        <v>376</v>
      </c>
    </row>
    <row r="189" spans="1:10" ht="15.75" customHeight="1" x14ac:dyDescent="0.25">
      <c r="A189" s="5">
        <v>184</v>
      </c>
      <c r="B189" s="76">
        <v>1313</v>
      </c>
      <c r="C189" s="24">
        <v>88</v>
      </c>
      <c r="D189" s="49" t="s">
        <v>311</v>
      </c>
      <c r="E189" s="72">
        <v>1</v>
      </c>
      <c r="F189" s="72" t="s">
        <v>376</v>
      </c>
      <c r="G189" s="65"/>
      <c r="H189" s="49" t="s">
        <v>311</v>
      </c>
      <c r="I189" s="72">
        <v>1</v>
      </c>
      <c r="J189" s="72" t="s">
        <v>376</v>
      </c>
    </row>
    <row r="190" spans="1:10" ht="15.75" customHeight="1" x14ac:dyDescent="0.25">
      <c r="A190" s="5">
        <v>185</v>
      </c>
      <c r="B190" s="76">
        <v>1313</v>
      </c>
      <c r="C190" s="24">
        <v>88</v>
      </c>
      <c r="D190" s="49" t="s">
        <v>315</v>
      </c>
      <c r="E190" s="72">
        <v>1</v>
      </c>
      <c r="F190" s="72" t="s">
        <v>376</v>
      </c>
      <c r="G190" s="65"/>
      <c r="H190" s="49" t="s">
        <v>315</v>
      </c>
      <c r="I190" s="72">
        <v>1</v>
      </c>
      <c r="J190" s="72" t="s">
        <v>376</v>
      </c>
    </row>
    <row r="191" spans="1:10" ht="15.75" customHeight="1" x14ac:dyDescent="0.25">
      <c r="A191" s="5">
        <v>186</v>
      </c>
      <c r="B191" s="76">
        <v>1313</v>
      </c>
      <c r="C191" s="24">
        <v>88</v>
      </c>
      <c r="D191" s="49" t="s">
        <v>316</v>
      </c>
      <c r="E191" s="72">
        <v>1</v>
      </c>
      <c r="F191" s="72" t="s">
        <v>376</v>
      </c>
      <c r="G191" s="65"/>
      <c r="H191" s="49" t="s">
        <v>316</v>
      </c>
      <c r="I191" s="72">
        <v>1</v>
      </c>
      <c r="J191" s="72" t="s">
        <v>376</v>
      </c>
    </row>
    <row r="192" spans="1:10" ht="15.75" customHeight="1" x14ac:dyDescent="0.25">
      <c r="A192" s="5">
        <v>187</v>
      </c>
      <c r="B192" s="76">
        <v>1313</v>
      </c>
      <c r="C192" s="24">
        <v>88</v>
      </c>
      <c r="D192" s="49" t="s">
        <v>317</v>
      </c>
      <c r="E192" s="72">
        <v>1</v>
      </c>
      <c r="F192" s="72" t="s">
        <v>376</v>
      </c>
      <c r="G192" s="65"/>
      <c r="H192" s="49" t="s">
        <v>317</v>
      </c>
      <c r="I192" s="72">
        <v>1</v>
      </c>
      <c r="J192" s="72" t="s">
        <v>376</v>
      </c>
    </row>
    <row r="193" spans="1:10" ht="15.75" customHeight="1" x14ac:dyDescent="0.25">
      <c r="A193" s="5">
        <v>188</v>
      </c>
      <c r="B193" s="76">
        <v>1313</v>
      </c>
      <c r="C193" s="24">
        <v>88</v>
      </c>
      <c r="D193" s="49" t="s">
        <v>318</v>
      </c>
      <c r="E193" s="72">
        <v>1</v>
      </c>
      <c r="F193" s="72" t="s">
        <v>376</v>
      </c>
      <c r="G193" s="65"/>
      <c r="H193" s="49" t="s">
        <v>318</v>
      </c>
      <c r="I193" s="72">
        <v>1</v>
      </c>
      <c r="J193" s="72" t="s">
        <v>376</v>
      </c>
    </row>
    <row r="194" spans="1:10" ht="15.75" customHeight="1" x14ac:dyDescent="0.25">
      <c r="A194" s="5">
        <v>189</v>
      </c>
      <c r="B194" s="76">
        <v>1313</v>
      </c>
      <c r="C194" s="24">
        <v>88</v>
      </c>
      <c r="D194" s="49" t="s">
        <v>336</v>
      </c>
      <c r="E194" s="72">
        <v>1</v>
      </c>
      <c r="F194" s="72" t="s">
        <v>376</v>
      </c>
      <c r="G194" s="65"/>
      <c r="H194" s="49" t="s">
        <v>336</v>
      </c>
      <c r="I194" s="72">
        <v>1</v>
      </c>
      <c r="J194" s="72" t="s">
        <v>376</v>
      </c>
    </row>
    <row r="195" spans="1:10" ht="15.75" customHeight="1" x14ac:dyDescent="0.25">
      <c r="A195" s="5">
        <v>190</v>
      </c>
      <c r="B195" s="76">
        <v>1313</v>
      </c>
      <c r="C195" s="24">
        <v>88</v>
      </c>
      <c r="D195" s="49" t="s">
        <v>319</v>
      </c>
      <c r="E195" s="72">
        <v>1</v>
      </c>
      <c r="F195" s="72" t="s">
        <v>376</v>
      </c>
      <c r="G195" s="65"/>
      <c r="H195" s="49" t="s">
        <v>319</v>
      </c>
      <c r="I195" s="72">
        <v>1</v>
      </c>
      <c r="J195" s="72" t="s">
        <v>376</v>
      </c>
    </row>
    <row r="196" spans="1:10" ht="15.75" customHeight="1" x14ac:dyDescent="0.25">
      <c r="A196" s="5">
        <v>191</v>
      </c>
      <c r="B196" s="76">
        <v>1313</v>
      </c>
      <c r="C196" s="24">
        <v>88</v>
      </c>
      <c r="D196" s="49" t="s">
        <v>320</v>
      </c>
      <c r="E196" s="72">
        <v>1</v>
      </c>
      <c r="F196" s="72" t="s">
        <v>376</v>
      </c>
      <c r="G196" s="65"/>
      <c r="H196" s="49" t="s">
        <v>320</v>
      </c>
      <c r="I196" s="72">
        <v>1</v>
      </c>
      <c r="J196" s="72" t="s">
        <v>376</v>
      </c>
    </row>
    <row r="197" spans="1:10" ht="15.75" customHeight="1" x14ac:dyDescent="0.25">
      <c r="A197" s="5">
        <v>192</v>
      </c>
      <c r="B197" s="76">
        <v>1313</v>
      </c>
      <c r="C197" s="24">
        <v>88</v>
      </c>
      <c r="D197" s="49" t="s">
        <v>321</v>
      </c>
      <c r="E197" s="72">
        <v>1</v>
      </c>
      <c r="F197" s="72" t="s">
        <v>376</v>
      </c>
      <c r="G197" s="65"/>
      <c r="H197" s="49" t="s">
        <v>321</v>
      </c>
      <c r="I197" s="72">
        <v>1</v>
      </c>
      <c r="J197" s="72" t="s">
        <v>376</v>
      </c>
    </row>
    <row r="198" spans="1:10" ht="15.75" customHeight="1" x14ac:dyDescent="0.25">
      <c r="A198" s="5">
        <v>193</v>
      </c>
      <c r="B198" s="76">
        <v>1313</v>
      </c>
      <c r="C198" s="24">
        <v>88</v>
      </c>
      <c r="D198" s="49" t="s">
        <v>322</v>
      </c>
      <c r="E198" s="72">
        <v>1</v>
      </c>
      <c r="F198" s="72" t="s">
        <v>376</v>
      </c>
      <c r="G198" s="65"/>
      <c r="H198" s="49" t="s">
        <v>322</v>
      </c>
      <c r="I198" s="72">
        <v>1</v>
      </c>
      <c r="J198" s="72" t="s">
        <v>376</v>
      </c>
    </row>
    <row r="199" spans="1:10" ht="15.75" customHeight="1" x14ac:dyDescent="0.25">
      <c r="A199" s="5">
        <v>194</v>
      </c>
      <c r="B199" s="76">
        <v>1313</v>
      </c>
      <c r="C199" s="24">
        <v>88</v>
      </c>
      <c r="D199" s="49" t="s">
        <v>323</v>
      </c>
      <c r="E199" s="72">
        <v>1</v>
      </c>
      <c r="F199" s="72" t="s">
        <v>376</v>
      </c>
      <c r="G199" s="65"/>
      <c r="H199" s="49" t="s">
        <v>323</v>
      </c>
      <c r="I199" s="72">
        <v>1</v>
      </c>
      <c r="J199" s="72" t="s">
        <v>376</v>
      </c>
    </row>
    <row r="200" spans="1:10" ht="15.75" customHeight="1" x14ac:dyDescent="0.25">
      <c r="A200" s="5">
        <v>195</v>
      </c>
      <c r="B200" s="76">
        <v>1313</v>
      </c>
      <c r="C200" s="24">
        <v>88</v>
      </c>
      <c r="D200" s="49" t="s">
        <v>324</v>
      </c>
      <c r="E200" s="72">
        <v>1</v>
      </c>
      <c r="F200" s="72" t="s">
        <v>376</v>
      </c>
      <c r="G200" s="65"/>
      <c r="H200" s="49" t="s">
        <v>324</v>
      </c>
      <c r="I200" s="72">
        <v>1</v>
      </c>
      <c r="J200" s="72" t="s">
        <v>376</v>
      </c>
    </row>
    <row r="201" spans="1:10" ht="15.75" customHeight="1" x14ac:dyDescent="0.25">
      <c r="A201" s="5">
        <v>196</v>
      </c>
      <c r="B201" s="76">
        <v>1313</v>
      </c>
      <c r="C201" s="24">
        <v>88</v>
      </c>
      <c r="D201" s="49" t="s">
        <v>325</v>
      </c>
      <c r="E201" s="72">
        <v>1</v>
      </c>
      <c r="F201" s="72" t="s">
        <v>376</v>
      </c>
      <c r="G201" s="65"/>
      <c r="H201" s="49" t="s">
        <v>325</v>
      </c>
      <c r="I201" s="72">
        <v>1</v>
      </c>
      <c r="J201" s="72" t="s">
        <v>376</v>
      </c>
    </row>
    <row r="202" spans="1:10" ht="15.75" customHeight="1" x14ac:dyDescent="0.25">
      <c r="A202" s="5">
        <v>197</v>
      </c>
      <c r="B202" s="76">
        <v>1313</v>
      </c>
      <c r="C202" s="24">
        <v>88</v>
      </c>
      <c r="D202" s="49" t="s">
        <v>326</v>
      </c>
      <c r="E202" s="72">
        <v>1</v>
      </c>
      <c r="F202" s="72" t="s">
        <v>376</v>
      </c>
      <c r="G202" s="65"/>
      <c r="H202" s="49" t="s">
        <v>326</v>
      </c>
      <c r="I202" s="72">
        <v>1</v>
      </c>
      <c r="J202" s="72" t="s">
        <v>376</v>
      </c>
    </row>
    <row r="203" spans="1:10" ht="15.75" customHeight="1" x14ac:dyDescent="0.25">
      <c r="A203" s="5">
        <v>198</v>
      </c>
      <c r="B203" s="76">
        <v>1313</v>
      </c>
      <c r="C203" s="24">
        <v>88</v>
      </c>
      <c r="D203" s="49" t="s">
        <v>327</v>
      </c>
      <c r="E203" s="72">
        <v>1</v>
      </c>
      <c r="F203" s="72" t="s">
        <v>376</v>
      </c>
      <c r="G203" s="65"/>
      <c r="H203" s="49" t="s">
        <v>327</v>
      </c>
      <c r="I203" s="72">
        <v>1</v>
      </c>
      <c r="J203" s="72" t="s">
        <v>376</v>
      </c>
    </row>
    <row r="204" spans="1:10" ht="15.75" customHeight="1" x14ac:dyDescent="0.25">
      <c r="A204" s="5">
        <v>199</v>
      </c>
      <c r="B204" s="76">
        <v>1313</v>
      </c>
      <c r="C204" s="24">
        <v>88</v>
      </c>
      <c r="D204" s="49" t="s">
        <v>328</v>
      </c>
      <c r="E204" s="72">
        <v>1</v>
      </c>
      <c r="F204" s="72" t="s">
        <v>376</v>
      </c>
      <c r="G204" s="65"/>
      <c r="H204" s="49" t="s">
        <v>328</v>
      </c>
      <c r="I204" s="72">
        <v>1</v>
      </c>
      <c r="J204" s="72" t="s">
        <v>376</v>
      </c>
    </row>
    <row r="205" spans="1:10" ht="15.75" customHeight="1" x14ac:dyDescent="0.25">
      <c r="A205" s="5">
        <v>200</v>
      </c>
      <c r="B205" s="76">
        <v>1313</v>
      </c>
      <c r="C205" s="24">
        <v>88</v>
      </c>
      <c r="D205" s="49" t="s">
        <v>329</v>
      </c>
      <c r="E205" s="72">
        <v>1</v>
      </c>
      <c r="F205" s="72" t="s">
        <v>376</v>
      </c>
      <c r="G205" s="65"/>
      <c r="H205" s="49" t="s">
        <v>329</v>
      </c>
      <c r="I205" s="72">
        <v>1</v>
      </c>
      <c r="J205" s="72" t="s">
        <v>376</v>
      </c>
    </row>
    <row r="206" spans="1:10" ht="15.75" customHeight="1" x14ac:dyDescent="0.25">
      <c r="A206" s="5">
        <v>201</v>
      </c>
      <c r="B206" s="76">
        <v>1313</v>
      </c>
      <c r="C206" s="24">
        <v>88</v>
      </c>
      <c r="D206" s="49" t="s">
        <v>330</v>
      </c>
      <c r="E206" s="72">
        <v>1</v>
      </c>
      <c r="F206" s="72" t="s">
        <v>376</v>
      </c>
      <c r="G206" s="65"/>
      <c r="H206" s="49" t="s">
        <v>330</v>
      </c>
      <c r="I206" s="72">
        <v>1</v>
      </c>
      <c r="J206" s="72" t="s">
        <v>376</v>
      </c>
    </row>
    <row r="207" spans="1:10" ht="15.75" customHeight="1" x14ac:dyDescent="0.25">
      <c r="A207" s="5">
        <v>202</v>
      </c>
      <c r="B207" s="76">
        <v>1313</v>
      </c>
      <c r="C207" s="24">
        <v>88</v>
      </c>
      <c r="D207" s="49" t="s">
        <v>331</v>
      </c>
      <c r="E207" s="72">
        <v>1</v>
      </c>
      <c r="F207" s="72" t="s">
        <v>376</v>
      </c>
      <c r="G207" s="65"/>
      <c r="H207" s="49" t="s">
        <v>331</v>
      </c>
      <c r="I207" s="72">
        <v>1</v>
      </c>
      <c r="J207" s="72" t="s">
        <v>376</v>
      </c>
    </row>
    <row r="208" spans="1:10" ht="15.75" customHeight="1" x14ac:dyDescent="0.25">
      <c r="A208" s="5">
        <v>203</v>
      </c>
      <c r="B208" s="76">
        <v>1313</v>
      </c>
      <c r="C208" s="24">
        <v>88</v>
      </c>
      <c r="D208" s="49" t="s">
        <v>332</v>
      </c>
      <c r="E208" s="72">
        <v>1</v>
      </c>
      <c r="F208" s="72" t="s">
        <v>376</v>
      </c>
      <c r="G208" s="65"/>
      <c r="H208" s="49" t="s">
        <v>332</v>
      </c>
      <c r="I208" s="72">
        <v>1</v>
      </c>
      <c r="J208" s="72" t="s">
        <v>376</v>
      </c>
    </row>
    <row r="209" spans="1:10" ht="15.75" customHeight="1" x14ac:dyDescent="0.25">
      <c r="A209" s="5">
        <v>204</v>
      </c>
      <c r="B209" s="76">
        <v>1313</v>
      </c>
      <c r="C209" s="24">
        <v>88</v>
      </c>
      <c r="D209" s="49" t="s">
        <v>333</v>
      </c>
      <c r="E209" s="72">
        <v>1</v>
      </c>
      <c r="F209" s="72" t="s">
        <v>376</v>
      </c>
      <c r="G209" s="65"/>
      <c r="H209" s="49" t="s">
        <v>333</v>
      </c>
      <c r="I209" s="72">
        <v>1</v>
      </c>
      <c r="J209" s="72" t="s">
        <v>376</v>
      </c>
    </row>
    <row r="210" spans="1:10" ht="15.75" customHeight="1" x14ac:dyDescent="0.25">
      <c r="A210" s="5">
        <v>205</v>
      </c>
      <c r="B210" s="76">
        <v>1313</v>
      </c>
      <c r="C210" s="24">
        <v>88</v>
      </c>
      <c r="D210" s="49" t="s">
        <v>334</v>
      </c>
      <c r="E210" s="72">
        <v>1</v>
      </c>
      <c r="F210" s="72" t="s">
        <v>376</v>
      </c>
      <c r="G210" s="65"/>
      <c r="H210" s="49" t="s">
        <v>334</v>
      </c>
      <c r="I210" s="72">
        <v>1</v>
      </c>
      <c r="J210" s="72" t="s">
        <v>376</v>
      </c>
    </row>
    <row r="211" spans="1:10" ht="15.75" customHeight="1" x14ac:dyDescent="0.25">
      <c r="A211" s="5">
        <v>206</v>
      </c>
      <c r="B211" s="76">
        <v>1313</v>
      </c>
      <c r="C211" s="24">
        <v>88</v>
      </c>
      <c r="D211" s="49" t="s">
        <v>335</v>
      </c>
      <c r="E211" s="72">
        <v>1</v>
      </c>
      <c r="F211" s="72" t="s">
        <v>376</v>
      </c>
      <c r="G211" s="65"/>
      <c r="H211" s="49" t="s">
        <v>335</v>
      </c>
      <c r="I211" s="72">
        <v>1</v>
      </c>
      <c r="J211" s="72" t="s">
        <v>376</v>
      </c>
    </row>
    <row r="212" spans="1:10" ht="15.75" customHeight="1" x14ac:dyDescent="0.25">
      <c r="A212" s="5">
        <v>207</v>
      </c>
      <c r="B212" s="76">
        <v>1313</v>
      </c>
      <c r="C212" s="24">
        <v>88</v>
      </c>
      <c r="D212" s="49" t="s">
        <v>312</v>
      </c>
      <c r="E212" s="72">
        <v>1</v>
      </c>
      <c r="F212" s="72" t="s">
        <v>376</v>
      </c>
      <c r="G212" s="65"/>
      <c r="H212" s="49" t="s">
        <v>312</v>
      </c>
      <c r="I212" s="72">
        <v>1</v>
      </c>
      <c r="J212" s="72" t="s">
        <v>376</v>
      </c>
    </row>
    <row r="213" spans="1:10" ht="15.75" customHeight="1" x14ac:dyDescent="0.25">
      <c r="A213" s="5">
        <v>208</v>
      </c>
      <c r="B213" s="76">
        <v>1313</v>
      </c>
      <c r="C213" s="24">
        <v>88</v>
      </c>
      <c r="D213" s="49" t="s">
        <v>313</v>
      </c>
      <c r="E213" s="72">
        <v>1</v>
      </c>
      <c r="F213" s="72" t="s">
        <v>376</v>
      </c>
      <c r="G213" s="65"/>
      <c r="H213" s="49" t="s">
        <v>313</v>
      </c>
      <c r="I213" s="72">
        <v>1</v>
      </c>
      <c r="J213" s="72" t="s">
        <v>376</v>
      </c>
    </row>
    <row r="214" spans="1:10" ht="15.75" customHeight="1" x14ac:dyDescent="0.25">
      <c r="A214" s="5">
        <v>209</v>
      </c>
      <c r="B214" s="76">
        <v>1313</v>
      </c>
      <c r="C214" s="24">
        <v>88</v>
      </c>
      <c r="D214" s="49" t="s">
        <v>314</v>
      </c>
      <c r="E214" s="72">
        <v>1</v>
      </c>
      <c r="F214" s="72" t="s">
        <v>376</v>
      </c>
      <c r="G214" s="65"/>
      <c r="H214" s="49" t="s">
        <v>314</v>
      </c>
      <c r="I214" s="72">
        <v>1</v>
      </c>
      <c r="J214" s="72" t="s">
        <v>376</v>
      </c>
    </row>
    <row r="215" spans="1:10" ht="15.75" customHeight="1" x14ac:dyDescent="0.25">
      <c r="A215" s="5">
        <v>210</v>
      </c>
      <c r="B215" s="76">
        <v>1313</v>
      </c>
      <c r="C215" s="24">
        <v>88</v>
      </c>
      <c r="D215" s="49" t="s">
        <v>432</v>
      </c>
      <c r="E215" s="72">
        <v>1</v>
      </c>
      <c r="F215" s="72" t="s">
        <v>376</v>
      </c>
      <c r="G215" s="65"/>
      <c r="H215" s="49" t="s">
        <v>432</v>
      </c>
      <c r="I215" s="72">
        <v>1</v>
      </c>
      <c r="J215" s="72" t="s">
        <v>376</v>
      </c>
    </row>
    <row r="216" spans="1:10" ht="15.75" customHeight="1" x14ac:dyDescent="0.25">
      <c r="A216" s="5">
        <v>211</v>
      </c>
      <c r="B216" s="76">
        <v>1313</v>
      </c>
      <c r="C216" s="24">
        <v>88</v>
      </c>
      <c r="D216" s="49" t="s">
        <v>433</v>
      </c>
      <c r="E216" s="72">
        <v>1</v>
      </c>
      <c r="F216" s="72" t="s">
        <v>377</v>
      </c>
      <c r="G216" s="65"/>
      <c r="H216" s="49" t="s">
        <v>433</v>
      </c>
      <c r="I216" s="72">
        <v>1</v>
      </c>
      <c r="J216" s="72" t="s">
        <v>377</v>
      </c>
    </row>
    <row r="217" spans="1:10" ht="15.75" customHeight="1" x14ac:dyDescent="0.25">
      <c r="A217" s="5">
        <v>212</v>
      </c>
      <c r="B217" s="76">
        <v>1313</v>
      </c>
      <c r="C217" s="24">
        <v>88</v>
      </c>
      <c r="D217" s="49" t="s">
        <v>434</v>
      </c>
      <c r="E217" s="72">
        <v>1</v>
      </c>
      <c r="F217" s="72" t="s">
        <v>377</v>
      </c>
      <c r="G217" s="65"/>
      <c r="H217" s="49" t="s">
        <v>434</v>
      </c>
      <c r="I217" s="72">
        <v>1</v>
      </c>
      <c r="J217" s="72" t="s">
        <v>377</v>
      </c>
    </row>
    <row r="218" spans="1:10" ht="13" x14ac:dyDescent="0.3">
      <c r="A218" s="5">
        <v>213</v>
      </c>
      <c r="B218" s="77"/>
      <c r="C218" s="10" t="s">
        <v>10</v>
      </c>
      <c r="D218" s="4" t="s">
        <v>11</v>
      </c>
      <c r="E218" s="4">
        <f>SUM(E219:E238)</f>
        <v>20</v>
      </c>
      <c r="F218" s="4"/>
      <c r="G218" s="65"/>
      <c r="H218" s="28" t="s">
        <v>11</v>
      </c>
      <c r="I218" s="4">
        <f>SUM(I219:I238)</f>
        <v>20</v>
      </c>
      <c r="J218" s="4"/>
    </row>
    <row r="219" spans="1:10" ht="15.75" customHeight="1" x14ac:dyDescent="0.25">
      <c r="A219" s="5">
        <v>214</v>
      </c>
      <c r="B219" s="76">
        <v>1313</v>
      </c>
      <c r="C219" s="24">
        <v>91</v>
      </c>
      <c r="D219" s="49" t="s">
        <v>435</v>
      </c>
      <c r="E219" s="72">
        <v>1</v>
      </c>
      <c r="F219" s="72" t="s">
        <v>377</v>
      </c>
      <c r="G219" s="65"/>
      <c r="H219" s="49" t="s">
        <v>435</v>
      </c>
      <c r="I219" s="72">
        <v>1</v>
      </c>
      <c r="J219" s="72" t="s">
        <v>377</v>
      </c>
    </row>
    <row r="220" spans="1:10" ht="15.75" customHeight="1" x14ac:dyDescent="0.25">
      <c r="A220" s="5">
        <v>215</v>
      </c>
      <c r="B220" s="76">
        <v>1313</v>
      </c>
      <c r="C220" s="24">
        <v>91</v>
      </c>
      <c r="D220" s="49" t="s">
        <v>436</v>
      </c>
      <c r="E220" s="72">
        <v>1</v>
      </c>
      <c r="F220" s="72" t="s">
        <v>376</v>
      </c>
      <c r="G220" s="65"/>
      <c r="H220" s="49" t="s">
        <v>436</v>
      </c>
      <c r="I220" s="72">
        <v>1</v>
      </c>
      <c r="J220" s="72" t="s">
        <v>376</v>
      </c>
    </row>
    <row r="221" spans="1:10" ht="15.75" customHeight="1" x14ac:dyDescent="0.25">
      <c r="A221" s="5">
        <v>216</v>
      </c>
      <c r="B221" s="76">
        <v>1313</v>
      </c>
      <c r="C221" s="24">
        <v>91</v>
      </c>
      <c r="D221" s="49" t="s">
        <v>437</v>
      </c>
      <c r="E221" s="72">
        <v>1</v>
      </c>
      <c r="F221" s="72" t="s">
        <v>377</v>
      </c>
      <c r="G221" s="65"/>
      <c r="H221" s="49" t="s">
        <v>437</v>
      </c>
      <c r="I221" s="72">
        <v>1</v>
      </c>
      <c r="J221" s="72" t="s">
        <v>377</v>
      </c>
    </row>
    <row r="222" spans="1:10" ht="15.75" customHeight="1" x14ac:dyDescent="0.25">
      <c r="A222" s="5">
        <v>217</v>
      </c>
      <c r="B222" s="76">
        <v>1313</v>
      </c>
      <c r="C222" s="24">
        <v>91</v>
      </c>
      <c r="D222" s="49" t="s">
        <v>438</v>
      </c>
      <c r="E222" s="72">
        <v>1</v>
      </c>
      <c r="F222" s="72" t="s">
        <v>376</v>
      </c>
      <c r="G222" s="65"/>
      <c r="H222" s="49" t="s">
        <v>438</v>
      </c>
      <c r="I222" s="72">
        <v>1</v>
      </c>
      <c r="J222" s="72" t="s">
        <v>376</v>
      </c>
    </row>
    <row r="223" spans="1:10" ht="15.75" customHeight="1" x14ac:dyDescent="0.25">
      <c r="A223" s="5">
        <v>218</v>
      </c>
      <c r="B223" s="76">
        <v>1313</v>
      </c>
      <c r="C223" s="24">
        <v>91</v>
      </c>
      <c r="D223" s="49" t="s">
        <v>439</v>
      </c>
      <c r="E223" s="72">
        <v>1</v>
      </c>
      <c r="F223" s="72" t="s">
        <v>376</v>
      </c>
      <c r="G223" s="65"/>
      <c r="H223" s="49" t="s">
        <v>439</v>
      </c>
      <c r="I223" s="72">
        <v>1</v>
      </c>
      <c r="J223" s="72" t="s">
        <v>376</v>
      </c>
    </row>
    <row r="224" spans="1:10" ht="15.75" customHeight="1" x14ac:dyDescent="0.25">
      <c r="A224" s="5">
        <v>219</v>
      </c>
      <c r="B224" s="76">
        <v>1313</v>
      </c>
      <c r="C224" s="24">
        <v>91</v>
      </c>
      <c r="D224" s="49" t="s">
        <v>440</v>
      </c>
      <c r="E224" s="72">
        <v>1</v>
      </c>
      <c r="F224" s="72" t="s">
        <v>376</v>
      </c>
      <c r="G224" s="65"/>
      <c r="H224" s="49" t="s">
        <v>440</v>
      </c>
      <c r="I224" s="72">
        <v>1</v>
      </c>
      <c r="J224" s="72" t="s">
        <v>376</v>
      </c>
    </row>
    <row r="225" spans="1:10" ht="15.75" customHeight="1" x14ac:dyDescent="0.25">
      <c r="A225" s="5">
        <v>220</v>
      </c>
      <c r="B225" s="76">
        <v>1313</v>
      </c>
      <c r="C225" s="24">
        <v>91</v>
      </c>
      <c r="D225" s="49" t="s">
        <v>441</v>
      </c>
      <c r="E225" s="72">
        <v>1</v>
      </c>
      <c r="F225" s="72" t="s">
        <v>377</v>
      </c>
      <c r="G225" s="65"/>
      <c r="H225" s="49" t="s">
        <v>441</v>
      </c>
      <c r="I225" s="72">
        <v>1</v>
      </c>
      <c r="J225" s="72" t="s">
        <v>377</v>
      </c>
    </row>
    <row r="226" spans="1:10" ht="15.75" customHeight="1" thickBot="1" x14ac:dyDescent="0.3">
      <c r="A226" s="5">
        <v>221</v>
      </c>
      <c r="B226" s="92">
        <v>1313</v>
      </c>
      <c r="C226" s="86">
        <v>91</v>
      </c>
      <c r="D226" s="87" t="s">
        <v>442</v>
      </c>
      <c r="E226" s="88">
        <v>1</v>
      </c>
      <c r="F226" s="88" t="s">
        <v>376</v>
      </c>
      <c r="G226" s="89"/>
      <c r="H226" s="87" t="s">
        <v>442</v>
      </c>
      <c r="I226" s="88">
        <v>1</v>
      </c>
      <c r="J226" s="88" t="s">
        <v>376</v>
      </c>
    </row>
    <row r="227" spans="1:10" ht="15.75" customHeight="1" thickTop="1" x14ac:dyDescent="0.25">
      <c r="A227" s="5">
        <v>222</v>
      </c>
      <c r="B227" s="76">
        <v>1313</v>
      </c>
      <c r="C227" s="24">
        <v>93</v>
      </c>
      <c r="D227" s="49" t="s">
        <v>443</v>
      </c>
      <c r="E227" s="72">
        <v>1</v>
      </c>
      <c r="F227" s="72" t="s">
        <v>376</v>
      </c>
      <c r="G227" s="65"/>
      <c r="H227" s="49" t="s">
        <v>443</v>
      </c>
      <c r="I227" s="72">
        <v>1</v>
      </c>
      <c r="J227" s="72" t="s">
        <v>376</v>
      </c>
    </row>
    <row r="228" spans="1:10" ht="15.75" customHeight="1" x14ac:dyDescent="0.25">
      <c r="A228" s="5">
        <v>223</v>
      </c>
      <c r="B228" s="76">
        <v>1313</v>
      </c>
      <c r="C228" s="24">
        <v>93</v>
      </c>
      <c r="D228" s="49" t="s">
        <v>444</v>
      </c>
      <c r="E228" s="72">
        <v>1</v>
      </c>
      <c r="F228" s="72" t="s">
        <v>376</v>
      </c>
      <c r="G228" s="65"/>
      <c r="H228" s="49" t="s">
        <v>444</v>
      </c>
      <c r="I228" s="72">
        <v>1</v>
      </c>
      <c r="J228" s="72" t="s">
        <v>376</v>
      </c>
    </row>
    <row r="229" spans="1:10" ht="15.75" customHeight="1" x14ac:dyDescent="0.25">
      <c r="A229" s="5">
        <v>224</v>
      </c>
      <c r="B229" s="76">
        <v>1313</v>
      </c>
      <c r="C229" s="24">
        <v>93</v>
      </c>
      <c r="D229" s="49" t="s">
        <v>445</v>
      </c>
      <c r="E229" s="72">
        <v>1</v>
      </c>
      <c r="F229" s="72" t="s">
        <v>376</v>
      </c>
      <c r="G229" s="65"/>
      <c r="H229" s="49" t="s">
        <v>445</v>
      </c>
      <c r="I229" s="72">
        <v>1</v>
      </c>
      <c r="J229" s="72" t="s">
        <v>376</v>
      </c>
    </row>
    <row r="230" spans="1:10" ht="15.75" customHeight="1" x14ac:dyDescent="0.25">
      <c r="A230" s="5">
        <v>225</v>
      </c>
      <c r="B230" s="76">
        <v>1313</v>
      </c>
      <c r="C230" s="24">
        <v>93</v>
      </c>
      <c r="D230" s="49" t="s">
        <v>446</v>
      </c>
      <c r="E230" s="72">
        <v>1</v>
      </c>
      <c r="F230" s="72" t="s">
        <v>376</v>
      </c>
      <c r="G230" s="65"/>
      <c r="H230" s="49" t="s">
        <v>446</v>
      </c>
      <c r="I230" s="72">
        <v>1</v>
      </c>
      <c r="J230" s="72" t="s">
        <v>376</v>
      </c>
    </row>
    <row r="231" spans="1:10" ht="15.75" customHeight="1" x14ac:dyDescent="0.25">
      <c r="A231" s="5">
        <v>226</v>
      </c>
      <c r="B231" s="76">
        <v>1313</v>
      </c>
      <c r="C231" s="24">
        <v>93</v>
      </c>
      <c r="D231" s="49" t="s">
        <v>447</v>
      </c>
      <c r="E231" s="72">
        <v>1</v>
      </c>
      <c r="F231" s="72" t="s">
        <v>376</v>
      </c>
      <c r="G231" s="65"/>
      <c r="H231" s="49" t="s">
        <v>447</v>
      </c>
      <c r="I231" s="72">
        <v>1</v>
      </c>
      <c r="J231" s="72" t="s">
        <v>376</v>
      </c>
    </row>
    <row r="232" spans="1:10" ht="15.75" customHeight="1" x14ac:dyDescent="0.25">
      <c r="A232" s="5">
        <v>227</v>
      </c>
      <c r="B232" s="76">
        <v>1313</v>
      </c>
      <c r="C232" s="24">
        <v>93</v>
      </c>
      <c r="D232" s="49" t="s">
        <v>448</v>
      </c>
      <c r="E232" s="72">
        <v>1</v>
      </c>
      <c r="F232" s="72" t="s">
        <v>376</v>
      </c>
      <c r="G232" s="65"/>
      <c r="H232" s="49" t="s">
        <v>448</v>
      </c>
      <c r="I232" s="72">
        <v>1</v>
      </c>
      <c r="J232" s="72" t="s">
        <v>376</v>
      </c>
    </row>
    <row r="233" spans="1:10" ht="15.75" customHeight="1" x14ac:dyDescent="0.25">
      <c r="A233" s="5">
        <v>228</v>
      </c>
      <c r="B233" s="76">
        <v>1313</v>
      </c>
      <c r="C233" s="24">
        <v>93</v>
      </c>
      <c r="D233" s="49" t="s">
        <v>449</v>
      </c>
      <c r="E233" s="72">
        <v>1</v>
      </c>
      <c r="F233" s="72" t="s">
        <v>377</v>
      </c>
      <c r="G233" s="65"/>
      <c r="H233" s="49" t="s">
        <v>449</v>
      </c>
      <c r="I233" s="72">
        <v>1</v>
      </c>
      <c r="J233" s="72" t="s">
        <v>377</v>
      </c>
    </row>
    <row r="234" spans="1:10" ht="15.75" customHeight="1" x14ac:dyDescent="0.25">
      <c r="A234" s="5">
        <v>229</v>
      </c>
      <c r="B234" s="76">
        <v>1313</v>
      </c>
      <c r="C234" s="24">
        <v>93</v>
      </c>
      <c r="D234" s="49" t="s">
        <v>450</v>
      </c>
      <c r="E234" s="72">
        <v>1</v>
      </c>
      <c r="F234" s="72" t="s">
        <v>376</v>
      </c>
      <c r="G234" s="65"/>
      <c r="H234" s="49" t="s">
        <v>450</v>
      </c>
      <c r="I234" s="72">
        <v>1</v>
      </c>
      <c r="J234" s="72" t="s">
        <v>376</v>
      </c>
    </row>
    <row r="235" spans="1:10" ht="15.75" customHeight="1" x14ac:dyDescent="0.25">
      <c r="A235" s="5">
        <v>230</v>
      </c>
      <c r="B235" s="76">
        <v>1313</v>
      </c>
      <c r="C235" s="24">
        <v>93</v>
      </c>
      <c r="D235" s="49" t="s">
        <v>451</v>
      </c>
      <c r="E235" s="72">
        <v>1</v>
      </c>
      <c r="F235" s="72" t="s">
        <v>376</v>
      </c>
      <c r="G235" s="65"/>
      <c r="H235" s="49" t="s">
        <v>451</v>
      </c>
      <c r="I235" s="72">
        <v>1</v>
      </c>
      <c r="J235" s="72" t="s">
        <v>376</v>
      </c>
    </row>
    <row r="236" spans="1:10" ht="15.75" customHeight="1" x14ac:dyDescent="0.25">
      <c r="A236" s="5">
        <v>231</v>
      </c>
      <c r="B236" s="76">
        <v>1313</v>
      </c>
      <c r="C236" s="24">
        <v>93</v>
      </c>
      <c r="D236" s="49" t="s">
        <v>452</v>
      </c>
      <c r="E236" s="72">
        <v>1</v>
      </c>
      <c r="F236" s="72" t="s">
        <v>376</v>
      </c>
      <c r="G236" s="65"/>
      <c r="H236" s="49" t="s">
        <v>452</v>
      </c>
      <c r="I236" s="72">
        <v>1</v>
      </c>
      <c r="J236" s="72" t="s">
        <v>376</v>
      </c>
    </row>
    <row r="237" spans="1:10" ht="15.75" customHeight="1" x14ac:dyDescent="0.25">
      <c r="A237" s="5">
        <v>232</v>
      </c>
      <c r="B237" s="76">
        <v>1313</v>
      </c>
      <c r="C237" s="24">
        <v>93</v>
      </c>
      <c r="D237" s="49" t="s">
        <v>453</v>
      </c>
      <c r="E237" s="72">
        <v>1</v>
      </c>
      <c r="F237" s="72" t="s">
        <v>376</v>
      </c>
      <c r="G237" s="65"/>
      <c r="H237" s="49" t="s">
        <v>453</v>
      </c>
      <c r="I237" s="72">
        <v>1</v>
      </c>
      <c r="J237" s="72" t="s">
        <v>376</v>
      </c>
    </row>
    <row r="238" spans="1:10" ht="15.75" customHeight="1" x14ac:dyDescent="0.25">
      <c r="A238" s="5">
        <v>233</v>
      </c>
      <c r="B238" s="76">
        <v>1313</v>
      </c>
      <c r="C238" s="24">
        <v>93</v>
      </c>
      <c r="D238" s="49" t="s">
        <v>454</v>
      </c>
      <c r="E238" s="72">
        <v>1</v>
      </c>
      <c r="F238" s="72" t="s">
        <v>376</v>
      </c>
      <c r="G238" s="65"/>
      <c r="H238" s="49" t="s">
        <v>454</v>
      </c>
      <c r="I238" s="72">
        <v>1</v>
      </c>
      <c r="J238" s="72" t="s">
        <v>376</v>
      </c>
    </row>
    <row r="239" spans="1:10" ht="13" x14ac:dyDescent="0.3">
      <c r="A239" s="5">
        <v>234</v>
      </c>
      <c r="B239" s="77"/>
      <c r="C239" s="10" t="s">
        <v>337</v>
      </c>
      <c r="D239" s="4" t="s">
        <v>338</v>
      </c>
      <c r="E239" s="4">
        <f>E240</f>
        <v>1</v>
      </c>
      <c r="F239" s="4"/>
      <c r="G239" s="65"/>
      <c r="H239" s="4" t="s">
        <v>338</v>
      </c>
      <c r="I239" s="4">
        <f>I240</f>
        <v>1</v>
      </c>
      <c r="J239" s="4"/>
    </row>
    <row r="240" spans="1:10" ht="15.75" customHeight="1" thickBot="1" x14ac:dyDescent="0.3">
      <c r="A240" s="5">
        <v>235</v>
      </c>
      <c r="B240" s="76">
        <v>1313</v>
      </c>
      <c r="C240" s="24">
        <v>96</v>
      </c>
      <c r="D240" s="49" t="s">
        <v>455</v>
      </c>
      <c r="E240" s="72">
        <v>1</v>
      </c>
      <c r="F240" s="72" t="s">
        <v>376</v>
      </c>
      <c r="G240" s="65"/>
      <c r="H240" s="49" t="s">
        <v>455</v>
      </c>
      <c r="I240" s="72">
        <v>1</v>
      </c>
      <c r="J240" s="73" t="s">
        <v>376</v>
      </c>
    </row>
    <row r="241" spans="1:10" s="108" customFormat="1" ht="13" x14ac:dyDescent="0.3">
      <c r="A241" s="115"/>
      <c r="B241" s="115">
        <v>1313</v>
      </c>
      <c r="C241" s="110"/>
      <c r="D241" s="110" t="s">
        <v>486</v>
      </c>
      <c r="E241" s="115">
        <f>SUM(E6,E27,E29,E171,E184,E218,E239)</f>
        <v>227</v>
      </c>
      <c r="F241" s="115"/>
      <c r="G241" s="115"/>
      <c r="H241" s="110" t="s">
        <v>516</v>
      </c>
      <c r="I241" s="115">
        <f>SUM(I6,I27,I29,I171,I184,I218,I239)</f>
        <v>228</v>
      </c>
      <c r="J241" s="115"/>
    </row>
    <row r="242" spans="1:10" s="108" customFormat="1" ht="13" x14ac:dyDescent="0.3">
      <c r="A242" s="116"/>
      <c r="B242" s="118">
        <v>1313</v>
      </c>
      <c r="C242" s="107"/>
      <c r="D242" s="112" t="s">
        <v>456</v>
      </c>
      <c r="E242" s="118">
        <f>SUM(E30:E155)</f>
        <v>126</v>
      </c>
      <c r="F242" s="116"/>
      <c r="G242" s="116"/>
      <c r="H242" s="112" t="s">
        <v>456</v>
      </c>
      <c r="I242" s="118">
        <f>SUM(I30:I155)</f>
        <v>126</v>
      </c>
      <c r="J242" s="116"/>
    </row>
    <row r="243" spans="1:10" s="108" customFormat="1" ht="13" x14ac:dyDescent="0.3">
      <c r="A243" s="124"/>
      <c r="B243" s="125">
        <v>1313</v>
      </c>
      <c r="C243" s="126"/>
      <c r="D243" s="127" t="s">
        <v>457</v>
      </c>
      <c r="E243" s="125">
        <f>E241-E242</f>
        <v>101</v>
      </c>
      <c r="F243" s="124"/>
      <c r="G243" s="124"/>
      <c r="H243" s="127" t="s">
        <v>457</v>
      </c>
      <c r="I243" s="125">
        <f>I241-I242</f>
        <v>102</v>
      </c>
      <c r="J243" s="124"/>
    </row>
    <row r="244" spans="1:10" s="108" customFormat="1" ht="13" x14ac:dyDescent="0.3">
      <c r="A244" s="116"/>
      <c r="B244" s="118">
        <v>1313</v>
      </c>
      <c r="C244" s="107"/>
      <c r="D244" s="112" t="s">
        <v>466</v>
      </c>
      <c r="E244" s="118">
        <f>E242-E245</f>
        <v>102</v>
      </c>
      <c r="F244" s="116"/>
      <c r="G244" s="116"/>
      <c r="H244" s="112" t="s">
        <v>466</v>
      </c>
      <c r="I244" s="118">
        <f>I242-I245</f>
        <v>102</v>
      </c>
      <c r="J244" s="116"/>
    </row>
    <row r="245" spans="1:10" s="108" customFormat="1" ht="13" x14ac:dyDescent="0.3">
      <c r="A245" s="116"/>
      <c r="B245" s="118">
        <v>1313</v>
      </c>
      <c r="C245" s="107"/>
      <c r="D245" s="112" t="s">
        <v>467</v>
      </c>
      <c r="E245" s="118">
        <f>SUMIF($F$6:$F$240,"merged",E6:E240)</f>
        <v>24</v>
      </c>
      <c r="F245" s="116"/>
      <c r="G245" s="116"/>
      <c r="H245" s="112" t="s">
        <v>467</v>
      </c>
      <c r="I245" s="118">
        <f>SUMIF($J$6:$J$240,"merged",I6:I240)</f>
        <v>24</v>
      </c>
      <c r="J245" s="116"/>
    </row>
    <row r="246" spans="1:10" s="108" customFormat="1" ht="13" x14ac:dyDescent="0.3">
      <c r="A246" s="116"/>
      <c r="B246" s="118">
        <v>1313</v>
      </c>
      <c r="C246" s="107"/>
      <c r="D246" s="112" t="s">
        <v>469</v>
      </c>
      <c r="E246" s="118">
        <f>E243-E247</f>
        <v>86</v>
      </c>
      <c r="F246" s="116"/>
      <c r="G246" s="116"/>
      <c r="H246" s="112" t="s">
        <v>469</v>
      </c>
      <c r="I246" s="118">
        <f>I243-I247</f>
        <v>87</v>
      </c>
      <c r="J246" s="116"/>
    </row>
    <row r="247" spans="1:10" s="108" customFormat="1" ht="13.5" thickBot="1" x14ac:dyDescent="0.35">
      <c r="A247" s="117"/>
      <c r="B247" s="119">
        <v>1313</v>
      </c>
      <c r="C247" s="111"/>
      <c r="D247" s="113" t="s">
        <v>468</v>
      </c>
      <c r="E247" s="119">
        <f>SUMIF($F$6:$F$240,"cessation of business",E6:E240)+SUMIF($F$6:$F$240,"inactive",E6:E240)</f>
        <v>15</v>
      </c>
      <c r="F247" s="117"/>
      <c r="G247" s="117"/>
      <c r="H247" s="113" t="s">
        <v>468</v>
      </c>
      <c r="I247" s="119">
        <f>SUMIF($J$6:$J$240,"cessation of business",I6:I240)+SUMIF($J$6:$J$240,"inactive",I6:I240)</f>
        <v>15</v>
      </c>
      <c r="J247" s="117"/>
    </row>
    <row r="248" spans="1:10" x14ac:dyDescent="0.25">
      <c r="G248" s="9"/>
      <c r="I248" s="27"/>
      <c r="J248" s="27"/>
    </row>
    <row r="249" spans="1:10" x14ac:dyDescent="0.25">
      <c r="G249" s="3"/>
    </row>
    <row r="250" spans="1:10" x14ac:dyDescent="0.25">
      <c r="G250" s="3"/>
    </row>
    <row r="251" spans="1:10" x14ac:dyDescent="0.25">
      <c r="G251" s="3"/>
    </row>
    <row r="252" spans="1:10" x14ac:dyDescent="0.25">
      <c r="G252" s="3"/>
    </row>
    <row r="253" spans="1:10" x14ac:dyDescent="0.25">
      <c r="G253" s="3"/>
    </row>
    <row r="254" spans="1:10" x14ac:dyDescent="0.25">
      <c r="G254" s="3"/>
    </row>
    <row r="255" spans="1:10" x14ac:dyDescent="0.25">
      <c r="G255" s="3"/>
    </row>
    <row r="256" spans="1:10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  <row r="269" spans="7:7" x14ac:dyDescent="0.25">
      <c r="G269" s="3"/>
    </row>
    <row r="270" spans="7:7" x14ac:dyDescent="0.25">
      <c r="G270" s="3"/>
    </row>
    <row r="271" spans="7:7" x14ac:dyDescent="0.25">
      <c r="G271" s="3"/>
    </row>
    <row r="272" spans="7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  <row r="288" spans="7:7" x14ac:dyDescent="0.25">
      <c r="G288" s="3"/>
    </row>
    <row r="289" spans="7:7" x14ac:dyDescent="0.25">
      <c r="G289" s="3"/>
    </row>
    <row r="290" spans="7:7" x14ac:dyDescent="0.25">
      <c r="G290" s="3"/>
    </row>
    <row r="291" spans="7:7" x14ac:dyDescent="0.25">
      <c r="G291" s="3"/>
    </row>
    <row r="292" spans="7:7" x14ac:dyDescent="0.25">
      <c r="G292" s="3"/>
    </row>
    <row r="293" spans="7:7" x14ac:dyDescent="0.25">
      <c r="G293" s="3"/>
    </row>
    <row r="294" spans="7:7" x14ac:dyDescent="0.25">
      <c r="G294" s="3"/>
    </row>
    <row r="295" spans="7:7" x14ac:dyDescent="0.25">
      <c r="G295" s="3"/>
    </row>
    <row r="296" spans="7:7" x14ac:dyDescent="0.25">
      <c r="G296" s="3"/>
    </row>
    <row r="297" spans="7:7" x14ac:dyDescent="0.25">
      <c r="G297" s="3"/>
    </row>
    <row r="298" spans="7:7" x14ac:dyDescent="0.25">
      <c r="G298" s="3"/>
    </row>
    <row r="299" spans="7:7" x14ac:dyDescent="0.25">
      <c r="G299" s="3"/>
    </row>
    <row r="300" spans="7:7" x14ac:dyDescent="0.25">
      <c r="G300" s="3"/>
    </row>
    <row r="301" spans="7:7" x14ac:dyDescent="0.25">
      <c r="G301" s="3"/>
    </row>
    <row r="302" spans="7:7" x14ac:dyDescent="0.25">
      <c r="G302" s="3"/>
    </row>
    <row r="303" spans="7:7" x14ac:dyDescent="0.25">
      <c r="G303" s="3"/>
    </row>
    <row r="304" spans="7:7" x14ac:dyDescent="0.25">
      <c r="G304" s="3"/>
    </row>
    <row r="305" spans="7:7" x14ac:dyDescent="0.25">
      <c r="G305" s="3"/>
    </row>
    <row r="306" spans="7:7" x14ac:dyDescent="0.25">
      <c r="G306" s="3"/>
    </row>
    <row r="307" spans="7:7" x14ac:dyDescent="0.25">
      <c r="G307" s="3"/>
    </row>
    <row r="308" spans="7:7" x14ac:dyDescent="0.25">
      <c r="G308" s="3"/>
    </row>
    <row r="309" spans="7:7" x14ac:dyDescent="0.25">
      <c r="G309" s="3"/>
    </row>
    <row r="310" spans="7:7" x14ac:dyDescent="0.25">
      <c r="G310" s="3"/>
    </row>
    <row r="311" spans="7:7" x14ac:dyDescent="0.25">
      <c r="G311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5" spans="7:7" x14ac:dyDescent="0.25">
      <c r="G315" s="3"/>
    </row>
    <row r="316" spans="7:7" x14ac:dyDescent="0.25">
      <c r="G316" s="3"/>
    </row>
    <row r="317" spans="7:7" x14ac:dyDescent="0.25">
      <c r="G317" s="3"/>
    </row>
    <row r="318" spans="7:7" x14ac:dyDescent="0.25">
      <c r="G318" s="3"/>
    </row>
    <row r="319" spans="7:7" x14ac:dyDescent="0.25">
      <c r="G319" s="3"/>
    </row>
    <row r="320" spans="7:7" x14ac:dyDescent="0.25">
      <c r="G320" s="3"/>
    </row>
    <row r="321" spans="7:7" x14ac:dyDescent="0.25">
      <c r="G321" s="3"/>
    </row>
    <row r="322" spans="7:7" x14ac:dyDescent="0.25">
      <c r="G322" s="3"/>
    </row>
    <row r="323" spans="7:7" x14ac:dyDescent="0.25">
      <c r="G323" s="3"/>
    </row>
    <row r="324" spans="7:7" x14ac:dyDescent="0.25">
      <c r="G324" s="3"/>
    </row>
    <row r="325" spans="7:7" x14ac:dyDescent="0.25">
      <c r="G325" s="3"/>
    </row>
    <row r="326" spans="7:7" x14ac:dyDescent="0.25">
      <c r="G326" s="3"/>
    </row>
    <row r="327" spans="7:7" x14ac:dyDescent="0.25">
      <c r="G327" s="3"/>
    </row>
    <row r="328" spans="7:7" x14ac:dyDescent="0.25">
      <c r="G328" s="3"/>
    </row>
    <row r="329" spans="7:7" x14ac:dyDescent="0.25">
      <c r="G329" s="3"/>
    </row>
    <row r="330" spans="7:7" x14ac:dyDescent="0.25">
      <c r="G330" s="3"/>
    </row>
    <row r="331" spans="7:7" x14ac:dyDescent="0.25">
      <c r="G331" s="3"/>
    </row>
    <row r="332" spans="7:7" x14ac:dyDescent="0.25">
      <c r="G332" s="3"/>
    </row>
    <row r="333" spans="7:7" x14ac:dyDescent="0.25">
      <c r="G333" s="3"/>
    </row>
    <row r="334" spans="7:7" x14ac:dyDescent="0.25">
      <c r="G334" s="3"/>
    </row>
    <row r="335" spans="7:7" x14ac:dyDescent="0.25">
      <c r="G335" s="3"/>
    </row>
    <row r="336" spans="7:7" x14ac:dyDescent="0.25">
      <c r="G336" s="3"/>
    </row>
    <row r="337" spans="7:7" x14ac:dyDescent="0.25">
      <c r="G337" s="3"/>
    </row>
    <row r="338" spans="7:7" x14ac:dyDescent="0.25">
      <c r="G338" s="3"/>
    </row>
    <row r="339" spans="7:7" x14ac:dyDescent="0.25">
      <c r="G339" s="3"/>
    </row>
    <row r="340" spans="7:7" x14ac:dyDescent="0.25">
      <c r="G340" s="3"/>
    </row>
    <row r="341" spans="7:7" x14ac:dyDescent="0.25">
      <c r="G341" s="3"/>
    </row>
    <row r="342" spans="7:7" x14ac:dyDescent="0.25">
      <c r="G342" s="3"/>
    </row>
    <row r="343" spans="7:7" x14ac:dyDescent="0.25">
      <c r="G343" s="3"/>
    </row>
    <row r="344" spans="7:7" x14ac:dyDescent="0.25">
      <c r="G344" s="3"/>
    </row>
    <row r="345" spans="7:7" x14ac:dyDescent="0.25">
      <c r="G345" s="3"/>
    </row>
    <row r="346" spans="7:7" x14ac:dyDescent="0.25">
      <c r="G346" s="3"/>
    </row>
    <row r="347" spans="7:7" x14ac:dyDescent="0.25">
      <c r="G347" s="3"/>
    </row>
    <row r="348" spans="7:7" x14ac:dyDescent="0.25">
      <c r="G348" s="3"/>
    </row>
    <row r="349" spans="7:7" x14ac:dyDescent="0.25">
      <c r="G349" s="3"/>
    </row>
    <row r="350" spans="7:7" x14ac:dyDescent="0.25">
      <c r="G350" s="3"/>
    </row>
    <row r="351" spans="7:7" x14ac:dyDescent="0.25">
      <c r="G351" s="3"/>
    </row>
    <row r="352" spans="7:7" x14ac:dyDescent="0.25">
      <c r="G352" s="3"/>
    </row>
    <row r="353" spans="7:7" x14ac:dyDescent="0.25">
      <c r="G353" s="3"/>
    </row>
    <row r="354" spans="7:7" x14ac:dyDescent="0.25">
      <c r="G354" s="3"/>
    </row>
    <row r="355" spans="7:7" x14ac:dyDescent="0.25">
      <c r="G355" s="3"/>
    </row>
    <row r="356" spans="7:7" x14ac:dyDescent="0.25">
      <c r="G356" s="3"/>
    </row>
    <row r="357" spans="7:7" x14ac:dyDescent="0.25">
      <c r="G357" s="3"/>
    </row>
    <row r="358" spans="7:7" x14ac:dyDescent="0.25">
      <c r="G358" s="3"/>
    </row>
    <row r="359" spans="7:7" x14ac:dyDescent="0.25">
      <c r="G359" s="3"/>
    </row>
    <row r="360" spans="7:7" x14ac:dyDescent="0.25">
      <c r="G360" s="3"/>
    </row>
    <row r="361" spans="7:7" x14ac:dyDescent="0.25">
      <c r="G361" s="3"/>
    </row>
    <row r="362" spans="7:7" x14ac:dyDescent="0.25">
      <c r="G362" s="3"/>
    </row>
    <row r="363" spans="7:7" x14ac:dyDescent="0.25">
      <c r="G363" s="3"/>
    </row>
    <row r="364" spans="7:7" x14ac:dyDescent="0.25">
      <c r="G364" s="3"/>
    </row>
    <row r="365" spans="7:7" x14ac:dyDescent="0.25">
      <c r="G365" s="3"/>
    </row>
    <row r="366" spans="7:7" x14ac:dyDescent="0.25">
      <c r="G366" s="3"/>
    </row>
    <row r="367" spans="7:7" x14ac:dyDescent="0.25">
      <c r="G367" s="3"/>
    </row>
    <row r="368" spans="7:7" x14ac:dyDescent="0.25">
      <c r="G368" s="3"/>
    </row>
    <row r="369" spans="7:7" x14ac:dyDescent="0.25">
      <c r="G369" s="3"/>
    </row>
    <row r="370" spans="7:7" x14ac:dyDescent="0.25">
      <c r="G370" s="3"/>
    </row>
    <row r="371" spans="7:7" x14ac:dyDescent="0.25">
      <c r="G371" s="3"/>
    </row>
    <row r="372" spans="7:7" x14ac:dyDescent="0.25">
      <c r="G372" s="3"/>
    </row>
    <row r="373" spans="7:7" x14ac:dyDescent="0.25">
      <c r="G373" s="3"/>
    </row>
    <row r="374" spans="7:7" x14ac:dyDescent="0.25">
      <c r="G374" s="3"/>
    </row>
    <row r="375" spans="7:7" x14ac:dyDescent="0.25">
      <c r="G375" s="3"/>
    </row>
    <row r="376" spans="7:7" x14ac:dyDescent="0.25">
      <c r="G376" s="3"/>
    </row>
    <row r="377" spans="7:7" x14ac:dyDescent="0.25">
      <c r="G377" s="3"/>
    </row>
    <row r="378" spans="7:7" x14ac:dyDescent="0.25">
      <c r="G378" s="3"/>
    </row>
    <row r="379" spans="7:7" x14ac:dyDescent="0.25">
      <c r="G379" s="3"/>
    </row>
    <row r="380" spans="7:7" x14ac:dyDescent="0.25">
      <c r="G380" s="3"/>
    </row>
    <row r="381" spans="7:7" x14ac:dyDescent="0.25">
      <c r="G381" s="3"/>
    </row>
    <row r="382" spans="7:7" x14ac:dyDescent="0.25">
      <c r="G382" s="3"/>
    </row>
    <row r="383" spans="7:7" x14ac:dyDescent="0.25">
      <c r="G383" s="3"/>
    </row>
    <row r="384" spans="7:7" x14ac:dyDescent="0.25">
      <c r="G384" s="3"/>
    </row>
    <row r="385" spans="7:7" x14ac:dyDescent="0.25">
      <c r="G385" s="3"/>
    </row>
    <row r="386" spans="7:7" x14ac:dyDescent="0.25">
      <c r="G386" s="3"/>
    </row>
    <row r="387" spans="7:7" x14ac:dyDescent="0.25">
      <c r="G387" s="3"/>
    </row>
    <row r="388" spans="7:7" x14ac:dyDescent="0.25">
      <c r="G388" s="3"/>
    </row>
    <row r="389" spans="7:7" x14ac:dyDescent="0.25">
      <c r="G389" s="3"/>
    </row>
    <row r="390" spans="7:7" x14ac:dyDescent="0.25">
      <c r="G390" s="3"/>
    </row>
    <row r="391" spans="7:7" x14ac:dyDescent="0.25">
      <c r="G391" s="3"/>
    </row>
    <row r="392" spans="7:7" x14ac:dyDescent="0.25">
      <c r="G392" s="3"/>
    </row>
    <row r="393" spans="7:7" x14ac:dyDescent="0.25">
      <c r="G393" s="3"/>
    </row>
    <row r="394" spans="7:7" x14ac:dyDescent="0.25">
      <c r="G394" s="3"/>
    </row>
    <row r="395" spans="7:7" x14ac:dyDescent="0.25">
      <c r="G395" s="3"/>
    </row>
    <row r="396" spans="7:7" x14ac:dyDescent="0.25">
      <c r="G396" s="3"/>
    </row>
    <row r="397" spans="7:7" x14ac:dyDescent="0.25">
      <c r="G397" s="3"/>
    </row>
    <row r="398" spans="7:7" x14ac:dyDescent="0.25">
      <c r="G398" s="3"/>
    </row>
    <row r="399" spans="7:7" x14ac:dyDescent="0.25">
      <c r="G399" s="3"/>
    </row>
    <row r="400" spans="7:7" x14ac:dyDescent="0.25">
      <c r="G400" s="3"/>
    </row>
    <row r="401" spans="7:7" x14ac:dyDescent="0.25">
      <c r="G401" s="3"/>
    </row>
    <row r="402" spans="7:7" x14ac:dyDescent="0.25">
      <c r="G402" s="3"/>
    </row>
    <row r="403" spans="7:7" x14ac:dyDescent="0.25">
      <c r="G403" s="3"/>
    </row>
    <row r="404" spans="7:7" x14ac:dyDescent="0.25">
      <c r="G404" s="3"/>
    </row>
    <row r="405" spans="7:7" x14ac:dyDescent="0.25">
      <c r="G405" s="3"/>
    </row>
    <row r="406" spans="7:7" x14ac:dyDescent="0.25">
      <c r="G406" s="3"/>
    </row>
    <row r="407" spans="7:7" x14ac:dyDescent="0.25">
      <c r="G407" s="3"/>
    </row>
    <row r="408" spans="7:7" x14ac:dyDescent="0.25">
      <c r="G408" s="3"/>
    </row>
    <row r="409" spans="7:7" x14ac:dyDescent="0.25">
      <c r="G409" s="3"/>
    </row>
    <row r="410" spans="7:7" x14ac:dyDescent="0.25">
      <c r="G410" s="3"/>
    </row>
    <row r="411" spans="7:7" x14ac:dyDescent="0.25">
      <c r="G411" s="3"/>
    </row>
    <row r="412" spans="7:7" x14ac:dyDescent="0.25">
      <c r="G412" s="3"/>
    </row>
    <row r="413" spans="7:7" x14ac:dyDescent="0.25">
      <c r="G413" s="3"/>
    </row>
    <row r="414" spans="7:7" x14ac:dyDescent="0.25">
      <c r="G414" s="3"/>
    </row>
    <row r="415" spans="7:7" x14ac:dyDescent="0.25">
      <c r="G415" s="3"/>
    </row>
    <row r="416" spans="7:7" x14ac:dyDescent="0.25">
      <c r="G416" s="3"/>
    </row>
    <row r="417" spans="7:7" x14ac:dyDescent="0.25">
      <c r="G417" s="3"/>
    </row>
    <row r="418" spans="7:7" x14ac:dyDescent="0.25">
      <c r="G418" s="3"/>
    </row>
    <row r="419" spans="7:7" x14ac:dyDescent="0.25">
      <c r="G419" s="3"/>
    </row>
    <row r="420" spans="7:7" x14ac:dyDescent="0.25">
      <c r="G420" s="3"/>
    </row>
    <row r="421" spans="7:7" x14ac:dyDescent="0.25">
      <c r="G421" s="3"/>
    </row>
    <row r="422" spans="7:7" x14ac:dyDescent="0.25">
      <c r="G422" s="3"/>
    </row>
    <row r="423" spans="7:7" x14ac:dyDescent="0.25">
      <c r="G423" s="3"/>
    </row>
    <row r="424" spans="7:7" x14ac:dyDescent="0.25">
      <c r="G424" s="3"/>
    </row>
    <row r="425" spans="7:7" x14ac:dyDescent="0.25">
      <c r="G425" s="3"/>
    </row>
    <row r="426" spans="7:7" x14ac:dyDescent="0.25">
      <c r="G426" s="3"/>
    </row>
    <row r="427" spans="7:7" x14ac:dyDescent="0.25">
      <c r="G427" s="3"/>
    </row>
    <row r="428" spans="7:7" x14ac:dyDescent="0.25">
      <c r="G428" s="3"/>
    </row>
    <row r="429" spans="7:7" x14ac:dyDescent="0.25">
      <c r="G429" s="3"/>
    </row>
    <row r="430" spans="7:7" x14ac:dyDescent="0.25">
      <c r="G430" s="3"/>
    </row>
    <row r="431" spans="7:7" x14ac:dyDescent="0.25">
      <c r="G431" s="3"/>
    </row>
    <row r="432" spans="7:7" x14ac:dyDescent="0.25">
      <c r="G432" s="3"/>
    </row>
    <row r="433" spans="7:7" x14ac:dyDescent="0.25">
      <c r="G433" s="3"/>
    </row>
    <row r="434" spans="7:7" x14ac:dyDescent="0.25">
      <c r="G434" s="3"/>
    </row>
    <row r="435" spans="7:7" x14ac:dyDescent="0.25">
      <c r="G435" s="3"/>
    </row>
    <row r="436" spans="7:7" x14ac:dyDescent="0.25">
      <c r="G436" s="3"/>
    </row>
    <row r="437" spans="7:7" x14ac:dyDescent="0.25">
      <c r="G437" s="3"/>
    </row>
    <row r="438" spans="7:7" x14ac:dyDescent="0.25">
      <c r="G438" s="3"/>
    </row>
    <row r="439" spans="7:7" x14ac:dyDescent="0.25">
      <c r="G439" s="3"/>
    </row>
    <row r="440" spans="7:7" x14ac:dyDescent="0.25">
      <c r="G440" s="3"/>
    </row>
    <row r="441" spans="7:7" x14ac:dyDescent="0.25">
      <c r="G441" s="3"/>
    </row>
    <row r="442" spans="7:7" x14ac:dyDescent="0.25">
      <c r="G442" s="3"/>
    </row>
    <row r="443" spans="7:7" x14ac:dyDescent="0.25">
      <c r="G443" s="3"/>
    </row>
    <row r="444" spans="7:7" x14ac:dyDescent="0.25">
      <c r="G444" s="3"/>
    </row>
    <row r="445" spans="7:7" x14ac:dyDescent="0.25">
      <c r="G445" s="3"/>
    </row>
    <row r="446" spans="7:7" x14ac:dyDescent="0.25">
      <c r="G446" s="3"/>
    </row>
    <row r="447" spans="7:7" x14ac:dyDescent="0.25">
      <c r="G447" s="3"/>
    </row>
    <row r="448" spans="7:7" x14ac:dyDescent="0.25">
      <c r="G448" s="3"/>
    </row>
    <row r="449" spans="7:7" x14ac:dyDescent="0.25">
      <c r="G449" s="3"/>
    </row>
    <row r="450" spans="7:7" x14ac:dyDescent="0.25">
      <c r="G450" s="3"/>
    </row>
    <row r="451" spans="7:7" x14ac:dyDescent="0.25">
      <c r="G451" s="3"/>
    </row>
    <row r="452" spans="7:7" x14ac:dyDescent="0.25">
      <c r="G452" s="3"/>
    </row>
    <row r="453" spans="7:7" x14ac:dyDescent="0.25">
      <c r="G453" s="3"/>
    </row>
    <row r="454" spans="7:7" x14ac:dyDescent="0.25">
      <c r="G454" s="3"/>
    </row>
    <row r="455" spans="7:7" x14ac:dyDescent="0.25">
      <c r="G455" s="3"/>
    </row>
    <row r="456" spans="7:7" x14ac:dyDescent="0.25">
      <c r="G456" s="3"/>
    </row>
    <row r="457" spans="7:7" x14ac:dyDescent="0.25">
      <c r="G457" s="3"/>
    </row>
    <row r="458" spans="7:7" x14ac:dyDescent="0.25">
      <c r="G458" s="3"/>
    </row>
    <row r="459" spans="7:7" x14ac:dyDescent="0.25">
      <c r="G459" s="3"/>
    </row>
    <row r="460" spans="7:7" x14ac:dyDescent="0.25">
      <c r="G460" s="3"/>
    </row>
    <row r="461" spans="7:7" x14ac:dyDescent="0.25">
      <c r="G461" s="3"/>
    </row>
    <row r="462" spans="7:7" x14ac:dyDescent="0.25">
      <c r="G462" s="3"/>
    </row>
    <row r="463" spans="7:7" x14ac:dyDescent="0.25">
      <c r="G463" s="3"/>
    </row>
    <row r="464" spans="7:7" x14ac:dyDescent="0.25">
      <c r="G464" s="3"/>
    </row>
    <row r="465" spans="7:7" x14ac:dyDescent="0.25">
      <c r="G465" s="3"/>
    </row>
    <row r="466" spans="7:7" x14ac:dyDescent="0.25">
      <c r="G466" s="3"/>
    </row>
    <row r="467" spans="7:7" x14ac:dyDescent="0.25">
      <c r="G467" s="3"/>
    </row>
    <row r="468" spans="7:7" x14ac:dyDescent="0.25">
      <c r="G468" s="3"/>
    </row>
    <row r="469" spans="7:7" x14ac:dyDescent="0.25">
      <c r="G469" s="3"/>
    </row>
    <row r="470" spans="7:7" x14ac:dyDescent="0.25">
      <c r="G470" s="3"/>
    </row>
    <row r="471" spans="7:7" x14ac:dyDescent="0.25">
      <c r="G471" s="3"/>
    </row>
    <row r="472" spans="7:7" x14ac:dyDescent="0.25">
      <c r="G472" s="3"/>
    </row>
    <row r="473" spans="7:7" x14ac:dyDescent="0.25">
      <c r="G473" s="3"/>
    </row>
    <row r="474" spans="7:7" x14ac:dyDescent="0.25">
      <c r="G474" s="3"/>
    </row>
    <row r="475" spans="7:7" x14ac:dyDescent="0.25">
      <c r="G475" s="3"/>
    </row>
    <row r="476" spans="7:7" x14ac:dyDescent="0.25">
      <c r="G476" s="3"/>
    </row>
    <row r="477" spans="7:7" x14ac:dyDescent="0.25">
      <c r="G477" s="3"/>
    </row>
    <row r="478" spans="7:7" x14ac:dyDescent="0.25">
      <c r="G478" s="3"/>
    </row>
    <row r="479" spans="7:7" x14ac:dyDescent="0.25">
      <c r="G479" s="3"/>
    </row>
    <row r="480" spans="7:7" x14ac:dyDescent="0.25">
      <c r="G480" s="3"/>
    </row>
    <row r="481" spans="7:7" x14ac:dyDescent="0.25">
      <c r="G481" s="3"/>
    </row>
    <row r="482" spans="7:7" x14ac:dyDescent="0.25">
      <c r="G482" s="3"/>
    </row>
    <row r="483" spans="7:7" x14ac:dyDescent="0.25">
      <c r="G483" s="3"/>
    </row>
    <row r="484" spans="7:7" x14ac:dyDescent="0.25">
      <c r="G484" s="3"/>
    </row>
    <row r="485" spans="7:7" x14ac:dyDescent="0.25">
      <c r="G485" s="3"/>
    </row>
    <row r="486" spans="7:7" x14ac:dyDescent="0.25">
      <c r="G486" s="3"/>
    </row>
    <row r="487" spans="7:7" x14ac:dyDescent="0.25">
      <c r="G487" s="3"/>
    </row>
    <row r="488" spans="7:7" x14ac:dyDescent="0.25">
      <c r="G488" s="3"/>
    </row>
    <row r="489" spans="7:7" x14ac:dyDescent="0.25">
      <c r="G489" s="3"/>
    </row>
    <row r="490" spans="7:7" x14ac:dyDescent="0.25">
      <c r="G490" s="3"/>
    </row>
    <row r="491" spans="7:7" x14ac:dyDescent="0.25">
      <c r="G491" s="3"/>
    </row>
    <row r="492" spans="7:7" x14ac:dyDescent="0.25">
      <c r="G492" s="3"/>
    </row>
    <row r="493" spans="7:7" x14ac:dyDescent="0.25">
      <c r="G493" s="3"/>
    </row>
    <row r="494" spans="7:7" x14ac:dyDescent="0.25">
      <c r="G494" s="3"/>
    </row>
    <row r="495" spans="7:7" x14ac:dyDescent="0.25">
      <c r="G495" s="3"/>
    </row>
    <row r="496" spans="7:7" x14ac:dyDescent="0.25">
      <c r="G496" s="3"/>
    </row>
    <row r="497" spans="7:7" x14ac:dyDescent="0.25">
      <c r="G497" s="3"/>
    </row>
    <row r="498" spans="7:7" x14ac:dyDescent="0.25">
      <c r="G498" s="3"/>
    </row>
    <row r="499" spans="7:7" x14ac:dyDescent="0.25">
      <c r="G499" s="3"/>
    </row>
    <row r="500" spans="7:7" x14ac:dyDescent="0.25">
      <c r="G500" s="3"/>
    </row>
    <row r="501" spans="7:7" x14ac:dyDescent="0.25">
      <c r="G501" s="3"/>
    </row>
    <row r="502" spans="7:7" x14ac:dyDescent="0.25">
      <c r="G502" s="3"/>
    </row>
    <row r="503" spans="7:7" x14ac:dyDescent="0.25">
      <c r="G503" s="3"/>
    </row>
    <row r="504" spans="7:7" x14ac:dyDescent="0.25">
      <c r="G504" s="3"/>
    </row>
    <row r="505" spans="7:7" x14ac:dyDescent="0.25">
      <c r="G505" s="3"/>
    </row>
    <row r="506" spans="7:7" x14ac:dyDescent="0.25">
      <c r="G506" s="3"/>
    </row>
    <row r="507" spans="7:7" x14ac:dyDescent="0.25">
      <c r="G507" s="3"/>
    </row>
    <row r="508" spans="7:7" x14ac:dyDescent="0.25">
      <c r="G508" s="3"/>
    </row>
    <row r="509" spans="7:7" x14ac:dyDescent="0.25">
      <c r="G509" s="3"/>
    </row>
    <row r="510" spans="7:7" x14ac:dyDescent="0.25">
      <c r="G510" s="3"/>
    </row>
    <row r="511" spans="7:7" x14ac:dyDescent="0.25">
      <c r="G511" s="3"/>
    </row>
    <row r="512" spans="7:7" x14ac:dyDescent="0.25">
      <c r="G512" s="3"/>
    </row>
    <row r="513" spans="7:7" x14ac:dyDescent="0.25">
      <c r="G513" s="3"/>
    </row>
    <row r="514" spans="7:7" x14ac:dyDescent="0.25">
      <c r="G514" s="3"/>
    </row>
    <row r="515" spans="7:7" x14ac:dyDescent="0.25">
      <c r="G515" s="3"/>
    </row>
    <row r="516" spans="7:7" x14ac:dyDescent="0.25">
      <c r="G516" s="3"/>
    </row>
    <row r="517" spans="7:7" x14ac:dyDescent="0.25">
      <c r="G517" s="3"/>
    </row>
    <row r="518" spans="7:7" x14ac:dyDescent="0.25">
      <c r="G518" s="3"/>
    </row>
    <row r="519" spans="7:7" x14ac:dyDescent="0.25">
      <c r="G519" s="3"/>
    </row>
    <row r="520" spans="7:7" x14ac:dyDescent="0.25">
      <c r="G520" s="3"/>
    </row>
    <row r="521" spans="7:7" x14ac:dyDescent="0.25">
      <c r="G521" s="3"/>
    </row>
    <row r="522" spans="7:7" x14ac:dyDescent="0.25">
      <c r="G522" s="3"/>
    </row>
    <row r="523" spans="7:7" x14ac:dyDescent="0.25">
      <c r="G523" s="3"/>
    </row>
    <row r="524" spans="7:7" x14ac:dyDescent="0.25">
      <c r="G524" s="3"/>
    </row>
    <row r="525" spans="7:7" x14ac:dyDescent="0.25">
      <c r="G525" s="3"/>
    </row>
    <row r="526" spans="7:7" x14ac:dyDescent="0.25">
      <c r="G526" s="3"/>
    </row>
    <row r="527" spans="7:7" x14ac:dyDescent="0.25">
      <c r="G527" s="3"/>
    </row>
    <row r="528" spans="7:7" x14ac:dyDescent="0.25">
      <c r="G528" s="3"/>
    </row>
    <row r="529" spans="7:7" x14ac:dyDescent="0.25">
      <c r="G529" s="3"/>
    </row>
    <row r="530" spans="7:7" x14ac:dyDescent="0.25">
      <c r="G530" s="3"/>
    </row>
    <row r="531" spans="7:7" x14ac:dyDescent="0.25">
      <c r="G531" s="3"/>
    </row>
    <row r="532" spans="7:7" x14ac:dyDescent="0.25">
      <c r="G532" s="3"/>
    </row>
    <row r="533" spans="7:7" x14ac:dyDescent="0.25">
      <c r="G533" s="3"/>
    </row>
    <row r="534" spans="7:7" x14ac:dyDescent="0.25">
      <c r="G534" s="3"/>
    </row>
    <row r="535" spans="7:7" x14ac:dyDescent="0.25">
      <c r="G535" s="3"/>
    </row>
    <row r="536" spans="7:7" x14ac:dyDescent="0.25">
      <c r="G536" s="3"/>
    </row>
    <row r="537" spans="7:7" x14ac:dyDescent="0.25">
      <c r="G537" s="3"/>
    </row>
    <row r="538" spans="7:7" x14ac:dyDescent="0.25">
      <c r="G538" s="3"/>
    </row>
    <row r="539" spans="7:7" x14ac:dyDescent="0.25">
      <c r="G539" s="3"/>
    </row>
    <row r="540" spans="7:7" x14ac:dyDescent="0.25">
      <c r="G540" s="3"/>
    </row>
    <row r="541" spans="7:7" x14ac:dyDescent="0.25">
      <c r="G541" s="3"/>
    </row>
    <row r="542" spans="7:7" x14ac:dyDescent="0.25">
      <c r="G542" s="3"/>
    </row>
    <row r="543" spans="7:7" x14ac:dyDescent="0.25">
      <c r="G543" s="3"/>
    </row>
    <row r="544" spans="7:7" x14ac:dyDescent="0.25">
      <c r="G544" s="3"/>
    </row>
    <row r="545" spans="7:7" x14ac:dyDescent="0.25">
      <c r="G545" s="3"/>
    </row>
    <row r="546" spans="7:7" x14ac:dyDescent="0.25">
      <c r="G546" s="3"/>
    </row>
    <row r="547" spans="7:7" x14ac:dyDescent="0.25">
      <c r="G547" s="3"/>
    </row>
    <row r="548" spans="7:7" x14ac:dyDescent="0.25">
      <c r="G548" s="3"/>
    </row>
    <row r="549" spans="7:7" x14ac:dyDescent="0.25">
      <c r="G549" s="3"/>
    </row>
    <row r="550" spans="7:7" x14ac:dyDescent="0.25">
      <c r="G550" s="3"/>
    </row>
    <row r="551" spans="7:7" x14ac:dyDescent="0.25">
      <c r="G551" s="3"/>
    </row>
    <row r="552" spans="7:7" x14ac:dyDescent="0.25">
      <c r="G552" s="3"/>
    </row>
    <row r="553" spans="7:7" x14ac:dyDescent="0.25">
      <c r="G553" s="3"/>
    </row>
    <row r="554" spans="7:7" x14ac:dyDescent="0.25">
      <c r="G554" s="3"/>
    </row>
    <row r="555" spans="7:7" x14ac:dyDescent="0.25">
      <c r="G555" s="3"/>
    </row>
    <row r="556" spans="7:7" x14ac:dyDescent="0.25">
      <c r="G556" s="3"/>
    </row>
    <row r="557" spans="7:7" x14ac:dyDescent="0.25">
      <c r="G557" s="3"/>
    </row>
    <row r="558" spans="7:7" x14ac:dyDescent="0.25">
      <c r="G558" s="3"/>
    </row>
    <row r="559" spans="7:7" x14ac:dyDescent="0.25">
      <c r="G559" s="3"/>
    </row>
    <row r="560" spans="7:7" x14ac:dyDescent="0.25">
      <c r="G560" s="3"/>
    </row>
    <row r="561" spans="7:7" x14ac:dyDescent="0.25">
      <c r="G561" s="3"/>
    </row>
    <row r="562" spans="7:7" x14ac:dyDescent="0.25">
      <c r="G562" s="3"/>
    </row>
    <row r="563" spans="7:7" x14ac:dyDescent="0.25">
      <c r="G563" s="3"/>
    </row>
    <row r="564" spans="7:7" x14ac:dyDescent="0.25">
      <c r="G564" s="3"/>
    </row>
    <row r="565" spans="7:7" x14ac:dyDescent="0.25">
      <c r="G565" s="3"/>
    </row>
    <row r="566" spans="7:7" x14ac:dyDescent="0.25">
      <c r="G566" s="3"/>
    </row>
    <row r="567" spans="7:7" x14ac:dyDescent="0.25">
      <c r="G567" s="3"/>
    </row>
    <row r="568" spans="7:7" x14ac:dyDescent="0.25">
      <c r="G568" s="3"/>
    </row>
    <row r="569" spans="7:7" x14ac:dyDescent="0.25">
      <c r="G569" s="3"/>
    </row>
    <row r="570" spans="7:7" x14ac:dyDescent="0.25">
      <c r="G570" s="3"/>
    </row>
    <row r="571" spans="7:7" x14ac:dyDescent="0.25">
      <c r="G571" s="3"/>
    </row>
    <row r="572" spans="7:7" x14ac:dyDescent="0.25">
      <c r="G572" s="3"/>
    </row>
    <row r="573" spans="7:7" x14ac:dyDescent="0.25">
      <c r="G573" s="3"/>
    </row>
    <row r="574" spans="7:7" x14ac:dyDescent="0.25">
      <c r="G574" s="3"/>
    </row>
    <row r="575" spans="7:7" x14ac:dyDescent="0.25">
      <c r="G575" s="3"/>
    </row>
    <row r="576" spans="7:7" x14ac:dyDescent="0.25">
      <c r="G576" s="3"/>
    </row>
    <row r="577" spans="7:7" x14ac:dyDescent="0.25">
      <c r="G577" s="3"/>
    </row>
    <row r="578" spans="7:7" x14ac:dyDescent="0.25">
      <c r="G578" s="3"/>
    </row>
    <row r="579" spans="7:7" x14ac:dyDescent="0.25">
      <c r="G579" s="3"/>
    </row>
    <row r="580" spans="7:7" x14ac:dyDescent="0.25">
      <c r="G580" s="3"/>
    </row>
    <row r="581" spans="7:7" x14ac:dyDescent="0.25">
      <c r="G581" s="3"/>
    </row>
    <row r="582" spans="7:7" x14ac:dyDescent="0.25">
      <c r="G582" s="3"/>
    </row>
    <row r="583" spans="7:7" x14ac:dyDescent="0.25">
      <c r="G583" s="3"/>
    </row>
    <row r="584" spans="7:7" x14ac:dyDescent="0.25">
      <c r="G584" s="3"/>
    </row>
    <row r="585" spans="7:7" x14ac:dyDescent="0.25">
      <c r="G585" s="3"/>
    </row>
    <row r="586" spans="7:7" x14ac:dyDescent="0.25">
      <c r="G586" s="3"/>
    </row>
    <row r="587" spans="7:7" x14ac:dyDescent="0.25">
      <c r="G587" s="3"/>
    </row>
    <row r="588" spans="7:7" x14ac:dyDescent="0.25">
      <c r="G588" s="3"/>
    </row>
    <row r="589" spans="7:7" x14ac:dyDescent="0.25">
      <c r="G589" s="3"/>
    </row>
    <row r="590" spans="7:7" x14ac:dyDescent="0.25">
      <c r="G590" s="3"/>
    </row>
    <row r="591" spans="7:7" x14ac:dyDescent="0.25">
      <c r="G591" s="3"/>
    </row>
    <row r="592" spans="7:7" x14ac:dyDescent="0.25">
      <c r="G592" s="3"/>
    </row>
    <row r="593" spans="7:7" x14ac:dyDescent="0.25">
      <c r="G593" s="3"/>
    </row>
    <row r="594" spans="7:7" x14ac:dyDescent="0.25">
      <c r="G594" s="3"/>
    </row>
    <row r="595" spans="7:7" x14ac:dyDescent="0.25">
      <c r="G595" s="3"/>
    </row>
    <row r="596" spans="7:7" x14ac:dyDescent="0.25">
      <c r="G596" s="3"/>
    </row>
    <row r="597" spans="7:7" x14ac:dyDescent="0.25">
      <c r="G597" s="3"/>
    </row>
    <row r="598" spans="7:7" x14ac:dyDescent="0.25">
      <c r="G598" s="3"/>
    </row>
    <row r="599" spans="7:7" x14ac:dyDescent="0.25">
      <c r="G599" s="3"/>
    </row>
    <row r="600" spans="7:7" x14ac:dyDescent="0.25">
      <c r="G600" s="3"/>
    </row>
    <row r="601" spans="7:7" x14ac:dyDescent="0.25">
      <c r="G601" s="3"/>
    </row>
    <row r="602" spans="7:7" x14ac:dyDescent="0.25">
      <c r="G602" s="3"/>
    </row>
    <row r="603" spans="7:7" x14ac:dyDescent="0.25">
      <c r="G603" s="3"/>
    </row>
    <row r="604" spans="7:7" x14ac:dyDescent="0.25">
      <c r="G604" s="3"/>
    </row>
    <row r="605" spans="7:7" x14ac:dyDescent="0.25">
      <c r="G605" s="3"/>
    </row>
    <row r="606" spans="7:7" x14ac:dyDescent="0.25">
      <c r="G606" s="3"/>
    </row>
    <row r="607" spans="7:7" x14ac:dyDescent="0.25">
      <c r="G607" s="3"/>
    </row>
    <row r="608" spans="7:7" x14ac:dyDescent="0.25">
      <c r="G608" s="3"/>
    </row>
    <row r="609" spans="7:7" x14ac:dyDescent="0.25">
      <c r="G609" s="3"/>
    </row>
    <row r="610" spans="7:7" x14ac:dyDescent="0.25">
      <c r="G610" s="3"/>
    </row>
    <row r="611" spans="7:7" x14ac:dyDescent="0.25">
      <c r="G611" s="3"/>
    </row>
    <row r="612" spans="7:7" x14ac:dyDescent="0.25">
      <c r="G612" s="3"/>
    </row>
    <row r="613" spans="7:7" x14ac:dyDescent="0.25">
      <c r="G613" s="3"/>
    </row>
    <row r="614" spans="7:7" x14ac:dyDescent="0.25">
      <c r="G614" s="3"/>
    </row>
    <row r="615" spans="7:7" x14ac:dyDescent="0.25">
      <c r="G615" s="3"/>
    </row>
    <row r="616" spans="7:7" x14ac:dyDescent="0.25">
      <c r="G616" s="3"/>
    </row>
    <row r="617" spans="7:7" x14ac:dyDescent="0.25">
      <c r="G617" s="3"/>
    </row>
    <row r="618" spans="7:7" x14ac:dyDescent="0.25">
      <c r="G618" s="3"/>
    </row>
    <row r="619" spans="7:7" x14ac:dyDescent="0.25">
      <c r="G619" s="3"/>
    </row>
    <row r="620" spans="7:7" x14ac:dyDescent="0.25">
      <c r="G620" s="3"/>
    </row>
    <row r="621" spans="7:7" x14ac:dyDescent="0.25">
      <c r="G621" s="3"/>
    </row>
    <row r="622" spans="7:7" x14ac:dyDescent="0.25">
      <c r="G622" s="3"/>
    </row>
    <row r="623" spans="7:7" x14ac:dyDescent="0.25">
      <c r="G623" s="3"/>
    </row>
    <row r="624" spans="7:7" x14ac:dyDescent="0.25">
      <c r="G624" s="3"/>
    </row>
    <row r="625" spans="7:7" x14ac:dyDescent="0.25">
      <c r="G625" s="3"/>
    </row>
    <row r="626" spans="7:7" x14ac:dyDescent="0.25">
      <c r="G626" s="3"/>
    </row>
    <row r="627" spans="7:7" x14ac:dyDescent="0.25">
      <c r="G627" s="3"/>
    </row>
    <row r="628" spans="7:7" x14ac:dyDescent="0.25">
      <c r="G628" s="3"/>
    </row>
    <row r="629" spans="7:7" x14ac:dyDescent="0.25">
      <c r="G629" s="3"/>
    </row>
    <row r="630" spans="7:7" x14ac:dyDescent="0.25">
      <c r="G630" s="3"/>
    </row>
    <row r="631" spans="7:7" x14ac:dyDescent="0.25">
      <c r="G631" s="3"/>
    </row>
    <row r="632" spans="7:7" x14ac:dyDescent="0.25">
      <c r="G632" s="3"/>
    </row>
    <row r="633" spans="7:7" x14ac:dyDescent="0.25">
      <c r="G633" s="3"/>
    </row>
    <row r="634" spans="7:7" x14ac:dyDescent="0.25">
      <c r="G634" s="3"/>
    </row>
    <row r="635" spans="7:7" x14ac:dyDescent="0.25">
      <c r="G635" s="3"/>
    </row>
    <row r="636" spans="7:7" x14ac:dyDescent="0.25">
      <c r="G636" s="3"/>
    </row>
    <row r="637" spans="7:7" x14ac:dyDescent="0.25">
      <c r="G637" s="3"/>
    </row>
    <row r="638" spans="7:7" x14ac:dyDescent="0.25">
      <c r="G638" s="3"/>
    </row>
    <row r="639" spans="7:7" x14ac:dyDescent="0.25">
      <c r="G639" s="3"/>
    </row>
    <row r="640" spans="7:7" x14ac:dyDescent="0.25">
      <c r="G640" s="3"/>
    </row>
    <row r="641" spans="7:7" x14ac:dyDescent="0.25">
      <c r="G641" s="3"/>
    </row>
    <row r="642" spans="7:7" x14ac:dyDescent="0.25">
      <c r="G642" s="3"/>
    </row>
    <row r="643" spans="7:7" x14ac:dyDescent="0.25">
      <c r="G643" s="3"/>
    </row>
    <row r="644" spans="7:7" x14ac:dyDescent="0.25">
      <c r="G644" s="3"/>
    </row>
    <row r="645" spans="7:7" x14ac:dyDescent="0.25">
      <c r="G645" s="3"/>
    </row>
    <row r="646" spans="7:7" x14ac:dyDescent="0.25">
      <c r="G646" s="3"/>
    </row>
    <row r="647" spans="7:7" x14ac:dyDescent="0.25">
      <c r="G647" s="3"/>
    </row>
    <row r="648" spans="7:7" x14ac:dyDescent="0.25">
      <c r="G648" s="3"/>
    </row>
    <row r="649" spans="7:7" x14ac:dyDescent="0.25">
      <c r="G649" s="3"/>
    </row>
    <row r="650" spans="7:7" x14ac:dyDescent="0.25">
      <c r="G650" s="3"/>
    </row>
    <row r="651" spans="7:7" x14ac:dyDescent="0.25">
      <c r="G651" s="3"/>
    </row>
    <row r="652" spans="7:7" x14ac:dyDescent="0.25">
      <c r="G652" s="3"/>
    </row>
    <row r="653" spans="7:7" x14ac:dyDescent="0.25">
      <c r="G653" s="3"/>
    </row>
    <row r="654" spans="7:7" x14ac:dyDescent="0.25">
      <c r="G654" s="3"/>
    </row>
    <row r="655" spans="7:7" x14ac:dyDescent="0.25">
      <c r="G655" s="3"/>
    </row>
    <row r="656" spans="7:7" x14ac:dyDescent="0.25">
      <c r="G656" s="3"/>
    </row>
    <row r="657" spans="7:7" x14ac:dyDescent="0.25">
      <c r="G657" s="3"/>
    </row>
    <row r="658" spans="7:7" x14ac:dyDescent="0.25">
      <c r="G658" s="3"/>
    </row>
    <row r="659" spans="7:7" x14ac:dyDescent="0.25">
      <c r="G659" s="3"/>
    </row>
    <row r="660" spans="7:7" x14ac:dyDescent="0.25">
      <c r="G660" s="3"/>
    </row>
    <row r="661" spans="7:7" x14ac:dyDescent="0.25">
      <c r="G661" s="3"/>
    </row>
    <row r="662" spans="7:7" x14ac:dyDescent="0.25">
      <c r="G662" s="3"/>
    </row>
    <row r="663" spans="7:7" x14ac:dyDescent="0.25">
      <c r="G663" s="3"/>
    </row>
    <row r="664" spans="7:7" x14ac:dyDescent="0.25">
      <c r="G664" s="3"/>
    </row>
    <row r="665" spans="7:7" x14ac:dyDescent="0.25">
      <c r="G665" s="3"/>
    </row>
    <row r="666" spans="7:7" x14ac:dyDescent="0.25">
      <c r="G666" s="3"/>
    </row>
    <row r="667" spans="7:7" x14ac:dyDescent="0.25">
      <c r="G667" s="3"/>
    </row>
    <row r="668" spans="7:7" x14ac:dyDescent="0.25">
      <c r="G668" s="3"/>
    </row>
    <row r="669" spans="7:7" x14ac:dyDescent="0.25">
      <c r="G669" s="3"/>
    </row>
    <row r="670" spans="7:7" x14ac:dyDescent="0.25">
      <c r="G670" s="3"/>
    </row>
    <row r="671" spans="7:7" x14ac:dyDescent="0.25">
      <c r="G671" s="3"/>
    </row>
    <row r="672" spans="7:7" x14ac:dyDescent="0.25">
      <c r="G672" s="3"/>
    </row>
    <row r="673" spans="7:7" x14ac:dyDescent="0.25">
      <c r="G673" s="3"/>
    </row>
    <row r="674" spans="7:7" x14ac:dyDescent="0.25">
      <c r="G674" s="3"/>
    </row>
    <row r="675" spans="7:7" x14ac:dyDescent="0.25">
      <c r="G675" s="3"/>
    </row>
    <row r="676" spans="7:7" x14ac:dyDescent="0.25">
      <c r="G676" s="3"/>
    </row>
    <row r="677" spans="7:7" x14ac:dyDescent="0.25">
      <c r="G677" s="3"/>
    </row>
    <row r="678" spans="7:7" x14ac:dyDescent="0.25">
      <c r="G678" s="3"/>
    </row>
    <row r="679" spans="7:7" x14ac:dyDescent="0.25">
      <c r="G679" s="3"/>
    </row>
    <row r="680" spans="7:7" x14ac:dyDescent="0.25">
      <c r="G680" s="3"/>
    </row>
    <row r="681" spans="7:7" x14ac:dyDescent="0.25">
      <c r="G681" s="3"/>
    </row>
    <row r="682" spans="7:7" x14ac:dyDescent="0.25">
      <c r="G682" s="3"/>
    </row>
    <row r="683" spans="7:7" x14ac:dyDescent="0.25">
      <c r="G683" s="3"/>
    </row>
    <row r="684" spans="7:7" x14ac:dyDescent="0.25">
      <c r="G684" s="3"/>
    </row>
    <row r="685" spans="7:7" x14ac:dyDescent="0.25">
      <c r="G685" s="3"/>
    </row>
    <row r="686" spans="7:7" x14ac:dyDescent="0.25">
      <c r="G686" s="3"/>
    </row>
    <row r="687" spans="7:7" x14ac:dyDescent="0.25">
      <c r="G687" s="3"/>
    </row>
    <row r="688" spans="7:7" x14ac:dyDescent="0.25">
      <c r="G688" s="3"/>
    </row>
    <row r="689" spans="7:7" x14ac:dyDescent="0.25">
      <c r="G689" s="3"/>
    </row>
    <row r="690" spans="7:7" x14ac:dyDescent="0.25">
      <c r="G690" s="3"/>
    </row>
    <row r="691" spans="7:7" x14ac:dyDescent="0.25">
      <c r="G691" s="3"/>
    </row>
    <row r="692" spans="7:7" x14ac:dyDescent="0.25">
      <c r="G692" s="3"/>
    </row>
    <row r="693" spans="7:7" x14ac:dyDescent="0.25">
      <c r="G693" s="3"/>
    </row>
    <row r="694" spans="7:7" x14ac:dyDescent="0.25">
      <c r="G694" s="3"/>
    </row>
    <row r="695" spans="7:7" x14ac:dyDescent="0.25">
      <c r="G695" s="3"/>
    </row>
    <row r="696" spans="7:7" x14ac:dyDescent="0.25">
      <c r="G696" s="3"/>
    </row>
    <row r="697" spans="7:7" x14ac:dyDescent="0.25">
      <c r="G697" s="3"/>
    </row>
    <row r="698" spans="7:7" x14ac:dyDescent="0.25">
      <c r="G698" s="3"/>
    </row>
    <row r="699" spans="7:7" x14ac:dyDescent="0.25">
      <c r="G699" s="3"/>
    </row>
    <row r="700" spans="7:7" x14ac:dyDescent="0.25">
      <c r="G700" s="3"/>
    </row>
    <row r="701" spans="7:7" x14ac:dyDescent="0.25">
      <c r="G701" s="3"/>
    </row>
    <row r="702" spans="7:7" x14ac:dyDescent="0.25">
      <c r="G702" s="3"/>
    </row>
    <row r="703" spans="7:7" x14ac:dyDescent="0.25">
      <c r="G703" s="3"/>
    </row>
    <row r="704" spans="7:7" x14ac:dyDescent="0.25">
      <c r="G704" s="3"/>
    </row>
    <row r="705" spans="7:7" x14ac:dyDescent="0.25">
      <c r="G705" s="3"/>
    </row>
    <row r="706" spans="7:7" x14ac:dyDescent="0.25">
      <c r="G706" s="3"/>
    </row>
    <row r="707" spans="7:7" x14ac:dyDescent="0.25">
      <c r="G707" s="3"/>
    </row>
    <row r="708" spans="7:7" x14ac:dyDescent="0.25">
      <c r="G708" s="3"/>
    </row>
    <row r="709" spans="7:7" x14ac:dyDescent="0.25">
      <c r="G709" s="3"/>
    </row>
    <row r="710" spans="7:7" x14ac:dyDescent="0.25">
      <c r="G710" s="3"/>
    </row>
    <row r="711" spans="7:7" x14ac:dyDescent="0.25">
      <c r="G711" s="3"/>
    </row>
    <row r="712" spans="7:7" x14ac:dyDescent="0.25">
      <c r="G712" s="3"/>
    </row>
    <row r="713" spans="7:7" x14ac:dyDescent="0.25">
      <c r="G713" s="3"/>
    </row>
    <row r="714" spans="7:7" x14ac:dyDescent="0.25">
      <c r="G714" s="3"/>
    </row>
    <row r="715" spans="7:7" x14ac:dyDescent="0.25">
      <c r="G715" s="3"/>
    </row>
    <row r="716" spans="7:7" x14ac:dyDescent="0.25">
      <c r="G716" s="3"/>
    </row>
    <row r="717" spans="7:7" x14ac:dyDescent="0.25">
      <c r="G717" s="3"/>
    </row>
    <row r="718" spans="7:7" x14ac:dyDescent="0.25">
      <c r="G718" s="3"/>
    </row>
    <row r="719" spans="7:7" x14ac:dyDescent="0.25">
      <c r="G719" s="3"/>
    </row>
    <row r="720" spans="7:7" x14ac:dyDescent="0.25">
      <c r="G720" s="3"/>
    </row>
    <row r="721" spans="7:7" x14ac:dyDescent="0.25">
      <c r="G721" s="3"/>
    </row>
    <row r="722" spans="7:7" x14ac:dyDescent="0.25">
      <c r="G722" s="3"/>
    </row>
    <row r="723" spans="7:7" x14ac:dyDescent="0.25">
      <c r="G723" s="3"/>
    </row>
    <row r="724" spans="7:7" x14ac:dyDescent="0.25">
      <c r="G724" s="3"/>
    </row>
    <row r="725" spans="7:7" x14ac:dyDescent="0.25">
      <c r="G725" s="3"/>
    </row>
    <row r="726" spans="7:7" x14ac:dyDescent="0.25">
      <c r="G726" s="3"/>
    </row>
    <row r="727" spans="7:7" x14ac:dyDescent="0.25">
      <c r="G727" s="3"/>
    </row>
    <row r="728" spans="7:7" x14ac:dyDescent="0.25">
      <c r="G728" s="3"/>
    </row>
    <row r="729" spans="7:7" x14ac:dyDescent="0.25">
      <c r="G729" s="3"/>
    </row>
    <row r="730" spans="7:7" x14ac:dyDescent="0.25">
      <c r="G730" s="3"/>
    </row>
    <row r="731" spans="7:7" x14ac:dyDescent="0.25">
      <c r="G731" s="3"/>
    </row>
    <row r="732" spans="7:7" x14ac:dyDescent="0.25">
      <c r="G732" s="3"/>
    </row>
    <row r="733" spans="7:7" x14ac:dyDescent="0.25">
      <c r="G733" s="3"/>
    </row>
    <row r="734" spans="7:7" x14ac:dyDescent="0.25">
      <c r="G734" s="3"/>
    </row>
    <row r="735" spans="7:7" x14ac:dyDescent="0.25">
      <c r="G735" s="3"/>
    </row>
    <row r="736" spans="7:7" x14ac:dyDescent="0.25">
      <c r="G736" s="3"/>
    </row>
    <row r="737" spans="7:7" x14ac:dyDescent="0.25">
      <c r="G737" s="3"/>
    </row>
    <row r="738" spans="7:7" x14ac:dyDescent="0.25">
      <c r="G738" s="3"/>
    </row>
    <row r="739" spans="7:7" x14ac:dyDescent="0.25">
      <c r="G739" s="3"/>
    </row>
    <row r="740" spans="7:7" x14ac:dyDescent="0.25">
      <c r="G740" s="3"/>
    </row>
    <row r="741" spans="7:7" x14ac:dyDescent="0.25">
      <c r="G741" s="3"/>
    </row>
    <row r="742" spans="7:7" x14ac:dyDescent="0.25">
      <c r="G742" s="3"/>
    </row>
    <row r="743" spans="7:7" x14ac:dyDescent="0.25">
      <c r="G743" s="3"/>
    </row>
    <row r="744" spans="7:7" x14ac:dyDescent="0.25">
      <c r="G744" s="3"/>
    </row>
    <row r="745" spans="7:7" x14ac:dyDescent="0.25">
      <c r="G745" s="3"/>
    </row>
    <row r="746" spans="7:7" x14ac:dyDescent="0.25">
      <c r="G746" s="3"/>
    </row>
    <row r="747" spans="7:7" x14ac:dyDescent="0.25">
      <c r="G747" s="3"/>
    </row>
    <row r="748" spans="7:7" x14ac:dyDescent="0.25">
      <c r="G748" s="3"/>
    </row>
    <row r="749" spans="7:7" x14ac:dyDescent="0.25">
      <c r="G749" s="3"/>
    </row>
    <row r="750" spans="7:7" x14ac:dyDescent="0.25">
      <c r="G750" s="3"/>
    </row>
    <row r="751" spans="7:7" x14ac:dyDescent="0.25">
      <c r="G751" s="3"/>
    </row>
    <row r="752" spans="7:7" x14ac:dyDescent="0.25">
      <c r="G752" s="3"/>
    </row>
    <row r="753" spans="7:7" x14ac:dyDescent="0.25">
      <c r="G753" s="3"/>
    </row>
    <row r="754" spans="7:7" x14ac:dyDescent="0.25">
      <c r="G754" s="3"/>
    </row>
    <row r="755" spans="7:7" x14ac:dyDescent="0.25">
      <c r="G755" s="3"/>
    </row>
    <row r="756" spans="7:7" x14ac:dyDescent="0.25">
      <c r="G756" s="3"/>
    </row>
    <row r="757" spans="7:7" x14ac:dyDescent="0.25">
      <c r="G757" s="3"/>
    </row>
    <row r="758" spans="7:7" x14ac:dyDescent="0.25">
      <c r="G758" s="3"/>
    </row>
    <row r="759" spans="7:7" x14ac:dyDescent="0.25">
      <c r="G759" s="3"/>
    </row>
    <row r="760" spans="7:7" x14ac:dyDescent="0.25">
      <c r="G760" s="3"/>
    </row>
    <row r="761" spans="7:7" x14ac:dyDescent="0.25">
      <c r="G761" s="3"/>
    </row>
    <row r="762" spans="7:7" x14ac:dyDescent="0.25">
      <c r="G762" s="3"/>
    </row>
    <row r="763" spans="7:7" x14ac:dyDescent="0.25">
      <c r="G763" s="3"/>
    </row>
    <row r="764" spans="7:7" x14ac:dyDescent="0.25">
      <c r="G764" s="3"/>
    </row>
    <row r="765" spans="7:7" x14ac:dyDescent="0.25">
      <c r="G765" s="3"/>
    </row>
    <row r="766" spans="7:7" x14ac:dyDescent="0.25">
      <c r="G766" s="3"/>
    </row>
    <row r="767" spans="7:7" x14ac:dyDescent="0.25">
      <c r="G767" s="3"/>
    </row>
    <row r="768" spans="7:7" x14ac:dyDescent="0.25">
      <c r="G768" s="3"/>
    </row>
    <row r="769" spans="7:7" x14ac:dyDescent="0.25">
      <c r="G769" s="3"/>
    </row>
    <row r="770" spans="7:7" x14ac:dyDescent="0.25">
      <c r="G770" s="3"/>
    </row>
    <row r="771" spans="7:7" x14ac:dyDescent="0.25">
      <c r="G771" s="3"/>
    </row>
    <row r="772" spans="7:7" x14ac:dyDescent="0.25">
      <c r="G772" s="3"/>
    </row>
    <row r="773" spans="7:7" x14ac:dyDescent="0.25">
      <c r="G773" s="3"/>
    </row>
    <row r="774" spans="7:7" x14ac:dyDescent="0.25">
      <c r="G774" s="3"/>
    </row>
    <row r="775" spans="7:7" x14ac:dyDescent="0.25">
      <c r="G775" s="3"/>
    </row>
    <row r="776" spans="7:7" x14ac:dyDescent="0.25">
      <c r="G776" s="3"/>
    </row>
    <row r="777" spans="7:7" x14ac:dyDescent="0.25">
      <c r="G777" s="3"/>
    </row>
    <row r="778" spans="7:7" x14ac:dyDescent="0.25">
      <c r="G778" s="3"/>
    </row>
    <row r="779" spans="7:7" x14ac:dyDescent="0.25">
      <c r="G779" s="3"/>
    </row>
    <row r="780" spans="7:7" x14ac:dyDescent="0.25">
      <c r="G780" s="3"/>
    </row>
    <row r="781" spans="7:7" x14ac:dyDescent="0.25">
      <c r="G781" s="3"/>
    </row>
    <row r="782" spans="7:7" x14ac:dyDescent="0.25">
      <c r="G782" s="3"/>
    </row>
    <row r="783" spans="7:7" x14ac:dyDescent="0.25">
      <c r="G783" s="3"/>
    </row>
    <row r="784" spans="7:7" x14ac:dyDescent="0.25">
      <c r="G784" s="3"/>
    </row>
    <row r="785" spans="7:7" x14ac:dyDescent="0.25">
      <c r="G785" s="3"/>
    </row>
    <row r="786" spans="7:7" x14ac:dyDescent="0.25">
      <c r="G786" s="3"/>
    </row>
    <row r="787" spans="7:7" x14ac:dyDescent="0.25">
      <c r="G787" s="3"/>
    </row>
    <row r="788" spans="7:7" x14ac:dyDescent="0.25">
      <c r="G788" s="3"/>
    </row>
    <row r="789" spans="7:7" x14ac:dyDescent="0.25">
      <c r="G789" s="3"/>
    </row>
    <row r="790" spans="7:7" x14ac:dyDescent="0.25">
      <c r="G790" s="3"/>
    </row>
    <row r="791" spans="7:7" x14ac:dyDescent="0.25">
      <c r="G791" s="3"/>
    </row>
    <row r="792" spans="7:7" x14ac:dyDescent="0.25">
      <c r="G792" s="3"/>
    </row>
    <row r="793" spans="7:7" x14ac:dyDescent="0.25">
      <c r="G793" s="3"/>
    </row>
    <row r="794" spans="7:7" x14ac:dyDescent="0.25">
      <c r="G794" s="3"/>
    </row>
    <row r="795" spans="7:7" x14ac:dyDescent="0.25">
      <c r="G795" s="3"/>
    </row>
    <row r="796" spans="7:7" x14ac:dyDescent="0.25">
      <c r="G796" s="3"/>
    </row>
    <row r="797" spans="7:7" x14ac:dyDescent="0.25">
      <c r="G797" s="3"/>
    </row>
    <row r="798" spans="7:7" x14ac:dyDescent="0.25">
      <c r="G798" s="3"/>
    </row>
    <row r="799" spans="7:7" x14ac:dyDescent="0.25">
      <c r="G799" s="3"/>
    </row>
    <row r="800" spans="7:7" x14ac:dyDescent="0.25">
      <c r="G800" s="3"/>
    </row>
    <row r="801" spans="7:7" x14ac:dyDescent="0.25">
      <c r="G801" s="3"/>
    </row>
    <row r="802" spans="7:7" x14ac:dyDescent="0.25">
      <c r="G802" s="3"/>
    </row>
    <row r="803" spans="7:7" x14ac:dyDescent="0.25">
      <c r="G803" s="3"/>
    </row>
    <row r="804" spans="7:7" x14ac:dyDescent="0.25">
      <c r="G804" s="3"/>
    </row>
    <row r="805" spans="7:7" x14ac:dyDescent="0.25">
      <c r="G805" s="3"/>
    </row>
    <row r="806" spans="7:7" x14ac:dyDescent="0.25">
      <c r="G806" s="3"/>
    </row>
    <row r="807" spans="7:7" x14ac:dyDescent="0.25">
      <c r="G807" s="3"/>
    </row>
    <row r="808" spans="7:7" x14ac:dyDescent="0.25">
      <c r="G808" s="3"/>
    </row>
    <row r="809" spans="7:7" x14ac:dyDescent="0.25">
      <c r="G809" s="3"/>
    </row>
    <row r="810" spans="7:7" x14ac:dyDescent="0.25">
      <c r="G810" s="3"/>
    </row>
    <row r="811" spans="7:7" x14ac:dyDescent="0.25">
      <c r="G811" s="3"/>
    </row>
    <row r="812" spans="7:7" x14ac:dyDescent="0.25">
      <c r="G812" s="3"/>
    </row>
    <row r="813" spans="7:7" x14ac:dyDescent="0.25">
      <c r="G813" s="3"/>
    </row>
    <row r="814" spans="7:7" x14ac:dyDescent="0.25">
      <c r="G814" s="3"/>
    </row>
    <row r="815" spans="7:7" x14ac:dyDescent="0.25">
      <c r="G815" s="3"/>
    </row>
    <row r="816" spans="7:7" x14ac:dyDescent="0.25">
      <c r="G816" s="3"/>
    </row>
    <row r="817" spans="7:7" x14ac:dyDescent="0.25">
      <c r="G817" s="3"/>
    </row>
    <row r="818" spans="7:7" x14ac:dyDescent="0.25">
      <c r="G818" s="3"/>
    </row>
    <row r="819" spans="7:7" x14ac:dyDescent="0.25">
      <c r="G819" s="3"/>
    </row>
    <row r="820" spans="7:7" x14ac:dyDescent="0.25">
      <c r="G820" s="3"/>
    </row>
    <row r="821" spans="7:7" x14ac:dyDescent="0.25">
      <c r="G821" s="3"/>
    </row>
    <row r="822" spans="7:7" x14ac:dyDescent="0.25">
      <c r="G822" s="3"/>
    </row>
    <row r="823" spans="7:7" x14ac:dyDescent="0.25">
      <c r="G823" s="3"/>
    </row>
    <row r="824" spans="7:7" x14ac:dyDescent="0.25">
      <c r="G824" s="3"/>
    </row>
    <row r="825" spans="7:7" x14ac:dyDescent="0.25">
      <c r="G825" s="3"/>
    </row>
    <row r="826" spans="7:7" x14ac:dyDescent="0.25">
      <c r="G826" s="3"/>
    </row>
    <row r="827" spans="7:7" x14ac:dyDescent="0.25">
      <c r="G827" s="3"/>
    </row>
    <row r="828" spans="7:7" x14ac:dyDescent="0.25">
      <c r="G828" s="3"/>
    </row>
    <row r="829" spans="7:7" x14ac:dyDescent="0.25">
      <c r="G829" s="3"/>
    </row>
    <row r="830" spans="7:7" x14ac:dyDescent="0.25">
      <c r="G830" s="3"/>
    </row>
    <row r="831" spans="7:7" x14ac:dyDescent="0.25">
      <c r="G831" s="3"/>
    </row>
    <row r="832" spans="7:7" x14ac:dyDescent="0.25">
      <c r="G832" s="3"/>
    </row>
    <row r="833" spans="7:7" x14ac:dyDescent="0.25">
      <c r="G833" s="3"/>
    </row>
    <row r="834" spans="7:7" x14ac:dyDescent="0.25">
      <c r="G834" s="3"/>
    </row>
    <row r="835" spans="7:7" x14ac:dyDescent="0.25">
      <c r="G835" s="3"/>
    </row>
    <row r="836" spans="7:7" x14ac:dyDescent="0.25">
      <c r="G836" s="3"/>
    </row>
    <row r="837" spans="7:7" x14ac:dyDescent="0.25">
      <c r="G837" s="3"/>
    </row>
    <row r="838" spans="7:7" x14ac:dyDescent="0.25">
      <c r="G838" s="3"/>
    </row>
    <row r="839" spans="7:7" x14ac:dyDescent="0.25">
      <c r="G839" s="3"/>
    </row>
    <row r="840" spans="7:7" x14ac:dyDescent="0.25">
      <c r="G840" s="3"/>
    </row>
    <row r="841" spans="7:7" x14ac:dyDescent="0.25">
      <c r="G841" s="3"/>
    </row>
    <row r="842" spans="7:7" x14ac:dyDescent="0.25">
      <c r="G842" s="3"/>
    </row>
    <row r="843" spans="7:7" x14ac:dyDescent="0.25">
      <c r="G843" s="3"/>
    </row>
    <row r="844" spans="7:7" x14ac:dyDescent="0.25">
      <c r="G844" s="3"/>
    </row>
    <row r="845" spans="7:7" x14ac:dyDescent="0.25">
      <c r="G845" s="3"/>
    </row>
    <row r="846" spans="7:7" x14ac:dyDescent="0.25">
      <c r="G846" s="3"/>
    </row>
    <row r="847" spans="7:7" x14ac:dyDescent="0.25">
      <c r="G847" s="3"/>
    </row>
    <row r="848" spans="7:7" x14ac:dyDescent="0.25">
      <c r="G848" s="3"/>
    </row>
    <row r="849" spans="7:7" x14ac:dyDescent="0.25">
      <c r="G849" s="3"/>
    </row>
    <row r="850" spans="7:7" x14ac:dyDescent="0.25">
      <c r="G850" s="3"/>
    </row>
    <row r="851" spans="7:7" x14ac:dyDescent="0.25">
      <c r="G851" s="3"/>
    </row>
    <row r="852" spans="7:7" x14ac:dyDescent="0.25">
      <c r="G852" s="3"/>
    </row>
    <row r="853" spans="7:7" x14ac:dyDescent="0.25">
      <c r="G853" s="3"/>
    </row>
    <row r="854" spans="7:7" x14ac:dyDescent="0.25">
      <c r="G854" s="3"/>
    </row>
    <row r="855" spans="7:7" x14ac:dyDescent="0.25">
      <c r="G855" s="3"/>
    </row>
    <row r="856" spans="7:7" x14ac:dyDescent="0.25">
      <c r="G856" s="3"/>
    </row>
    <row r="857" spans="7:7" x14ac:dyDescent="0.25">
      <c r="G857" s="3"/>
    </row>
    <row r="858" spans="7:7" x14ac:dyDescent="0.25">
      <c r="G858" s="3"/>
    </row>
    <row r="859" spans="7:7" x14ac:dyDescent="0.25">
      <c r="G859" s="3"/>
    </row>
    <row r="860" spans="7:7" x14ac:dyDescent="0.25">
      <c r="G860" s="3"/>
    </row>
    <row r="861" spans="7:7" x14ac:dyDescent="0.25">
      <c r="G861" s="3"/>
    </row>
    <row r="862" spans="7:7" x14ac:dyDescent="0.25">
      <c r="G862" s="3"/>
    </row>
    <row r="863" spans="7:7" x14ac:dyDescent="0.25">
      <c r="G863" s="3"/>
    </row>
    <row r="864" spans="7:7" x14ac:dyDescent="0.25">
      <c r="G864" s="3"/>
    </row>
    <row r="865" spans="7:7" x14ac:dyDescent="0.25">
      <c r="G865" s="3"/>
    </row>
    <row r="866" spans="7:7" x14ac:dyDescent="0.25">
      <c r="G866" s="3"/>
    </row>
    <row r="867" spans="7:7" x14ac:dyDescent="0.25">
      <c r="G867" s="3"/>
    </row>
    <row r="868" spans="7:7" x14ac:dyDescent="0.25">
      <c r="G868" s="3"/>
    </row>
    <row r="869" spans="7:7" x14ac:dyDescent="0.25">
      <c r="G869" s="3"/>
    </row>
    <row r="870" spans="7:7" x14ac:dyDescent="0.25">
      <c r="G870" s="3"/>
    </row>
    <row r="871" spans="7:7" x14ac:dyDescent="0.25">
      <c r="G871" s="3"/>
    </row>
    <row r="872" spans="7:7" x14ac:dyDescent="0.25">
      <c r="G872" s="3"/>
    </row>
    <row r="873" spans="7:7" x14ac:dyDescent="0.25">
      <c r="G873" s="3"/>
    </row>
    <row r="874" spans="7:7" x14ac:dyDescent="0.25">
      <c r="G874" s="3"/>
    </row>
    <row r="875" spans="7:7" x14ac:dyDescent="0.25">
      <c r="G875" s="3"/>
    </row>
    <row r="876" spans="7:7" x14ac:dyDescent="0.25">
      <c r="G876" s="3"/>
    </row>
    <row r="877" spans="7:7" x14ac:dyDescent="0.25">
      <c r="G877" s="3"/>
    </row>
    <row r="878" spans="7:7" x14ac:dyDescent="0.25">
      <c r="G878" s="3"/>
    </row>
    <row r="879" spans="7:7" x14ac:dyDescent="0.25">
      <c r="G879" s="3"/>
    </row>
    <row r="880" spans="7:7" x14ac:dyDescent="0.25">
      <c r="G880" s="3"/>
    </row>
    <row r="881" spans="7:7" x14ac:dyDescent="0.25">
      <c r="G881" s="3"/>
    </row>
    <row r="882" spans="7:7" x14ac:dyDescent="0.25">
      <c r="G882" s="3"/>
    </row>
    <row r="883" spans="7:7" x14ac:dyDescent="0.25">
      <c r="G883" s="3"/>
    </row>
    <row r="884" spans="7:7" x14ac:dyDescent="0.25">
      <c r="G884" s="3"/>
    </row>
    <row r="885" spans="7:7" x14ac:dyDescent="0.25">
      <c r="G885" s="3"/>
    </row>
    <row r="886" spans="7:7" x14ac:dyDescent="0.25">
      <c r="G886" s="3"/>
    </row>
    <row r="887" spans="7:7" x14ac:dyDescent="0.25">
      <c r="G887" s="3"/>
    </row>
    <row r="888" spans="7:7" x14ac:dyDescent="0.25">
      <c r="G888" s="3"/>
    </row>
    <row r="889" spans="7:7" x14ac:dyDescent="0.25">
      <c r="G889" s="3"/>
    </row>
    <row r="890" spans="7:7" x14ac:dyDescent="0.25">
      <c r="G890" s="3"/>
    </row>
    <row r="891" spans="7:7" x14ac:dyDescent="0.25">
      <c r="G891" s="3"/>
    </row>
    <row r="892" spans="7:7" x14ac:dyDescent="0.25">
      <c r="G892" s="3"/>
    </row>
    <row r="893" spans="7:7" x14ac:dyDescent="0.25">
      <c r="G893" s="3"/>
    </row>
    <row r="894" spans="7:7" x14ac:dyDescent="0.25">
      <c r="G894" s="3"/>
    </row>
    <row r="895" spans="7:7" x14ac:dyDescent="0.25">
      <c r="G895" s="3"/>
    </row>
    <row r="896" spans="7:7" x14ac:dyDescent="0.25">
      <c r="G896" s="3"/>
    </row>
    <row r="897" spans="7:7" x14ac:dyDescent="0.25">
      <c r="G897" s="3"/>
    </row>
    <row r="898" spans="7:7" x14ac:dyDescent="0.25">
      <c r="G898" s="3"/>
    </row>
    <row r="899" spans="7:7" x14ac:dyDescent="0.25">
      <c r="G899" s="3"/>
    </row>
    <row r="900" spans="7:7" x14ac:dyDescent="0.25">
      <c r="G900" s="3"/>
    </row>
    <row r="901" spans="7:7" x14ac:dyDescent="0.25">
      <c r="G901" s="3"/>
    </row>
    <row r="902" spans="7:7" x14ac:dyDescent="0.25">
      <c r="G902" s="3"/>
    </row>
    <row r="903" spans="7:7" x14ac:dyDescent="0.25">
      <c r="G903" s="3"/>
    </row>
    <row r="904" spans="7:7" x14ac:dyDescent="0.25">
      <c r="G904" s="3"/>
    </row>
    <row r="905" spans="7:7" x14ac:dyDescent="0.25">
      <c r="G905" s="3"/>
    </row>
    <row r="906" spans="7:7" x14ac:dyDescent="0.25">
      <c r="G906" s="3"/>
    </row>
    <row r="907" spans="7:7" x14ac:dyDescent="0.25">
      <c r="G907" s="3"/>
    </row>
    <row r="908" spans="7:7" x14ac:dyDescent="0.25">
      <c r="G908" s="3"/>
    </row>
    <row r="909" spans="7:7" x14ac:dyDescent="0.25">
      <c r="G909" s="3"/>
    </row>
    <row r="910" spans="7:7" x14ac:dyDescent="0.25">
      <c r="G910" s="3"/>
    </row>
    <row r="911" spans="7:7" x14ac:dyDescent="0.25">
      <c r="G911" s="3"/>
    </row>
    <row r="912" spans="7:7" x14ac:dyDescent="0.25">
      <c r="G912" s="3"/>
    </row>
    <row r="913" spans="7:7" x14ac:dyDescent="0.25">
      <c r="G913" s="3"/>
    </row>
    <row r="914" spans="7:7" x14ac:dyDescent="0.25">
      <c r="G914" s="3"/>
    </row>
    <row r="915" spans="7:7" x14ac:dyDescent="0.25">
      <c r="G915" s="3"/>
    </row>
    <row r="916" spans="7:7" x14ac:dyDescent="0.25">
      <c r="G916" s="3"/>
    </row>
    <row r="917" spans="7:7" x14ac:dyDescent="0.25">
      <c r="G917" s="3"/>
    </row>
    <row r="918" spans="7:7" x14ac:dyDescent="0.25">
      <c r="G918" s="3"/>
    </row>
    <row r="919" spans="7:7" x14ac:dyDescent="0.25">
      <c r="G919" s="3"/>
    </row>
    <row r="920" spans="7:7" x14ac:dyDescent="0.25">
      <c r="G920" s="3"/>
    </row>
    <row r="921" spans="7:7" x14ac:dyDescent="0.25">
      <c r="G921" s="3"/>
    </row>
    <row r="922" spans="7:7" x14ac:dyDescent="0.25">
      <c r="G922" s="3"/>
    </row>
    <row r="923" spans="7:7" x14ac:dyDescent="0.25">
      <c r="G923" s="3"/>
    </row>
    <row r="924" spans="7:7" x14ac:dyDescent="0.25">
      <c r="G924" s="3"/>
    </row>
    <row r="925" spans="7:7" x14ac:dyDescent="0.25">
      <c r="G925" s="3"/>
    </row>
    <row r="926" spans="7:7" x14ac:dyDescent="0.25">
      <c r="G926" s="3"/>
    </row>
    <row r="927" spans="7:7" x14ac:dyDescent="0.25">
      <c r="G927" s="3"/>
    </row>
    <row r="928" spans="7:7" x14ac:dyDescent="0.25">
      <c r="G928" s="3"/>
    </row>
    <row r="929" spans="7:7" x14ac:dyDescent="0.25">
      <c r="G929" s="3"/>
    </row>
    <row r="930" spans="7:7" x14ac:dyDescent="0.25">
      <c r="G930" s="3"/>
    </row>
    <row r="931" spans="7:7" x14ac:dyDescent="0.25">
      <c r="G931" s="3"/>
    </row>
    <row r="932" spans="7:7" x14ac:dyDescent="0.25">
      <c r="G932" s="3"/>
    </row>
    <row r="933" spans="7:7" x14ac:dyDescent="0.25">
      <c r="G933" s="3"/>
    </row>
    <row r="934" spans="7:7" x14ac:dyDescent="0.25">
      <c r="G934" s="3"/>
    </row>
    <row r="935" spans="7:7" x14ac:dyDescent="0.25">
      <c r="G935" s="3"/>
    </row>
    <row r="936" spans="7:7" x14ac:dyDescent="0.25">
      <c r="G936" s="3"/>
    </row>
    <row r="937" spans="7:7" x14ac:dyDescent="0.25">
      <c r="G937" s="3"/>
    </row>
    <row r="938" spans="7:7" x14ac:dyDescent="0.25">
      <c r="G938" s="3"/>
    </row>
    <row r="939" spans="7:7" x14ac:dyDescent="0.25">
      <c r="G939" s="3"/>
    </row>
    <row r="940" spans="7:7" x14ac:dyDescent="0.25">
      <c r="G940" s="3"/>
    </row>
    <row r="941" spans="7:7" x14ac:dyDescent="0.25">
      <c r="G941" s="3"/>
    </row>
    <row r="942" spans="7:7" x14ac:dyDescent="0.25">
      <c r="G942" s="3"/>
    </row>
    <row r="943" spans="7:7" x14ac:dyDescent="0.25">
      <c r="G943" s="3"/>
    </row>
    <row r="944" spans="7:7" x14ac:dyDescent="0.25">
      <c r="G944" s="3"/>
    </row>
    <row r="945" spans="7:7" x14ac:dyDescent="0.25">
      <c r="G945" s="3"/>
    </row>
    <row r="946" spans="7:7" x14ac:dyDescent="0.25">
      <c r="G946" s="3"/>
    </row>
    <row r="947" spans="7:7" x14ac:dyDescent="0.25">
      <c r="G947" s="3"/>
    </row>
    <row r="948" spans="7:7" x14ac:dyDescent="0.25">
      <c r="G948" s="3"/>
    </row>
    <row r="949" spans="7:7" x14ac:dyDescent="0.25">
      <c r="G949" s="3"/>
    </row>
    <row r="950" spans="7:7" x14ac:dyDescent="0.25">
      <c r="G950" s="3"/>
    </row>
    <row r="951" spans="7:7" x14ac:dyDescent="0.25">
      <c r="G951" s="3"/>
    </row>
    <row r="952" spans="7:7" x14ac:dyDescent="0.25">
      <c r="G952" s="3"/>
    </row>
    <row r="953" spans="7:7" x14ac:dyDescent="0.25">
      <c r="G953" s="3"/>
    </row>
    <row r="954" spans="7:7" x14ac:dyDescent="0.25">
      <c r="G954" s="3"/>
    </row>
    <row r="955" spans="7:7" x14ac:dyDescent="0.25">
      <c r="G955" s="3"/>
    </row>
    <row r="956" spans="7:7" x14ac:dyDescent="0.25">
      <c r="G956" s="3"/>
    </row>
    <row r="957" spans="7:7" x14ac:dyDescent="0.25">
      <c r="G957" s="3"/>
    </row>
    <row r="958" spans="7:7" x14ac:dyDescent="0.25">
      <c r="G958" s="3"/>
    </row>
    <row r="959" spans="7:7" x14ac:dyDescent="0.25">
      <c r="G959" s="3"/>
    </row>
    <row r="960" spans="7:7" x14ac:dyDescent="0.25">
      <c r="G960" s="3"/>
    </row>
    <row r="961" spans="7:7" x14ac:dyDescent="0.25">
      <c r="G961" s="3"/>
    </row>
    <row r="962" spans="7:7" x14ac:dyDescent="0.25">
      <c r="G962" s="3"/>
    </row>
    <row r="963" spans="7:7" x14ac:dyDescent="0.25">
      <c r="G963" s="3"/>
    </row>
    <row r="964" spans="7:7" x14ac:dyDescent="0.25">
      <c r="G964" s="3"/>
    </row>
    <row r="965" spans="7:7" x14ac:dyDescent="0.25">
      <c r="G965" s="3"/>
    </row>
    <row r="966" spans="7:7" x14ac:dyDescent="0.25">
      <c r="G966" s="3"/>
    </row>
    <row r="967" spans="7:7" x14ac:dyDescent="0.25">
      <c r="G967" s="3"/>
    </row>
    <row r="968" spans="7:7" x14ac:dyDescent="0.25">
      <c r="G968" s="3"/>
    </row>
    <row r="969" spans="7:7" x14ac:dyDescent="0.25">
      <c r="G969" s="3"/>
    </row>
    <row r="970" spans="7:7" x14ac:dyDescent="0.25">
      <c r="G970" s="3"/>
    </row>
    <row r="971" spans="7:7" x14ac:dyDescent="0.25">
      <c r="G971" s="3"/>
    </row>
    <row r="972" spans="7:7" x14ac:dyDescent="0.25">
      <c r="G972" s="3"/>
    </row>
    <row r="973" spans="7:7" x14ac:dyDescent="0.25">
      <c r="G973" s="3"/>
    </row>
    <row r="974" spans="7:7" x14ac:dyDescent="0.25">
      <c r="G974" s="3"/>
    </row>
    <row r="975" spans="7:7" x14ac:dyDescent="0.25">
      <c r="G975" s="3"/>
    </row>
    <row r="976" spans="7:7" x14ac:dyDescent="0.25">
      <c r="G976" s="3"/>
    </row>
    <row r="977" spans="7:7" x14ac:dyDescent="0.25">
      <c r="G977" s="3"/>
    </row>
    <row r="978" spans="7:7" x14ac:dyDescent="0.25">
      <c r="G978" s="3"/>
    </row>
    <row r="979" spans="7:7" x14ac:dyDescent="0.25">
      <c r="G979" s="3"/>
    </row>
    <row r="980" spans="7:7" x14ac:dyDescent="0.25">
      <c r="G980" s="3"/>
    </row>
    <row r="981" spans="7:7" x14ac:dyDescent="0.25">
      <c r="G981" s="3"/>
    </row>
    <row r="982" spans="7:7" x14ac:dyDescent="0.25">
      <c r="G982" s="3"/>
    </row>
    <row r="983" spans="7:7" x14ac:dyDescent="0.25">
      <c r="G983" s="3"/>
    </row>
    <row r="984" spans="7:7" x14ac:dyDescent="0.25">
      <c r="G984" s="3"/>
    </row>
    <row r="985" spans="7:7" x14ac:dyDescent="0.25">
      <c r="G985" s="3"/>
    </row>
    <row r="986" spans="7:7" x14ac:dyDescent="0.25">
      <c r="G986" s="3"/>
    </row>
    <row r="987" spans="7:7" x14ac:dyDescent="0.25">
      <c r="G987" s="3"/>
    </row>
    <row r="988" spans="7:7" x14ac:dyDescent="0.25">
      <c r="G988" s="3"/>
    </row>
    <row r="989" spans="7:7" x14ac:dyDescent="0.25">
      <c r="G989" s="3"/>
    </row>
    <row r="990" spans="7:7" x14ac:dyDescent="0.25">
      <c r="G990" s="3"/>
    </row>
    <row r="991" spans="7:7" x14ac:dyDescent="0.25">
      <c r="G991" s="3"/>
    </row>
    <row r="992" spans="7:7" x14ac:dyDescent="0.25">
      <c r="G992" s="3"/>
    </row>
    <row r="993" spans="7:7" x14ac:dyDescent="0.25">
      <c r="G993" s="3"/>
    </row>
    <row r="994" spans="7:7" x14ac:dyDescent="0.25">
      <c r="G994" s="3"/>
    </row>
    <row r="995" spans="7:7" x14ac:dyDescent="0.25">
      <c r="G995" s="3"/>
    </row>
    <row r="996" spans="7:7" x14ac:dyDescent="0.25">
      <c r="G996" s="3"/>
    </row>
    <row r="997" spans="7:7" x14ac:dyDescent="0.25">
      <c r="G997" s="3"/>
    </row>
    <row r="998" spans="7:7" x14ac:dyDescent="0.25">
      <c r="G998" s="3"/>
    </row>
    <row r="999" spans="7:7" x14ac:dyDescent="0.25">
      <c r="G999" s="3"/>
    </row>
    <row r="1000" spans="7:7" x14ac:dyDescent="0.25">
      <c r="G1000" s="3"/>
    </row>
    <row r="1001" spans="7:7" x14ac:dyDescent="0.25">
      <c r="G1001" s="3"/>
    </row>
    <row r="1002" spans="7:7" x14ac:dyDescent="0.25">
      <c r="G1002" s="3"/>
    </row>
    <row r="1003" spans="7:7" x14ac:dyDescent="0.25">
      <c r="G1003" s="3"/>
    </row>
    <row r="1004" spans="7:7" x14ac:dyDescent="0.25">
      <c r="G1004" s="3"/>
    </row>
    <row r="1005" spans="7:7" x14ac:dyDescent="0.25">
      <c r="G1005" s="3"/>
    </row>
    <row r="1006" spans="7:7" x14ac:dyDescent="0.25">
      <c r="G1006" s="3"/>
    </row>
    <row r="1007" spans="7:7" x14ac:dyDescent="0.25">
      <c r="G1007" s="3"/>
    </row>
    <row r="1008" spans="7:7" x14ac:dyDescent="0.25">
      <c r="G1008" s="3"/>
    </row>
    <row r="1009" spans="7:7" x14ac:dyDescent="0.25">
      <c r="G1009" s="3"/>
    </row>
    <row r="1010" spans="7:7" x14ac:dyDescent="0.25">
      <c r="G1010" s="3"/>
    </row>
    <row r="1011" spans="7:7" x14ac:dyDescent="0.25">
      <c r="G1011" s="3"/>
    </row>
    <row r="1012" spans="7:7" x14ac:dyDescent="0.25">
      <c r="G1012" s="3"/>
    </row>
    <row r="1013" spans="7:7" x14ac:dyDescent="0.25">
      <c r="G1013" s="3"/>
    </row>
    <row r="1014" spans="7:7" x14ac:dyDescent="0.25">
      <c r="G1014" s="3"/>
    </row>
    <row r="1015" spans="7:7" x14ac:dyDescent="0.25">
      <c r="G1015" s="3"/>
    </row>
    <row r="1016" spans="7:7" x14ac:dyDescent="0.25">
      <c r="G1016" s="3"/>
    </row>
    <row r="1017" spans="7:7" x14ac:dyDescent="0.25">
      <c r="G1017" s="3"/>
    </row>
    <row r="1018" spans="7:7" x14ac:dyDescent="0.25">
      <c r="G1018" s="3"/>
    </row>
    <row r="1019" spans="7:7" x14ac:dyDescent="0.25">
      <c r="G1019" s="3"/>
    </row>
    <row r="1020" spans="7:7" x14ac:dyDescent="0.25">
      <c r="G1020" s="3"/>
    </row>
    <row r="1021" spans="7:7" x14ac:dyDescent="0.25">
      <c r="G1021" s="3"/>
    </row>
    <row r="1022" spans="7:7" x14ac:dyDescent="0.25">
      <c r="G1022" s="3"/>
    </row>
    <row r="1023" spans="7:7" x14ac:dyDescent="0.25">
      <c r="G1023" s="3"/>
    </row>
    <row r="1024" spans="7:7" x14ac:dyDescent="0.25">
      <c r="G1024" s="3"/>
    </row>
    <row r="1025" spans="7:7" x14ac:dyDescent="0.25">
      <c r="G1025" s="3"/>
    </row>
    <row r="1026" spans="7:7" x14ac:dyDescent="0.25">
      <c r="G1026" s="3"/>
    </row>
    <row r="1027" spans="7:7" x14ac:dyDescent="0.25">
      <c r="G1027" s="3"/>
    </row>
    <row r="1028" spans="7:7" x14ac:dyDescent="0.25">
      <c r="G1028" s="3"/>
    </row>
    <row r="1029" spans="7:7" x14ac:dyDescent="0.25">
      <c r="G1029" s="3"/>
    </row>
    <row r="1030" spans="7:7" x14ac:dyDescent="0.25">
      <c r="G1030" s="3"/>
    </row>
    <row r="1031" spans="7:7" x14ac:dyDescent="0.25">
      <c r="G1031" s="3"/>
    </row>
    <row r="1032" spans="7:7" x14ac:dyDescent="0.25">
      <c r="G1032" s="3"/>
    </row>
    <row r="1033" spans="7:7" x14ac:dyDescent="0.25">
      <c r="G1033" s="3"/>
    </row>
    <row r="1034" spans="7:7" x14ac:dyDescent="0.25">
      <c r="G1034" s="3"/>
    </row>
    <row r="1035" spans="7:7" x14ac:dyDescent="0.25">
      <c r="G1035" s="3"/>
    </row>
    <row r="1036" spans="7:7" x14ac:dyDescent="0.25">
      <c r="G1036" s="3"/>
    </row>
    <row r="1037" spans="7:7" x14ac:dyDescent="0.25">
      <c r="G1037" s="3"/>
    </row>
    <row r="1038" spans="7:7" x14ac:dyDescent="0.25">
      <c r="G1038" s="3"/>
    </row>
    <row r="1039" spans="7:7" x14ac:dyDescent="0.25">
      <c r="G1039" s="3"/>
    </row>
    <row r="1040" spans="7:7" x14ac:dyDescent="0.25">
      <c r="G1040" s="3"/>
    </row>
    <row r="1041" spans="7:7" x14ac:dyDescent="0.25">
      <c r="G1041" s="3"/>
    </row>
    <row r="1042" spans="7:7" x14ac:dyDescent="0.25">
      <c r="G1042" s="3"/>
    </row>
    <row r="1043" spans="7:7" x14ac:dyDescent="0.25">
      <c r="G1043" s="3"/>
    </row>
    <row r="1044" spans="7:7" x14ac:dyDescent="0.25">
      <c r="G1044" s="3"/>
    </row>
    <row r="1045" spans="7:7" x14ac:dyDescent="0.25">
      <c r="G1045" s="3"/>
    </row>
    <row r="1046" spans="7:7" x14ac:dyDescent="0.25">
      <c r="G1046" s="3"/>
    </row>
    <row r="1047" spans="7:7" x14ac:dyDescent="0.25">
      <c r="G1047" s="3"/>
    </row>
    <row r="1048" spans="7:7" x14ac:dyDescent="0.25">
      <c r="G1048" s="3"/>
    </row>
    <row r="1049" spans="7:7" x14ac:dyDescent="0.25">
      <c r="G1049" s="3"/>
    </row>
    <row r="1050" spans="7:7" x14ac:dyDescent="0.25">
      <c r="G1050" s="3"/>
    </row>
    <row r="1051" spans="7:7" x14ac:dyDescent="0.25">
      <c r="G1051" s="3"/>
    </row>
    <row r="1052" spans="7:7" x14ac:dyDescent="0.25">
      <c r="G1052" s="3"/>
    </row>
    <row r="1053" spans="7:7" x14ac:dyDescent="0.25">
      <c r="G1053" s="3"/>
    </row>
    <row r="1054" spans="7:7" x14ac:dyDescent="0.25">
      <c r="G1054" s="3"/>
    </row>
    <row r="1055" spans="7:7" x14ac:dyDescent="0.25">
      <c r="G1055" s="3"/>
    </row>
    <row r="1056" spans="7:7" x14ac:dyDescent="0.25">
      <c r="G1056" s="3"/>
    </row>
    <row r="1057" spans="7:7" x14ac:dyDescent="0.25">
      <c r="G1057" s="3"/>
    </row>
    <row r="1058" spans="7:7" x14ac:dyDescent="0.25">
      <c r="G1058" s="3"/>
    </row>
    <row r="1059" spans="7:7" x14ac:dyDescent="0.25">
      <c r="G1059" s="3"/>
    </row>
    <row r="1060" spans="7:7" x14ac:dyDescent="0.25">
      <c r="G1060" s="3"/>
    </row>
    <row r="1061" spans="7:7" x14ac:dyDescent="0.25">
      <c r="G1061" s="3"/>
    </row>
    <row r="1062" spans="7:7" x14ac:dyDescent="0.25">
      <c r="G1062" s="3"/>
    </row>
    <row r="1063" spans="7:7" x14ac:dyDescent="0.25">
      <c r="G1063" s="3"/>
    </row>
    <row r="1064" spans="7:7" x14ac:dyDescent="0.25">
      <c r="G1064" s="3"/>
    </row>
    <row r="1065" spans="7:7" x14ac:dyDescent="0.25">
      <c r="G1065" s="3"/>
    </row>
    <row r="1066" spans="7:7" x14ac:dyDescent="0.25">
      <c r="G1066" s="3"/>
    </row>
    <row r="1067" spans="7:7" x14ac:dyDescent="0.25">
      <c r="G1067" s="3"/>
    </row>
    <row r="1068" spans="7:7" x14ac:dyDescent="0.25">
      <c r="G1068" s="3"/>
    </row>
    <row r="1069" spans="7:7" x14ac:dyDescent="0.25">
      <c r="G1069" s="3"/>
    </row>
    <row r="1070" spans="7:7" x14ac:dyDescent="0.25">
      <c r="G1070" s="3"/>
    </row>
    <row r="1071" spans="7:7" x14ac:dyDescent="0.25">
      <c r="G1071" s="3"/>
    </row>
    <row r="1072" spans="7:7" x14ac:dyDescent="0.25">
      <c r="G1072" s="3"/>
    </row>
    <row r="1073" spans="7:7" x14ac:dyDescent="0.25">
      <c r="G1073" s="3"/>
    </row>
    <row r="1074" spans="7:7" x14ac:dyDescent="0.25">
      <c r="G1074" s="3"/>
    </row>
    <row r="1075" spans="7:7" x14ac:dyDescent="0.25">
      <c r="G1075" s="3"/>
    </row>
    <row r="1076" spans="7:7" x14ac:dyDescent="0.25">
      <c r="G1076" s="3"/>
    </row>
    <row r="1077" spans="7:7" x14ac:dyDescent="0.25">
      <c r="G1077" s="3"/>
    </row>
    <row r="1078" spans="7:7" x14ac:dyDescent="0.25">
      <c r="G1078" s="3"/>
    </row>
    <row r="1079" spans="7:7" x14ac:dyDescent="0.25">
      <c r="G1079" s="3"/>
    </row>
    <row r="1080" spans="7:7" x14ac:dyDescent="0.25">
      <c r="G1080" s="3"/>
    </row>
    <row r="1081" spans="7:7" x14ac:dyDescent="0.25">
      <c r="G1081" s="3"/>
    </row>
    <row r="1082" spans="7:7" x14ac:dyDescent="0.25">
      <c r="G1082" s="3"/>
    </row>
    <row r="1083" spans="7:7" x14ac:dyDescent="0.25">
      <c r="G1083" s="3"/>
    </row>
    <row r="1084" spans="7:7" x14ac:dyDescent="0.25">
      <c r="G1084" s="3"/>
    </row>
    <row r="1085" spans="7:7" x14ac:dyDescent="0.25">
      <c r="G1085" s="3"/>
    </row>
    <row r="1086" spans="7:7" x14ac:dyDescent="0.25">
      <c r="G1086" s="3"/>
    </row>
    <row r="1087" spans="7:7" x14ac:dyDescent="0.25">
      <c r="G1087" s="3"/>
    </row>
    <row r="1088" spans="7:7" x14ac:dyDescent="0.25">
      <c r="G1088" s="3"/>
    </row>
    <row r="1089" spans="7:7" x14ac:dyDescent="0.25">
      <c r="G1089" s="3"/>
    </row>
    <row r="1090" spans="7:7" x14ac:dyDescent="0.25">
      <c r="G1090" s="3"/>
    </row>
    <row r="1091" spans="7:7" x14ac:dyDescent="0.25">
      <c r="G1091" s="3"/>
    </row>
    <row r="1092" spans="7:7" x14ac:dyDescent="0.25">
      <c r="G1092" s="3"/>
    </row>
    <row r="1093" spans="7:7" x14ac:dyDescent="0.25">
      <c r="G1093" s="3"/>
    </row>
    <row r="1094" spans="7:7" x14ac:dyDescent="0.25">
      <c r="G1094" s="3"/>
    </row>
    <row r="1095" spans="7:7" x14ac:dyDescent="0.25">
      <c r="G1095" s="3"/>
    </row>
    <row r="1096" spans="7:7" x14ac:dyDescent="0.25">
      <c r="G1096" s="3"/>
    </row>
    <row r="1097" spans="7:7" x14ac:dyDescent="0.25">
      <c r="G1097" s="3"/>
    </row>
    <row r="1098" spans="7:7" x14ac:dyDescent="0.25">
      <c r="G1098" s="3"/>
    </row>
    <row r="1099" spans="7:7" x14ac:dyDescent="0.25">
      <c r="G1099" s="3"/>
    </row>
    <row r="1100" spans="7:7" x14ac:dyDescent="0.25">
      <c r="G1100" s="3"/>
    </row>
    <row r="1101" spans="7:7" x14ac:dyDescent="0.25">
      <c r="G1101" s="3"/>
    </row>
    <row r="1102" spans="7:7" x14ac:dyDescent="0.25">
      <c r="G1102" s="3"/>
    </row>
    <row r="1103" spans="7:7" x14ac:dyDescent="0.25">
      <c r="G1103" s="3"/>
    </row>
    <row r="1104" spans="7:7" x14ac:dyDescent="0.25">
      <c r="G1104" s="3"/>
    </row>
    <row r="1105" spans="7:7" x14ac:dyDescent="0.25">
      <c r="G1105" s="3"/>
    </row>
    <row r="1106" spans="7:7" x14ac:dyDescent="0.25">
      <c r="G1106" s="3"/>
    </row>
    <row r="1107" spans="7:7" x14ac:dyDescent="0.25">
      <c r="G1107" s="3"/>
    </row>
    <row r="1108" spans="7:7" x14ac:dyDescent="0.25">
      <c r="G1108" s="3"/>
    </row>
    <row r="1109" spans="7:7" x14ac:dyDescent="0.25">
      <c r="G1109" s="3"/>
    </row>
    <row r="1110" spans="7:7" x14ac:dyDescent="0.25">
      <c r="G1110" s="3"/>
    </row>
    <row r="1111" spans="7:7" x14ac:dyDescent="0.25">
      <c r="G1111" s="3"/>
    </row>
    <row r="1112" spans="7:7" x14ac:dyDescent="0.25">
      <c r="G1112" s="3"/>
    </row>
    <row r="1113" spans="7:7" x14ac:dyDescent="0.25">
      <c r="G1113" s="3"/>
    </row>
    <row r="1114" spans="7:7" x14ac:dyDescent="0.25">
      <c r="G1114" s="3"/>
    </row>
    <row r="1115" spans="7:7" x14ac:dyDescent="0.25">
      <c r="G1115" s="3"/>
    </row>
    <row r="1116" spans="7:7" x14ac:dyDescent="0.25">
      <c r="G1116" s="3"/>
    </row>
    <row r="1117" spans="7:7" x14ac:dyDescent="0.25">
      <c r="G1117" s="3"/>
    </row>
    <row r="1118" spans="7:7" x14ac:dyDescent="0.25">
      <c r="G1118" s="3"/>
    </row>
    <row r="1119" spans="7:7" x14ac:dyDescent="0.25">
      <c r="G1119" s="3"/>
    </row>
    <row r="1120" spans="7:7" x14ac:dyDescent="0.25">
      <c r="G1120" s="3"/>
    </row>
    <row r="1121" spans="7:7" x14ac:dyDescent="0.25">
      <c r="G1121" s="3"/>
    </row>
    <row r="1122" spans="7:7" x14ac:dyDescent="0.25">
      <c r="G1122" s="3"/>
    </row>
    <row r="1123" spans="7:7" x14ac:dyDescent="0.25">
      <c r="G1123" s="3"/>
    </row>
    <row r="1124" spans="7:7" x14ac:dyDescent="0.25">
      <c r="G1124" s="3"/>
    </row>
    <row r="1125" spans="7:7" x14ac:dyDescent="0.25">
      <c r="G1125" s="3"/>
    </row>
    <row r="1126" spans="7:7" x14ac:dyDescent="0.25">
      <c r="G1126" s="3"/>
    </row>
    <row r="1127" spans="7:7" x14ac:dyDescent="0.25">
      <c r="G1127" s="3"/>
    </row>
    <row r="1128" spans="7:7" x14ac:dyDescent="0.25">
      <c r="G1128" s="3"/>
    </row>
    <row r="1129" spans="7:7" x14ac:dyDescent="0.25">
      <c r="G1129" s="3"/>
    </row>
    <row r="1130" spans="7:7" x14ac:dyDescent="0.25">
      <c r="G1130" s="3"/>
    </row>
    <row r="1131" spans="7:7" x14ac:dyDescent="0.25">
      <c r="G1131" s="3"/>
    </row>
    <row r="1132" spans="7:7" x14ac:dyDescent="0.25">
      <c r="G1132" s="3"/>
    </row>
    <row r="1133" spans="7:7" x14ac:dyDescent="0.25">
      <c r="G1133" s="3"/>
    </row>
    <row r="1134" spans="7:7" x14ac:dyDescent="0.25">
      <c r="G1134" s="3"/>
    </row>
    <row r="1135" spans="7:7" x14ac:dyDescent="0.25">
      <c r="G1135" s="3"/>
    </row>
    <row r="1136" spans="7:7" x14ac:dyDescent="0.25">
      <c r="G1136" s="3"/>
    </row>
    <row r="1137" spans="7:7" x14ac:dyDescent="0.25">
      <c r="G1137" s="3"/>
    </row>
    <row r="1138" spans="7:7" x14ac:dyDescent="0.25">
      <c r="G1138" s="3"/>
    </row>
    <row r="1139" spans="7:7" x14ac:dyDescent="0.25">
      <c r="G1139" s="3"/>
    </row>
    <row r="1140" spans="7:7" x14ac:dyDescent="0.25">
      <c r="G1140" s="3"/>
    </row>
    <row r="1141" spans="7:7" x14ac:dyDescent="0.25">
      <c r="G1141" s="3"/>
    </row>
    <row r="1142" spans="7:7" x14ac:dyDescent="0.25">
      <c r="G1142" s="3"/>
    </row>
    <row r="1143" spans="7:7" x14ac:dyDescent="0.25">
      <c r="G1143" s="3"/>
    </row>
    <row r="1144" spans="7:7" x14ac:dyDescent="0.25">
      <c r="G1144" s="3"/>
    </row>
    <row r="1145" spans="7:7" x14ac:dyDescent="0.25">
      <c r="G1145" s="3"/>
    </row>
    <row r="1146" spans="7:7" x14ac:dyDescent="0.25">
      <c r="G1146" s="3"/>
    </row>
    <row r="1147" spans="7:7" x14ac:dyDescent="0.25">
      <c r="G1147" s="3"/>
    </row>
    <row r="1148" spans="7:7" x14ac:dyDescent="0.25">
      <c r="G1148" s="3"/>
    </row>
    <row r="1149" spans="7:7" x14ac:dyDescent="0.25">
      <c r="G1149" s="3"/>
    </row>
    <row r="1150" spans="7:7" x14ac:dyDescent="0.25">
      <c r="G1150" s="3"/>
    </row>
    <row r="1151" spans="7:7" x14ac:dyDescent="0.25">
      <c r="G1151" s="3"/>
    </row>
    <row r="1152" spans="7:7" x14ac:dyDescent="0.25">
      <c r="G1152" s="3"/>
    </row>
    <row r="1153" spans="7:7" x14ac:dyDescent="0.25">
      <c r="G1153" s="3"/>
    </row>
    <row r="1154" spans="7:7" x14ac:dyDescent="0.25">
      <c r="G1154" s="3"/>
    </row>
    <row r="1155" spans="7:7" x14ac:dyDescent="0.25">
      <c r="G1155" s="3"/>
    </row>
    <row r="1156" spans="7:7" x14ac:dyDescent="0.25">
      <c r="G1156" s="3"/>
    </row>
    <row r="1157" spans="7:7" x14ac:dyDescent="0.25">
      <c r="G1157" s="3"/>
    </row>
    <row r="1158" spans="7:7" x14ac:dyDescent="0.25">
      <c r="G1158" s="3"/>
    </row>
    <row r="1159" spans="7:7" x14ac:dyDescent="0.25">
      <c r="G1159" s="3"/>
    </row>
    <row r="1160" spans="7:7" x14ac:dyDescent="0.25">
      <c r="G1160" s="3"/>
    </row>
    <row r="1161" spans="7:7" x14ac:dyDescent="0.25">
      <c r="G1161" s="3"/>
    </row>
    <row r="1162" spans="7:7" x14ac:dyDescent="0.25">
      <c r="G1162" s="3"/>
    </row>
    <row r="1163" spans="7:7" x14ac:dyDescent="0.25">
      <c r="G1163" s="3"/>
    </row>
    <row r="1164" spans="7:7" x14ac:dyDescent="0.25">
      <c r="G1164" s="3"/>
    </row>
    <row r="1165" spans="7:7" x14ac:dyDescent="0.25">
      <c r="G1165" s="3"/>
    </row>
    <row r="1166" spans="7:7" x14ac:dyDescent="0.25">
      <c r="G1166" s="3"/>
    </row>
    <row r="1167" spans="7:7" x14ac:dyDescent="0.25">
      <c r="G1167" s="3"/>
    </row>
    <row r="1168" spans="7:7" x14ac:dyDescent="0.25">
      <c r="G1168" s="3"/>
    </row>
    <row r="1169" spans="7:7" x14ac:dyDescent="0.25">
      <c r="G1169" s="3"/>
    </row>
    <row r="1170" spans="7:7" x14ac:dyDescent="0.25">
      <c r="G1170" s="3"/>
    </row>
    <row r="1171" spans="7:7" x14ac:dyDescent="0.25">
      <c r="G1171" s="3"/>
    </row>
    <row r="1172" spans="7:7" x14ac:dyDescent="0.25">
      <c r="G1172" s="3"/>
    </row>
    <row r="1173" spans="7:7" x14ac:dyDescent="0.25">
      <c r="G1173" s="3"/>
    </row>
    <row r="1174" spans="7:7" x14ac:dyDescent="0.25">
      <c r="G1174" s="3"/>
    </row>
    <row r="1175" spans="7:7" x14ac:dyDescent="0.25">
      <c r="G1175" s="3"/>
    </row>
    <row r="1176" spans="7:7" x14ac:dyDescent="0.25">
      <c r="G1176" s="3"/>
    </row>
    <row r="1177" spans="7:7" x14ac:dyDescent="0.25">
      <c r="G1177" s="3"/>
    </row>
    <row r="1178" spans="7:7" x14ac:dyDescent="0.25">
      <c r="G1178" s="3"/>
    </row>
    <row r="1179" spans="7:7" x14ac:dyDescent="0.25">
      <c r="G1179" s="3"/>
    </row>
    <row r="1180" spans="7:7" x14ac:dyDescent="0.25">
      <c r="G1180" s="3"/>
    </row>
    <row r="1181" spans="7:7" x14ac:dyDescent="0.25">
      <c r="G1181" s="3"/>
    </row>
    <row r="1182" spans="7:7" x14ac:dyDescent="0.25">
      <c r="G1182" s="3"/>
    </row>
    <row r="1183" spans="7:7" x14ac:dyDescent="0.25">
      <c r="G1183" s="3"/>
    </row>
    <row r="1184" spans="7:7" x14ac:dyDescent="0.25">
      <c r="G1184" s="3"/>
    </row>
    <row r="1185" spans="7:7" x14ac:dyDescent="0.25">
      <c r="G1185" s="3"/>
    </row>
    <row r="1186" spans="7:7" x14ac:dyDescent="0.25">
      <c r="G1186" s="3"/>
    </row>
    <row r="1187" spans="7:7" x14ac:dyDescent="0.25">
      <c r="G1187" s="3"/>
    </row>
    <row r="1188" spans="7:7" x14ac:dyDescent="0.25">
      <c r="G1188" s="3"/>
    </row>
    <row r="1189" spans="7:7" x14ac:dyDescent="0.25">
      <c r="G1189" s="3"/>
    </row>
    <row r="1190" spans="7:7" x14ac:dyDescent="0.25">
      <c r="G1190" s="3"/>
    </row>
    <row r="1191" spans="7:7" x14ac:dyDescent="0.25">
      <c r="G1191" s="3"/>
    </row>
    <row r="1192" spans="7:7" x14ac:dyDescent="0.25">
      <c r="G1192" s="3"/>
    </row>
    <row r="1193" spans="7:7" x14ac:dyDescent="0.25">
      <c r="G1193" s="3"/>
    </row>
    <row r="1194" spans="7:7" x14ac:dyDescent="0.25">
      <c r="G1194" s="3"/>
    </row>
    <row r="1195" spans="7:7" x14ac:dyDescent="0.25">
      <c r="G1195" s="3"/>
    </row>
    <row r="1196" spans="7:7" x14ac:dyDescent="0.25">
      <c r="G1196" s="3"/>
    </row>
    <row r="1197" spans="7:7" x14ac:dyDescent="0.25">
      <c r="G1197" s="3"/>
    </row>
    <row r="1198" spans="7:7" x14ac:dyDescent="0.25">
      <c r="G1198" s="3"/>
    </row>
    <row r="1199" spans="7:7" x14ac:dyDescent="0.25">
      <c r="G1199" s="3"/>
    </row>
    <row r="1200" spans="7:7" x14ac:dyDescent="0.25">
      <c r="G1200" s="3"/>
    </row>
    <row r="1201" spans="7:7" x14ac:dyDescent="0.25">
      <c r="G1201" s="3"/>
    </row>
    <row r="1202" spans="7:7" x14ac:dyDescent="0.25">
      <c r="G1202" s="3"/>
    </row>
    <row r="1203" spans="7:7" x14ac:dyDescent="0.25">
      <c r="G1203" s="3"/>
    </row>
    <row r="1204" spans="7:7" x14ac:dyDescent="0.25">
      <c r="G1204" s="3"/>
    </row>
    <row r="1205" spans="7:7" x14ac:dyDescent="0.25">
      <c r="G1205" s="3"/>
    </row>
    <row r="1206" spans="7:7" x14ac:dyDescent="0.25">
      <c r="G1206" s="3"/>
    </row>
    <row r="1207" spans="7:7" x14ac:dyDescent="0.25">
      <c r="G1207" s="3"/>
    </row>
    <row r="1208" spans="7:7" x14ac:dyDescent="0.25">
      <c r="G1208" s="3"/>
    </row>
    <row r="1209" spans="7:7" x14ac:dyDescent="0.25">
      <c r="G1209" s="3"/>
    </row>
    <row r="1210" spans="7:7" x14ac:dyDescent="0.25">
      <c r="G1210" s="3"/>
    </row>
    <row r="1211" spans="7:7" x14ac:dyDescent="0.25">
      <c r="G1211" s="3"/>
    </row>
    <row r="1212" spans="7:7" x14ac:dyDescent="0.25">
      <c r="G1212" s="3"/>
    </row>
    <row r="1213" spans="7:7" x14ac:dyDescent="0.25">
      <c r="G1213" s="3"/>
    </row>
    <row r="1214" spans="7:7" x14ac:dyDescent="0.25">
      <c r="G1214" s="3"/>
    </row>
    <row r="1215" spans="7:7" x14ac:dyDescent="0.25">
      <c r="G1215" s="3"/>
    </row>
    <row r="1216" spans="7:7" x14ac:dyDescent="0.25">
      <c r="G1216" s="3"/>
    </row>
    <row r="1217" spans="7:7" x14ac:dyDescent="0.25">
      <c r="G1217" s="3"/>
    </row>
    <row r="1218" spans="7:7" x14ac:dyDescent="0.25">
      <c r="G1218" s="3"/>
    </row>
    <row r="1219" spans="7:7" x14ac:dyDescent="0.25">
      <c r="G1219" s="3"/>
    </row>
    <row r="1220" spans="7:7" x14ac:dyDescent="0.25">
      <c r="G1220" s="3"/>
    </row>
    <row r="1221" spans="7:7" x14ac:dyDescent="0.25">
      <c r="G1221" s="3"/>
    </row>
    <row r="1222" spans="7:7" x14ac:dyDescent="0.25">
      <c r="G1222" s="3"/>
    </row>
    <row r="1223" spans="7:7" x14ac:dyDescent="0.25">
      <c r="G1223" s="3"/>
    </row>
    <row r="1224" spans="7:7" x14ac:dyDescent="0.25">
      <c r="G1224" s="3"/>
    </row>
    <row r="1225" spans="7:7" x14ac:dyDescent="0.25">
      <c r="G1225" s="3"/>
    </row>
    <row r="1226" spans="7:7" x14ac:dyDescent="0.25">
      <c r="G1226" s="3"/>
    </row>
    <row r="1227" spans="7:7" x14ac:dyDescent="0.25">
      <c r="G1227" s="3"/>
    </row>
    <row r="1228" spans="7:7" x14ac:dyDescent="0.25">
      <c r="G1228" s="3"/>
    </row>
    <row r="1229" spans="7:7" x14ac:dyDescent="0.25">
      <c r="G1229" s="3"/>
    </row>
    <row r="1230" spans="7:7" x14ac:dyDescent="0.25">
      <c r="G1230" s="3"/>
    </row>
    <row r="1231" spans="7:7" x14ac:dyDescent="0.25">
      <c r="G1231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4"/>
  <sheetViews>
    <sheetView showGridLine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0" sqref="H30"/>
    </sheetView>
  </sheetViews>
  <sheetFormatPr defaultColWidth="9.08984375" defaultRowHeight="12.5" x14ac:dyDescent="0.25"/>
  <cols>
    <col min="1" max="1" width="4.36328125" style="1" customWidth="1"/>
    <col min="2" max="2" width="7.36328125" style="1" customWidth="1"/>
    <col min="3" max="3" width="8.08984375" style="1" customWidth="1"/>
    <col min="4" max="4" width="84.54296875" style="1" bestFit="1" customWidth="1"/>
    <col min="5" max="6" width="8" style="1" customWidth="1"/>
    <col min="7" max="7" width="4.08984375" style="2" customWidth="1"/>
    <col min="8" max="8" width="72.54296875" style="1" bestFit="1" customWidth="1"/>
    <col min="9" max="9" width="8.36328125" style="1" customWidth="1"/>
    <col min="10" max="16384" width="9.08984375" style="1"/>
  </cols>
  <sheetData>
    <row r="1" spans="1:10" ht="20" x14ac:dyDescent="0.4">
      <c r="A1" s="41" t="s">
        <v>473</v>
      </c>
      <c r="G1" s="9"/>
    </row>
    <row r="2" spans="1:10" ht="15.5" x14ac:dyDescent="0.35">
      <c r="A2" s="27"/>
      <c r="B2" s="27"/>
      <c r="E2" s="33" t="s">
        <v>342</v>
      </c>
      <c r="F2" s="33"/>
      <c r="G2" s="9"/>
    </row>
    <row r="3" spans="1:10" ht="14.5" thickBot="1" x14ac:dyDescent="0.35">
      <c r="A3" s="31"/>
      <c r="B3" s="27"/>
      <c r="C3" s="3"/>
      <c r="D3" s="30"/>
      <c r="E3" s="30"/>
      <c r="F3" s="30"/>
      <c r="G3" s="3"/>
      <c r="H3" s="30"/>
      <c r="I3" s="30"/>
    </row>
    <row r="4" spans="1:10" ht="16" thickBot="1" x14ac:dyDescent="0.4">
      <c r="A4" s="34"/>
      <c r="B4" s="35"/>
      <c r="C4" s="35"/>
      <c r="D4" s="48">
        <v>2019</v>
      </c>
      <c r="E4" s="37"/>
      <c r="F4" s="37"/>
      <c r="G4" s="44"/>
      <c r="H4" s="48">
        <v>2020</v>
      </c>
      <c r="I4" s="36"/>
      <c r="J4" s="36"/>
    </row>
    <row r="5" spans="1:10" ht="27" thickBot="1" x14ac:dyDescent="0.4">
      <c r="A5" s="38"/>
      <c r="B5" s="40" t="s">
        <v>1</v>
      </c>
      <c r="C5" s="45" t="s">
        <v>21</v>
      </c>
      <c r="D5" s="39" t="s">
        <v>0</v>
      </c>
      <c r="E5" s="32" t="s">
        <v>20</v>
      </c>
      <c r="F5" s="103" t="s">
        <v>366</v>
      </c>
      <c r="G5" s="44"/>
      <c r="H5" s="43" t="s">
        <v>0</v>
      </c>
      <c r="I5" s="32" t="s">
        <v>20</v>
      </c>
      <c r="J5" s="103" t="s">
        <v>366</v>
      </c>
    </row>
    <row r="6" spans="1:10" ht="18" customHeight="1" x14ac:dyDescent="0.3">
      <c r="A6" s="53">
        <v>1</v>
      </c>
      <c r="B6" s="54"/>
      <c r="C6" s="55" t="s">
        <v>17</v>
      </c>
      <c r="D6" s="42" t="s">
        <v>16</v>
      </c>
      <c r="E6" s="42">
        <f>SUM(E7:E17)</f>
        <v>11</v>
      </c>
      <c r="F6" s="42"/>
      <c r="G6" s="64"/>
      <c r="H6" s="56" t="s">
        <v>16</v>
      </c>
      <c r="I6" s="42">
        <f>SUM(I7:I17)</f>
        <v>11</v>
      </c>
      <c r="J6" s="42"/>
    </row>
    <row r="7" spans="1:10" ht="15.75" customHeight="1" x14ac:dyDescent="0.25">
      <c r="A7" s="5">
        <v>2</v>
      </c>
      <c r="B7" s="6">
        <v>1314</v>
      </c>
      <c r="C7" s="24">
        <v>84.3</v>
      </c>
      <c r="D7" s="49" t="s">
        <v>458</v>
      </c>
      <c r="E7" s="72">
        <v>1</v>
      </c>
      <c r="F7" s="72" t="s">
        <v>376</v>
      </c>
      <c r="G7" s="65"/>
      <c r="H7" s="49" t="s">
        <v>458</v>
      </c>
      <c r="I7" s="72">
        <v>1</v>
      </c>
      <c r="J7" s="72" t="s">
        <v>376</v>
      </c>
    </row>
    <row r="8" spans="1:10" ht="15.75" customHeight="1" x14ac:dyDescent="0.25">
      <c r="A8" s="5">
        <v>3</v>
      </c>
      <c r="B8" s="6">
        <v>1314</v>
      </c>
      <c r="C8" s="24">
        <v>84.3</v>
      </c>
      <c r="D8" s="49" t="s">
        <v>459</v>
      </c>
      <c r="E8" s="72">
        <v>1</v>
      </c>
      <c r="F8" s="72" t="s">
        <v>376</v>
      </c>
      <c r="G8" s="65"/>
      <c r="H8" s="49" t="s">
        <v>459</v>
      </c>
      <c r="I8" s="72">
        <v>1</v>
      </c>
      <c r="J8" s="72" t="s">
        <v>376</v>
      </c>
    </row>
    <row r="9" spans="1:10" ht="15.75" customHeight="1" x14ac:dyDescent="0.25">
      <c r="A9" s="5">
        <v>4</v>
      </c>
      <c r="B9" s="6">
        <v>1314</v>
      </c>
      <c r="C9" s="24">
        <v>84.3</v>
      </c>
      <c r="D9" s="49" t="s">
        <v>460</v>
      </c>
      <c r="E9" s="72">
        <v>1</v>
      </c>
      <c r="F9" s="72" t="s">
        <v>376</v>
      </c>
      <c r="G9" s="65"/>
      <c r="H9" s="49" t="s">
        <v>460</v>
      </c>
      <c r="I9" s="72">
        <v>1</v>
      </c>
      <c r="J9" s="72" t="s">
        <v>376</v>
      </c>
    </row>
    <row r="10" spans="1:10" ht="15.75" customHeight="1" x14ac:dyDescent="0.25">
      <c r="A10" s="5">
        <v>5</v>
      </c>
      <c r="B10" s="6">
        <v>1314</v>
      </c>
      <c r="C10" s="24">
        <v>84.3</v>
      </c>
      <c r="D10" s="49" t="s">
        <v>461</v>
      </c>
      <c r="E10" s="72">
        <v>1</v>
      </c>
      <c r="F10" s="72" t="s">
        <v>376</v>
      </c>
      <c r="G10" s="65"/>
      <c r="H10" s="49" t="s">
        <v>461</v>
      </c>
      <c r="I10" s="72">
        <v>1</v>
      </c>
      <c r="J10" s="72" t="s">
        <v>376</v>
      </c>
    </row>
    <row r="11" spans="1:10" ht="15.75" customHeight="1" x14ac:dyDescent="0.25">
      <c r="A11" s="5">
        <v>6</v>
      </c>
      <c r="B11" s="6">
        <v>1314</v>
      </c>
      <c r="C11" s="24">
        <v>84.3</v>
      </c>
      <c r="D11" s="49" t="s">
        <v>475</v>
      </c>
      <c r="E11" s="72">
        <v>1</v>
      </c>
      <c r="F11" s="72" t="s">
        <v>376</v>
      </c>
      <c r="G11" s="65"/>
      <c r="H11" s="49" t="s">
        <v>475</v>
      </c>
      <c r="I11" s="72">
        <v>1</v>
      </c>
      <c r="J11" s="72" t="s">
        <v>376</v>
      </c>
    </row>
    <row r="12" spans="1:10" ht="15.75" customHeight="1" x14ac:dyDescent="0.25">
      <c r="A12" s="5">
        <v>7</v>
      </c>
      <c r="B12" s="6">
        <v>1314</v>
      </c>
      <c r="C12" s="24">
        <v>84.3</v>
      </c>
      <c r="D12" s="49" t="s">
        <v>462</v>
      </c>
      <c r="E12" s="72">
        <v>1</v>
      </c>
      <c r="F12" s="72" t="s">
        <v>376</v>
      </c>
      <c r="G12" s="65"/>
      <c r="H12" s="49" t="s">
        <v>462</v>
      </c>
      <c r="I12" s="72">
        <v>1</v>
      </c>
      <c r="J12" s="72" t="s">
        <v>376</v>
      </c>
    </row>
    <row r="13" spans="1:10" ht="15.75" customHeight="1" x14ac:dyDescent="0.25">
      <c r="A13" s="5">
        <v>8</v>
      </c>
      <c r="B13" s="6">
        <v>1314</v>
      </c>
      <c r="C13" s="24">
        <v>84.3</v>
      </c>
      <c r="D13" s="49" t="s">
        <v>495</v>
      </c>
      <c r="E13" s="72">
        <v>1</v>
      </c>
      <c r="F13" s="72" t="s">
        <v>376</v>
      </c>
      <c r="G13" s="65"/>
      <c r="H13" s="49" t="s">
        <v>495</v>
      </c>
      <c r="I13" s="72">
        <v>1</v>
      </c>
      <c r="J13" s="72" t="s">
        <v>376</v>
      </c>
    </row>
    <row r="14" spans="1:10" ht="15.75" customHeight="1" x14ac:dyDescent="0.25">
      <c r="A14" s="5">
        <v>9</v>
      </c>
      <c r="B14" s="6">
        <v>1314</v>
      </c>
      <c r="C14" s="24">
        <v>84.3</v>
      </c>
      <c r="D14" s="49" t="s">
        <v>463</v>
      </c>
      <c r="E14" s="72">
        <v>1</v>
      </c>
      <c r="F14" s="72" t="s">
        <v>376</v>
      </c>
      <c r="G14" s="65"/>
      <c r="H14" s="49" t="s">
        <v>463</v>
      </c>
      <c r="I14" s="72">
        <v>1</v>
      </c>
      <c r="J14" s="72" t="s">
        <v>376</v>
      </c>
    </row>
    <row r="15" spans="1:10" ht="15.75" customHeight="1" x14ac:dyDescent="0.25">
      <c r="A15" s="5">
        <v>10</v>
      </c>
      <c r="B15" s="6">
        <v>1314</v>
      </c>
      <c r="C15" s="24">
        <v>84.3</v>
      </c>
      <c r="D15" s="49" t="s">
        <v>464</v>
      </c>
      <c r="E15" s="72">
        <v>1</v>
      </c>
      <c r="F15" s="72" t="s">
        <v>376</v>
      </c>
      <c r="G15" s="65"/>
      <c r="H15" s="49" t="s">
        <v>464</v>
      </c>
      <c r="I15" s="72">
        <v>1</v>
      </c>
      <c r="J15" s="72" t="s">
        <v>376</v>
      </c>
    </row>
    <row r="16" spans="1:10" ht="15.75" customHeight="1" x14ac:dyDescent="0.25">
      <c r="A16" s="5">
        <v>11</v>
      </c>
      <c r="B16" s="6">
        <v>1314</v>
      </c>
      <c r="C16" s="24">
        <v>84.3</v>
      </c>
      <c r="D16" s="49" t="s">
        <v>465</v>
      </c>
      <c r="E16" s="72">
        <v>1</v>
      </c>
      <c r="F16" s="72" t="s">
        <v>376</v>
      </c>
      <c r="G16" s="65"/>
      <c r="H16" s="49" t="s">
        <v>465</v>
      </c>
      <c r="I16" s="72">
        <v>1</v>
      </c>
      <c r="J16" s="72" t="s">
        <v>376</v>
      </c>
    </row>
    <row r="17" spans="1:10" ht="15.75" customHeight="1" x14ac:dyDescent="0.25">
      <c r="A17" s="5">
        <v>12</v>
      </c>
      <c r="B17" s="6">
        <v>1314</v>
      </c>
      <c r="C17" s="24">
        <v>84.3</v>
      </c>
      <c r="D17" s="49" t="s">
        <v>494</v>
      </c>
      <c r="E17" s="72">
        <v>1</v>
      </c>
      <c r="F17" s="72" t="s">
        <v>376</v>
      </c>
      <c r="G17" s="65"/>
      <c r="H17" s="49" t="s">
        <v>494</v>
      </c>
      <c r="I17" s="72">
        <v>1</v>
      </c>
      <c r="J17" s="72" t="s">
        <v>376</v>
      </c>
    </row>
    <row r="18" spans="1:10" ht="18" customHeight="1" x14ac:dyDescent="0.3">
      <c r="A18" s="5">
        <f>A17+1</f>
        <v>13</v>
      </c>
      <c r="B18" s="7"/>
      <c r="C18" s="10" t="s">
        <v>12</v>
      </c>
      <c r="D18" s="4" t="s">
        <v>13</v>
      </c>
      <c r="E18" s="4">
        <f>SUM(E19:E28)</f>
        <v>10</v>
      </c>
      <c r="F18" s="4"/>
      <c r="G18" s="65"/>
      <c r="H18" s="4" t="s">
        <v>13</v>
      </c>
      <c r="I18" s="4">
        <f>SUM(I19:I28)</f>
        <v>10</v>
      </c>
      <c r="J18" s="4"/>
    </row>
    <row r="19" spans="1:10" ht="15.75" customHeight="1" x14ac:dyDescent="0.25">
      <c r="A19" s="5">
        <v>14</v>
      </c>
      <c r="B19" s="6">
        <v>1314</v>
      </c>
      <c r="C19" s="24">
        <v>86.1</v>
      </c>
      <c r="D19" s="49" t="s">
        <v>476</v>
      </c>
      <c r="E19" s="72">
        <v>1</v>
      </c>
      <c r="F19" s="72" t="s">
        <v>376</v>
      </c>
      <c r="G19" s="65"/>
      <c r="H19" s="49" t="s">
        <v>476</v>
      </c>
      <c r="I19" s="72">
        <v>1</v>
      </c>
      <c r="J19" s="72" t="s">
        <v>376</v>
      </c>
    </row>
    <row r="20" spans="1:10" ht="15.75" customHeight="1" x14ac:dyDescent="0.25">
      <c r="A20" s="5">
        <v>15</v>
      </c>
      <c r="B20" s="6">
        <v>1314</v>
      </c>
      <c r="C20" s="24">
        <v>86.1</v>
      </c>
      <c r="D20" s="49" t="s">
        <v>477</v>
      </c>
      <c r="E20" s="72">
        <v>1</v>
      </c>
      <c r="F20" s="72" t="s">
        <v>376</v>
      </c>
      <c r="G20" s="65"/>
      <c r="H20" s="49" t="s">
        <v>477</v>
      </c>
      <c r="I20" s="72">
        <v>1</v>
      </c>
      <c r="J20" s="72" t="s">
        <v>376</v>
      </c>
    </row>
    <row r="21" spans="1:10" ht="15.75" customHeight="1" x14ac:dyDescent="0.25">
      <c r="A21" s="5">
        <v>16</v>
      </c>
      <c r="B21" s="6">
        <v>1314</v>
      </c>
      <c r="C21" s="24">
        <v>86.1</v>
      </c>
      <c r="D21" s="49" t="s">
        <v>478</v>
      </c>
      <c r="E21" s="72">
        <v>1</v>
      </c>
      <c r="F21" s="72" t="s">
        <v>376</v>
      </c>
      <c r="G21" s="65"/>
      <c r="H21" s="49" t="s">
        <v>478</v>
      </c>
      <c r="I21" s="72">
        <v>1</v>
      </c>
      <c r="J21" s="72" t="s">
        <v>376</v>
      </c>
    </row>
    <row r="22" spans="1:10" ht="15.75" customHeight="1" x14ac:dyDescent="0.25">
      <c r="A22" s="5">
        <v>17</v>
      </c>
      <c r="B22" s="6">
        <v>1314</v>
      </c>
      <c r="C22" s="24">
        <v>86.1</v>
      </c>
      <c r="D22" s="49" t="s">
        <v>479</v>
      </c>
      <c r="E22" s="72">
        <v>1</v>
      </c>
      <c r="F22" s="72" t="s">
        <v>419</v>
      </c>
      <c r="G22" s="65"/>
      <c r="H22" s="49" t="s">
        <v>479</v>
      </c>
      <c r="I22" s="72">
        <v>1</v>
      </c>
      <c r="J22" s="72" t="s">
        <v>419</v>
      </c>
    </row>
    <row r="23" spans="1:10" ht="15.75" customHeight="1" x14ac:dyDescent="0.25">
      <c r="A23" s="5">
        <v>18</v>
      </c>
      <c r="B23" s="6">
        <v>1314</v>
      </c>
      <c r="C23" s="24">
        <v>86.1</v>
      </c>
      <c r="D23" s="49" t="s">
        <v>480</v>
      </c>
      <c r="E23" s="72">
        <v>1</v>
      </c>
      <c r="F23" s="72" t="s">
        <v>376</v>
      </c>
      <c r="G23" s="65"/>
      <c r="H23" s="49" t="s">
        <v>480</v>
      </c>
      <c r="I23" s="72">
        <v>1</v>
      </c>
      <c r="J23" s="72" t="s">
        <v>376</v>
      </c>
    </row>
    <row r="24" spans="1:10" ht="15.75" customHeight="1" x14ac:dyDescent="0.25">
      <c r="A24" s="5">
        <v>19</v>
      </c>
      <c r="B24" s="6">
        <v>1314</v>
      </c>
      <c r="C24" s="24">
        <v>86.1</v>
      </c>
      <c r="D24" s="49" t="s">
        <v>481</v>
      </c>
      <c r="E24" s="72">
        <v>1</v>
      </c>
      <c r="F24" s="72" t="s">
        <v>376</v>
      </c>
      <c r="G24" s="65"/>
      <c r="H24" s="49" t="s">
        <v>481</v>
      </c>
      <c r="I24" s="72">
        <v>1</v>
      </c>
      <c r="J24" s="72" t="s">
        <v>376</v>
      </c>
    </row>
    <row r="25" spans="1:10" ht="15.75" customHeight="1" x14ac:dyDescent="0.25">
      <c r="A25" s="5">
        <v>20</v>
      </c>
      <c r="B25" s="6">
        <v>1314</v>
      </c>
      <c r="C25" s="24">
        <v>86.1</v>
      </c>
      <c r="D25" s="49" t="s">
        <v>482</v>
      </c>
      <c r="E25" s="72">
        <v>1</v>
      </c>
      <c r="F25" s="72" t="s">
        <v>376</v>
      </c>
      <c r="G25" s="65"/>
      <c r="H25" s="49" t="s">
        <v>482</v>
      </c>
      <c r="I25" s="72">
        <v>1</v>
      </c>
      <c r="J25" s="72" t="s">
        <v>376</v>
      </c>
    </row>
    <row r="26" spans="1:10" ht="15.75" customHeight="1" x14ac:dyDescent="0.25">
      <c r="A26" s="5">
        <v>21</v>
      </c>
      <c r="B26" s="6">
        <v>1314</v>
      </c>
      <c r="C26" s="24">
        <v>86.1</v>
      </c>
      <c r="D26" s="49" t="s">
        <v>483</v>
      </c>
      <c r="E26" s="72">
        <v>1</v>
      </c>
      <c r="F26" s="72" t="s">
        <v>376</v>
      </c>
      <c r="G26" s="65"/>
      <c r="H26" s="49" t="s">
        <v>483</v>
      </c>
      <c r="I26" s="72">
        <v>1</v>
      </c>
      <c r="J26" s="72" t="s">
        <v>376</v>
      </c>
    </row>
    <row r="27" spans="1:10" ht="15.75" customHeight="1" x14ac:dyDescent="0.25">
      <c r="A27" s="5">
        <v>22</v>
      </c>
      <c r="B27" s="6">
        <v>1314</v>
      </c>
      <c r="C27" s="24">
        <v>86.1</v>
      </c>
      <c r="D27" s="49" t="s">
        <v>484</v>
      </c>
      <c r="E27" s="72">
        <v>1</v>
      </c>
      <c r="F27" s="72" t="s">
        <v>376</v>
      </c>
      <c r="G27" s="65"/>
      <c r="H27" s="49" t="s">
        <v>484</v>
      </c>
      <c r="I27" s="72">
        <v>1</v>
      </c>
      <c r="J27" s="72" t="s">
        <v>376</v>
      </c>
    </row>
    <row r="28" spans="1:10" ht="15.75" customHeight="1" thickBot="1" x14ac:dyDescent="0.3">
      <c r="A28" s="57">
        <v>23</v>
      </c>
      <c r="B28" s="58">
        <v>1314</v>
      </c>
      <c r="C28" s="59">
        <v>86.1</v>
      </c>
      <c r="D28" s="60" t="s">
        <v>506</v>
      </c>
      <c r="E28" s="73">
        <v>1</v>
      </c>
      <c r="F28" s="73" t="s">
        <v>376</v>
      </c>
      <c r="G28" s="66"/>
      <c r="H28" s="60" t="s">
        <v>506</v>
      </c>
      <c r="I28" s="73">
        <v>1</v>
      </c>
      <c r="J28" s="73" t="s">
        <v>376</v>
      </c>
    </row>
    <row r="29" spans="1:10" ht="13" x14ac:dyDescent="0.3">
      <c r="A29" s="109"/>
      <c r="B29" s="110">
        <v>1314</v>
      </c>
      <c r="C29" s="110"/>
      <c r="D29" s="110" t="s">
        <v>474</v>
      </c>
      <c r="E29" s="115">
        <f>SUM(E6,E18)</f>
        <v>21</v>
      </c>
      <c r="F29" s="110"/>
      <c r="G29" s="110"/>
      <c r="H29" s="110" t="s">
        <v>517</v>
      </c>
      <c r="I29" s="115">
        <f>SUM(I6,I18)</f>
        <v>21</v>
      </c>
      <c r="J29" s="114"/>
    </row>
    <row r="30" spans="1:10" ht="13" x14ac:dyDescent="0.3">
      <c r="A30" s="120"/>
      <c r="B30" s="112">
        <v>1314</v>
      </c>
      <c r="C30" s="112"/>
      <c r="D30" s="112" t="s">
        <v>456</v>
      </c>
      <c r="E30" s="118">
        <f>SUM(E7:E13)</f>
        <v>7</v>
      </c>
      <c r="F30" s="112"/>
      <c r="G30" s="112"/>
      <c r="H30" s="112" t="s">
        <v>456</v>
      </c>
      <c r="I30" s="118">
        <f>SUM(I7:I13)</f>
        <v>7</v>
      </c>
      <c r="J30" s="121"/>
    </row>
    <row r="31" spans="1:10" ht="13.5" thickBot="1" x14ac:dyDescent="0.35">
      <c r="A31" s="122"/>
      <c r="B31" s="113">
        <v>1314</v>
      </c>
      <c r="C31" s="113"/>
      <c r="D31" s="113" t="s">
        <v>457</v>
      </c>
      <c r="E31" s="119">
        <f>E29-E30</f>
        <v>14</v>
      </c>
      <c r="F31" s="113"/>
      <c r="G31" s="113"/>
      <c r="H31" s="113" t="s">
        <v>457</v>
      </c>
      <c r="I31" s="119">
        <f>I29-I30</f>
        <v>14</v>
      </c>
      <c r="J31" s="123"/>
    </row>
    <row r="32" spans="1:10" x14ac:dyDescent="0.25">
      <c r="G32" s="9"/>
      <c r="I32" s="27"/>
    </row>
    <row r="33" spans="1:10" x14ac:dyDescent="0.25">
      <c r="G33" s="3"/>
    </row>
    <row r="34" spans="1:10" x14ac:dyDescent="0.25">
      <c r="G34" s="3"/>
    </row>
    <row r="35" spans="1:10" x14ac:dyDescent="0.25">
      <c r="G35" s="3"/>
    </row>
    <row r="36" spans="1:10" ht="15.5" x14ac:dyDescent="0.35">
      <c r="E36" s="33" t="s">
        <v>348</v>
      </c>
      <c r="F36" s="33"/>
      <c r="G36" s="3"/>
    </row>
    <row r="37" spans="1:10" x14ac:dyDescent="0.25">
      <c r="G37" s="3"/>
    </row>
    <row r="38" spans="1:10" ht="13" thickBot="1" x14ac:dyDescent="0.3">
      <c r="G38" s="3"/>
    </row>
    <row r="39" spans="1:10" ht="16" thickBot="1" x14ac:dyDescent="0.4">
      <c r="A39" s="34"/>
      <c r="B39" s="35"/>
      <c r="C39" s="35"/>
      <c r="D39" s="48">
        <v>2008</v>
      </c>
      <c r="E39" s="37"/>
      <c r="F39" s="37"/>
      <c r="G39" s="44"/>
      <c r="H39" s="48">
        <v>2009</v>
      </c>
      <c r="I39" s="36"/>
      <c r="J39" s="36"/>
    </row>
    <row r="40" spans="1:10" ht="27" thickBot="1" x14ac:dyDescent="0.4">
      <c r="A40" s="38"/>
      <c r="B40" s="40" t="s">
        <v>1</v>
      </c>
      <c r="C40" s="45" t="s">
        <v>21</v>
      </c>
      <c r="D40" s="39" t="s">
        <v>0</v>
      </c>
      <c r="E40" s="32" t="s">
        <v>20</v>
      </c>
      <c r="F40" s="103" t="s">
        <v>366</v>
      </c>
      <c r="G40" s="44"/>
      <c r="H40" s="43" t="s">
        <v>0</v>
      </c>
      <c r="I40" s="32" t="s">
        <v>20</v>
      </c>
      <c r="J40" s="103" t="s">
        <v>366</v>
      </c>
    </row>
    <row r="41" spans="1:10" ht="15.5" x14ac:dyDescent="0.35">
      <c r="A41" s="101"/>
      <c r="B41" s="54"/>
      <c r="C41" s="55" t="s">
        <v>17</v>
      </c>
      <c r="D41" s="42" t="s">
        <v>16</v>
      </c>
      <c r="E41" s="42">
        <f>E43+E53</f>
        <v>12</v>
      </c>
      <c r="F41" s="42"/>
      <c r="G41" s="64"/>
      <c r="H41" s="56" t="s">
        <v>16</v>
      </c>
      <c r="I41" s="42">
        <f>I43+I53</f>
        <v>2</v>
      </c>
      <c r="J41" s="42"/>
    </row>
    <row r="42" spans="1:10" x14ac:dyDescent="0.25">
      <c r="A42" s="5"/>
      <c r="B42" s="6"/>
      <c r="C42" s="24"/>
      <c r="D42" s="49"/>
      <c r="E42" s="72"/>
      <c r="F42" s="72"/>
      <c r="G42" s="65"/>
      <c r="H42" s="49"/>
      <c r="I42" s="72"/>
      <c r="J42" s="72"/>
    </row>
    <row r="43" spans="1:10" ht="13" x14ac:dyDescent="0.3">
      <c r="A43" s="5"/>
      <c r="B43" s="96"/>
      <c r="C43" s="97"/>
      <c r="D43" s="98" t="s">
        <v>358</v>
      </c>
      <c r="E43" s="99">
        <f>SUM(E44:E52)</f>
        <v>8</v>
      </c>
      <c r="F43" s="99"/>
      <c r="G43" s="100"/>
      <c r="H43" s="98" t="s">
        <v>358</v>
      </c>
      <c r="I43" s="99">
        <f>SUM(I44:I52)</f>
        <v>1</v>
      </c>
      <c r="J43" s="99"/>
    </row>
    <row r="44" spans="1:10" x14ac:dyDescent="0.25">
      <c r="A44" s="5"/>
      <c r="B44" s="93"/>
      <c r="C44" s="94"/>
      <c r="D44" s="95"/>
      <c r="E44" s="80"/>
      <c r="F44" s="80"/>
      <c r="G44" s="65"/>
      <c r="H44" s="49" t="s">
        <v>357</v>
      </c>
      <c r="I44" s="72">
        <v>1</v>
      </c>
      <c r="J44" s="72" t="s">
        <v>376</v>
      </c>
    </row>
    <row r="45" spans="1:10" x14ac:dyDescent="0.25">
      <c r="A45" s="5"/>
      <c r="B45" s="6">
        <v>1314</v>
      </c>
      <c r="C45" s="24">
        <v>84.3</v>
      </c>
      <c r="D45" s="49" t="s">
        <v>350</v>
      </c>
      <c r="E45" s="72">
        <v>1</v>
      </c>
      <c r="F45" s="72" t="s">
        <v>387</v>
      </c>
      <c r="G45" s="65"/>
      <c r="H45" s="50"/>
      <c r="I45" s="80"/>
      <c r="J45" s="80"/>
    </row>
    <row r="46" spans="1:10" x14ac:dyDescent="0.25">
      <c r="A46" s="5"/>
      <c r="B46" s="6">
        <v>1314</v>
      </c>
      <c r="C46" s="24">
        <v>84.3</v>
      </c>
      <c r="D46" s="49" t="s">
        <v>351</v>
      </c>
      <c r="E46" s="72">
        <v>1</v>
      </c>
      <c r="F46" s="72" t="s">
        <v>387</v>
      </c>
      <c r="G46" s="65"/>
      <c r="H46" s="50"/>
      <c r="I46" s="80"/>
      <c r="J46" s="80"/>
    </row>
    <row r="47" spans="1:10" x14ac:dyDescent="0.25">
      <c r="A47" s="5"/>
      <c r="B47" s="6">
        <v>1314</v>
      </c>
      <c r="C47" s="24">
        <v>84.3</v>
      </c>
      <c r="D47" s="49" t="s">
        <v>352</v>
      </c>
      <c r="E47" s="72">
        <v>1</v>
      </c>
      <c r="F47" s="72" t="s">
        <v>387</v>
      </c>
      <c r="G47" s="65"/>
      <c r="H47" s="50"/>
      <c r="I47" s="80"/>
      <c r="J47" s="80"/>
    </row>
    <row r="48" spans="1:10" x14ac:dyDescent="0.25">
      <c r="A48" s="5"/>
      <c r="B48" s="6">
        <v>1314</v>
      </c>
      <c r="C48" s="24">
        <v>84.3</v>
      </c>
      <c r="D48" s="49" t="s">
        <v>353</v>
      </c>
      <c r="E48" s="72">
        <v>1</v>
      </c>
      <c r="F48" s="72" t="s">
        <v>387</v>
      </c>
      <c r="G48" s="65"/>
      <c r="H48" s="50"/>
      <c r="I48" s="80"/>
      <c r="J48" s="80"/>
    </row>
    <row r="49" spans="1:10" x14ac:dyDescent="0.25">
      <c r="A49" s="5"/>
      <c r="B49" s="6">
        <v>1314</v>
      </c>
      <c r="C49" s="24">
        <v>84.3</v>
      </c>
      <c r="D49" s="49" t="s">
        <v>354</v>
      </c>
      <c r="E49" s="72">
        <v>1</v>
      </c>
      <c r="F49" s="72" t="s">
        <v>387</v>
      </c>
      <c r="G49" s="65"/>
      <c r="H49" s="50"/>
      <c r="I49" s="80"/>
      <c r="J49" s="80"/>
    </row>
    <row r="50" spans="1:10" x14ac:dyDescent="0.25">
      <c r="A50" s="5"/>
      <c r="B50" s="6">
        <v>1314</v>
      </c>
      <c r="C50" s="24">
        <v>84.3</v>
      </c>
      <c r="D50" s="49" t="s">
        <v>355</v>
      </c>
      <c r="E50" s="72">
        <v>1</v>
      </c>
      <c r="F50" s="72" t="s">
        <v>387</v>
      </c>
      <c r="G50" s="65"/>
      <c r="H50" s="50"/>
      <c r="I50" s="80"/>
      <c r="J50" s="80"/>
    </row>
    <row r="51" spans="1:10" x14ac:dyDescent="0.25">
      <c r="A51" s="5"/>
      <c r="B51" s="6">
        <v>1314</v>
      </c>
      <c r="C51" s="24">
        <v>84.3</v>
      </c>
      <c r="D51" s="49" t="s">
        <v>356</v>
      </c>
      <c r="E51" s="72">
        <v>1</v>
      </c>
      <c r="F51" s="72" t="s">
        <v>387</v>
      </c>
      <c r="G51" s="65"/>
      <c r="H51" s="50"/>
      <c r="I51" s="80"/>
      <c r="J51" s="80"/>
    </row>
    <row r="52" spans="1:10" x14ac:dyDescent="0.25">
      <c r="A52" s="5"/>
      <c r="B52" s="6">
        <v>1314</v>
      </c>
      <c r="C52" s="24">
        <v>84.3</v>
      </c>
      <c r="D52" s="49" t="s">
        <v>349</v>
      </c>
      <c r="E52" s="72">
        <v>1</v>
      </c>
      <c r="F52" s="72" t="s">
        <v>387</v>
      </c>
      <c r="G52" s="65"/>
      <c r="H52" s="50"/>
      <c r="I52" s="80"/>
      <c r="J52" s="80"/>
    </row>
    <row r="53" spans="1:10" ht="13" x14ac:dyDescent="0.3">
      <c r="A53" s="5"/>
      <c r="B53" s="96"/>
      <c r="C53" s="97"/>
      <c r="D53" s="98" t="s">
        <v>359</v>
      </c>
      <c r="E53" s="99">
        <f>SUM(E54:E58)</f>
        <v>4</v>
      </c>
      <c r="F53" s="99"/>
      <c r="G53" s="100"/>
      <c r="H53" s="98" t="s">
        <v>359</v>
      </c>
      <c r="I53" s="99">
        <f>SUM(I54:I58)</f>
        <v>1</v>
      </c>
      <c r="J53" s="99"/>
    </row>
    <row r="54" spans="1:10" x14ac:dyDescent="0.25">
      <c r="A54" s="5"/>
      <c r="B54" s="93"/>
      <c r="C54" s="94"/>
      <c r="D54" s="50"/>
      <c r="E54" s="80"/>
      <c r="F54" s="80"/>
      <c r="G54" s="65"/>
      <c r="H54" s="49" t="s">
        <v>364</v>
      </c>
      <c r="I54" s="72">
        <v>1</v>
      </c>
      <c r="J54" s="72" t="s">
        <v>376</v>
      </c>
    </row>
    <row r="55" spans="1:10" x14ac:dyDescent="0.25">
      <c r="A55" s="5"/>
      <c r="B55" s="6">
        <v>1314</v>
      </c>
      <c r="C55" s="24">
        <v>84.3</v>
      </c>
      <c r="D55" s="49" t="s">
        <v>360</v>
      </c>
      <c r="E55" s="72">
        <v>1</v>
      </c>
      <c r="F55" s="72" t="s">
        <v>387</v>
      </c>
      <c r="G55" s="65"/>
      <c r="H55" s="50"/>
      <c r="I55" s="80"/>
      <c r="J55" s="80"/>
    </row>
    <row r="56" spans="1:10" x14ac:dyDescent="0.25">
      <c r="A56" s="5"/>
      <c r="B56" s="6">
        <v>1314</v>
      </c>
      <c r="C56" s="24">
        <v>84.3</v>
      </c>
      <c r="D56" s="49" t="s">
        <v>361</v>
      </c>
      <c r="E56" s="72">
        <v>1</v>
      </c>
      <c r="F56" s="72" t="s">
        <v>387</v>
      </c>
      <c r="G56" s="65"/>
      <c r="H56" s="50"/>
      <c r="I56" s="80"/>
      <c r="J56" s="80"/>
    </row>
    <row r="57" spans="1:10" x14ac:dyDescent="0.25">
      <c r="A57" s="5"/>
      <c r="B57" s="6">
        <v>1314</v>
      </c>
      <c r="C57" s="24">
        <v>84.3</v>
      </c>
      <c r="D57" s="49" t="s">
        <v>362</v>
      </c>
      <c r="E57" s="72">
        <v>1</v>
      </c>
      <c r="F57" s="72" t="s">
        <v>387</v>
      </c>
      <c r="G57" s="65"/>
      <c r="H57" s="50"/>
      <c r="I57" s="80"/>
      <c r="J57" s="80"/>
    </row>
    <row r="58" spans="1:10" ht="13" thickBot="1" x14ac:dyDescent="0.3">
      <c r="A58" s="5"/>
      <c r="B58" s="58">
        <v>1314</v>
      </c>
      <c r="C58" s="59">
        <v>84.3</v>
      </c>
      <c r="D58" s="60" t="s">
        <v>363</v>
      </c>
      <c r="E58" s="73">
        <v>1</v>
      </c>
      <c r="F58" s="73" t="s">
        <v>387</v>
      </c>
      <c r="G58" s="66"/>
      <c r="H58" s="128"/>
      <c r="I58" s="129"/>
      <c r="J58" s="129"/>
    </row>
    <row r="59" spans="1:10" x14ac:dyDescent="0.25">
      <c r="G59" s="3"/>
    </row>
    <row r="60" spans="1:10" ht="13" thickBot="1" x14ac:dyDescent="0.3">
      <c r="G60" s="3"/>
    </row>
    <row r="61" spans="1:10" ht="16" thickBot="1" x14ac:dyDescent="0.4">
      <c r="A61" s="34"/>
      <c r="B61" s="35"/>
      <c r="C61" s="35"/>
      <c r="D61" s="48" t="s">
        <v>498</v>
      </c>
      <c r="E61" s="37"/>
      <c r="F61" s="37"/>
      <c r="G61" s="44"/>
      <c r="H61" s="48" t="s">
        <v>498</v>
      </c>
      <c r="I61" s="36"/>
      <c r="J61" s="36"/>
    </row>
    <row r="62" spans="1:10" ht="27" thickBot="1" x14ac:dyDescent="0.4">
      <c r="A62" s="38"/>
      <c r="B62" s="40" t="s">
        <v>1</v>
      </c>
      <c r="C62" s="45" t="s">
        <v>21</v>
      </c>
      <c r="D62" s="39" t="s">
        <v>0</v>
      </c>
      <c r="E62" s="32" t="s">
        <v>20</v>
      </c>
      <c r="F62" s="103" t="s">
        <v>366</v>
      </c>
      <c r="G62" s="44"/>
      <c r="H62" s="43" t="s">
        <v>0</v>
      </c>
      <c r="I62" s="32" t="s">
        <v>20</v>
      </c>
      <c r="J62" s="103" t="s">
        <v>366</v>
      </c>
    </row>
    <row r="63" spans="1:10" ht="15.5" x14ac:dyDescent="0.35">
      <c r="A63" s="101"/>
      <c r="B63" s="54"/>
      <c r="C63" s="55" t="s">
        <v>17</v>
      </c>
      <c r="D63" s="4" t="s">
        <v>13</v>
      </c>
      <c r="E63" s="42">
        <f>SUM(E65,E68,E72)</f>
        <v>7</v>
      </c>
      <c r="F63" s="42"/>
      <c r="G63" s="64"/>
      <c r="H63" s="4" t="s">
        <v>13</v>
      </c>
      <c r="I63" s="42">
        <f>SUM(I65,I68,I72)</f>
        <v>4</v>
      </c>
      <c r="J63" s="42"/>
    </row>
    <row r="64" spans="1:10" x14ac:dyDescent="0.25">
      <c r="A64" s="5"/>
      <c r="B64" s="6"/>
      <c r="C64" s="24"/>
      <c r="D64" s="49"/>
      <c r="E64" s="72"/>
      <c r="F64" s="72"/>
      <c r="G64" s="65"/>
      <c r="H64" s="49"/>
      <c r="I64" s="72"/>
      <c r="J64" s="72"/>
    </row>
    <row r="65" spans="1:10" ht="13" x14ac:dyDescent="0.3">
      <c r="A65" s="5"/>
      <c r="B65" s="96"/>
      <c r="C65" s="97"/>
      <c r="D65" s="98" t="s">
        <v>496</v>
      </c>
      <c r="E65" s="99">
        <f>SUM(E66:E67)</f>
        <v>2</v>
      </c>
      <c r="F65" s="99"/>
      <c r="G65" s="100"/>
      <c r="H65" s="98" t="s">
        <v>496</v>
      </c>
      <c r="I65" s="99">
        <f>SUM(I66:I67)</f>
        <v>1</v>
      </c>
      <c r="J65" s="99"/>
    </row>
    <row r="66" spans="1:10" x14ac:dyDescent="0.25">
      <c r="A66" s="5"/>
      <c r="B66" s="6">
        <v>1314</v>
      </c>
      <c r="C66" s="24">
        <v>86.1</v>
      </c>
      <c r="D66" s="49" t="s">
        <v>476</v>
      </c>
      <c r="E66" s="72">
        <v>1</v>
      </c>
      <c r="F66" s="72" t="s">
        <v>376</v>
      </c>
      <c r="G66" s="65"/>
      <c r="H66" s="49" t="s">
        <v>476</v>
      </c>
      <c r="I66" s="72">
        <v>1</v>
      </c>
      <c r="J66" s="72" t="s">
        <v>376</v>
      </c>
    </row>
    <row r="67" spans="1:10" x14ac:dyDescent="0.25">
      <c r="A67" s="5"/>
      <c r="B67" s="6">
        <v>1314</v>
      </c>
      <c r="C67" s="24">
        <v>86.1</v>
      </c>
      <c r="D67" s="49" t="s">
        <v>499</v>
      </c>
      <c r="E67" s="72">
        <v>1</v>
      </c>
      <c r="F67" s="72" t="s">
        <v>387</v>
      </c>
      <c r="G67" s="65"/>
      <c r="H67" s="50"/>
      <c r="I67" s="80"/>
      <c r="J67" s="80"/>
    </row>
    <row r="68" spans="1:10" ht="13" x14ac:dyDescent="0.3">
      <c r="A68" s="5"/>
      <c r="B68" s="96"/>
      <c r="C68" s="97"/>
      <c r="D68" s="98" t="s">
        <v>497</v>
      </c>
      <c r="E68" s="99">
        <f>SUM(E69:E71)</f>
        <v>3</v>
      </c>
      <c r="F68" s="99"/>
      <c r="G68" s="100"/>
      <c r="H68" s="98" t="s">
        <v>497</v>
      </c>
      <c r="I68" s="99">
        <f>SUM(I69:I71)</f>
        <v>2</v>
      </c>
      <c r="J68" s="99"/>
    </row>
    <row r="69" spans="1:10" x14ac:dyDescent="0.25">
      <c r="A69" s="5"/>
      <c r="B69" s="6">
        <v>1314</v>
      </c>
      <c r="C69" s="24">
        <v>86.1</v>
      </c>
      <c r="D69" s="49" t="s">
        <v>501</v>
      </c>
      <c r="E69" s="72">
        <v>1</v>
      </c>
      <c r="F69" s="72" t="s">
        <v>376</v>
      </c>
      <c r="G69" s="65"/>
      <c r="H69" s="49" t="s">
        <v>478</v>
      </c>
      <c r="I69" s="72">
        <v>1</v>
      </c>
      <c r="J69" s="72" t="s">
        <v>376</v>
      </c>
    </row>
    <row r="70" spans="1:10" x14ac:dyDescent="0.25">
      <c r="A70" s="5"/>
      <c r="B70" s="6">
        <v>1314</v>
      </c>
      <c r="C70" s="24">
        <v>86.1</v>
      </c>
      <c r="D70" s="49" t="s">
        <v>502</v>
      </c>
      <c r="E70" s="72">
        <v>1</v>
      </c>
      <c r="F70" s="72" t="s">
        <v>419</v>
      </c>
      <c r="G70" s="65"/>
      <c r="H70" s="49" t="s">
        <v>479</v>
      </c>
      <c r="I70" s="72">
        <v>1</v>
      </c>
      <c r="J70" s="72" t="s">
        <v>419</v>
      </c>
    </row>
    <row r="71" spans="1:10" x14ac:dyDescent="0.25">
      <c r="A71" s="5"/>
      <c r="B71" s="6">
        <v>1314</v>
      </c>
      <c r="C71" s="24">
        <v>86.1</v>
      </c>
      <c r="D71" s="49" t="s">
        <v>500</v>
      </c>
      <c r="E71" s="72">
        <v>1</v>
      </c>
      <c r="F71" s="72" t="s">
        <v>387</v>
      </c>
      <c r="G71" s="65"/>
      <c r="H71" s="50"/>
      <c r="I71" s="80"/>
      <c r="J71" s="80"/>
    </row>
    <row r="72" spans="1:10" ht="13" x14ac:dyDescent="0.3">
      <c r="A72" s="5"/>
      <c r="B72" s="96"/>
      <c r="C72" s="97"/>
      <c r="D72" s="98" t="s">
        <v>503</v>
      </c>
      <c r="E72" s="99">
        <f>SUM(E73:E75)</f>
        <v>2</v>
      </c>
      <c r="F72" s="99"/>
      <c r="G72" s="100"/>
      <c r="H72" s="98" t="s">
        <v>503</v>
      </c>
      <c r="I72" s="99">
        <f>SUM(I73:I75)</f>
        <v>1</v>
      </c>
      <c r="J72" s="99"/>
    </row>
    <row r="73" spans="1:10" x14ac:dyDescent="0.25">
      <c r="A73" s="5"/>
      <c r="B73" s="6">
        <v>1314</v>
      </c>
      <c r="C73" s="24">
        <v>86.1</v>
      </c>
      <c r="D73" s="50"/>
      <c r="E73" s="80"/>
      <c r="F73" s="80"/>
      <c r="G73" s="65"/>
      <c r="H73" s="49" t="s">
        <v>481</v>
      </c>
      <c r="I73" s="72">
        <v>1</v>
      </c>
      <c r="J73" s="72" t="s">
        <v>376</v>
      </c>
    </row>
    <row r="74" spans="1:10" x14ac:dyDescent="0.25">
      <c r="A74" s="5"/>
      <c r="B74" s="6">
        <v>1314</v>
      </c>
      <c r="C74" s="24">
        <v>86.1</v>
      </c>
      <c r="D74" s="49" t="s">
        <v>504</v>
      </c>
      <c r="E74" s="72">
        <v>1</v>
      </c>
      <c r="F74" s="72" t="s">
        <v>387</v>
      </c>
      <c r="G74" s="65"/>
      <c r="H74" s="50"/>
      <c r="I74" s="80"/>
      <c r="J74" s="80"/>
    </row>
    <row r="75" spans="1:10" ht="13" thickBot="1" x14ac:dyDescent="0.3">
      <c r="A75" s="57"/>
      <c r="B75" s="58">
        <v>1314</v>
      </c>
      <c r="C75" s="59">
        <v>86.1</v>
      </c>
      <c r="D75" s="60" t="s">
        <v>505</v>
      </c>
      <c r="E75" s="73">
        <v>1</v>
      </c>
      <c r="F75" s="73" t="s">
        <v>387</v>
      </c>
      <c r="G75" s="66"/>
      <c r="H75" s="128"/>
      <c r="I75" s="129"/>
      <c r="J75" s="129"/>
    </row>
    <row r="76" spans="1:10" x14ac:dyDescent="0.25">
      <c r="G76" s="3"/>
    </row>
    <row r="77" spans="1:10" x14ac:dyDescent="0.25">
      <c r="G77" s="3"/>
    </row>
    <row r="78" spans="1:10" x14ac:dyDescent="0.25">
      <c r="G78" s="3"/>
    </row>
    <row r="79" spans="1:10" x14ac:dyDescent="0.25">
      <c r="G79" s="3"/>
    </row>
    <row r="80" spans="1:10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  <row r="211" spans="7:7" x14ac:dyDescent="0.25">
      <c r="G211" s="3"/>
    </row>
    <row r="212" spans="7:7" x14ac:dyDescent="0.25">
      <c r="G212" s="3"/>
    </row>
    <row r="213" spans="7:7" x14ac:dyDescent="0.25">
      <c r="G213" s="3"/>
    </row>
    <row r="214" spans="7:7" x14ac:dyDescent="0.25">
      <c r="G214" s="3"/>
    </row>
    <row r="215" spans="7:7" x14ac:dyDescent="0.25">
      <c r="G215" s="3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3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  <row r="234" spans="7:7" x14ac:dyDescent="0.25">
      <c r="G234" s="3"/>
    </row>
    <row r="235" spans="7:7" x14ac:dyDescent="0.25">
      <c r="G235" s="3"/>
    </row>
    <row r="236" spans="7:7" x14ac:dyDescent="0.25">
      <c r="G236" s="3"/>
    </row>
    <row r="237" spans="7:7" x14ac:dyDescent="0.25">
      <c r="G237" s="3"/>
    </row>
    <row r="238" spans="7:7" x14ac:dyDescent="0.25">
      <c r="G238" s="3"/>
    </row>
    <row r="239" spans="7:7" x14ac:dyDescent="0.25">
      <c r="G239" s="3"/>
    </row>
    <row r="240" spans="7:7" x14ac:dyDescent="0.25">
      <c r="G240" s="3"/>
    </row>
    <row r="241" spans="7:7" x14ac:dyDescent="0.25">
      <c r="G241" s="3"/>
    </row>
    <row r="242" spans="7:7" x14ac:dyDescent="0.25">
      <c r="G242" s="3"/>
    </row>
    <row r="243" spans="7:7" x14ac:dyDescent="0.25">
      <c r="G243" s="3"/>
    </row>
    <row r="244" spans="7:7" x14ac:dyDescent="0.25">
      <c r="G244" s="3"/>
    </row>
    <row r="245" spans="7:7" x14ac:dyDescent="0.25">
      <c r="G245" s="3"/>
    </row>
    <row r="246" spans="7:7" x14ac:dyDescent="0.25">
      <c r="G246" s="3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  <row r="269" spans="7:7" x14ac:dyDescent="0.25">
      <c r="G269" s="3"/>
    </row>
    <row r="270" spans="7:7" x14ac:dyDescent="0.25">
      <c r="G270" s="3"/>
    </row>
    <row r="271" spans="7:7" x14ac:dyDescent="0.25">
      <c r="G271" s="3"/>
    </row>
    <row r="272" spans="7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  <row r="288" spans="7:7" x14ac:dyDescent="0.25">
      <c r="G288" s="3"/>
    </row>
    <row r="289" spans="7:7" x14ac:dyDescent="0.25">
      <c r="G289" s="3"/>
    </row>
    <row r="290" spans="7:7" x14ac:dyDescent="0.25">
      <c r="G290" s="3"/>
    </row>
    <row r="291" spans="7:7" x14ac:dyDescent="0.25">
      <c r="G291" s="3"/>
    </row>
    <row r="292" spans="7:7" x14ac:dyDescent="0.25">
      <c r="G292" s="3"/>
    </row>
    <row r="293" spans="7:7" x14ac:dyDescent="0.25">
      <c r="G293" s="3"/>
    </row>
    <row r="294" spans="7:7" x14ac:dyDescent="0.25">
      <c r="G294" s="3"/>
    </row>
    <row r="295" spans="7:7" x14ac:dyDescent="0.25">
      <c r="G295" s="3"/>
    </row>
    <row r="296" spans="7:7" x14ac:dyDescent="0.25">
      <c r="G296" s="3"/>
    </row>
    <row r="297" spans="7:7" x14ac:dyDescent="0.25">
      <c r="G297" s="3"/>
    </row>
    <row r="298" spans="7:7" x14ac:dyDescent="0.25">
      <c r="G298" s="3"/>
    </row>
    <row r="299" spans="7:7" x14ac:dyDescent="0.25">
      <c r="G299" s="3"/>
    </row>
    <row r="300" spans="7:7" x14ac:dyDescent="0.25">
      <c r="G300" s="3"/>
    </row>
    <row r="301" spans="7:7" x14ac:dyDescent="0.25">
      <c r="G301" s="3"/>
    </row>
    <row r="302" spans="7:7" x14ac:dyDescent="0.25">
      <c r="G302" s="3"/>
    </row>
    <row r="303" spans="7:7" x14ac:dyDescent="0.25">
      <c r="G303" s="3"/>
    </row>
    <row r="304" spans="7:7" x14ac:dyDescent="0.25">
      <c r="G304" s="3"/>
    </row>
    <row r="305" spans="7:7" x14ac:dyDescent="0.25">
      <c r="G305" s="3"/>
    </row>
    <row r="306" spans="7:7" x14ac:dyDescent="0.25">
      <c r="G306" s="3"/>
    </row>
    <row r="307" spans="7:7" x14ac:dyDescent="0.25">
      <c r="G307" s="3"/>
    </row>
    <row r="308" spans="7:7" x14ac:dyDescent="0.25">
      <c r="G308" s="3"/>
    </row>
    <row r="309" spans="7:7" x14ac:dyDescent="0.25">
      <c r="G309" s="3"/>
    </row>
    <row r="310" spans="7:7" x14ac:dyDescent="0.25">
      <c r="G310" s="3"/>
    </row>
    <row r="311" spans="7:7" x14ac:dyDescent="0.25">
      <c r="G311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5" spans="7:7" x14ac:dyDescent="0.25">
      <c r="G315" s="3"/>
    </row>
    <row r="316" spans="7:7" x14ac:dyDescent="0.25">
      <c r="G316" s="3"/>
    </row>
    <row r="317" spans="7:7" x14ac:dyDescent="0.25">
      <c r="G317" s="3"/>
    </row>
    <row r="318" spans="7:7" x14ac:dyDescent="0.25">
      <c r="G318" s="3"/>
    </row>
    <row r="319" spans="7:7" x14ac:dyDescent="0.25">
      <c r="G319" s="3"/>
    </row>
    <row r="320" spans="7:7" x14ac:dyDescent="0.25">
      <c r="G320" s="3"/>
    </row>
    <row r="321" spans="7:7" x14ac:dyDescent="0.25">
      <c r="G321" s="3"/>
    </row>
    <row r="322" spans="7:7" x14ac:dyDescent="0.25">
      <c r="G322" s="3"/>
    </row>
    <row r="323" spans="7:7" x14ac:dyDescent="0.25">
      <c r="G323" s="3"/>
    </row>
    <row r="324" spans="7:7" x14ac:dyDescent="0.25">
      <c r="G324" s="3"/>
    </row>
    <row r="325" spans="7:7" x14ac:dyDescent="0.25">
      <c r="G325" s="3"/>
    </row>
    <row r="326" spans="7:7" x14ac:dyDescent="0.25">
      <c r="G326" s="3"/>
    </row>
    <row r="327" spans="7:7" x14ac:dyDescent="0.25">
      <c r="G327" s="3"/>
    </row>
    <row r="328" spans="7:7" x14ac:dyDescent="0.25">
      <c r="G328" s="3"/>
    </row>
    <row r="329" spans="7:7" x14ac:dyDescent="0.25">
      <c r="G329" s="3"/>
    </row>
    <row r="330" spans="7:7" x14ac:dyDescent="0.25">
      <c r="G330" s="3"/>
    </row>
    <row r="331" spans="7:7" x14ac:dyDescent="0.25">
      <c r="G331" s="3"/>
    </row>
    <row r="332" spans="7:7" x14ac:dyDescent="0.25">
      <c r="G332" s="3"/>
    </row>
    <row r="333" spans="7:7" x14ac:dyDescent="0.25">
      <c r="G333" s="3"/>
    </row>
    <row r="334" spans="7:7" x14ac:dyDescent="0.25">
      <c r="G334" s="3"/>
    </row>
    <row r="335" spans="7:7" x14ac:dyDescent="0.25">
      <c r="G335" s="3"/>
    </row>
    <row r="336" spans="7:7" x14ac:dyDescent="0.25">
      <c r="G336" s="3"/>
    </row>
    <row r="337" spans="7:7" x14ac:dyDescent="0.25">
      <c r="G337" s="3"/>
    </row>
    <row r="338" spans="7:7" x14ac:dyDescent="0.25">
      <c r="G338" s="3"/>
    </row>
    <row r="339" spans="7:7" x14ac:dyDescent="0.25">
      <c r="G339" s="3"/>
    </row>
    <row r="340" spans="7:7" x14ac:dyDescent="0.25">
      <c r="G340" s="3"/>
    </row>
    <row r="341" spans="7:7" x14ac:dyDescent="0.25">
      <c r="G341" s="3"/>
    </row>
    <row r="342" spans="7:7" x14ac:dyDescent="0.25">
      <c r="G342" s="3"/>
    </row>
    <row r="343" spans="7:7" x14ac:dyDescent="0.25">
      <c r="G343" s="3"/>
    </row>
    <row r="344" spans="7:7" x14ac:dyDescent="0.25">
      <c r="G344" s="3"/>
    </row>
    <row r="345" spans="7:7" x14ac:dyDescent="0.25">
      <c r="G345" s="3"/>
    </row>
    <row r="346" spans="7:7" x14ac:dyDescent="0.25">
      <c r="G346" s="3"/>
    </row>
    <row r="347" spans="7:7" x14ac:dyDescent="0.25">
      <c r="G347" s="3"/>
    </row>
    <row r="348" spans="7:7" x14ac:dyDescent="0.25">
      <c r="G348" s="3"/>
    </row>
    <row r="349" spans="7:7" x14ac:dyDescent="0.25">
      <c r="G349" s="3"/>
    </row>
    <row r="350" spans="7:7" x14ac:dyDescent="0.25">
      <c r="G350" s="3"/>
    </row>
    <row r="351" spans="7:7" x14ac:dyDescent="0.25">
      <c r="G351" s="3"/>
    </row>
    <row r="352" spans="7:7" x14ac:dyDescent="0.25">
      <c r="G352" s="3"/>
    </row>
    <row r="353" spans="7:7" x14ac:dyDescent="0.25">
      <c r="G353" s="3"/>
    </row>
    <row r="354" spans="7:7" x14ac:dyDescent="0.25">
      <c r="G354" s="3"/>
    </row>
    <row r="355" spans="7:7" x14ac:dyDescent="0.25">
      <c r="G355" s="3"/>
    </row>
    <row r="356" spans="7:7" x14ac:dyDescent="0.25">
      <c r="G356" s="3"/>
    </row>
    <row r="357" spans="7:7" x14ac:dyDescent="0.25">
      <c r="G357" s="3"/>
    </row>
    <row r="358" spans="7:7" x14ac:dyDescent="0.25">
      <c r="G358" s="3"/>
    </row>
    <row r="359" spans="7:7" x14ac:dyDescent="0.25">
      <c r="G359" s="3"/>
    </row>
    <row r="360" spans="7:7" x14ac:dyDescent="0.25">
      <c r="G360" s="3"/>
    </row>
    <row r="361" spans="7:7" x14ac:dyDescent="0.25">
      <c r="G361" s="3"/>
    </row>
    <row r="362" spans="7:7" x14ac:dyDescent="0.25">
      <c r="G362" s="3"/>
    </row>
    <row r="363" spans="7:7" x14ac:dyDescent="0.25">
      <c r="G363" s="3"/>
    </row>
    <row r="364" spans="7:7" x14ac:dyDescent="0.25">
      <c r="G364" s="3"/>
    </row>
    <row r="365" spans="7:7" x14ac:dyDescent="0.25">
      <c r="G365" s="3"/>
    </row>
    <row r="366" spans="7:7" x14ac:dyDescent="0.25">
      <c r="G366" s="3"/>
    </row>
    <row r="367" spans="7:7" x14ac:dyDescent="0.25">
      <c r="G367" s="3"/>
    </row>
    <row r="368" spans="7:7" x14ac:dyDescent="0.25">
      <c r="G368" s="3"/>
    </row>
    <row r="369" spans="7:7" x14ac:dyDescent="0.25">
      <c r="G369" s="3"/>
    </row>
    <row r="370" spans="7:7" x14ac:dyDescent="0.25">
      <c r="G370" s="3"/>
    </row>
    <row r="371" spans="7:7" x14ac:dyDescent="0.25">
      <c r="G371" s="3"/>
    </row>
    <row r="372" spans="7:7" x14ac:dyDescent="0.25">
      <c r="G372" s="3"/>
    </row>
    <row r="373" spans="7:7" x14ac:dyDescent="0.25">
      <c r="G373" s="3"/>
    </row>
    <row r="374" spans="7:7" x14ac:dyDescent="0.25">
      <c r="G374" s="3"/>
    </row>
    <row r="375" spans="7:7" x14ac:dyDescent="0.25">
      <c r="G375" s="3"/>
    </row>
    <row r="376" spans="7:7" x14ac:dyDescent="0.25">
      <c r="G376" s="3"/>
    </row>
    <row r="377" spans="7:7" x14ac:dyDescent="0.25">
      <c r="G377" s="3"/>
    </row>
    <row r="378" spans="7:7" x14ac:dyDescent="0.25">
      <c r="G378" s="3"/>
    </row>
    <row r="379" spans="7:7" x14ac:dyDescent="0.25">
      <c r="G379" s="3"/>
    </row>
    <row r="380" spans="7:7" x14ac:dyDescent="0.25">
      <c r="G380" s="3"/>
    </row>
    <row r="381" spans="7:7" x14ac:dyDescent="0.25">
      <c r="G381" s="3"/>
    </row>
    <row r="382" spans="7:7" x14ac:dyDescent="0.25">
      <c r="G382" s="3"/>
    </row>
    <row r="383" spans="7:7" x14ac:dyDescent="0.25">
      <c r="G383" s="3"/>
    </row>
    <row r="384" spans="7:7" x14ac:dyDescent="0.25">
      <c r="G384" s="3"/>
    </row>
    <row r="385" spans="7:7" x14ac:dyDescent="0.25">
      <c r="G385" s="3"/>
    </row>
    <row r="386" spans="7:7" x14ac:dyDescent="0.25">
      <c r="G386" s="3"/>
    </row>
    <row r="387" spans="7:7" x14ac:dyDescent="0.25">
      <c r="G387" s="3"/>
    </row>
    <row r="388" spans="7:7" x14ac:dyDescent="0.25">
      <c r="G388" s="3"/>
    </row>
    <row r="389" spans="7:7" x14ac:dyDescent="0.25">
      <c r="G389" s="3"/>
    </row>
    <row r="390" spans="7:7" x14ac:dyDescent="0.25">
      <c r="G390" s="3"/>
    </row>
    <row r="391" spans="7:7" x14ac:dyDescent="0.25">
      <c r="G391" s="3"/>
    </row>
    <row r="392" spans="7:7" x14ac:dyDescent="0.25">
      <c r="G392" s="3"/>
    </row>
    <row r="393" spans="7:7" x14ac:dyDescent="0.25">
      <c r="G393" s="3"/>
    </row>
    <row r="394" spans="7:7" x14ac:dyDescent="0.25">
      <c r="G394" s="3"/>
    </row>
    <row r="395" spans="7:7" x14ac:dyDescent="0.25">
      <c r="G395" s="3"/>
    </row>
    <row r="396" spans="7:7" x14ac:dyDescent="0.25">
      <c r="G396" s="3"/>
    </row>
    <row r="397" spans="7:7" x14ac:dyDescent="0.25">
      <c r="G397" s="3"/>
    </row>
    <row r="398" spans="7:7" x14ac:dyDescent="0.25">
      <c r="G398" s="3"/>
    </row>
    <row r="399" spans="7:7" x14ac:dyDescent="0.25">
      <c r="G399" s="3"/>
    </row>
    <row r="400" spans="7:7" x14ac:dyDescent="0.25">
      <c r="G400" s="3"/>
    </row>
    <row r="401" spans="7:7" x14ac:dyDescent="0.25">
      <c r="G401" s="3"/>
    </row>
    <row r="402" spans="7:7" x14ac:dyDescent="0.25">
      <c r="G402" s="3"/>
    </row>
    <row r="403" spans="7:7" x14ac:dyDescent="0.25">
      <c r="G403" s="3"/>
    </row>
    <row r="404" spans="7:7" x14ac:dyDescent="0.25">
      <c r="G404" s="3"/>
    </row>
    <row r="405" spans="7:7" x14ac:dyDescent="0.25">
      <c r="G405" s="3"/>
    </row>
    <row r="406" spans="7:7" x14ac:dyDescent="0.25">
      <c r="G406" s="3"/>
    </row>
    <row r="407" spans="7:7" x14ac:dyDescent="0.25">
      <c r="G407" s="3"/>
    </row>
    <row r="408" spans="7:7" x14ac:dyDescent="0.25">
      <c r="G408" s="3"/>
    </row>
    <row r="409" spans="7:7" x14ac:dyDescent="0.25">
      <c r="G409" s="3"/>
    </row>
    <row r="410" spans="7:7" x14ac:dyDescent="0.25">
      <c r="G410" s="3"/>
    </row>
    <row r="411" spans="7:7" x14ac:dyDescent="0.25">
      <c r="G411" s="3"/>
    </row>
    <row r="412" spans="7:7" x14ac:dyDescent="0.25">
      <c r="G412" s="3"/>
    </row>
    <row r="413" spans="7:7" x14ac:dyDescent="0.25">
      <c r="G413" s="3"/>
    </row>
    <row r="414" spans="7:7" x14ac:dyDescent="0.25">
      <c r="G414" s="3"/>
    </row>
    <row r="415" spans="7:7" x14ac:dyDescent="0.25">
      <c r="G415" s="3"/>
    </row>
    <row r="416" spans="7:7" x14ac:dyDescent="0.25">
      <c r="G416" s="3"/>
    </row>
    <row r="417" spans="7:7" x14ac:dyDescent="0.25">
      <c r="G417" s="3"/>
    </row>
    <row r="418" spans="7:7" x14ac:dyDescent="0.25">
      <c r="G418" s="3"/>
    </row>
    <row r="419" spans="7:7" x14ac:dyDescent="0.25">
      <c r="G419" s="3"/>
    </row>
    <row r="420" spans="7:7" x14ac:dyDescent="0.25">
      <c r="G420" s="3"/>
    </row>
    <row r="421" spans="7:7" x14ac:dyDescent="0.25">
      <c r="G421" s="3"/>
    </row>
    <row r="422" spans="7:7" x14ac:dyDescent="0.25">
      <c r="G422" s="3"/>
    </row>
    <row r="423" spans="7:7" x14ac:dyDescent="0.25">
      <c r="G423" s="3"/>
    </row>
    <row r="424" spans="7:7" x14ac:dyDescent="0.25">
      <c r="G424" s="3"/>
    </row>
    <row r="425" spans="7:7" x14ac:dyDescent="0.25">
      <c r="G425" s="3"/>
    </row>
    <row r="426" spans="7:7" x14ac:dyDescent="0.25">
      <c r="G426" s="3"/>
    </row>
    <row r="427" spans="7:7" x14ac:dyDescent="0.25">
      <c r="G427" s="3"/>
    </row>
    <row r="428" spans="7:7" x14ac:dyDescent="0.25">
      <c r="G428" s="3"/>
    </row>
    <row r="429" spans="7:7" x14ac:dyDescent="0.25">
      <c r="G429" s="3"/>
    </row>
    <row r="430" spans="7:7" x14ac:dyDescent="0.25">
      <c r="G430" s="3"/>
    </row>
    <row r="431" spans="7:7" x14ac:dyDescent="0.25">
      <c r="G431" s="3"/>
    </row>
    <row r="432" spans="7:7" x14ac:dyDescent="0.25">
      <c r="G432" s="3"/>
    </row>
    <row r="433" spans="7:7" x14ac:dyDescent="0.25">
      <c r="G433" s="3"/>
    </row>
    <row r="434" spans="7:7" x14ac:dyDescent="0.25">
      <c r="G434" s="3"/>
    </row>
    <row r="435" spans="7:7" x14ac:dyDescent="0.25">
      <c r="G435" s="3"/>
    </row>
    <row r="436" spans="7:7" x14ac:dyDescent="0.25">
      <c r="G436" s="3"/>
    </row>
    <row r="437" spans="7:7" x14ac:dyDescent="0.25">
      <c r="G437" s="3"/>
    </row>
    <row r="438" spans="7:7" x14ac:dyDescent="0.25">
      <c r="G438" s="3"/>
    </row>
    <row r="439" spans="7:7" x14ac:dyDescent="0.25">
      <c r="G439" s="3"/>
    </row>
    <row r="440" spans="7:7" x14ac:dyDescent="0.25">
      <c r="G440" s="3"/>
    </row>
    <row r="441" spans="7:7" x14ac:dyDescent="0.25">
      <c r="G441" s="3"/>
    </row>
    <row r="442" spans="7:7" x14ac:dyDescent="0.25">
      <c r="G442" s="3"/>
    </row>
    <row r="443" spans="7:7" x14ac:dyDescent="0.25">
      <c r="G443" s="3"/>
    </row>
    <row r="444" spans="7:7" x14ac:dyDescent="0.25">
      <c r="G444" s="3"/>
    </row>
    <row r="445" spans="7:7" x14ac:dyDescent="0.25">
      <c r="G445" s="3"/>
    </row>
    <row r="446" spans="7:7" x14ac:dyDescent="0.25">
      <c r="G446" s="3"/>
    </row>
    <row r="447" spans="7:7" x14ac:dyDescent="0.25">
      <c r="G447" s="3"/>
    </row>
    <row r="448" spans="7:7" x14ac:dyDescent="0.25">
      <c r="G448" s="3"/>
    </row>
    <row r="449" spans="7:7" x14ac:dyDescent="0.25">
      <c r="G449" s="3"/>
    </row>
    <row r="450" spans="7:7" x14ac:dyDescent="0.25">
      <c r="G450" s="3"/>
    </row>
    <row r="451" spans="7:7" x14ac:dyDescent="0.25">
      <c r="G451" s="3"/>
    </row>
    <row r="452" spans="7:7" x14ac:dyDescent="0.25">
      <c r="G452" s="3"/>
    </row>
    <row r="453" spans="7:7" x14ac:dyDescent="0.25">
      <c r="G453" s="3"/>
    </row>
    <row r="454" spans="7:7" x14ac:dyDescent="0.25">
      <c r="G454" s="3"/>
    </row>
    <row r="455" spans="7:7" x14ac:dyDescent="0.25">
      <c r="G455" s="3"/>
    </row>
    <row r="456" spans="7:7" x14ac:dyDescent="0.25">
      <c r="G456" s="3"/>
    </row>
    <row r="457" spans="7:7" x14ac:dyDescent="0.25">
      <c r="G457" s="3"/>
    </row>
    <row r="458" spans="7:7" x14ac:dyDescent="0.25">
      <c r="G458" s="3"/>
    </row>
    <row r="459" spans="7:7" x14ac:dyDescent="0.25">
      <c r="G459" s="3"/>
    </row>
    <row r="460" spans="7:7" x14ac:dyDescent="0.25">
      <c r="G460" s="3"/>
    </row>
    <row r="461" spans="7:7" x14ac:dyDescent="0.25">
      <c r="G461" s="3"/>
    </row>
    <row r="462" spans="7:7" x14ac:dyDescent="0.25">
      <c r="G462" s="3"/>
    </row>
    <row r="463" spans="7:7" x14ac:dyDescent="0.25">
      <c r="G463" s="3"/>
    </row>
    <row r="464" spans="7:7" x14ac:dyDescent="0.25">
      <c r="G464" s="3"/>
    </row>
    <row r="465" spans="7:7" x14ac:dyDescent="0.25">
      <c r="G465" s="3"/>
    </row>
    <row r="466" spans="7:7" x14ac:dyDescent="0.25">
      <c r="G466" s="3"/>
    </row>
    <row r="467" spans="7:7" x14ac:dyDescent="0.25">
      <c r="G467" s="3"/>
    </row>
    <row r="468" spans="7:7" x14ac:dyDescent="0.25">
      <c r="G468" s="3"/>
    </row>
    <row r="469" spans="7:7" x14ac:dyDescent="0.25">
      <c r="G469" s="3"/>
    </row>
    <row r="470" spans="7:7" x14ac:dyDescent="0.25">
      <c r="G470" s="3"/>
    </row>
    <row r="471" spans="7:7" x14ac:dyDescent="0.25">
      <c r="G471" s="3"/>
    </row>
    <row r="472" spans="7:7" x14ac:dyDescent="0.25">
      <c r="G472" s="3"/>
    </row>
    <row r="473" spans="7:7" x14ac:dyDescent="0.25">
      <c r="G473" s="3"/>
    </row>
    <row r="474" spans="7:7" x14ac:dyDescent="0.25">
      <c r="G474" s="3"/>
    </row>
    <row r="475" spans="7:7" x14ac:dyDescent="0.25">
      <c r="G475" s="3"/>
    </row>
    <row r="476" spans="7:7" x14ac:dyDescent="0.25">
      <c r="G476" s="3"/>
    </row>
    <row r="477" spans="7:7" x14ac:dyDescent="0.25">
      <c r="G477" s="3"/>
    </row>
    <row r="478" spans="7:7" x14ac:dyDescent="0.25">
      <c r="G478" s="3"/>
    </row>
    <row r="479" spans="7:7" x14ac:dyDescent="0.25">
      <c r="G479" s="3"/>
    </row>
    <row r="480" spans="7:7" x14ac:dyDescent="0.25">
      <c r="G480" s="3"/>
    </row>
    <row r="481" spans="7:7" x14ac:dyDescent="0.25">
      <c r="G481" s="3"/>
    </row>
    <row r="482" spans="7:7" x14ac:dyDescent="0.25">
      <c r="G482" s="3"/>
    </row>
    <row r="483" spans="7:7" x14ac:dyDescent="0.25">
      <c r="G483" s="3"/>
    </row>
    <row r="484" spans="7:7" x14ac:dyDescent="0.25">
      <c r="G484" s="3"/>
    </row>
    <row r="485" spans="7:7" x14ac:dyDescent="0.25">
      <c r="G485" s="3"/>
    </row>
    <row r="486" spans="7:7" x14ac:dyDescent="0.25">
      <c r="G486" s="3"/>
    </row>
    <row r="487" spans="7:7" x14ac:dyDescent="0.25">
      <c r="G487" s="3"/>
    </row>
    <row r="488" spans="7:7" x14ac:dyDescent="0.25">
      <c r="G488" s="3"/>
    </row>
    <row r="489" spans="7:7" x14ac:dyDescent="0.25">
      <c r="G489" s="3"/>
    </row>
    <row r="490" spans="7:7" x14ac:dyDescent="0.25">
      <c r="G490" s="3"/>
    </row>
    <row r="491" spans="7:7" x14ac:dyDescent="0.25">
      <c r="G491" s="3"/>
    </row>
    <row r="492" spans="7:7" x14ac:dyDescent="0.25">
      <c r="G492" s="3"/>
    </row>
    <row r="493" spans="7:7" x14ac:dyDescent="0.25">
      <c r="G493" s="3"/>
    </row>
    <row r="494" spans="7:7" x14ac:dyDescent="0.25">
      <c r="G494" s="3"/>
    </row>
    <row r="495" spans="7:7" x14ac:dyDescent="0.25">
      <c r="G495" s="3"/>
    </row>
    <row r="496" spans="7:7" x14ac:dyDescent="0.25">
      <c r="G496" s="3"/>
    </row>
    <row r="497" spans="7:7" x14ac:dyDescent="0.25">
      <c r="G497" s="3"/>
    </row>
    <row r="498" spans="7:7" x14ac:dyDescent="0.25">
      <c r="G498" s="3"/>
    </row>
    <row r="499" spans="7:7" x14ac:dyDescent="0.25">
      <c r="G499" s="3"/>
    </row>
    <row r="500" spans="7:7" x14ac:dyDescent="0.25">
      <c r="G500" s="3"/>
    </row>
    <row r="501" spans="7:7" x14ac:dyDescent="0.25">
      <c r="G501" s="3"/>
    </row>
    <row r="502" spans="7:7" x14ac:dyDescent="0.25">
      <c r="G502" s="3"/>
    </row>
    <row r="503" spans="7:7" x14ac:dyDescent="0.25">
      <c r="G503" s="3"/>
    </row>
    <row r="504" spans="7:7" x14ac:dyDescent="0.25">
      <c r="G504" s="3"/>
    </row>
    <row r="505" spans="7:7" x14ac:dyDescent="0.25">
      <c r="G505" s="3"/>
    </row>
    <row r="506" spans="7:7" x14ac:dyDescent="0.25">
      <c r="G506" s="3"/>
    </row>
    <row r="507" spans="7:7" x14ac:dyDescent="0.25">
      <c r="G507" s="3"/>
    </row>
    <row r="508" spans="7:7" x14ac:dyDescent="0.25">
      <c r="G508" s="3"/>
    </row>
    <row r="509" spans="7:7" x14ac:dyDescent="0.25">
      <c r="G509" s="3"/>
    </row>
    <row r="510" spans="7:7" x14ac:dyDescent="0.25">
      <c r="G510" s="3"/>
    </row>
    <row r="511" spans="7:7" x14ac:dyDescent="0.25">
      <c r="G511" s="3"/>
    </row>
    <row r="512" spans="7:7" x14ac:dyDescent="0.25">
      <c r="G512" s="3"/>
    </row>
    <row r="513" spans="7:7" x14ac:dyDescent="0.25">
      <c r="G513" s="3"/>
    </row>
    <row r="514" spans="7:7" x14ac:dyDescent="0.25">
      <c r="G514" s="3"/>
    </row>
    <row r="515" spans="7:7" x14ac:dyDescent="0.25">
      <c r="G515" s="3"/>
    </row>
    <row r="516" spans="7:7" x14ac:dyDescent="0.25">
      <c r="G516" s="3"/>
    </row>
    <row r="517" spans="7:7" x14ac:dyDescent="0.25">
      <c r="G517" s="3"/>
    </row>
    <row r="518" spans="7:7" x14ac:dyDescent="0.25">
      <c r="G518" s="3"/>
    </row>
    <row r="519" spans="7:7" x14ac:dyDescent="0.25">
      <c r="G519" s="3"/>
    </row>
    <row r="520" spans="7:7" x14ac:dyDescent="0.25">
      <c r="G520" s="3"/>
    </row>
    <row r="521" spans="7:7" x14ac:dyDescent="0.25">
      <c r="G521" s="3"/>
    </row>
    <row r="522" spans="7:7" x14ac:dyDescent="0.25">
      <c r="G522" s="3"/>
    </row>
    <row r="523" spans="7:7" x14ac:dyDescent="0.25">
      <c r="G523" s="3"/>
    </row>
    <row r="524" spans="7:7" x14ac:dyDescent="0.25">
      <c r="G524" s="3"/>
    </row>
    <row r="525" spans="7:7" x14ac:dyDescent="0.25">
      <c r="G525" s="3"/>
    </row>
    <row r="526" spans="7:7" x14ac:dyDescent="0.25">
      <c r="G526" s="3"/>
    </row>
    <row r="527" spans="7:7" x14ac:dyDescent="0.25">
      <c r="G527" s="3"/>
    </row>
    <row r="528" spans="7:7" x14ac:dyDescent="0.25">
      <c r="G528" s="3"/>
    </row>
    <row r="529" spans="7:7" x14ac:dyDescent="0.25">
      <c r="G529" s="3"/>
    </row>
    <row r="530" spans="7:7" x14ac:dyDescent="0.25">
      <c r="G530" s="3"/>
    </row>
    <row r="531" spans="7:7" x14ac:dyDescent="0.25">
      <c r="G531" s="3"/>
    </row>
    <row r="532" spans="7:7" x14ac:dyDescent="0.25">
      <c r="G532" s="3"/>
    </row>
    <row r="533" spans="7:7" x14ac:dyDescent="0.25">
      <c r="G533" s="3"/>
    </row>
    <row r="534" spans="7:7" x14ac:dyDescent="0.25">
      <c r="G534" s="3"/>
    </row>
    <row r="535" spans="7:7" x14ac:dyDescent="0.25">
      <c r="G535" s="3"/>
    </row>
    <row r="536" spans="7:7" x14ac:dyDescent="0.25">
      <c r="G536" s="3"/>
    </row>
    <row r="537" spans="7:7" x14ac:dyDescent="0.25">
      <c r="G537" s="3"/>
    </row>
    <row r="538" spans="7:7" x14ac:dyDescent="0.25">
      <c r="G538" s="3"/>
    </row>
    <row r="539" spans="7:7" x14ac:dyDescent="0.25">
      <c r="G539" s="3"/>
    </row>
    <row r="540" spans="7:7" x14ac:dyDescent="0.25">
      <c r="G540" s="3"/>
    </row>
    <row r="541" spans="7:7" x14ac:dyDescent="0.25">
      <c r="G541" s="3"/>
    </row>
    <row r="542" spans="7:7" x14ac:dyDescent="0.25">
      <c r="G542" s="3"/>
    </row>
    <row r="543" spans="7:7" x14ac:dyDescent="0.25">
      <c r="G543" s="3"/>
    </row>
    <row r="544" spans="7:7" x14ac:dyDescent="0.25">
      <c r="G544" s="3"/>
    </row>
    <row r="545" spans="7:7" x14ac:dyDescent="0.25">
      <c r="G545" s="3"/>
    </row>
    <row r="546" spans="7:7" x14ac:dyDescent="0.25">
      <c r="G546" s="3"/>
    </row>
    <row r="547" spans="7:7" x14ac:dyDescent="0.25">
      <c r="G547" s="3"/>
    </row>
    <row r="548" spans="7:7" x14ac:dyDescent="0.25">
      <c r="G548" s="3"/>
    </row>
    <row r="549" spans="7:7" x14ac:dyDescent="0.25">
      <c r="G549" s="3"/>
    </row>
    <row r="550" spans="7:7" x14ac:dyDescent="0.25">
      <c r="G550" s="3"/>
    </row>
    <row r="551" spans="7:7" x14ac:dyDescent="0.25">
      <c r="G551" s="3"/>
    </row>
    <row r="552" spans="7:7" x14ac:dyDescent="0.25">
      <c r="G552" s="3"/>
    </row>
    <row r="553" spans="7:7" x14ac:dyDescent="0.25">
      <c r="G553" s="3"/>
    </row>
    <row r="554" spans="7:7" x14ac:dyDescent="0.25">
      <c r="G554" s="3"/>
    </row>
    <row r="555" spans="7:7" x14ac:dyDescent="0.25">
      <c r="G555" s="3"/>
    </row>
    <row r="556" spans="7:7" x14ac:dyDescent="0.25">
      <c r="G556" s="3"/>
    </row>
    <row r="557" spans="7:7" x14ac:dyDescent="0.25">
      <c r="G557" s="3"/>
    </row>
    <row r="558" spans="7:7" x14ac:dyDescent="0.25">
      <c r="G558" s="3"/>
    </row>
    <row r="559" spans="7:7" x14ac:dyDescent="0.25">
      <c r="G559" s="3"/>
    </row>
    <row r="560" spans="7:7" x14ac:dyDescent="0.25">
      <c r="G560" s="3"/>
    </row>
    <row r="561" spans="7:7" x14ac:dyDescent="0.25">
      <c r="G561" s="3"/>
    </row>
    <row r="562" spans="7:7" x14ac:dyDescent="0.25">
      <c r="G562" s="3"/>
    </row>
    <row r="563" spans="7:7" x14ac:dyDescent="0.25">
      <c r="G563" s="3"/>
    </row>
    <row r="564" spans="7:7" x14ac:dyDescent="0.25">
      <c r="G564" s="3"/>
    </row>
    <row r="565" spans="7:7" x14ac:dyDescent="0.25">
      <c r="G565" s="3"/>
    </row>
    <row r="566" spans="7:7" x14ac:dyDescent="0.25">
      <c r="G566" s="3"/>
    </row>
    <row r="567" spans="7:7" x14ac:dyDescent="0.25">
      <c r="G567" s="3"/>
    </row>
    <row r="568" spans="7:7" x14ac:dyDescent="0.25">
      <c r="G568" s="3"/>
    </row>
    <row r="569" spans="7:7" x14ac:dyDescent="0.25">
      <c r="G569" s="3"/>
    </row>
    <row r="570" spans="7:7" x14ac:dyDescent="0.25">
      <c r="G570" s="3"/>
    </row>
    <row r="571" spans="7:7" x14ac:dyDescent="0.25">
      <c r="G571" s="3"/>
    </row>
    <row r="572" spans="7:7" x14ac:dyDescent="0.25">
      <c r="G572" s="3"/>
    </row>
    <row r="573" spans="7:7" x14ac:dyDescent="0.25">
      <c r="G573" s="3"/>
    </row>
    <row r="574" spans="7:7" x14ac:dyDescent="0.25">
      <c r="G574" s="3"/>
    </row>
    <row r="575" spans="7:7" x14ac:dyDescent="0.25">
      <c r="G575" s="3"/>
    </row>
    <row r="576" spans="7:7" x14ac:dyDescent="0.25">
      <c r="G576" s="3"/>
    </row>
    <row r="577" spans="7:7" x14ac:dyDescent="0.25">
      <c r="G577" s="3"/>
    </row>
    <row r="578" spans="7:7" x14ac:dyDescent="0.25">
      <c r="G578" s="3"/>
    </row>
    <row r="579" spans="7:7" x14ac:dyDescent="0.25">
      <c r="G579" s="3"/>
    </row>
    <row r="580" spans="7:7" x14ac:dyDescent="0.25">
      <c r="G580" s="3"/>
    </row>
    <row r="581" spans="7:7" x14ac:dyDescent="0.25">
      <c r="G581" s="3"/>
    </row>
    <row r="582" spans="7:7" x14ac:dyDescent="0.25">
      <c r="G582" s="3"/>
    </row>
    <row r="583" spans="7:7" x14ac:dyDescent="0.25">
      <c r="G583" s="3"/>
    </row>
    <row r="584" spans="7:7" x14ac:dyDescent="0.25">
      <c r="G584" s="3"/>
    </row>
    <row r="585" spans="7:7" x14ac:dyDescent="0.25">
      <c r="G585" s="3"/>
    </row>
    <row r="586" spans="7:7" x14ac:dyDescent="0.25">
      <c r="G586" s="3"/>
    </row>
    <row r="587" spans="7:7" x14ac:dyDescent="0.25">
      <c r="G587" s="3"/>
    </row>
    <row r="588" spans="7:7" x14ac:dyDescent="0.25">
      <c r="G588" s="3"/>
    </row>
    <row r="589" spans="7:7" x14ac:dyDescent="0.25">
      <c r="G589" s="3"/>
    </row>
    <row r="590" spans="7:7" x14ac:dyDescent="0.25">
      <c r="G590" s="3"/>
    </row>
    <row r="591" spans="7:7" x14ac:dyDescent="0.25">
      <c r="G591" s="3"/>
    </row>
    <row r="592" spans="7:7" x14ac:dyDescent="0.25">
      <c r="G592" s="3"/>
    </row>
    <row r="593" spans="7:7" x14ac:dyDescent="0.25">
      <c r="G593" s="3"/>
    </row>
    <row r="594" spans="7:7" x14ac:dyDescent="0.25">
      <c r="G594" s="3"/>
    </row>
    <row r="595" spans="7:7" x14ac:dyDescent="0.25">
      <c r="G595" s="3"/>
    </row>
    <row r="596" spans="7:7" x14ac:dyDescent="0.25">
      <c r="G596" s="3"/>
    </row>
    <row r="597" spans="7:7" x14ac:dyDescent="0.25">
      <c r="G597" s="3"/>
    </row>
    <row r="598" spans="7:7" x14ac:dyDescent="0.25">
      <c r="G598" s="3"/>
    </row>
    <row r="599" spans="7:7" x14ac:dyDescent="0.25">
      <c r="G599" s="3"/>
    </row>
    <row r="600" spans="7:7" x14ac:dyDescent="0.25">
      <c r="G600" s="3"/>
    </row>
    <row r="601" spans="7:7" x14ac:dyDescent="0.25">
      <c r="G601" s="3"/>
    </row>
    <row r="602" spans="7:7" x14ac:dyDescent="0.25">
      <c r="G602" s="3"/>
    </row>
    <row r="603" spans="7:7" x14ac:dyDescent="0.25">
      <c r="G603" s="3"/>
    </row>
    <row r="604" spans="7:7" x14ac:dyDescent="0.25">
      <c r="G604" s="3"/>
    </row>
    <row r="605" spans="7:7" x14ac:dyDescent="0.25">
      <c r="G605" s="3"/>
    </row>
    <row r="606" spans="7:7" x14ac:dyDescent="0.25">
      <c r="G606" s="3"/>
    </row>
    <row r="607" spans="7:7" x14ac:dyDescent="0.25">
      <c r="G607" s="3"/>
    </row>
    <row r="608" spans="7:7" x14ac:dyDescent="0.25">
      <c r="G608" s="3"/>
    </row>
    <row r="609" spans="7:7" x14ac:dyDescent="0.25">
      <c r="G609" s="3"/>
    </row>
    <row r="610" spans="7:7" x14ac:dyDescent="0.25">
      <c r="G610" s="3"/>
    </row>
    <row r="611" spans="7:7" x14ac:dyDescent="0.25">
      <c r="G611" s="3"/>
    </row>
    <row r="612" spans="7:7" x14ac:dyDescent="0.25">
      <c r="G612" s="3"/>
    </row>
    <row r="613" spans="7:7" x14ac:dyDescent="0.25">
      <c r="G613" s="3"/>
    </row>
    <row r="614" spans="7:7" x14ac:dyDescent="0.25">
      <c r="G614" s="3"/>
    </row>
    <row r="615" spans="7:7" x14ac:dyDescent="0.25">
      <c r="G615" s="3"/>
    </row>
    <row r="616" spans="7:7" x14ac:dyDescent="0.25">
      <c r="G616" s="3"/>
    </row>
    <row r="617" spans="7:7" x14ac:dyDescent="0.25">
      <c r="G617" s="3"/>
    </row>
    <row r="618" spans="7:7" x14ac:dyDescent="0.25">
      <c r="G618" s="3"/>
    </row>
    <row r="619" spans="7:7" x14ac:dyDescent="0.25">
      <c r="G619" s="3"/>
    </row>
    <row r="620" spans="7:7" x14ac:dyDescent="0.25">
      <c r="G620" s="3"/>
    </row>
    <row r="621" spans="7:7" x14ac:dyDescent="0.25">
      <c r="G621" s="3"/>
    </row>
    <row r="622" spans="7:7" x14ac:dyDescent="0.25">
      <c r="G622" s="3"/>
    </row>
    <row r="623" spans="7:7" x14ac:dyDescent="0.25">
      <c r="G623" s="3"/>
    </row>
    <row r="624" spans="7:7" x14ac:dyDescent="0.25">
      <c r="G624" s="3"/>
    </row>
    <row r="625" spans="7:7" x14ac:dyDescent="0.25">
      <c r="G625" s="3"/>
    </row>
    <row r="626" spans="7:7" x14ac:dyDescent="0.25">
      <c r="G626" s="3"/>
    </row>
    <row r="627" spans="7:7" x14ac:dyDescent="0.25">
      <c r="G627" s="3"/>
    </row>
    <row r="628" spans="7:7" x14ac:dyDescent="0.25">
      <c r="G628" s="3"/>
    </row>
    <row r="629" spans="7:7" x14ac:dyDescent="0.25">
      <c r="G629" s="3"/>
    </row>
    <row r="630" spans="7:7" x14ac:dyDescent="0.25">
      <c r="G630" s="3"/>
    </row>
    <row r="631" spans="7:7" x14ac:dyDescent="0.25">
      <c r="G631" s="3"/>
    </row>
    <row r="632" spans="7:7" x14ac:dyDescent="0.25">
      <c r="G632" s="3"/>
    </row>
    <row r="633" spans="7:7" x14ac:dyDescent="0.25">
      <c r="G633" s="3"/>
    </row>
    <row r="634" spans="7:7" x14ac:dyDescent="0.25">
      <c r="G634" s="3"/>
    </row>
    <row r="635" spans="7:7" x14ac:dyDescent="0.25">
      <c r="G635" s="3"/>
    </row>
    <row r="636" spans="7:7" x14ac:dyDescent="0.25">
      <c r="G636" s="3"/>
    </row>
    <row r="637" spans="7:7" x14ac:dyDescent="0.25">
      <c r="G637" s="3"/>
    </row>
    <row r="638" spans="7:7" x14ac:dyDescent="0.25">
      <c r="G638" s="3"/>
    </row>
    <row r="639" spans="7:7" x14ac:dyDescent="0.25">
      <c r="G639" s="3"/>
    </row>
    <row r="640" spans="7:7" x14ac:dyDescent="0.25">
      <c r="G640" s="3"/>
    </row>
    <row r="641" spans="7:7" x14ac:dyDescent="0.25">
      <c r="G641" s="3"/>
    </row>
    <row r="642" spans="7:7" x14ac:dyDescent="0.25">
      <c r="G642" s="3"/>
    </row>
    <row r="643" spans="7:7" x14ac:dyDescent="0.25">
      <c r="G643" s="3"/>
    </row>
    <row r="644" spans="7:7" x14ac:dyDescent="0.25">
      <c r="G644" s="3"/>
    </row>
    <row r="645" spans="7:7" x14ac:dyDescent="0.25">
      <c r="G645" s="3"/>
    </row>
    <row r="646" spans="7:7" x14ac:dyDescent="0.25">
      <c r="G646" s="3"/>
    </row>
    <row r="647" spans="7:7" x14ac:dyDescent="0.25">
      <c r="G647" s="3"/>
    </row>
    <row r="648" spans="7:7" x14ac:dyDescent="0.25">
      <c r="G648" s="3"/>
    </row>
    <row r="649" spans="7:7" x14ac:dyDescent="0.25">
      <c r="G649" s="3"/>
    </row>
    <row r="650" spans="7:7" x14ac:dyDescent="0.25">
      <c r="G650" s="3"/>
    </row>
    <row r="651" spans="7:7" x14ac:dyDescent="0.25">
      <c r="G651" s="3"/>
    </row>
    <row r="652" spans="7:7" x14ac:dyDescent="0.25">
      <c r="G652" s="3"/>
    </row>
    <row r="653" spans="7:7" x14ac:dyDescent="0.25">
      <c r="G653" s="3"/>
    </row>
    <row r="654" spans="7:7" x14ac:dyDescent="0.25">
      <c r="G654" s="3"/>
    </row>
    <row r="655" spans="7:7" x14ac:dyDescent="0.25">
      <c r="G655" s="3"/>
    </row>
    <row r="656" spans="7:7" x14ac:dyDescent="0.25">
      <c r="G656" s="3"/>
    </row>
    <row r="657" spans="7:7" x14ac:dyDescent="0.25">
      <c r="G657" s="3"/>
    </row>
    <row r="658" spans="7:7" x14ac:dyDescent="0.25">
      <c r="G658" s="3"/>
    </row>
    <row r="659" spans="7:7" x14ac:dyDescent="0.25">
      <c r="G659" s="3"/>
    </row>
    <row r="660" spans="7:7" x14ac:dyDescent="0.25">
      <c r="G660" s="3"/>
    </row>
    <row r="661" spans="7:7" x14ac:dyDescent="0.25">
      <c r="G661" s="3"/>
    </row>
    <row r="662" spans="7:7" x14ac:dyDescent="0.25">
      <c r="G662" s="3"/>
    </row>
    <row r="663" spans="7:7" x14ac:dyDescent="0.25">
      <c r="G663" s="3"/>
    </row>
    <row r="664" spans="7:7" x14ac:dyDescent="0.25">
      <c r="G664" s="3"/>
    </row>
    <row r="665" spans="7:7" x14ac:dyDescent="0.25">
      <c r="G665" s="3"/>
    </row>
    <row r="666" spans="7:7" x14ac:dyDescent="0.25">
      <c r="G666" s="3"/>
    </row>
    <row r="667" spans="7:7" x14ac:dyDescent="0.25">
      <c r="G667" s="3"/>
    </row>
    <row r="668" spans="7:7" x14ac:dyDescent="0.25">
      <c r="G668" s="3"/>
    </row>
    <row r="669" spans="7:7" x14ac:dyDescent="0.25">
      <c r="G669" s="3"/>
    </row>
    <row r="670" spans="7:7" x14ac:dyDescent="0.25">
      <c r="G670" s="3"/>
    </row>
    <row r="671" spans="7:7" x14ac:dyDescent="0.25">
      <c r="G671" s="3"/>
    </row>
    <row r="672" spans="7:7" x14ac:dyDescent="0.25">
      <c r="G672" s="3"/>
    </row>
    <row r="673" spans="7:7" x14ac:dyDescent="0.25">
      <c r="G673" s="3"/>
    </row>
    <row r="674" spans="7:7" x14ac:dyDescent="0.25">
      <c r="G674" s="3"/>
    </row>
    <row r="675" spans="7:7" x14ac:dyDescent="0.25">
      <c r="G675" s="3"/>
    </row>
    <row r="676" spans="7:7" x14ac:dyDescent="0.25">
      <c r="G676" s="3"/>
    </row>
    <row r="677" spans="7:7" x14ac:dyDescent="0.25">
      <c r="G677" s="3"/>
    </row>
    <row r="678" spans="7:7" x14ac:dyDescent="0.25">
      <c r="G678" s="3"/>
    </row>
    <row r="679" spans="7:7" x14ac:dyDescent="0.25">
      <c r="G679" s="3"/>
    </row>
    <row r="680" spans="7:7" x14ac:dyDescent="0.25">
      <c r="G680" s="3"/>
    </row>
    <row r="681" spans="7:7" x14ac:dyDescent="0.25">
      <c r="G681" s="3"/>
    </row>
    <row r="682" spans="7:7" x14ac:dyDescent="0.25">
      <c r="G682" s="3"/>
    </row>
    <row r="683" spans="7:7" x14ac:dyDescent="0.25">
      <c r="G683" s="3"/>
    </row>
    <row r="684" spans="7:7" x14ac:dyDescent="0.25">
      <c r="G684" s="3"/>
    </row>
    <row r="685" spans="7:7" x14ac:dyDescent="0.25">
      <c r="G685" s="3"/>
    </row>
    <row r="686" spans="7:7" x14ac:dyDescent="0.25">
      <c r="G686" s="3"/>
    </row>
    <row r="687" spans="7:7" x14ac:dyDescent="0.25">
      <c r="G687" s="3"/>
    </row>
    <row r="688" spans="7:7" x14ac:dyDescent="0.25">
      <c r="G688" s="3"/>
    </row>
    <row r="689" spans="7:7" x14ac:dyDescent="0.25">
      <c r="G689" s="3"/>
    </row>
    <row r="690" spans="7:7" x14ac:dyDescent="0.25">
      <c r="G690" s="3"/>
    </row>
    <row r="691" spans="7:7" x14ac:dyDescent="0.25">
      <c r="G691" s="3"/>
    </row>
    <row r="692" spans="7:7" x14ac:dyDescent="0.25">
      <c r="G692" s="3"/>
    </row>
    <row r="693" spans="7:7" x14ac:dyDescent="0.25">
      <c r="G693" s="3"/>
    </row>
    <row r="694" spans="7:7" x14ac:dyDescent="0.25">
      <c r="G694" s="3"/>
    </row>
    <row r="695" spans="7:7" x14ac:dyDescent="0.25">
      <c r="G695" s="3"/>
    </row>
    <row r="696" spans="7:7" x14ac:dyDescent="0.25">
      <c r="G696" s="3"/>
    </row>
    <row r="697" spans="7:7" x14ac:dyDescent="0.25">
      <c r="G697" s="3"/>
    </row>
    <row r="698" spans="7:7" x14ac:dyDescent="0.25">
      <c r="G698" s="3"/>
    </row>
    <row r="699" spans="7:7" x14ac:dyDescent="0.25">
      <c r="G699" s="3"/>
    </row>
    <row r="700" spans="7:7" x14ac:dyDescent="0.25">
      <c r="G700" s="3"/>
    </row>
    <row r="701" spans="7:7" x14ac:dyDescent="0.25">
      <c r="G701" s="3"/>
    </row>
    <row r="702" spans="7:7" x14ac:dyDescent="0.25">
      <c r="G702" s="3"/>
    </row>
    <row r="703" spans="7:7" x14ac:dyDescent="0.25">
      <c r="G703" s="3"/>
    </row>
    <row r="704" spans="7:7" x14ac:dyDescent="0.25">
      <c r="G704" s="3"/>
    </row>
    <row r="705" spans="7:7" x14ac:dyDescent="0.25">
      <c r="G705" s="3"/>
    </row>
    <row r="706" spans="7:7" x14ac:dyDescent="0.25">
      <c r="G706" s="3"/>
    </row>
    <row r="707" spans="7:7" x14ac:dyDescent="0.25">
      <c r="G707" s="3"/>
    </row>
    <row r="708" spans="7:7" x14ac:dyDescent="0.25">
      <c r="G708" s="3"/>
    </row>
    <row r="709" spans="7:7" x14ac:dyDescent="0.25">
      <c r="G709" s="3"/>
    </row>
    <row r="710" spans="7:7" x14ac:dyDescent="0.25">
      <c r="G710" s="3"/>
    </row>
    <row r="711" spans="7:7" x14ac:dyDescent="0.25">
      <c r="G711" s="3"/>
    </row>
    <row r="712" spans="7:7" x14ac:dyDescent="0.25">
      <c r="G712" s="3"/>
    </row>
    <row r="713" spans="7:7" x14ac:dyDescent="0.25">
      <c r="G713" s="3"/>
    </row>
    <row r="714" spans="7:7" x14ac:dyDescent="0.25">
      <c r="G714" s="3"/>
    </row>
    <row r="715" spans="7:7" x14ac:dyDescent="0.25">
      <c r="G715" s="3"/>
    </row>
    <row r="716" spans="7:7" x14ac:dyDescent="0.25">
      <c r="G716" s="3"/>
    </row>
    <row r="717" spans="7:7" x14ac:dyDescent="0.25">
      <c r="G717" s="3"/>
    </row>
    <row r="718" spans="7:7" x14ac:dyDescent="0.25">
      <c r="G718" s="3"/>
    </row>
    <row r="719" spans="7:7" x14ac:dyDescent="0.25">
      <c r="G719" s="3"/>
    </row>
    <row r="720" spans="7:7" x14ac:dyDescent="0.25">
      <c r="G720" s="3"/>
    </row>
    <row r="721" spans="7:7" x14ac:dyDescent="0.25">
      <c r="G721" s="3"/>
    </row>
    <row r="722" spans="7:7" x14ac:dyDescent="0.25">
      <c r="G722" s="3"/>
    </row>
    <row r="723" spans="7:7" x14ac:dyDescent="0.25">
      <c r="G723" s="3"/>
    </row>
    <row r="724" spans="7:7" x14ac:dyDescent="0.25">
      <c r="G724" s="3"/>
    </row>
    <row r="725" spans="7:7" x14ac:dyDescent="0.25">
      <c r="G725" s="3"/>
    </row>
    <row r="726" spans="7:7" x14ac:dyDescent="0.25">
      <c r="G726" s="3"/>
    </row>
    <row r="727" spans="7:7" x14ac:dyDescent="0.25">
      <c r="G727" s="3"/>
    </row>
    <row r="728" spans="7:7" x14ac:dyDescent="0.25">
      <c r="G728" s="3"/>
    </row>
    <row r="729" spans="7:7" x14ac:dyDescent="0.25">
      <c r="G729" s="3"/>
    </row>
    <row r="730" spans="7:7" x14ac:dyDescent="0.25">
      <c r="G730" s="3"/>
    </row>
    <row r="731" spans="7:7" x14ac:dyDescent="0.25">
      <c r="G731" s="3"/>
    </row>
    <row r="732" spans="7:7" x14ac:dyDescent="0.25">
      <c r="G732" s="3"/>
    </row>
    <row r="733" spans="7:7" x14ac:dyDescent="0.25">
      <c r="G733" s="3"/>
    </row>
    <row r="734" spans="7:7" x14ac:dyDescent="0.25">
      <c r="G734" s="3"/>
    </row>
    <row r="735" spans="7:7" x14ac:dyDescent="0.25">
      <c r="G735" s="3"/>
    </row>
    <row r="736" spans="7:7" x14ac:dyDescent="0.25">
      <c r="G736" s="3"/>
    </row>
    <row r="737" spans="7:7" x14ac:dyDescent="0.25">
      <c r="G737" s="3"/>
    </row>
    <row r="738" spans="7:7" x14ac:dyDescent="0.25">
      <c r="G738" s="3"/>
    </row>
    <row r="739" spans="7:7" x14ac:dyDescent="0.25">
      <c r="G739" s="3"/>
    </row>
    <row r="740" spans="7:7" x14ac:dyDescent="0.25">
      <c r="G740" s="3"/>
    </row>
    <row r="741" spans="7:7" x14ac:dyDescent="0.25">
      <c r="G741" s="3"/>
    </row>
    <row r="742" spans="7:7" x14ac:dyDescent="0.25">
      <c r="G742" s="3"/>
    </row>
    <row r="743" spans="7:7" x14ac:dyDescent="0.25">
      <c r="G743" s="3"/>
    </row>
    <row r="744" spans="7:7" x14ac:dyDescent="0.25">
      <c r="G744" s="3"/>
    </row>
    <row r="745" spans="7:7" x14ac:dyDescent="0.25">
      <c r="G745" s="3"/>
    </row>
    <row r="746" spans="7:7" x14ac:dyDescent="0.25">
      <c r="G746" s="3"/>
    </row>
    <row r="747" spans="7:7" x14ac:dyDescent="0.25">
      <c r="G747" s="3"/>
    </row>
    <row r="748" spans="7:7" x14ac:dyDescent="0.25">
      <c r="G748" s="3"/>
    </row>
    <row r="749" spans="7:7" x14ac:dyDescent="0.25">
      <c r="G749" s="3"/>
    </row>
    <row r="750" spans="7:7" x14ac:dyDescent="0.25">
      <c r="G750" s="3"/>
    </row>
    <row r="751" spans="7:7" x14ac:dyDescent="0.25">
      <c r="G751" s="3"/>
    </row>
    <row r="752" spans="7:7" x14ac:dyDescent="0.25">
      <c r="G752" s="3"/>
    </row>
    <row r="753" spans="7:7" x14ac:dyDescent="0.25">
      <c r="G753" s="3"/>
    </row>
    <row r="754" spans="7:7" x14ac:dyDescent="0.25">
      <c r="G754" s="3"/>
    </row>
    <row r="755" spans="7:7" x14ac:dyDescent="0.25">
      <c r="G755" s="3"/>
    </row>
    <row r="756" spans="7:7" x14ac:dyDescent="0.25">
      <c r="G756" s="3"/>
    </row>
    <row r="757" spans="7:7" x14ac:dyDescent="0.25">
      <c r="G757" s="3"/>
    </row>
    <row r="758" spans="7:7" x14ac:dyDescent="0.25">
      <c r="G758" s="3"/>
    </row>
    <row r="759" spans="7:7" x14ac:dyDescent="0.25">
      <c r="G759" s="3"/>
    </row>
    <row r="760" spans="7:7" x14ac:dyDescent="0.25">
      <c r="G760" s="3"/>
    </row>
    <row r="761" spans="7:7" x14ac:dyDescent="0.25">
      <c r="G761" s="3"/>
    </row>
    <row r="762" spans="7:7" x14ac:dyDescent="0.25">
      <c r="G762" s="3"/>
    </row>
    <row r="763" spans="7:7" x14ac:dyDescent="0.25">
      <c r="G763" s="3"/>
    </row>
    <row r="764" spans="7:7" x14ac:dyDescent="0.25">
      <c r="G764" s="3"/>
    </row>
    <row r="765" spans="7:7" x14ac:dyDescent="0.25">
      <c r="G765" s="3"/>
    </row>
    <row r="766" spans="7:7" x14ac:dyDescent="0.25">
      <c r="G766" s="3"/>
    </row>
    <row r="767" spans="7:7" x14ac:dyDescent="0.25">
      <c r="G767" s="3"/>
    </row>
    <row r="768" spans="7:7" x14ac:dyDescent="0.25">
      <c r="G768" s="3"/>
    </row>
    <row r="769" spans="7:7" x14ac:dyDescent="0.25">
      <c r="G769" s="3"/>
    </row>
    <row r="770" spans="7:7" x14ac:dyDescent="0.25">
      <c r="G770" s="3"/>
    </row>
    <row r="771" spans="7:7" x14ac:dyDescent="0.25">
      <c r="G771" s="3"/>
    </row>
    <row r="772" spans="7:7" x14ac:dyDescent="0.25">
      <c r="G772" s="3"/>
    </row>
    <row r="773" spans="7:7" x14ac:dyDescent="0.25">
      <c r="G773" s="3"/>
    </row>
    <row r="774" spans="7:7" x14ac:dyDescent="0.25">
      <c r="G774" s="3"/>
    </row>
    <row r="775" spans="7:7" x14ac:dyDescent="0.25">
      <c r="G775" s="3"/>
    </row>
    <row r="776" spans="7:7" x14ac:dyDescent="0.25">
      <c r="G776" s="3"/>
    </row>
    <row r="777" spans="7:7" x14ac:dyDescent="0.25">
      <c r="G777" s="3"/>
    </row>
    <row r="778" spans="7:7" x14ac:dyDescent="0.25">
      <c r="G778" s="3"/>
    </row>
    <row r="779" spans="7:7" x14ac:dyDescent="0.25">
      <c r="G779" s="3"/>
    </row>
    <row r="780" spans="7:7" x14ac:dyDescent="0.25">
      <c r="G780" s="3"/>
    </row>
    <row r="781" spans="7:7" x14ac:dyDescent="0.25">
      <c r="G781" s="3"/>
    </row>
    <row r="782" spans="7:7" x14ac:dyDescent="0.25">
      <c r="G782" s="3"/>
    </row>
    <row r="783" spans="7:7" x14ac:dyDescent="0.25">
      <c r="G783" s="3"/>
    </row>
    <row r="784" spans="7:7" x14ac:dyDescent="0.25">
      <c r="G784" s="3"/>
    </row>
    <row r="785" spans="7:7" x14ac:dyDescent="0.25">
      <c r="G785" s="3"/>
    </row>
    <row r="786" spans="7:7" x14ac:dyDescent="0.25">
      <c r="G786" s="3"/>
    </row>
    <row r="787" spans="7:7" x14ac:dyDescent="0.25">
      <c r="G787" s="3"/>
    </row>
    <row r="788" spans="7:7" x14ac:dyDescent="0.25">
      <c r="G788" s="3"/>
    </row>
    <row r="789" spans="7:7" x14ac:dyDescent="0.25">
      <c r="G789" s="3"/>
    </row>
    <row r="790" spans="7:7" x14ac:dyDescent="0.25">
      <c r="G790" s="3"/>
    </row>
    <row r="791" spans="7:7" x14ac:dyDescent="0.25">
      <c r="G791" s="3"/>
    </row>
    <row r="792" spans="7:7" x14ac:dyDescent="0.25">
      <c r="G792" s="3"/>
    </row>
    <row r="793" spans="7:7" x14ac:dyDescent="0.25">
      <c r="G793" s="3"/>
    </row>
    <row r="794" spans="7:7" x14ac:dyDescent="0.25">
      <c r="G794" s="3"/>
    </row>
    <row r="795" spans="7:7" x14ac:dyDescent="0.25">
      <c r="G795" s="3"/>
    </row>
    <row r="796" spans="7:7" x14ac:dyDescent="0.25">
      <c r="G796" s="3"/>
    </row>
    <row r="797" spans="7:7" x14ac:dyDescent="0.25">
      <c r="G797" s="3"/>
    </row>
    <row r="798" spans="7:7" x14ac:dyDescent="0.25">
      <c r="G798" s="3"/>
    </row>
    <row r="799" spans="7:7" x14ac:dyDescent="0.25">
      <c r="G799" s="3"/>
    </row>
    <row r="800" spans="7:7" x14ac:dyDescent="0.25">
      <c r="G800" s="3"/>
    </row>
    <row r="801" spans="7:7" x14ac:dyDescent="0.25">
      <c r="G801" s="3"/>
    </row>
    <row r="802" spans="7:7" x14ac:dyDescent="0.25">
      <c r="G802" s="3"/>
    </row>
    <row r="803" spans="7:7" x14ac:dyDescent="0.25">
      <c r="G803" s="3"/>
    </row>
    <row r="804" spans="7:7" x14ac:dyDescent="0.25">
      <c r="G804" s="3"/>
    </row>
    <row r="805" spans="7:7" x14ac:dyDescent="0.25">
      <c r="G805" s="3"/>
    </row>
    <row r="806" spans="7:7" x14ac:dyDescent="0.25">
      <c r="G806" s="3"/>
    </row>
    <row r="807" spans="7:7" x14ac:dyDescent="0.25">
      <c r="G807" s="3"/>
    </row>
    <row r="808" spans="7:7" x14ac:dyDescent="0.25">
      <c r="G808" s="3"/>
    </row>
    <row r="809" spans="7:7" x14ac:dyDescent="0.25">
      <c r="G809" s="3"/>
    </row>
    <row r="810" spans="7:7" x14ac:dyDescent="0.25">
      <c r="G810" s="3"/>
    </row>
    <row r="811" spans="7:7" x14ac:dyDescent="0.25">
      <c r="G811" s="3"/>
    </row>
    <row r="812" spans="7:7" x14ac:dyDescent="0.25">
      <c r="G812" s="3"/>
    </row>
    <row r="813" spans="7:7" x14ac:dyDescent="0.25">
      <c r="G813" s="3"/>
    </row>
    <row r="814" spans="7:7" x14ac:dyDescent="0.25">
      <c r="G814" s="3"/>
    </row>
    <row r="815" spans="7:7" x14ac:dyDescent="0.25">
      <c r="G815" s="3"/>
    </row>
    <row r="816" spans="7:7" x14ac:dyDescent="0.25">
      <c r="G816" s="3"/>
    </row>
    <row r="817" spans="7:7" x14ac:dyDescent="0.25">
      <c r="G817" s="3"/>
    </row>
    <row r="818" spans="7:7" x14ac:dyDescent="0.25">
      <c r="G818" s="3"/>
    </row>
    <row r="819" spans="7:7" x14ac:dyDescent="0.25">
      <c r="G819" s="3"/>
    </row>
    <row r="820" spans="7:7" x14ac:dyDescent="0.25">
      <c r="G820" s="3"/>
    </row>
    <row r="821" spans="7:7" x14ac:dyDescent="0.25">
      <c r="G821" s="3"/>
    </row>
    <row r="822" spans="7:7" x14ac:dyDescent="0.25">
      <c r="G822" s="3"/>
    </row>
    <row r="823" spans="7:7" x14ac:dyDescent="0.25">
      <c r="G823" s="3"/>
    </row>
    <row r="824" spans="7:7" x14ac:dyDescent="0.25">
      <c r="G824" s="3"/>
    </row>
    <row r="825" spans="7:7" x14ac:dyDescent="0.25">
      <c r="G825" s="3"/>
    </row>
    <row r="826" spans="7:7" x14ac:dyDescent="0.25">
      <c r="G826" s="3"/>
    </row>
    <row r="827" spans="7:7" x14ac:dyDescent="0.25">
      <c r="G827" s="3"/>
    </row>
    <row r="828" spans="7:7" x14ac:dyDescent="0.25">
      <c r="G828" s="3"/>
    </row>
    <row r="829" spans="7:7" x14ac:dyDescent="0.25">
      <c r="G829" s="3"/>
    </row>
    <row r="830" spans="7:7" x14ac:dyDescent="0.25">
      <c r="G830" s="3"/>
    </row>
    <row r="831" spans="7:7" x14ac:dyDescent="0.25">
      <c r="G831" s="3"/>
    </row>
    <row r="832" spans="7:7" x14ac:dyDescent="0.25">
      <c r="G832" s="3"/>
    </row>
    <row r="833" spans="7:7" x14ac:dyDescent="0.25">
      <c r="G833" s="3"/>
    </row>
    <row r="834" spans="7:7" x14ac:dyDescent="0.25">
      <c r="G834" s="3"/>
    </row>
    <row r="835" spans="7:7" x14ac:dyDescent="0.25">
      <c r="G835" s="3"/>
    </row>
    <row r="836" spans="7:7" x14ac:dyDescent="0.25">
      <c r="G836" s="3"/>
    </row>
    <row r="837" spans="7:7" x14ac:dyDescent="0.25">
      <c r="G837" s="3"/>
    </row>
    <row r="838" spans="7:7" x14ac:dyDescent="0.25">
      <c r="G838" s="3"/>
    </row>
    <row r="839" spans="7:7" x14ac:dyDescent="0.25">
      <c r="G839" s="3"/>
    </row>
    <row r="840" spans="7:7" x14ac:dyDescent="0.25">
      <c r="G840" s="3"/>
    </row>
    <row r="841" spans="7:7" x14ac:dyDescent="0.25">
      <c r="G841" s="3"/>
    </row>
    <row r="842" spans="7:7" x14ac:dyDescent="0.25">
      <c r="G842" s="3"/>
    </row>
    <row r="843" spans="7:7" x14ac:dyDescent="0.25">
      <c r="G843" s="3"/>
    </row>
    <row r="844" spans="7:7" x14ac:dyDescent="0.25">
      <c r="G844" s="3"/>
    </row>
    <row r="845" spans="7:7" x14ac:dyDescent="0.25">
      <c r="G845" s="3"/>
    </row>
    <row r="846" spans="7:7" x14ac:dyDescent="0.25">
      <c r="G846" s="3"/>
    </row>
    <row r="847" spans="7:7" x14ac:dyDescent="0.25">
      <c r="G847" s="3"/>
    </row>
    <row r="848" spans="7:7" x14ac:dyDescent="0.25">
      <c r="G848" s="3"/>
    </row>
    <row r="849" spans="7:7" x14ac:dyDescent="0.25">
      <c r="G849" s="3"/>
    </row>
    <row r="850" spans="7:7" x14ac:dyDescent="0.25">
      <c r="G850" s="3"/>
    </row>
    <row r="851" spans="7:7" x14ac:dyDescent="0.25">
      <c r="G851" s="3"/>
    </row>
    <row r="852" spans="7:7" x14ac:dyDescent="0.25">
      <c r="G852" s="3"/>
    </row>
    <row r="853" spans="7:7" x14ac:dyDescent="0.25">
      <c r="G853" s="3"/>
    </row>
    <row r="854" spans="7:7" x14ac:dyDescent="0.25">
      <c r="G854" s="3"/>
    </row>
    <row r="855" spans="7:7" x14ac:dyDescent="0.25">
      <c r="G855" s="3"/>
    </row>
    <row r="856" spans="7:7" x14ac:dyDescent="0.25">
      <c r="G856" s="3"/>
    </row>
    <row r="857" spans="7:7" x14ac:dyDescent="0.25">
      <c r="G857" s="3"/>
    </row>
    <row r="858" spans="7:7" x14ac:dyDescent="0.25">
      <c r="G858" s="3"/>
    </row>
    <row r="859" spans="7:7" x14ac:dyDescent="0.25">
      <c r="G859" s="3"/>
    </row>
    <row r="860" spans="7:7" x14ac:dyDescent="0.25">
      <c r="G860" s="3"/>
    </row>
    <row r="861" spans="7:7" x14ac:dyDescent="0.25">
      <c r="G861" s="3"/>
    </row>
    <row r="862" spans="7:7" x14ac:dyDescent="0.25">
      <c r="G862" s="3"/>
    </row>
    <row r="863" spans="7:7" x14ac:dyDescent="0.25">
      <c r="G863" s="3"/>
    </row>
    <row r="864" spans="7:7" x14ac:dyDescent="0.25">
      <c r="G864" s="3"/>
    </row>
    <row r="865" spans="7:7" x14ac:dyDescent="0.25">
      <c r="G865" s="3"/>
    </row>
    <row r="866" spans="7:7" x14ac:dyDescent="0.25">
      <c r="G866" s="3"/>
    </row>
    <row r="867" spans="7:7" x14ac:dyDescent="0.25">
      <c r="G867" s="3"/>
    </row>
    <row r="868" spans="7:7" x14ac:dyDescent="0.25">
      <c r="G868" s="3"/>
    </row>
    <row r="869" spans="7:7" x14ac:dyDescent="0.25">
      <c r="G869" s="3"/>
    </row>
    <row r="870" spans="7:7" x14ac:dyDescent="0.25">
      <c r="G870" s="3"/>
    </row>
    <row r="871" spans="7:7" x14ac:dyDescent="0.25">
      <c r="G871" s="3"/>
    </row>
    <row r="872" spans="7:7" x14ac:dyDescent="0.25">
      <c r="G872" s="3"/>
    </row>
    <row r="873" spans="7:7" x14ac:dyDescent="0.25">
      <c r="G873" s="3"/>
    </row>
    <row r="874" spans="7:7" x14ac:dyDescent="0.25">
      <c r="G874" s="3"/>
    </row>
    <row r="875" spans="7:7" x14ac:dyDescent="0.25">
      <c r="G875" s="3"/>
    </row>
    <row r="876" spans="7:7" x14ac:dyDescent="0.25">
      <c r="G876" s="3"/>
    </row>
    <row r="877" spans="7:7" x14ac:dyDescent="0.25">
      <c r="G877" s="3"/>
    </row>
    <row r="878" spans="7:7" x14ac:dyDescent="0.25">
      <c r="G878" s="3"/>
    </row>
    <row r="879" spans="7:7" x14ac:dyDescent="0.25">
      <c r="G879" s="3"/>
    </row>
    <row r="880" spans="7:7" x14ac:dyDescent="0.25">
      <c r="G880" s="3"/>
    </row>
    <row r="881" spans="7:7" x14ac:dyDescent="0.25">
      <c r="G881" s="3"/>
    </row>
    <row r="882" spans="7:7" x14ac:dyDescent="0.25">
      <c r="G882" s="3"/>
    </row>
    <row r="883" spans="7:7" x14ac:dyDescent="0.25">
      <c r="G883" s="3"/>
    </row>
    <row r="884" spans="7:7" x14ac:dyDescent="0.25">
      <c r="G884" s="3"/>
    </row>
    <row r="885" spans="7:7" x14ac:dyDescent="0.25">
      <c r="G885" s="3"/>
    </row>
    <row r="886" spans="7:7" x14ac:dyDescent="0.25">
      <c r="G886" s="3"/>
    </row>
    <row r="887" spans="7:7" x14ac:dyDescent="0.25">
      <c r="G887" s="3"/>
    </row>
    <row r="888" spans="7:7" x14ac:dyDescent="0.25">
      <c r="G888" s="3"/>
    </row>
    <row r="889" spans="7:7" x14ac:dyDescent="0.25">
      <c r="G889" s="3"/>
    </row>
    <row r="890" spans="7:7" x14ac:dyDescent="0.25">
      <c r="G890" s="3"/>
    </row>
    <row r="891" spans="7:7" x14ac:dyDescent="0.25">
      <c r="G891" s="3"/>
    </row>
    <row r="892" spans="7:7" x14ac:dyDescent="0.25">
      <c r="G892" s="3"/>
    </row>
    <row r="893" spans="7:7" x14ac:dyDescent="0.25">
      <c r="G893" s="3"/>
    </row>
    <row r="894" spans="7:7" x14ac:dyDescent="0.25">
      <c r="G894" s="3"/>
    </row>
    <row r="895" spans="7:7" x14ac:dyDescent="0.25">
      <c r="G895" s="3"/>
    </row>
    <row r="896" spans="7:7" x14ac:dyDescent="0.25">
      <c r="G896" s="3"/>
    </row>
    <row r="897" spans="7:7" x14ac:dyDescent="0.25">
      <c r="G897" s="3"/>
    </row>
    <row r="898" spans="7:7" x14ac:dyDescent="0.25">
      <c r="G898" s="3"/>
    </row>
    <row r="899" spans="7:7" x14ac:dyDescent="0.25">
      <c r="G899" s="3"/>
    </row>
    <row r="900" spans="7:7" x14ac:dyDescent="0.25">
      <c r="G900" s="3"/>
    </row>
    <row r="901" spans="7:7" x14ac:dyDescent="0.25">
      <c r="G901" s="3"/>
    </row>
    <row r="902" spans="7:7" x14ac:dyDescent="0.25">
      <c r="G902" s="3"/>
    </row>
    <row r="903" spans="7:7" x14ac:dyDescent="0.25">
      <c r="G903" s="3"/>
    </row>
    <row r="904" spans="7:7" x14ac:dyDescent="0.25">
      <c r="G904" s="3"/>
    </row>
    <row r="905" spans="7:7" x14ac:dyDescent="0.25">
      <c r="G905" s="3"/>
    </row>
    <row r="906" spans="7:7" x14ac:dyDescent="0.25">
      <c r="G906" s="3"/>
    </row>
    <row r="907" spans="7:7" x14ac:dyDescent="0.25">
      <c r="G907" s="3"/>
    </row>
    <row r="908" spans="7:7" x14ac:dyDescent="0.25">
      <c r="G908" s="3"/>
    </row>
    <row r="909" spans="7:7" x14ac:dyDescent="0.25">
      <c r="G909" s="3"/>
    </row>
    <row r="910" spans="7:7" x14ac:dyDescent="0.25">
      <c r="G910" s="3"/>
    </row>
    <row r="911" spans="7:7" x14ac:dyDescent="0.25">
      <c r="G911" s="3"/>
    </row>
    <row r="912" spans="7:7" x14ac:dyDescent="0.25">
      <c r="G912" s="3"/>
    </row>
    <row r="913" spans="7:7" x14ac:dyDescent="0.25">
      <c r="G913" s="3"/>
    </row>
    <row r="914" spans="7:7" x14ac:dyDescent="0.25">
      <c r="G914" s="3"/>
    </row>
    <row r="915" spans="7:7" x14ac:dyDescent="0.25">
      <c r="G915" s="3"/>
    </row>
    <row r="916" spans="7:7" x14ac:dyDescent="0.25">
      <c r="G916" s="3"/>
    </row>
    <row r="917" spans="7:7" x14ac:dyDescent="0.25">
      <c r="G917" s="3"/>
    </row>
    <row r="918" spans="7:7" x14ac:dyDescent="0.25">
      <c r="G918" s="3"/>
    </row>
    <row r="919" spans="7:7" x14ac:dyDescent="0.25">
      <c r="G919" s="3"/>
    </row>
    <row r="920" spans="7:7" x14ac:dyDescent="0.25">
      <c r="G920" s="3"/>
    </row>
    <row r="921" spans="7:7" x14ac:dyDescent="0.25">
      <c r="G921" s="3"/>
    </row>
    <row r="922" spans="7:7" x14ac:dyDescent="0.25">
      <c r="G922" s="3"/>
    </row>
    <row r="923" spans="7:7" x14ac:dyDescent="0.25">
      <c r="G923" s="3"/>
    </row>
    <row r="924" spans="7:7" x14ac:dyDescent="0.25">
      <c r="G924" s="3"/>
    </row>
    <row r="925" spans="7:7" x14ac:dyDescent="0.25">
      <c r="G925" s="3"/>
    </row>
    <row r="926" spans="7:7" x14ac:dyDescent="0.25">
      <c r="G926" s="3"/>
    </row>
    <row r="927" spans="7:7" x14ac:dyDescent="0.25">
      <c r="G927" s="3"/>
    </row>
    <row r="928" spans="7:7" x14ac:dyDescent="0.25">
      <c r="G928" s="3"/>
    </row>
    <row r="929" spans="7:7" x14ac:dyDescent="0.25">
      <c r="G929" s="3"/>
    </row>
    <row r="930" spans="7:7" x14ac:dyDescent="0.25">
      <c r="G930" s="3"/>
    </row>
    <row r="931" spans="7:7" x14ac:dyDescent="0.25">
      <c r="G931" s="3"/>
    </row>
    <row r="932" spans="7:7" x14ac:dyDescent="0.25">
      <c r="G932" s="3"/>
    </row>
    <row r="933" spans="7:7" x14ac:dyDescent="0.25">
      <c r="G933" s="3"/>
    </row>
    <row r="934" spans="7:7" x14ac:dyDescent="0.25">
      <c r="G934" s="3"/>
    </row>
    <row r="935" spans="7:7" x14ac:dyDescent="0.25">
      <c r="G935" s="3"/>
    </row>
    <row r="936" spans="7:7" x14ac:dyDescent="0.25">
      <c r="G936" s="3"/>
    </row>
    <row r="937" spans="7:7" x14ac:dyDescent="0.25">
      <c r="G937" s="3"/>
    </row>
    <row r="938" spans="7:7" x14ac:dyDescent="0.25">
      <c r="G938" s="3"/>
    </row>
    <row r="939" spans="7:7" x14ac:dyDescent="0.25">
      <c r="G939" s="3"/>
    </row>
    <row r="940" spans="7:7" x14ac:dyDescent="0.25">
      <c r="G940" s="3"/>
    </row>
    <row r="941" spans="7:7" x14ac:dyDescent="0.25">
      <c r="G941" s="3"/>
    </row>
    <row r="942" spans="7:7" x14ac:dyDescent="0.25">
      <c r="G942" s="3"/>
    </row>
    <row r="943" spans="7:7" x14ac:dyDescent="0.25">
      <c r="G943" s="3"/>
    </row>
    <row r="944" spans="7:7" x14ac:dyDescent="0.25">
      <c r="G944" s="3"/>
    </row>
    <row r="945" spans="7:7" x14ac:dyDescent="0.25">
      <c r="G945" s="3"/>
    </row>
    <row r="946" spans="7:7" x14ac:dyDescent="0.25">
      <c r="G946" s="3"/>
    </row>
    <row r="947" spans="7:7" x14ac:dyDescent="0.25">
      <c r="G947" s="3"/>
    </row>
    <row r="948" spans="7:7" x14ac:dyDescent="0.25">
      <c r="G948" s="3"/>
    </row>
    <row r="949" spans="7:7" x14ac:dyDescent="0.25">
      <c r="G949" s="3"/>
    </row>
    <row r="950" spans="7:7" x14ac:dyDescent="0.25">
      <c r="G950" s="3"/>
    </row>
    <row r="951" spans="7:7" x14ac:dyDescent="0.25">
      <c r="G951" s="3"/>
    </row>
    <row r="952" spans="7:7" x14ac:dyDescent="0.25">
      <c r="G952" s="3"/>
    </row>
    <row r="953" spans="7:7" x14ac:dyDescent="0.25">
      <c r="G953" s="3"/>
    </row>
    <row r="954" spans="7:7" x14ac:dyDescent="0.25">
      <c r="G954" s="3"/>
    </row>
    <row r="955" spans="7:7" x14ac:dyDescent="0.25">
      <c r="G955" s="3"/>
    </row>
    <row r="956" spans="7:7" x14ac:dyDescent="0.25">
      <c r="G956" s="3"/>
    </row>
    <row r="957" spans="7:7" x14ac:dyDescent="0.25">
      <c r="G957" s="3"/>
    </row>
    <row r="958" spans="7:7" x14ac:dyDescent="0.25">
      <c r="G958" s="3"/>
    </row>
    <row r="959" spans="7:7" x14ac:dyDescent="0.25">
      <c r="G959" s="3"/>
    </row>
    <row r="960" spans="7:7" x14ac:dyDescent="0.25">
      <c r="G960" s="3"/>
    </row>
    <row r="961" spans="7:7" x14ac:dyDescent="0.25">
      <c r="G961" s="3"/>
    </row>
    <row r="962" spans="7:7" x14ac:dyDescent="0.25">
      <c r="G962" s="3"/>
    </row>
    <row r="963" spans="7:7" x14ac:dyDescent="0.25">
      <c r="G963" s="3"/>
    </row>
    <row r="964" spans="7:7" x14ac:dyDescent="0.25">
      <c r="G964" s="3"/>
    </row>
    <row r="965" spans="7:7" x14ac:dyDescent="0.25">
      <c r="G965" s="3"/>
    </row>
    <row r="966" spans="7:7" x14ac:dyDescent="0.25">
      <c r="G966" s="3"/>
    </row>
    <row r="967" spans="7:7" x14ac:dyDescent="0.25">
      <c r="G967" s="3"/>
    </row>
    <row r="968" spans="7:7" x14ac:dyDescent="0.25">
      <c r="G968" s="3"/>
    </row>
    <row r="969" spans="7:7" x14ac:dyDescent="0.25">
      <c r="G969" s="3"/>
    </row>
    <row r="970" spans="7:7" x14ac:dyDescent="0.25">
      <c r="G970" s="3"/>
    </row>
    <row r="971" spans="7:7" x14ac:dyDescent="0.25">
      <c r="G971" s="3"/>
    </row>
    <row r="972" spans="7:7" x14ac:dyDescent="0.25">
      <c r="G972" s="3"/>
    </row>
    <row r="973" spans="7:7" x14ac:dyDescent="0.25">
      <c r="G973" s="3"/>
    </row>
    <row r="974" spans="7:7" x14ac:dyDescent="0.25">
      <c r="G974" s="3"/>
    </row>
    <row r="975" spans="7:7" x14ac:dyDescent="0.25">
      <c r="G975" s="3"/>
    </row>
    <row r="976" spans="7:7" x14ac:dyDescent="0.25">
      <c r="G976" s="3"/>
    </row>
    <row r="977" spans="7:7" x14ac:dyDescent="0.25">
      <c r="G977" s="3"/>
    </row>
    <row r="978" spans="7:7" x14ac:dyDescent="0.25">
      <c r="G978" s="3"/>
    </row>
    <row r="979" spans="7:7" x14ac:dyDescent="0.25">
      <c r="G979" s="3"/>
    </row>
    <row r="980" spans="7:7" x14ac:dyDescent="0.25">
      <c r="G980" s="3"/>
    </row>
    <row r="981" spans="7:7" x14ac:dyDescent="0.25">
      <c r="G981" s="3"/>
    </row>
    <row r="982" spans="7:7" x14ac:dyDescent="0.25">
      <c r="G982" s="3"/>
    </row>
    <row r="983" spans="7:7" x14ac:dyDescent="0.25">
      <c r="G983" s="3"/>
    </row>
    <row r="984" spans="7:7" x14ac:dyDescent="0.25">
      <c r="G984" s="3"/>
    </row>
    <row r="985" spans="7:7" x14ac:dyDescent="0.25">
      <c r="G985" s="3"/>
    </row>
    <row r="986" spans="7:7" x14ac:dyDescent="0.25">
      <c r="G986" s="3"/>
    </row>
    <row r="987" spans="7:7" x14ac:dyDescent="0.25">
      <c r="G987" s="3"/>
    </row>
    <row r="988" spans="7:7" x14ac:dyDescent="0.25">
      <c r="G988" s="3"/>
    </row>
    <row r="989" spans="7:7" x14ac:dyDescent="0.25">
      <c r="G989" s="3"/>
    </row>
    <row r="990" spans="7:7" x14ac:dyDescent="0.25">
      <c r="G990" s="3"/>
    </row>
    <row r="991" spans="7:7" x14ac:dyDescent="0.25">
      <c r="G991" s="3"/>
    </row>
    <row r="992" spans="7:7" x14ac:dyDescent="0.25">
      <c r="G992" s="3"/>
    </row>
    <row r="993" spans="7:7" x14ac:dyDescent="0.25">
      <c r="G993" s="3"/>
    </row>
    <row r="994" spans="7:7" x14ac:dyDescent="0.25">
      <c r="G994" s="3"/>
    </row>
    <row r="995" spans="7:7" x14ac:dyDescent="0.25">
      <c r="G995" s="3"/>
    </row>
    <row r="996" spans="7:7" x14ac:dyDescent="0.25">
      <c r="G996" s="3"/>
    </row>
    <row r="997" spans="7:7" x14ac:dyDescent="0.25">
      <c r="G997" s="3"/>
    </row>
    <row r="998" spans="7:7" x14ac:dyDescent="0.25">
      <c r="G998" s="3"/>
    </row>
    <row r="999" spans="7:7" x14ac:dyDescent="0.25">
      <c r="G999" s="3"/>
    </row>
    <row r="1000" spans="7:7" x14ac:dyDescent="0.25">
      <c r="G1000" s="3"/>
    </row>
    <row r="1001" spans="7:7" x14ac:dyDescent="0.25">
      <c r="G1001" s="3"/>
    </row>
    <row r="1002" spans="7:7" x14ac:dyDescent="0.25">
      <c r="G1002" s="3"/>
    </row>
    <row r="1003" spans="7:7" x14ac:dyDescent="0.25">
      <c r="G1003" s="3"/>
    </row>
    <row r="1004" spans="7:7" x14ac:dyDescent="0.25">
      <c r="G1004" s="3"/>
    </row>
    <row r="1005" spans="7:7" x14ac:dyDescent="0.25">
      <c r="G1005" s="3"/>
    </row>
    <row r="1006" spans="7:7" x14ac:dyDescent="0.25">
      <c r="G1006" s="3"/>
    </row>
    <row r="1007" spans="7:7" x14ac:dyDescent="0.25">
      <c r="G1007" s="3"/>
    </row>
    <row r="1008" spans="7:7" x14ac:dyDescent="0.25">
      <c r="G1008" s="3"/>
    </row>
    <row r="1009" spans="7:7" x14ac:dyDescent="0.25">
      <c r="G1009" s="3"/>
    </row>
    <row r="1010" spans="7:7" x14ac:dyDescent="0.25">
      <c r="G1010" s="3"/>
    </row>
    <row r="1011" spans="7:7" x14ac:dyDescent="0.25">
      <c r="G1011" s="3"/>
    </row>
    <row r="1012" spans="7:7" x14ac:dyDescent="0.25">
      <c r="G1012" s="3"/>
    </row>
    <row r="1013" spans="7:7" x14ac:dyDescent="0.25">
      <c r="G1013" s="3"/>
    </row>
    <row r="1014" spans="7:7" x14ac:dyDescent="0.25">
      <c r="G1014" s="3"/>
    </row>
    <row r="1015" spans="7:7" x14ac:dyDescent="0.25">
      <c r="G1015" s="3"/>
    </row>
    <row r="1016" spans="7:7" x14ac:dyDescent="0.25">
      <c r="G1016" s="3"/>
    </row>
    <row r="1017" spans="7:7" x14ac:dyDescent="0.25">
      <c r="G1017" s="3"/>
    </row>
    <row r="1018" spans="7:7" x14ac:dyDescent="0.25">
      <c r="G1018" s="3"/>
    </row>
    <row r="1019" spans="7:7" x14ac:dyDescent="0.25">
      <c r="G1019" s="3"/>
    </row>
    <row r="1020" spans="7:7" x14ac:dyDescent="0.25">
      <c r="G1020" s="3"/>
    </row>
    <row r="1021" spans="7:7" x14ac:dyDescent="0.25">
      <c r="G1021" s="3"/>
    </row>
    <row r="1022" spans="7:7" x14ac:dyDescent="0.25">
      <c r="G1022" s="3"/>
    </row>
    <row r="1023" spans="7:7" x14ac:dyDescent="0.25">
      <c r="G1023" s="3"/>
    </row>
    <row r="1024" spans="7:7" x14ac:dyDescent="0.25">
      <c r="G10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Ministries</vt:lpstr>
      <vt:lpstr>SpecialFunds</vt:lpstr>
      <vt:lpstr>SEGS</vt:lpstr>
      <vt:lpstr>ExtraBudget</vt:lpstr>
      <vt:lpstr>S1313</vt:lpstr>
      <vt:lpstr>S1314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BOOGH-DAHLBERG Catrine (ESTAT)</cp:lastModifiedBy>
  <cp:lastPrinted>2010-05-28T14:43:27Z</cp:lastPrinted>
  <dcterms:created xsi:type="dcterms:W3CDTF">2009-02-05T09:15:28Z</dcterms:created>
  <dcterms:modified xsi:type="dcterms:W3CDTF">2021-08-31T09:06:27Z</dcterms:modified>
</cp:coreProperties>
</file>