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activeTab="0"/>
  </bookViews>
  <sheets>
    <sheet name="Information" sheetId="19" r:id="rId1"/>
    <sheet name="13.2.1" sheetId="17" r:id="rId2"/>
    <sheet name="13.3.1" sheetId="10" r:id="rId3"/>
    <sheet name="13.3.1.1" sheetId="11" r:id="rId4"/>
    <sheet name="13.3.3.1" sheetId="13" r:id="rId5"/>
    <sheet name="13.3.3.2" sheetId="14" r:id="rId6"/>
    <sheet name="14.2" sheetId="2" r:id="rId7"/>
    <sheet name="15.1" sheetId="3" r:id="rId8"/>
    <sheet name="15.2" sheetId="18" r:id="rId9"/>
    <sheet name="15.3" sheetId="6" r:id="rId10"/>
    <sheet name="18.1" sheetId="12" r:id="rId11"/>
    <sheet name="18.5.1" sheetId="15" r:id="rId12"/>
  </sheets>
  <definedNames>
    <definedName name="_xlnm.Print_Area" localSheetId="4">'13.3.3.1'!$A$1:$F$45</definedName>
    <definedName name="_xlnm.Print_Area" localSheetId="0">'Information'!$A$1:$D$30</definedName>
    <definedName name="_xlnm.Print_Titles" localSheetId="0">'Information'!$5:$5</definedName>
    <definedName name="_xlnm.Print_Titles" localSheetId="1">'13.2.1'!$A:$A</definedName>
    <definedName name="_xlnm.Print_Titles" localSheetId="2">'13.3.1'!$A:$B</definedName>
    <definedName name="_xlnm.Print_Titles" localSheetId="9">'15.3'!$A:$B</definedName>
  </definedNames>
  <calcPr calcId="191029"/>
  <extLst/>
</workbook>
</file>

<file path=xl/sharedStrings.xml><?xml version="1.0" encoding="utf-8"?>
<sst xmlns="http://schemas.openxmlformats.org/spreadsheetml/2006/main" count="533" uniqueCount="273">
  <si>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</si>
  <si>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</si>
  <si>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</si>
  <si>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</si>
  <si>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</si>
  <si>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</si>
  <si>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</si>
  <si>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</si>
  <si>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</si>
  <si>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NACE 1</t>
  </si>
  <si>
    <t>NACE 2</t>
  </si>
  <si>
    <t>NACE 3</t>
  </si>
  <si>
    <t>NACE 4</t>
  </si>
  <si>
    <t>NACE 5</t>
  </si>
  <si>
    <t>NACE 6</t>
  </si>
  <si>
    <t>SBS</t>
  </si>
  <si>
    <t>size 7</t>
  </si>
  <si>
    <t>size 8</t>
  </si>
  <si>
    <t>size 9</t>
  </si>
  <si>
    <t>NACE 7</t>
  </si>
  <si>
    <t>NACE 8</t>
  </si>
  <si>
    <t>NACE 9</t>
  </si>
  <si>
    <t>NACE 10</t>
  </si>
  <si>
    <t>NACE 11</t>
  </si>
  <si>
    <t>NACE 12</t>
  </si>
  <si>
    <t>NACE 13</t>
  </si>
  <si>
    <t>NACE 14</t>
  </si>
  <si>
    <t>NACE 15</t>
  </si>
  <si>
    <t>NACE 16</t>
  </si>
  <si>
    <t>NACE 17</t>
  </si>
  <si>
    <t>NACE 18</t>
  </si>
  <si>
    <t>NACE 19</t>
  </si>
  <si>
    <t>NACE 20</t>
  </si>
  <si>
    <t>size 1 / size 4</t>
  </si>
  <si>
    <t>size 2 / size 5</t>
  </si>
  <si>
    <t>size 3 / size 6</t>
  </si>
  <si>
    <t>Number of enterprises</t>
  </si>
  <si>
    <t>Survey vehicle</t>
  </si>
  <si>
    <t>Not at all</t>
  </si>
  <si>
    <t>Partly (i.e. some questions only)</t>
  </si>
  <si>
    <t>Fully (i.e. all questions)</t>
  </si>
  <si>
    <t>If embedded in another survey, please give a short description of this survey.</t>
  </si>
  <si>
    <t>Number</t>
  </si>
  <si>
    <t>%</t>
  </si>
  <si>
    <t>All enterprises</t>
  </si>
  <si>
    <t xml:space="preserve">NACE 17 </t>
  </si>
  <si>
    <t>Item non-response rate (%)</t>
  </si>
  <si>
    <t>Variable (according to the code book, e.g. A10a)</t>
  </si>
  <si>
    <t>Imputation method used</t>
  </si>
  <si>
    <t>Estimated value</t>
  </si>
  <si>
    <t>Coefficient of variation</t>
  </si>
  <si>
    <t>Total number of persons employed</t>
  </si>
  <si>
    <t>Total number of enterprises that provided any form of CVT</t>
  </si>
  <si>
    <t>Ratio of the total number of enterprises that provided any form of CVT to the total number of enterprises</t>
  </si>
  <si>
    <t>Total number of enterprises that provided CVT courses</t>
  </si>
  <si>
    <t>Ratio of the total number of enterprises that provided CVT courses to the total number of enterprises</t>
  </si>
  <si>
    <t>Total number of persons employed in enterprises that provided any form of CVT</t>
  </si>
  <si>
    <t>Total number of participants in CVT courses</t>
  </si>
  <si>
    <t>Ratio of the total number of participants in CVT courses to the total number of persons employed</t>
  </si>
  <si>
    <t>Total number of enterprises providing IVT</t>
  </si>
  <si>
    <t>Ratio of the total number of enterprises providing IVT to the total number of enterprises</t>
  </si>
  <si>
    <t>If yes - please list the variables for which you used data from administrative sources?
(List of variables according to the code book, e.g. A10a.)</t>
  </si>
  <si>
    <r>
      <t xml:space="preserve">Ineligible: out-of-scope
</t>
    </r>
    <r>
      <rPr>
        <i/>
        <sz val="10"/>
        <rFont val="Calibri"/>
        <family val="2"/>
        <scheme val="minor"/>
      </rPr>
      <t>E.g. selected enterprises are not in the target population (i.e. less than 10 persons employed)</t>
    </r>
  </si>
  <si>
    <t>Over-coverage rate (%)</t>
  </si>
  <si>
    <t xml:space="preserve">NACE 20 and size categories are explained in Annex 1 and 2 of the CVTS manual. </t>
  </si>
  <si>
    <t>Countries with fewer than 50 million inhabitants should fill in the tables for 3 size classes (1-3), countries with 50 million inhabitants and more should fill in the tables for 6 size classes (4-9).</t>
  </si>
  <si>
    <r>
      <rPr>
        <i/>
        <sz val="10"/>
        <color theme="1"/>
        <rFont val="Calibri"/>
        <family val="2"/>
        <scheme val="minor"/>
      </rPr>
      <t xml:space="preserve">
Please add rows as necessary.</t>
    </r>
    <r>
      <rPr>
        <sz val="10"/>
        <color theme="1"/>
        <rFont val="Calibri"/>
        <family val="2"/>
        <scheme val="minor"/>
      </rPr>
      <t xml:space="preserve">
</t>
    </r>
  </si>
  <si>
    <t>Number of enterprises in the sampling frame</t>
  </si>
  <si>
    <t>Number of enterprises in the gross sample</t>
  </si>
  <si>
    <r>
      <t>Other ineligible</t>
    </r>
    <r>
      <rPr>
        <i/>
        <sz val="10"/>
        <rFont val="Calibri"/>
        <family val="2"/>
        <scheme val="minor"/>
      </rPr>
      <t xml:space="preserve">
E.g. no enterprise exists at the selected address or selected enterprise disappeared between the reference information from the sampling frame and the moment of the interview.</t>
    </r>
  </si>
  <si>
    <t>Examples / guidelines for each type of unit non-response</t>
  </si>
  <si>
    <t>Non-contact</t>
  </si>
  <si>
    <t>Refusal</t>
  </si>
  <si>
    <t>Inability to respond</t>
  </si>
  <si>
    <t>Other non-response</t>
  </si>
  <si>
    <t>Total unit non-response</t>
  </si>
  <si>
    <t>The selected enterprise was contacted but refused to take part in the survey.</t>
  </si>
  <si>
    <t>The selected enterprise was unable to participate (e.g. due to appropriate staff to reply).</t>
  </si>
  <si>
    <t>Types of unit non-response</t>
  </si>
  <si>
    <t>Questionnaire was never sent back.</t>
  </si>
  <si>
    <t>The selected enterprise did take part but the survey form cannot be used (poor quality - e.g. strong inconsistencies; unacceptable item-response / enterprise left most of the questions unanswered; survey form got lost and interview cannot be repeated; etc.).</t>
  </si>
  <si>
    <t>Rejected questionnaires</t>
  </si>
  <si>
    <t>Please specify the other types of non-response encountered.</t>
  </si>
  <si>
    <t>CVT main indicator</t>
  </si>
  <si>
    <t>CVTS 4 (2010)</t>
  </si>
  <si>
    <t>CVTS 5 (2015)</t>
  </si>
  <si>
    <t>Number of persons employed according to Structural Business Statistics</t>
  </si>
  <si>
    <t>Imputation rate (%)</t>
  </si>
  <si>
    <t>CVTS 3 (2005)</t>
  </si>
  <si>
    <t>Please add rows as necessary.</t>
  </si>
  <si>
    <t>Ratio of the total number of participants in CVT courses to the total number of persons employed in enterprises that provided CVT courses</t>
  </si>
  <si>
    <t>Unit non-response (number of eligible enterprises minus number of enterprises in the net sample)</t>
  </si>
  <si>
    <r>
      <t xml:space="preserve">Unit non-response rate
</t>
    </r>
    <r>
      <rPr>
        <i/>
        <sz val="10"/>
        <rFont val="Calibri"/>
        <family val="2"/>
        <scheme val="minor"/>
      </rPr>
      <t>(unit non-response / eligible enterprises * 100)</t>
    </r>
  </si>
  <si>
    <t>Number of eligible enterprises minus number of enterprises in the net sample.</t>
  </si>
  <si>
    <r>
      <t xml:space="preserve">Number of eligible enterprises
</t>
    </r>
    <r>
      <rPr>
        <i/>
        <sz val="10"/>
        <rFont val="Calibri"/>
        <family val="2"/>
        <scheme val="minor"/>
      </rPr>
      <t>I.e. the gross sample size minus the ineligible cases.</t>
    </r>
  </si>
  <si>
    <t>CAPI = computer assisted personal interview, i.e. interviewer is present</t>
  </si>
  <si>
    <t>CATI = computer assisted telephone interview i.e. interviewer is present</t>
  </si>
  <si>
    <t>CAWI = computer assisted web-interview, self-administered</t>
  </si>
  <si>
    <t>PAPI = paper assisted personal interview, i.e. interviewer is present</t>
  </si>
  <si>
    <t>PROC=1</t>
  </si>
  <si>
    <t>PROC=2</t>
  </si>
  <si>
    <t>PROC=3</t>
  </si>
  <si>
    <t>PROC=4</t>
  </si>
  <si>
    <t>PROC=5</t>
  </si>
  <si>
    <t>Other (PASI - paper assisted self-administered interview, CASI - non-web-based computer assisted self-administered interview)</t>
  </si>
  <si>
    <t>Total</t>
  </si>
  <si>
    <t>CVTS 6 (2020)</t>
  </si>
  <si>
    <t>CVTS 6 was a stand-alone survey.</t>
  </si>
  <si>
    <t>CVTS 6 was embedded in another survey.</t>
  </si>
  <si>
    <t>Did you use data from administrative sources for CVTS 6?</t>
  </si>
  <si>
    <t>Did you pilot test the CVTS 6 questionnaire?</t>
  </si>
  <si>
    <t>Number of persons employed according to CVTS 6</t>
  </si>
  <si>
    <t>Difference between SBS and CVTS 6 in %</t>
  </si>
  <si>
    <t>(SBS - CVTS 6) / SBS *100</t>
  </si>
  <si>
    <t>Total of enterprises</t>
  </si>
  <si>
    <t>Total number of enterprises</t>
  </si>
  <si>
    <t>Calculation methods</t>
  </si>
  <si>
    <t>F1=1</t>
  </si>
  <si>
    <r>
      <t xml:space="preserve">Survey type
</t>
    </r>
    <r>
      <rPr>
        <i/>
        <sz val="10"/>
        <rFont val="Calibri"/>
        <family val="2"/>
        <scheme val="minor"/>
      </rPr>
      <t>Please indicate the number of questionnaires per survey type.</t>
    </r>
  </si>
  <si>
    <t>Total (= net sample)</t>
  </si>
  <si>
    <t>Please indicate whether the survey is mandatory or voluntary (for enterprises).</t>
  </si>
  <si>
    <t>Survey participation</t>
  </si>
  <si>
    <t>Coefficients of variation for CVTS 6 key statistics (see also Commission Regulation (EU) No 1153/2014, Annex V)</t>
  </si>
  <si>
    <t>Deviations from CVTS 6 concepts and definitions, deviations from the CVTS 6 questionnaire</t>
  </si>
  <si>
    <t>CVTS 6 quality report - annex</t>
  </si>
  <si>
    <t>The number of enterprises in the sampling frame.</t>
  </si>
  <si>
    <t>The number of enterprises in the gross sample.</t>
  </si>
  <si>
    <t>The number of enterprises in the net sample. The net sample is the effective sample, i.e. the actual number of responding enterprises.
(using actual NACE - A1 and actual size - A2tot)</t>
  </si>
  <si>
    <r>
      <t xml:space="preserve">CVTS 6 concepts and definitions
</t>
    </r>
    <r>
      <rPr>
        <i/>
        <sz val="10"/>
        <color theme="1"/>
        <rFont val="Calibri"/>
        <family val="2"/>
        <scheme val="minor"/>
      </rPr>
      <t>Please list the CVTS 6 concepts and definitions (see section 3 of the CVTS manual) for which your national survey differed and describe the differences.</t>
    </r>
  </si>
  <si>
    <r>
      <t xml:space="preserve">CVTS 6 variables
</t>
    </r>
    <r>
      <rPr>
        <i/>
        <sz val="10"/>
        <color theme="1"/>
        <rFont val="Calibri"/>
        <family val="2"/>
        <scheme val="minor"/>
      </rPr>
      <t>Please list the CVTS 6 variables for which your national implementation differed and describe the differences. This includes e.g. adding an open answer category and post-coding.</t>
    </r>
    <r>
      <rPr>
        <b/>
        <sz val="10"/>
        <color theme="1"/>
        <rFont val="Calibri"/>
        <family val="2"/>
        <scheme val="minor"/>
      </rPr>
      <t xml:space="preserve">
Please also list variables not covered by the EU legislation but added to the national questionnaire.</t>
    </r>
  </si>
  <si>
    <r>
      <t xml:space="preserve">CVTS 6 questionnaire
</t>
    </r>
    <r>
      <rPr>
        <i/>
        <sz val="10"/>
        <color theme="1"/>
        <rFont val="Calibri"/>
        <family val="2"/>
        <scheme val="minor"/>
      </rPr>
      <t>Please indicate any deviations from the European standard questionnaire (section 2 of the CVTS 6 manual).</t>
    </r>
  </si>
  <si>
    <t>For calculation methods, see sheet 'Information'.</t>
  </si>
  <si>
    <r>
      <t xml:space="preserve">CVTS 6
</t>
    </r>
    <r>
      <rPr>
        <i/>
        <sz val="10"/>
        <color theme="1"/>
        <rFont val="Calibri"/>
        <family val="2"/>
        <scheme val="minor"/>
      </rPr>
      <t>(using A1 and A2tot)</t>
    </r>
  </si>
  <si>
    <r>
      <rPr>
        <b/>
        <sz val="10"/>
        <rFont val="Calibri"/>
        <family val="2"/>
        <scheme val="minor"/>
      </rPr>
      <t>CVTS 6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all enterprises, training enterprises (CVT courses or any other form of CVT), CVT course enterprises or non-training enterprises.
Please add rows as necessary.</t>
    </r>
  </si>
  <si>
    <t>Hours spent in CVT courses - hours per person employed in all enterprises</t>
  </si>
  <si>
    <t>Direct costs of CVT courses per person employed in enterprises providing CVT courses (in EUR)</t>
  </si>
  <si>
    <t>Labour costs of participants of CVT courses per person employed in enterprises providing CVT courses (in EUR)</t>
  </si>
  <si>
    <t>Online table</t>
  </si>
  <si>
    <t>Enterprises providing any form of CVT as % of all enterprises</t>
  </si>
  <si>
    <t>trng_cvt_01s, trng_cvt_01n2</t>
  </si>
  <si>
    <t>Enterprises providing CVT courses as % of all enterprises</t>
  </si>
  <si>
    <t>Participants in CVT courses as % of all persons employed in all enterprises</t>
  </si>
  <si>
    <t>trng_cvt_12s, trng_cvt_12n2</t>
  </si>
  <si>
    <t>Participants in CVT courses as % of all persons employed in enterprises providing CVT courses</t>
  </si>
  <si>
    <t>trng_cvt_13s, trng_cvt_13n2</t>
  </si>
  <si>
    <t>trng_cvt_23s, trng_cvt_23n2</t>
  </si>
  <si>
    <t>trng_cvt_18s, trng_cvt_18n2</t>
  </si>
  <si>
    <t>Enterprises providing IVT as % of all enterprises</t>
  </si>
  <si>
    <t>trng_cvt_34s, trng_cvt_34n2</t>
  </si>
  <si>
    <t>Indicators</t>
  </si>
  <si>
    <t>N</t>
  </si>
  <si>
    <t>Numerator / Average</t>
  </si>
  <si>
    <t>Population / Denominator 
(excluding missing values)</t>
  </si>
  <si>
    <t>Enterprises providing training by type of training</t>
  </si>
  <si>
    <t>- Total number of enterprises providing any form of CVT (training enterprises)</t>
  </si>
  <si>
    <t>POP</t>
  </si>
  <si>
    <t>B1a=1 OR B1b=1 OR B2aflag=1 OR B2bflag=1 OR B2cflag=1 OR B2dflag=1 OR B2eflag=1</t>
  </si>
  <si>
    <t>- Enterprises providing any form of CVT as % of all enterprises</t>
  </si>
  <si>
    <t>All enterprises (weighted)</t>
  </si>
  <si>
    <t>- Total number of enterprises providing CVT courses</t>
  </si>
  <si>
    <t>B1a=1 OR B1b=1</t>
  </si>
  <si>
    <t>- Enterprises providing CVT courses as % of all enterprises</t>
  </si>
  <si>
    <t>Persons employed and participants</t>
  </si>
  <si>
    <t>- Total number of persons employed</t>
  </si>
  <si>
    <t>SUM(A2tot)</t>
  </si>
  <si>
    <t>- Total number of persons employed in enterprises providing any form of CVT</t>
  </si>
  <si>
    <t>SUM(A2tot) where (B1a=1 OR B1b=1 OR B2aflag=1 OR B2bflag=1 OR B2cflag=1 OR B2dflag=1 OR B2eflag=1)</t>
  </si>
  <si>
    <t>- Total number of participants in CVT courses</t>
  </si>
  <si>
    <t>SUM(C1tot) where C1tot&lt;999997</t>
  </si>
  <si>
    <t>- Participants in CVT courses as % of all persons employed in all enterprises</t>
  </si>
  <si>
    <t>- Participants in CVT courses as % of all persons employed in enterprises providing CVT courses</t>
  </si>
  <si>
    <t>SUM(A2tot) where (B1a=1 OR B1b=1)</t>
  </si>
  <si>
    <t>Hours</t>
  </si>
  <si>
    <t>- Hours spent in CVT courses - hours per person employed in all enterprises</t>
  </si>
  <si>
    <t>AVG</t>
  </si>
  <si>
    <t>SUM(C3tot) where C3tot &lt; 9999999997</t>
  </si>
  <si>
    <t>Costs</t>
  </si>
  <si>
    <t>- Total costs of CVT courses (direct costs plus net contributions to training funds)</t>
  </si>
  <si>
    <t>SUM(C7tot) where C7tot&lt;9999999997</t>
  </si>
  <si>
    <t>- Direct costs of CVT courses</t>
  </si>
  <si>
    <t>SUM(C7sub) where C7sub&lt;9999999997</t>
  </si>
  <si>
    <t>- Labour costs of participants of CVT courses</t>
  </si>
  <si>
    <t>SUM(PAC) where PAC&lt;9999999997</t>
  </si>
  <si>
    <t>- Direct costs of CVT courses per person employed in enterprises providing CVT courses (in EUR)</t>
  </si>
  <si>
    <t>- Labour costs of participants of CVT courses per person employed in enterprises providing CVT courses (in EUR)</t>
  </si>
  <si>
    <t>Initial vocational training (IVT)</t>
  </si>
  <si>
    <t>- Total number of enterprises providing IVT</t>
  </si>
  <si>
    <t>- Enterprises providing IVT as % of all enterprises</t>
  </si>
  <si>
    <t>- Total number of enterprises</t>
  </si>
  <si>
    <t>SUM(WEIGHT)</t>
  </si>
  <si>
    <t>Labour costs of participants in CVT courses</t>
  </si>
  <si>
    <t>The information is to be provided for the net sample (= effective sample, i.e. the actual number of responding enterprises).</t>
  </si>
  <si>
    <t>Table 13.2.1 Sampling errors - indicators</t>
  </si>
  <si>
    <t>Table 13.3.1 Coverage error</t>
  </si>
  <si>
    <t>Table 13.3.1.1 Over-coverage - rate</t>
  </si>
  <si>
    <r>
      <t xml:space="preserve">Gross sample
</t>
    </r>
    <r>
      <rPr>
        <i/>
        <sz val="10"/>
        <color theme="1"/>
        <rFont val="Calibri"/>
        <family val="2"/>
        <scheme val="minor"/>
      </rPr>
      <t>(as in table 13.3.1)</t>
    </r>
  </si>
  <si>
    <t>Table 13.3.3.1 Unit non-response - rate</t>
  </si>
  <si>
    <r>
      <t xml:space="preserve">Population
(enterprises in the sampling frame)
</t>
    </r>
    <r>
      <rPr>
        <i/>
        <sz val="10"/>
        <rFont val="Calibri"/>
        <family val="2"/>
        <scheme val="minor"/>
      </rPr>
      <t>(as in table 13.3.1)</t>
    </r>
  </si>
  <si>
    <r>
      <t xml:space="preserve">Eligible enterprises
</t>
    </r>
    <r>
      <rPr>
        <i/>
        <sz val="10"/>
        <rFont val="Calibri"/>
        <family val="2"/>
        <scheme val="minor"/>
      </rPr>
      <t>(for definition see table 13.3.1.1)</t>
    </r>
  </si>
  <si>
    <t>Table 13.3.3.2 Item non-response - rate</t>
  </si>
  <si>
    <t>Table 14.2 Project phases - dates</t>
  </si>
  <si>
    <t>Table 15.1 Comparability - geographical</t>
  </si>
  <si>
    <t>Table 15.2 Comparability - over time</t>
  </si>
  <si>
    <t>Table 15.3 Coherence - cross-domain</t>
  </si>
  <si>
    <t>Table 18.1 Source data and data collection</t>
  </si>
  <si>
    <t>Table 18.5.1 Imputation - rate</t>
  </si>
  <si>
    <t>A4</t>
  </si>
  <si>
    <t>A5</t>
  </si>
  <si>
    <t>C1tot</t>
  </si>
  <si>
    <t>C3tot</t>
  </si>
  <si>
    <t>C7sub</t>
  </si>
  <si>
    <t>C7tot</t>
  </si>
  <si>
    <t>PAC</t>
  </si>
  <si>
    <t>ratio imputation within imputation groups</t>
  </si>
  <si>
    <t xml:space="preserve">mean imputation from sub-questions combined with ratio imputation </t>
  </si>
  <si>
    <t>updated from imputed value of C7sub</t>
  </si>
  <si>
    <t>updated from imputed values of C3tot, A4 and A5</t>
  </si>
  <si>
    <t>c7aflag</t>
  </si>
  <si>
    <t>c7bflag</t>
  </si>
  <si>
    <t>c7cflag</t>
  </si>
  <si>
    <t>c7dflag</t>
  </si>
  <si>
    <t>c7sflag</t>
  </si>
  <si>
    <t>Yes</t>
  </si>
  <si>
    <t>39.2</t>
  </si>
  <si>
    <t>46.4</t>
  </si>
  <si>
    <t>53.5</t>
  </si>
  <si>
    <t>52.0</t>
  </si>
  <si>
    <t>10.5</t>
  </si>
  <si>
    <t>93.1b</t>
  </si>
  <si>
    <t>81.6b</t>
  </si>
  <si>
    <t>52.2b</t>
  </si>
  <si>
    <t>56.3b</t>
  </si>
  <si>
    <t>10.6b</t>
  </si>
  <si>
    <t>467b</t>
  </si>
  <si>
    <t>471b</t>
  </si>
  <si>
    <t>6.6b</t>
  </si>
  <si>
    <t>15.6b</t>
  </si>
  <si>
    <t>on b3b = Yes in B3; if no on B3a and no on B3b = No in B3</t>
  </si>
  <si>
    <t xml:space="preserve">C7; Question C7 had three categories for each type of cost in the Swedish questionnaire i.e. for C7a Costs in Swedish </t>
  </si>
  <si>
    <t>C7aflag were post-coded using the responses in the three categories, If the enterprise ticked the box with no costs</t>
  </si>
  <si>
    <t>don't know C7aflag=(9). The same post-coding procedure were used for C7bflag, C7cflag and C7dflag.</t>
  </si>
  <si>
    <t>C7; A question about total costs for CVT were added in the Swedish questionnaire. The question about total costs</t>
  </si>
  <si>
    <t>don't know in questions c7a-c7d.</t>
  </si>
  <si>
    <t>D3; The ordering of the questions D3b-D3i were different in the Swedish questionnaire compared to the Eurostat</t>
  </si>
  <si>
    <t>d3c and d3i. D3a were derived using the responses on d3b-d3i. If d3b-d3i=no then d3a=Yes (1), if d3b or d3c or d3d</t>
  </si>
  <si>
    <t>or d3e or d3f or d3g or d3h or d3i = yes then d3a=No (0). If no answer on d3b-d3i then d3a=9</t>
  </si>
  <si>
    <t>Collection of additional information via variables D3 and E1 (limiting factors / reasons not to provide CVT)</t>
  </si>
  <si>
    <t>In Sweden we used added the proposed item on the restrictions due to COVID-19 pandemic.</t>
  </si>
  <si>
    <t>For data transmission, the information collected by the additional item is included in ‘other reasons’.</t>
  </si>
  <si>
    <t>E1; The ordering of the questions E1a-E1i were different in the Swedish questionnaire compared to the Eurostat</t>
  </si>
  <si>
    <t xml:space="preserve">E1d, E1c and E1i. </t>
  </si>
  <si>
    <t>No deviations</t>
  </si>
  <si>
    <t>staff training are available it is not divided between the different types of costs.</t>
  </si>
  <si>
    <t>C7-flags; About half of the enterprises were not able to provide costs according to the different types of costs</t>
  </si>
  <si>
    <t xml:space="preserve">specified in C7a-C7d. In the accounting systems of the enterprises in the cases when total costs for </t>
  </si>
  <si>
    <t>No</t>
  </si>
  <si>
    <t>The same deviation as in CVTS 5:</t>
  </si>
  <si>
    <t>A4; for approximately 30% of respondents, data from another national survey were used.</t>
  </si>
  <si>
    <t>A5; the main source is from administrative data. We notice that respondents often underestimate the total labour cost.</t>
  </si>
  <si>
    <t>and B3b external courses. The responses were post-coded into b3a according to the following; if yes on B3a or yes</t>
  </si>
  <si>
    <t>were included in the web questionnaire if the enterprises didn't respond to questions c7a-c7d or answered</t>
  </si>
  <si>
    <t xml:space="preserve">B3 (CVT courses in 2019) were divided into two questions in the Swedish questionnaire, B3a internal courses </t>
  </si>
  <si>
    <t>crowns, No costs (a box which the enterprise could tick) and don't know (a box which the enterprise could tick).</t>
  </si>
  <si>
    <t xml:space="preserve">C7aflag=No (0), if the enterprise had costs in Swedish crowns C7aflag=Yes (1), if the enterprise ticked the box with </t>
  </si>
  <si>
    <t>manual. The ordering in the Swedish questionnaire were according to the following; d3g, d3b, d3f, d3h, d3e, d3d,</t>
  </si>
  <si>
    <t xml:space="preserve">manual. The ordering in the Swedish questionnaire were according to the following; E1a, E1g, E1b, E1f, E1h, E1e, </t>
  </si>
  <si>
    <t>Mandatory</t>
  </si>
  <si>
    <t>X</t>
  </si>
  <si>
    <t>Number of enterprises in the net sample*)</t>
  </si>
  <si>
    <t>*) based on enterprise units</t>
  </si>
  <si>
    <r>
      <t xml:space="preserve">Unit response (enterprises in the net sample, i.e. actual number of responding enterprises)*)
</t>
    </r>
    <r>
      <rPr>
        <i/>
        <sz val="10"/>
        <rFont val="Calibri"/>
        <family val="2"/>
        <scheme val="minor"/>
      </rPr>
      <t>(as in table 13.3.1)</t>
    </r>
  </si>
  <si>
    <r>
      <t xml:space="preserve">Total costs of CVT courses + PAC
</t>
    </r>
    <r>
      <rPr>
        <sz val="10"/>
        <color theme="1"/>
        <rFont val="Calibri"/>
        <family val="2"/>
        <scheme val="minor"/>
      </rPr>
      <t>(direct costs plus net contributions to training funds + PAC)</t>
    </r>
  </si>
  <si>
    <t>Direct costs of CVT courses + PAC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</si>
</sst>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sz val="10"/>
      <color rgb="FFFF0000"/>
      <name val="Calibri"/>
      <family val="2"/>
      <scheme val="minor"/>
    </font>
  </fonts>
  <fills count="4">
    <fill>
      <patternFill/>
    </fill>
    <fill>
      <patternFill patternType="gray125"/>
    </fill>
    <fill>
      <patternFill patternType="solid">
        <fgColor indexed="9"/>
        <bgColor indexed="64"/>
      </patternFill>
    </fill>
    <fill>
      <patternFill patternType="solid">
        <fgColor theme="9" tint="0.7999799847602844"/>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22">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4" fillId="2" borderId="1" xfId="0" applyFont="1" applyFill="1" applyBorder="1" applyAlignment="1">
      <alignment vertical="center" wrapText="1"/>
    </xf>
    <xf numFmtId="0" fontId="3" fillId="0" borderId="0" xfId="0"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4" fillId="0" borderId="1" xfId="0" applyFont="1" applyFill="1" applyBorder="1" applyAlignment="1">
      <alignment vertical="center"/>
    </xf>
    <xf numFmtId="0" fontId="6" fillId="2" borderId="1" xfId="0" applyFont="1" applyFill="1" applyBorder="1" applyAlignment="1">
      <alignment vertical="center" wrapText="1"/>
    </xf>
    <xf numFmtId="0" fontId="4" fillId="0" borderId="1" xfId="0" applyFont="1" applyFill="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8" fillId="0" borderId="0"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vertical="center"/>
    </xf>
    <xf numFmtId="0" fontId="8" fillId="0" borderId="0" xfId="0" applyFont="1" applyAlignment="1">
      <alignment vertical="center"/>
    </xf>
    <xf numFmtId="164" fontId="5" fillId="0" borderId="1" xfId="0" applyNumberFormat="1" applyFont="1" applyFill="1" applyBorder="1" applyAlignment="1">
      <alignment horizontal="center" vertical="center" wrapText="1"/>
    </xf>
    <xf numFmtId="0" fontId="2" fillId="0" borderId="1" xfId="0" applyFont="1" applyBorder="1" applyAlignment="1">
      <alignment vertical="center"/>
    </xf>
    <xf numFmtId="0" fontId="2" fillId="0" borderId="0" xfId="0" applyFont="1" applyFill="1" applyAlignment="1">
      <alignment horizontal="left" vertical="center"/>
    </xf>
    <xf numFmtId="0" fontId="2" fillId="0" borderId="1" xfId="0" applyFont="1" applyFill="1" applyBorder="1" applyAlignment="1">
      <alignment vertical="center"/>
    </xf>
    <xf numFmtId="0" fontId="5" fillId="0" borderId="1" xfId="0" applyFont="1" applyFill="1" applyBorder="1" applyAlignment="1">
      <alignment horizontal="center" vertical="center" wrapText="1"/>
    </xf>
    <xf numFmtId="0" fontId="6" fillId="2" borderId="4" xfId="0" applyFont="1" applyFill="1" applyBorder="1" applyAlignment="1">
      <alignment vertical="center" wrapText="1"/>
    </xf>
    <xf numFmtId="0" fontId="4" fillId="2" borderId="2" xfId="0" applyFont="1" applyFill="1" applyBorder="1" applyAlignment="1">
      <alignment vertical="center" wrapText="1"/>
    </xf>
    <xf numFmtId="0" fontId="8" fillId="0" borderId="0" xfId="0" applyFont="1" applyBorder="1" applyAlignment="1">
      <alignment vertical="center"/>
    </xf>
    <xf numFmtId="0" fontId="2" fillId="3" borderId="1" xfId="0" applyFont="1" applyFill="1" applyBorder="1" applyAlignment="1">
      <alignment horizontal="left" vertical="center"/>
    </xf>
    <xf numFmtId="0" fontId="3" fillId="3" borderId="1" xfId="0" applyFont="1" applyFill="1" applyBorder="1" applyAlignment="1">
      <alignment horizontal="left" vertical="center"/>
    </xf>
    <xf numFmtId="0" fontId="2" fillId="3" borderId="1" xfId="0" applyFont="1" applyFill="1" applyBorder="1" applyAlignment="1">
      <alignment vertical="center"/>
    </xf>
    <xf numFmtId="0" fontId="4" fillId="3" borderId="1" xfId="0" applyFont="1" applyFill="1" applyBorder="1" applyAlignment="1">
      <alignment horizontal="left" vertical="center"/>
    </xf>
    <xf numFmtId="0" fontId="2" fillId="0" borderId="0" xfId="0" applyFont="1" applyFill="1" applyAlignment="1">
      <alignment vertical="center"/>
    </xf>
    <xf numFmtId="0" fontId="3" fillId="0" borderId="0" xfId="0" applyFont="1" applyAlignment="1">
      <alignment horizontal="left"/>
    </xf>
    <xf numFmtId="0" fontId="2" fillId="0" borderId="0" xfId="0" applyFont="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center"/>
    </xf>
    <xf numFmtId="0" fontId="3" fillId="0" borderId="1" xfId="0" applyFont="1" applyBorder="1" applyAlignment="1">
      <alignment horizontal="center" wrapText="1"/>
    </xf>
    <xf numFmtId="0" fontId="5" fillId="2" borderId="1" xfId="0" applyFont="1" applyFill="1" applyBorder="1" applyAlignment="1">
      <alignment horizontal="left" wrapText="1"/>
    </xf>
    <xf numFmtId="0" fontId="5" fillId="0" borderId="1" xfId="0" applyFont="1" applyFill="1" applyBorder="1" applyAlignment="1">
      <alignment horizontal="left" wrapText="1"/>
    </xf>
    <xf numFmtId="0" fontId="3" fillId="0" borderId="1" xfId="0" applyFont="1" applyBorder="1" applyAlignment="1">
      <alignment horizontal="left"/>
    </xf>
    <xf numFmtId="0" fontId="5" fillId="0" borderId="1" xfId="0" applyFont="1" applyBorder="1" applyAlignment="1">
      <alignment vertical="center" wrapText="1"/>
    </xf>
    <xf numFmtId="0" fontId="8" fillId="0" borderId="0" xfId="0" applyFont="1" applyFill="1" applyBorder="1" applyAlignment="1">
      <alignment vertical="center" wrapText="1"/>
    </xf>
    <xf numFmtId="0" fontId="2" fillId="3" borderId="1" xfId="0" applyFont="1" applyFill="1" applyBorder="1" applyAlignment="1" quotePrefix="1">
      <alignment horizontal="lef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20" applyFont="1" applyFill="1" applyBorder="1" applyAlignment="1">
      <alignment horizontal="left" vertical="center" wrapText="1"/>
      <protection/>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4" fillId="0" borderId="1" xfId="20" applyFont="1" applyFill="1" applyBorder="1" applyAlignment="1" quotePrefix="1">
      <alignment horizontal="left" vertical="center" wrapText="1"/>
      <protection/>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20" applyFont="1" applyFill="1" applyBorder="1" applyAlignment="1" quotePrefix="1">
      <alignment horizontal="left" vertical="center" wrapText="1"/>
      <protection/>
    </xf>
    <xf numFmtId="0" fontId="9" fillId="0" borderId="0" xfId="0" applyFont="1" applyFill="1" applyAlignment="1">
      <alignment vertical="center"/>
    </xf>
    <xf numFmtId="0" fontId="2" fillId="0" borderId="0" xfId="0" applyFont="1" applyBorder="1" applyAlignment="1">
      <alignment vertical="center" wrapText="1"/>
    </xf>
    <xf numFmtId="164" fontId="2" fillId="3" borderId="1" xfId="0" applyNumberFormat="1" applyFont="1" applyFill="1" applyBorder="1" applyAlignment="1">
      <alignment horizontal="left" vertical="center"/>
    </xf>
    <xf numFmtId="1" fontId="2" fillId="3"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4" fillId="3"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4" fontId="2" fillId="3" borderId="1" xfId="0" applyNumberFormat="1" applyFont="1" applyFill="1" applyBorder="1" applyAlignment="1">
      <alignment vertical="center"/>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164" fontId="2" fillId="0" borderId="0" xfId="0" applyNumberFormat="1" applyFont="1" applyAlignment="1">
      <alignment vertical="center"/>
    </xf>
    <xf numFmtId="0" fontId="4" fillId="3" borderId="1" xfId="0" applyFont="1" applyFill="1" applyBorder="1" applyAlignment="1">
      <alignment horizontal="right" vertical="center"/>
    </xf>
    <xf numFmtId="0" fontId="2" fillId="0" borderId="0" xfId="0" applyFont="1" applyBorder="1" applyAlignment="1">
      <alignment horizontal="center" vertical="center"/>
    </xf>
    <xf numFmtId="164" fontId="2" fillId="3" borderId="1" xfId="0" applyNumberFormat="1" applyFont="1" applyFill="1" applyBorder="1" applyAlignment="1">
      <alignment vertical="center"/>
    </xf>
    <xf numFmtId="1" fontId="2" fillId="3" borderId="1" xfId="0" applyNumberFormat="1" applyFont="1" applyFill="1" applyBorder="1" applyAlignment="1">
      <alignment vertical="center"/>
    </xf>
    <xf numFmtId="2" fontId="2" fillId="3" borderId="1" xfId="0" applyNumberFormat="1" applyFont="1" applyFill="1" applyBorder="1" applyAlignment="1">
      <alignment horizontal="left" vertical="center"/>
    </xf>
    <xf numFmtId="3" fontId="2" fillId="3" borderId="1" xfId="0" applyNumberFormat="1" applyFont="1" applyFill="1" applyBorder="1" applyAlignment="1">
      <alignment horizontal="left" vertical="center"/>
    </xf>
    <xf numFmtId="0" fontId="3" fillId="0" borderId="1"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3" borderId="1" xfId="0" applyFont="1" applyFill="1" applyBorder="1" applyAlignment="1" quotePrefix="1">
      <alignment horizontal="center" vertical="center"/>
    </xf>
    <xf numFmtId="0" fontId="2"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tabSelected="1" workbookViewId="0" topLeftCell="A1">
      <selection activeCell="B1" sqref="B1"/>
    </sheetView>
  </sheetViews>
  <sheetFormatPr defaultColWidth="9.140625" defaultRowHeight="15"/>
  <cols>
    <col min="1" max="1" width="54.7109375" style="1" customWidth="1"/>
    <col min="2" max="2" width="7.7109375" style="60" customWidth="1"/>
    <col min="3" max="3" width="28.28125" style="1" customWidth="1"/>
    <col min="4" max="4" width="48.7109375" style="1" customWidth="1"/>
    <col min="5" max="8" width="15.7109375" style="6" customWidth="1"/>
    <col min="9" max="16384" width="9.140625" style="6" customWidth="1"/>
  </cols>
  <sheetData>
    <row r="1" ht="15">
      <c r="A1" s="4" t="s">
        <v>124</v>
      </c>
    </row>
    <row r="3" spans="1:8" s="48" customFormat="1" ht="15">
      <c r="A3" s="63" t="s">
        <v>116</v>
      </c>
      <c r="B3" s="61"/>
      <c r="C3" s="30"/>
      <c r="D3" s="30"/>
      <c r="E3" s="17"/>
      <c r="F3" s="17"/>
      <c r="G3" s="17"/>
      <c r="H3" s="17"/>
    </row>
    <row r="4" spans="1:4" s="48" customFormat="1" ht="15">
      <c r="A4" s="38"/>
      <c r="B4" s="62"/>
      <c r="C4" s="38"/>
      <c r="D4" s="38"/>
    </row>
    <row r="5" spans="1:4" s="48" customFormat="1" ht="25.5">
      <c r="A5" s="64" t="s">
        <v>149</v>
      </c>
      <c r="B5" s="65" t="s">
        <v>150</v>
      </c>
      <c r="C5" s="64" t="s">
        <v>151</v>
      </c>
      <c r="D5" s="31" t="s">
        <v>152</v>
      </c>
    </row>
    <row r="6" spans="1:4" s="48" customFormat="1" ht="15">
      <c r="A6" s="66" t="s">
        <v>153</v>
      </c>
      <c r="B6" s="67"/>
      <c r="C6" s="68"/>
      <c r="D6" s="68"/>
    </row>
    <row r="7" spans="1:4" s="48" customFormat="1" ht="15">
      <c r="A7" s="69" t="s">
        <v>188</v>
      </c>
      <c r="B7" s="67" t="s">
        <v>155</v>
      </c>
      <c r="C7" s="68"/>
      <c r="D7" s="70" t="s">
        <v>189</v>
      </c>
    </row>
    <row r="8" spans="1:4" s="48" customFormat="1" ht="25.5">
      <c r="A8" s="69" t="s">
        <v>154</v>
      </c>
      <c r="B8" s="71" t="s">
        <v>155</v>
      </c>
      <c r="C8" s="68"/>
      <c r="D8" s="70" t="s">
        <v>156</v>
      </c>
    </row>
    <row r="9" spans="1:4" s="75" customFormat="1" ht="38.25">
      <c r="A9" s="69" t="s">
        <v>157</v>
      </c>
      <c r="B9" s="71" t="s">
        <v>43</v>
      </c>
      <c r="C9" s="70" t="s">
        <v>156</v>
      </c>
      <c r="D9" s="72" t="s">
        <v>158</v>
      </c>
    </row>
    <row r="10" spans="1:4" s="48" customFormat="1" ht="15">
      <c r="A10" s="69" t="s">
        <v>159</v>
      </c>
      <c r="B10" s="71" t="s">
        <v>155</v>
      </c>
      <c r="C10" s="68"/>
      <c r="D10" s="72" t="s">
        <v>160</v>
      </c>
    </row>
    <row r="11" spans="1:4" s="48" customFormat="1" ht="15">
      <c r="A11" s="69" t="s">
        <v>161</v>
      </c>
      <c r="B11" s="71" t="s">
        <v>43</v>
      </c>
      <c r="C11" s="72" t="s">
        <v>160</v>
      </c>
      <c r="D11" s="72" t="s">
        <v>158</v>
      </c>
    </row>
    <row r="12" spans="1:4" s="48" customFormat="1" ht="15">
      <c r="A12" s="66" t="s">
        <v>162</v>
      </c>
      <c r="B12" s="67"/>
      <c r="C12" s="68"/>
      <c r="D12" s="68"/>
    </row>
    <row r="13" spans="1:4" s="48" customFormat="1" ht="15">
      <c r="A13" s="69" t="s">
        <v>163</v>
      </c>
      <c r="B13" s="71" t="s">
        <v>155</v>
      </c>
      <c r="C13" s="70"/>
      <c r="D13" s="70" t="s">
        <v>164</v>
      </c>
    </row>
    <row r="14" spans="1:4" s="48" customFormat="1" ht="25.5">
      <c r="A14" s="69" t="s">
        <v>165</v>
      </c>
      <c r="B14" s="71" t="s">
        <v>155</v>
      </c>
      <c r="C14" s="70"/>
      <c r="D14" s="70" t="s">
        <v>166</v>
      </c>
    </row>
    <row r="15" spans="1:4" s="48" customFormat="1" ht="15">
      <c r="A15" s="69" t="s">
        <v>167</v>
      </c>
      <c r="B15" s="71" t="s">
        <v>155</v>
      </c>
      <c r="C15" s="70"/>
      <c r="D15" s="70" t="s">
        <v>168</v>
      </c>
    </row>
    <row r="16" spans="1:4" s="48" customFormat="1" ht="25.5">
      <c r="A16" s="69" t="s">
        <v>169</v>
      </c>
      <c r="B16" s="71" t="s">
        <v>43</v>
      </c>
      <c r="C16" s="70" t="s">
        <v>168</v>
      </c>
      <c r="D16" s="70" t="s">
        <v>164</v>
      </c>
    </row>
    <row r="17" spans="1:4" s="48" customFormat="1" ht="25.5">
      <c r="A17" s="69" t="s">
        <v>170</v>
      </c>
      <c r="B17" s="71" t="s">
        <v>43</v>
      </c>
      <c r="C17" s="70" t="s">
        <v>168</v>
      </c>
      <c r="D17" s="70" t="s">
        <v>171</v>
      </c>
    </row>
    <row r="18" spans="1:4" s="48" customFormat="1" ht="15">
      <c r="A18" s="66" t="s">
        <v>172</v>
      </c>
      <c r="B18" s="73"/>
      <c r="C18" s="70"/>
      <c r="D18" s="70"/>
    </row>
    <row r="19" spans="1:4" s="48" customFormat="1" ht="25.5">
      <c r="A19" s="69" t="s">
        <v>173</v>
      </c>
      <c r="B19" s="73" t="s">
        <v>174</v>
      </c>
      <c r="C19" s="70" t="s">
        <v>175</v>
      </c>
      <c r="D19" s="70" t="s">
        <v>164</v>
      </c>
    </row>
    <row r="20" spans="1:4" s="48" customFormat="1" ht="15">
      <c r="A20" s="74" t="s">
        <v>176</v>
      </c>
      <c r="B20" s="73"/>
      <c r="C20" s="70"/>
      <c r="D20" s="70"/>
    </row>
    <row r="21" spans="1:4" s="48" customFormat="1" ht="25.5">
      <c r="A21" s="69" t="s">
        <v>177</v>
      </c>
      <c r="B21" s="73" t="s">
        <v>155</v>
      </c>
      <c r="C21" s="70"/>
      <c r="D21" s="70" t="s">
        <v>178</v>
      </c>
    </row>
    <row r="22" spans="1:4" s="48" customFormat="1" ht="15">
      <c r="A22" s="69" t="s">
        <v>179</v>
      </c>
      <c r="B22" s="73" t="s">
        <v>155</v>
      </c>
      <c r="C22" s="70"/>
      <c r="D22" s="70" t="s">
        <v>180</v>
      </c>
    </row>
    <row r="23" spans="1:4" s="48" customFormat="1" ht="15">
      <c r="A23" s="69" t="s">
        <v>181</v>
      </c>
      <c r="B23" s="73" t="s">
        <v>155</v>
      </c>
      <c r="C23" s="70"/>
      <c r="D23" s="70" t="s">
        <v>182</v>
      </c>
    </row>
    <row r="24" spans="1:4" s="48" customFormat="1" ht="25.5">
      <c r="A24" s="69" t="s">
        <v>183</v>
      </c>
      <c r="B24" s="73" t="s">
        <v>174</v>
      </c>
      <c r="C24" s="70" t="s">
        <v>180</v>
      </c>
      <c r="D24" s="70" t="s">
        <v>171</v>
      </c>
    </row>
    <row r="25" spans="1:4" s="48" customFormat="1" ht="25.5">
      <c r="A25" s="69" t="s">
        <v>184</v>
      </c>
      <c r="B25" s="73" t="s">
        <v>174</v>
      </c>
      <c r="C25" s="70" t="s">
        <v>182</v>
      </c>
      <c r="D25" s="70" t="s">
        <v>171</v>
      </c>
    </row>
    <row r="26" spans="1:4" s="48" customFormat="1" ht="15">
      <c r="A26" s="74" t="s">
        <v>185</v>
      </c>
      <c r="B26" s="73"/>
      <c r="C26" s="70"/>
      <c r="D26" s="70"/>
    </row>
    <row r="27" spans="1:4" s="48" customFormat="1" ht="15">
      <c r="A27" s="69" t="s">
        <v>186</v>
      </c>
      <c r="B27" s="71" t="s">
        <v>155</v>
      </c>
      <c r="C27" s="70"/>
      <c r="D27" s="70" t="s">
        <v>117</v>
      </c>
    </row>
    <row r="28" spans="1:4" s="48" customFormat="1" ht="15">
      <c r="A28" s="69" t="s">
        <v>187</v>
      </c>
      <c r="B28" s="73" t="s">
        <v>43</v>
      </c>
      <c r="C28" s="70" t="s">
        <v>117</v>
      </c>
      <c r="D28" s="72" t="s">
        <v>158</v>
      </c>
    </row>
    <row r="29" spans="1:4" s="48" customFormat="1" ht="15">
      <c r="A29" s="38"/>
      <c r="B29" s="62"/>
      <c r="C29" s="38"/>
      <c r="D29" s="38"/>
    </row>
    <row r="30" spans="1:4" s="48" customFormat="1" ht="15">
      <c r="A30" s="38"/>
      <c r="B30" s="62"/>
      <c r="C30" s="38"/>
      <c r="D30" s="38"/>
    </row>
    <row r="31" spans="1:4" s="48" customFormat="1" ht="15">
      <c r="A31" s="38"/>
      <c r="B31" s="62"/>
      <c r="C31" s="38"/>
      <c r="D31" s="38"/>
    </row>
    <row r="32" spans="1:4" s="48" customFormat="1" ht="15">
      <c r="A32" s="38"/>
      <c r="B32" s="62"/>
      <c r="C32" s="38"/>
      <c r="D32" s="38"/>
    </row>
    <row r="33" spans="1:4" s="48" customFormat="1" ht="15">
      <c r="A33" s="38"/>
      <c r="B33" s="62"/>
      <c r="C33" s="38"/>
      <c r="D33" s="38"/>
    </row>
    <row r="34" spans="1:4" s="48" customFormat="1" ht="15">
      <c r="A34" s="38"/>
      <c r="B34" s="62"/>
      <c r="C34" s="38"/>
      <c r="D34" s="38"/>
    </row>
    <row r="35" spans="1:4" s="48" customFormat="1" ht="15">
      <c r="A35" s="38"/>
      <c r="B35" s="62"/>
      <c r="C35" s="38"/>
      <c r="D35" s="38"/>
    </row>
    <row r="36" spans="1:4" s="48" customFormat="1" ht="15">
      <c r="A36" s="38"/>
      <c r="B36" s="62"/>
      <c r="C36" s="38"/>
      <c r="D36" s="38"/>
    </row>
    <row r="37" spans="1:4" s="48" customFormat="1" ht="15">
      <c r="A37" s="38"/>
      <c r="B37" s="62"/>
      <c r="C37" s="38"/>
      <c r="D37" s="38"/>
    </row>
    <row r="38" spans="1:4" s="48" customFormat="1" ht="15">
      <c r="A38" s="38"/>
      <c r="B38" s="62"/>
      <c r="C38" s="38"/>
      <c r="D38" s="38"/>
    </row>
    <row r="39" spans="1:4" s="48" customFormat="1" ht="15">
      <c r="A39" s="38"/>
      <c r="B39" s="62"/>
      <c r="C39" s="38"/>
      <c r="D39" s="38"/>
    </row>
    <row r="40" spans="1:4" s="48" customFormat="1" ht="15">
      <c r="A40" s="38"/>
      <c r="B40" s="62"/>
      <c r="C40" s="38"/>
      <c r="D40" s="38"/>
    </row>
    <row r="41" spans="1:4" s="48" customFormat="1" ht="15">
      <c r="A41" s="38"/>
      <c r="B41" s="62"/>
      <c r="C41" s="38"/>
      <c r="D41" s="38"/>
    </row>
    <row r="42" spans="1:4" s="48" customFormat="1" ht="15">
      <c r="A42" s="38"/>
      <c r="B42" s="62"/>
      <c r="C42" s="38"/>
      <c r="D42" s="38"/>
    </row>
    <row r="43" spans="1:4" s="48" customFormat="1" ht="15">
      <c r="A43" s="38"/>
      <c r="B43" s="62"/>
      <c r="C43" s="38"/>
      <c r="D43" s="38"/>
    </row>
    <row r="44" spans="1:4" s="48" customFormat="1" ht="15">
      <c r="A44" s="38"/>
      <c r="B44" s="62"/>
      <c r="C44" s="38"/>
      <c r="D44" s="38"/>
    </row>
    <row r="45" spans="1:4" s="48" customFormat="1" ht="15">
      <c r="A45" s="38"/>
      <c r="B45" s="62"/>
      <c r="C45" s="38"/>
      <c r="D45" s="38"/>
    </row>
    <row r="46" spans="1:4" s="48" customFormat="1" ht="15">
      <c r="A46" s="38"/>
      <c r="B46" s="62"/>
      <c r="C46" s="38"/>
      <c r="D46" s="38"/>
    </row>
    <row r="47" spans="1:4" s="48" customFormat="1" ht="15">
      <c r="A47" s="38"/>
      <c r="B47" s="62"/>
      <c r="C47" s="38"/>
      <c r="D47" s="38"/>
    </row>
    <row r="48" spans="1:4" s="48" customFormat="1" ht="15">
      <c r="A48" s="38"/>
      <c r="B48" s="62"/>
      <c r="C48" s="38"/>
      <c r="D48" s="38"/>
    </row>
    <row r="49" spans="1:4" s="48" customFormat="1" ht="15">
      <c r="A49" s="38"/>
      <c r="B49" s="62"/>
      <c r="C49" s="38"/>
      <c r="D49" s="38"/>
    </row>
    <row r="50" spans="1:4" s="48" customFormat="1" ht="15">
      <c r="A50" s="38"/>
      <c r="B50" s="62"/>
      <c r="C50" s="38"/>
      <c r="D50" s="38"/>
    </row>
    <row r="51" spans="1:4" s="48" customFormat="1" ht="15">
      <c r="A51" s="38"/>
      <c r="B51" s="62"/>
      <c r="C51" s="38"/>
      <c r="D51" s="38"/>
    </row>
    <row r="52" spans="1:4" s="48" customFormat="1" ht="15">
      <c r="A52" s="38"/>
      <c r="B52" s="62"/>
      <c r="C52" s="38"/>
      <c r="D52" s="38"/>
    </row>
    <row r="53" spans="1:4" s="48" customFormat="1" ht="15">
      <c r="A53" s="38"/>
      <c r="B53" s="62"/>
      <c r="C53" s="38"/>
      <c r="D53" s="38"/>
    </row>
    <row r="54" spans="1:4" s="48" customFormat="1" ht="15">
      <c r="A54" s="38"/>
      <c r="B54" s="62"/>
      <c r="C54" s="38"/>
      <c r="D54" s="38"/>
    </row>
  </sheetData>
  <printOptions/>
  <pageMargins left="0.7086614173228347" right="0.7086614173228347" top="0.7480314960629921" bottom="0.7480314960629921" header="0.31496062992125984" footer="0.31496062992125984"/>
  <pageSetup horizontalDpi="600" verticalDpi="600" orientation="landscape" paperSize="9" scale="93" r:id="rId1"/>
  <headerFooter>
    <oddHeader>&amp;C&amp;A</oddHeader>
    <oddFooter>&amp;CPage &amp;P of &amp;N</oddFooter>
  </headerFooter>
  <rowBreaks count="1" manualBreakCount="1">
    <brk id="1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3"/>
  <sheetViews>
    <sheetView workbookViewId="0" topLeftCell="A1">
      <selection activeCell="D1" sqref="D1"/>
    </sheetView>
  </sheetViews>
  <sheetFormatPr defaultColWidth="10.421875" defaultRowHeight="15"/>
  <cols>
    <col min="1" max="1" width="13.28125" style="1" customWidth="1"/>
    <col min="2" max="2" width="14.140625" style="1" customWidth="1"/>
    <col min="3" max="22" width="8.7109375" style="1" customWidth="1"/>
    <col min="23" max="16384" width="10.421875" style="1" customWidth="1"/>
  </cols>
  <sheetData>
    <row r="1" ht="15">
      <c r="A1" s="4" t="s">
        <v>203</v>
      </c>
    </row>
    <row r="3" spans="1:6" ht="15" customHeight="1">
      <c r="A3" s="17" t="s">
        <v>64</v>
      </c>
      <c r="F3" s="5"/>
    </row>
    <row r="4" spans="1:6" ht="15" customHeight="1">
      <c r="A4" s="17" t="s">
        <v>65</v>
      </c>
      <c r="F4" s="5"/>
    </row>
    <row r="6" spans="1:22" ht="15">
      <c r="A6" s="25" t="s">
        <v>86</v>
      </c>
      <c r="B6" s="26"/>
      <c r="C6" s="26"/>
      <c r="D6" s="26"/>
      <c r="E6" s="26"/>
      <c r="F6" s="26"/>
      <c r="G6" s="26"/>
      <c r="H6" s="26"/>
      <c r="I6" s="26"/>
      <c r="J6" s="26"/>
      <c r="K6" s="26"/>
      <c r="L6" s="26"/>
      <c r="M6" s="26"/>
      <c r="N6" s="26"/>
      <c r="O6" s="26"/>
      <c r="P6" s="26"/>
      <c r="Q6" s="26"/>
      <c r="R6" s="26"/>
      <c r="S6" s="26"/>
      <c r="T6" s="26"/>
      <c r="U6" s="26"/>
      <c r="V6" s="27"/>
    </row>
    <row r="7" spans="1:22" ht="15">
      <c r="A7" s="2"/>
      <c r="B7" s="2"/>
      <c r="C7" s="2" t="s">
        <v>9</v>
      </c>
      <c r="D7" s="2" t="s">
        <v>10</v>
      </c>
      <c r="E7" s="2" t="s">
        <v>11</v>
      </c>
      <c r="F7" s="2" t="s">
        <v>12</v>
      </c>
      <c r="G7" s="2" t="s">
        <v>13</v>
      </c>
      <c r="H7" s="2" t="s">
        <v>14</v>
      </c>
      <c r="I7" s="2" t="s">
        <v>19</v>
      </c>
      <c r="J7" s="2" t="s">
        <v>20</v>
      </c>
      <c r="K7" s="2" t="s">
        <v>21</v>
      </c>
      <c r="L7" s="2" t="s">
        <v>22</v>
      </c>
      <c r="M7" s="2" t="s">
        <v>23</v>
      </c>
      <c r="N7" s="2" t="s">
        <v>24</v>
      </c>
      <c r="O7" s="2" t="s">
        <v>25</v>
      </c>
      <c r="P7" s="2" t="s">
        <v>26</v>
      </c>
      <c r="Q7" s="2" t="s">
        <v>27</v>
      </c>
      <c r="R7" s="2" t="s">
        <v>28</v>
      </c>
      <c r="S7" s="2" t="s">
        <v>29</v>
      </c>
      <c r="T7" s="2" t="s">
        <v>30</v>
      </c>
      <c r="U7" s="2" t="s">
        <v>31</v>
      </c>
      <c r="V7" s="2" t="s">
        <v>32</v>
      </c>
    </row>
    <row r="8" spans="1:22" ht="15">
      <c r="A8" s="117" t="s">
        <v>15</v>
      </c>
      <c r="B8" s="2" t="s">
        <v>33</v>
      </c>
      <c r="C8" s="46">
        <v>918</v>
      </c>
      <c r="D8" s="46">
        <v>12111</v>
      </c>
      <c r="E8" s="46">
        <v>1832</v>
      </c>
      <c r="F8" s="46">
        <v>4473</v>
      </c>
      <c r="G8" s="46">
        <v>10776</v>
      </c>
      <c r="H8" s="46">
        <v>27547</v>
      </c>
      <c r="I8" s="46">
        <v>22113</v>
      </c>
      <c r="J8" s="46">
        <v>4249</v>
      </c>
      <c r="K8" s="46">
        <v>13473</v>
      </c>
      <c r="L8" s="46">
        <v>7341</v>
      </c>
      <c r="M8" s="46">
        <v>117275</v>
      </c>
      <c r="N8" s="46">
        <v>16666</v>
      </c>
      <c r="O8" s="46">
        <v>63057</v>
      </c>
      <c r="P8" s="46">
        <v>62591</v>
      </c>
      <c r="Q8" s="46">
        <v>46972</v>
      </c>
      <c r="R8" s="46">
        <v>67668</v>
      </c>
      <c r="S8" s="46">
        <v>43921</v>
      </c>
      <c r="T8" s="46">
        <v>4527</v>
      </c>
      <c r="U8" s="46">
        <v>5260</v>
      </c>
      <c r="V8" s="46">
        <v>182548</v>
      </c>
    </row>
    <row r="9" spans="1:22" ht="15">
      <c r="A9" s="113"/>
      <c r="B9" s="2" t="s">
        <v>34</v>
      </c>
      <c r="C9" s="46">
        <v>990</v>
      </c>
      <c r="D9" s="46">
        <v>14061</v>
      </c>
      <c r="E9" s="46">
        <v>2287</v>
      </c>
      <c r="F9" s="46">
        <v>7389</v>
      </c>
      <c r="G9" s="46">
        <v>22368</v>
      </c>
      <c r="H9" s="46">
        <v>23015</v>
      </c>
      <c r="I9" s="46">
        <v>33744</v>
      </c>
      <c r="J9" s="46">
        <v>9470</v>
      </c>
      <c r="K9" s="46">
        <v>16403</v>
      </c>
      <c r="L9" s="46">
        <v>15380</v>
      </c>
      <c r="M9" s="46">
        <v>54856</v>
      </c>
      <c r="N9" s="46">
        <v>17721</v>
      </c>
      <c r="O9" s="46">
        <v>49829</v>
      </c>
      <c r="P9" s="46">
        <v>52024</v>
      </c>
      <c r="Q9" s="46">
        <v>42815</v>
      </c>
      <c r="R9" s="46">
        <v>25372</v>
      </c>
      <c r="S9" s="46">
        <v>45696</v>
      </c>
      <c r="T9" s="46">
        <v>13337</v>
      </c>
      <c r="U9" s="46">
        <v>6325</v>
      </c>
      <c r="V9" s="46">
        <v>160676</v>
      </c>
    </row>
    <row r="10" spans="1:22" ht="15">
      <c r="A10" s="113"/>
      <c r="B10" s="2" t="s">
        <v>35</v>
      </c>
      <c r="C10" s="46">
        <v>6853</v>
      </c>
      <c r="D10" s="46">
        <v>25443</v>
      </c>
      <c r="E10" s="46">
        <v>311</v>
      </c>
      <c r="F10" s="46">
        <v>23461</v>
      </c>
      <c r="G10" s="46">
        <v>36591</v>
      </c>
      <c r="H10" s="46">
        <v>30757</v>
      </c>
      <c r="I10" s="46">
        <v>58557</v>
      </c>
      <c r="J10" s="46">
        <v>74452</v>
      </c>
      <c r="K10" s="46">
        <v>14539</v>
      </c>
      <c r="L10" s="46">
        <v>26272</v>
      </c>
      <c r="M10" s="46">
        <v>64855</v>
      </c>
      <c r="N10" s="46">
        <v>17664</v>
      </c>
      <c r="O10" s="46">
        <v>62319</v>
      </c>
      <c r="P10" s="46">
        <v>133451</v>
      </c>
      <c r="Q10" s="46">
        <v>111111</v>
      </c>
      <c r="R10" s="46">
        <v>23628</v>
      </c>
      <c r="S10" s="46">
        <v>86387</v>
      </c>
      <c r="T10" s="46">
        <v>57171</v>
      </c>
      <c r="U10" s="46">
        <v>1341</v>
      </c>
      <c r="V10" s="46">
        <v>279162</v>
      </c>
    </row>
    <row r="11" spans="1:22" ht="15">
      <c r="A11" s="113"/>
      <c r="B11" s="2" t="s">
        <v>16</v>
      </c>
      <c r="C11" s="44"/>
      <c r="D11" s="44"/>
      <c r="E11" s="44"/>
      <c r="F11" s="44"/>
      <c r="G11" s="44"/>
      <c r="H11" s="44"/>
      <c r="I11" s="44"/>
      <c r="J11" s="44"/>
      <c r="K11" s="44"/>
      <c r="L11" s="44"/>
      <c r="M11" s="44"/>
      <c r="N11" s="44"/>
      <c r="O11" s="44"/>
      <c r="P11" s="44"/>
      <c r="Q11" s="44"/>
      <c r="R11" s="44"/>
      <c r="S11" s="44"/>
      <c r="T11" s="44"/>
      <c r="U11" s="44"/>
      <c r="V11" s="44"/>
    </row>
    <row r="12" spans="1:22" ht="15">
      <c r="A12" s="113"/>
      <c r="B12" s="2" t="s">
        <v>17</v>
      </c>
      <c r="C12" s="44"/>
      <c r="D12" s="44"/>
      <c r="E12" s="44"/>
      <c r="F12" s="44"/>
      <c r="G12" s="44"/>
      <c r="H12" s="44"/>
      <c r="I12" s="44"/>
      <c r="J12" s="44"/>
      <c r="K12" s="44"/>
      <c r="L12" s="44"/>
      <c r="M12" s="44"/>
      <c r="N12" s="44"/>
      <c r="O12" s="44"/>
      <c r="P12" s="44"/>
      <c r="Q12" s="44"/>
      <c r="R12" s="44"/>
      <c r="S12" s="44"/>
      <c r="T12" s="44"/>
      <c r="U12" s="44"/>
      <c r="V12" s="44"/>
    </row>
    <row r="13" spans="1:22" ht="15">
      <c r="A13" s="114"/>
      <c r="B13" s="2" t="s">
        <v>18</v>
      </c>
      <c r="C13" s="44"/>
      <c r="D13" s="44"/>
      <c r="E13" s="44"/>
      <c r="F13" s="44"/>
      <c r="G13" s="44"/>
      <c r="H13" s="44"/>
      <c r="I13" s="44"/>
      <c r="J13" s="44"/>
      <c r="K13" s="44"/>
      <c r="L13" s="44"/>
      <c r="M13" s="44"/>
      <c r="N13" s="44"/>
      <c r="O13" s="44"/>
      <c r="P13" s="44"/>
      <c r="Q13" s="44"/>
      <c r="R13" s="44"/>
      <c r="S13" s="44"/>
      <c r="T13" s="44"/>
      <c r="U13" s="44"/>
      <c r="V13" s="44"/>
    </row>
    <row r="16" spans="1:22" ht="15">
      <c r="A16" s="25" t="s">
        <v>111</v>
      </c>
      <c r="B16" s="26"/>
      <c r="C16" s="26"/>
      <c r="D16" s="26"/>
      <c r="E16" s="26"/>
      <c r="F16" s="26"/>
      <c r="G16" s="26"/>
      <c r="H16" s="26"/>
      <c r="I16" s="26"/>
      <c r="J16" s="26"/>
      <c r="K16" s="26"/>
      <c r="L16" s="26"/>
      <c r="M16" s="26"/>
      <c r="N16" s="26"/>
      <c r="O16" s="26"/>
      <c r="P16" s="26"/>
      <c r="Q16" s="26"/>
      <c r="R16" s="26"/>
      <c r="S16" s="26"/>
      <c r="T16" s="26"/>
      <c r="U16" s="26"/>
      <c r="V16" s="27"/>
    </row>
    <row r="17" spans="1:22" ht="15">
      <c r="A17" s="2"/>
      <c r="B17" s="2"/>
      <c r="C17" s="2" t="s">
        <v>9</v>
      </c>
      <c r="D17" s="2" t="s">
        <v>10</v>
      </c>
      <c r="E17" s="2" t="s">
        <v>11</v>
      </c>
      <c r="F17" s="2" t="s">
        <v>12</v>
      </c>
      <c r="G17" s="2" t="s">
        <v>13</v>
      </c>
      <c r="H17" s="2" t="s">
        <v>14</v>
      </c>
      <c r="I17" s="2" t="s">
        <v>19</v>
      </c>
      <c r="J17" s="2" t="s">
        <v>20</v>
      </c>
      <c r="K17" s="2" t="s">
        <v>21</v>
      </c>
      <c r="L17" s="2" t="s">
        <v>22</v>
      </c>
      <c r="M17" s="2" t="s">
        <v>23</v>
      </c>
      <c r="N17" s="2" t="s">
        <v>24</v>
      </c>
      <c r="O17" s="2" t="s">
        <v>25</v>
      </c>
      <c r="P17" s="2" t="s">
        <v>26</v>
      </c>
      <c r="Q17" s="2" t="s">
        <v>27</v>
      </c>
      <c r="R17" s="2" t="s">
        <v>28</v>
      </c>
      <c r="S17" s="2" t="s">
        <v>29</v>
      </c>
      <c r="T17" s="2" t="s">
        <v>30</v>
      </c>
      <c r="U17" s="2" t="s">
        <v>31</v>
      </c>
      <c r="V17" s="2" t="s">
        <v>32</v>
      </c>
    </row>
    <row r="18" spans="1:22" ht="15">
      <c r="A18" s="112" t="s">
        <v>132</v>
      </c>
      <c r="B18" s="2" t="s">
        <v>33</v>
      </c>
      <c r="C18" s="91">
        <v>886.9508928571429</v>
      </c>
      <c r="D18" s="91">
        <v>9616.04051612903</v>
      </c>
      <c r="E18" s="91">
        <v>1903.3225806451615</v>
      </c>
      <c r="F18" s="91">
        <v>3948.044345898004</v>
      </c>
      <c r="G18" s="91">
        <v>10027.978490566038</v>
      </c>
      <c r="H18" s="91">
        <v>25622.114956064852</v>
      </c>
      <c r="I18" s="91">
        <v>21200.211531392644</v>
      </c>
      <c r="J18" s="91">
        <v>4219.356356356356</v>
      </c>
      <c r="K18" s="91">
        <v>12934.977698483495</v>
      </c>
      <c r="L18" s="91">
        <v>6335.4850202429125</v>
      </c>
      <c r="M18" s="91">
        <v>107632.94062153166</v>
      </c>
      <c r="N18" s="91">
        <v>15067.68518518519</v>
      </c>
      <c r="O18" s="91">
        <v>61856.031780621866</v>
      </c>
      <c r="P18" s="91">
        <v>50244.06250000003</v>
      </c>
      <c r="Q18" s="91">
        <v>43828.64434156336</v>
      </c>
      <c r="R18" s="91">
        <v>40542.89713774597</v>
      </c>
      <c r="S18" s="91">
        <v>43927.725660228585</v>
      </c>
      <c r="T18" s="91">
        <v>4334.6355218855215</v>
      </c>
      <c r="U18" s="91">
        <v>4807.59863945578</v>
      </c>
      <c r="V18" s="91">
        <v>167095.30657748046</v>
      </c>
    </row>
    <row r="19" spans="1:22" ht="15">
      <c r="A19" s="113"/>
      <c r="B19" s="2" t="s">
        <v>34</v>
      </c>
      <c r="C19" s="91">
        <v>972</v>
      </c>
      <c r="D19" s="91">
        <v>13218.203924731184</v>
      </c>
      <c r="E19" s="91">
        <v>1980</v>
      </c>
      <c r="F19" s="91">
        <v>6986.292505543237</v>
      </c>
      <c r="G19" s="91">
        <v>21915.25094339623</v>
      </c>
      <c r="H19" s="91">
        <v>22870.61545429839</v>
      </c>
      <c r="I19" s="91">
        <v>35106.13775431909</v>
      </c>
      <c r="J19" s="91">
        <v>10559.854854854853</v>
      </c>
      <c r="K19" s="91">
        <v>17566.141837644966</v>
      </c>
      <c r="L19" s="91">
        <v>16695.000208959118</v>
      </c>
      <c r="M19" s="91">
        <v>48072.7269700333</v>
      </c>
      <c r="N19" s="91">
        <v>15117.347222222224</v>
      </c>
      <c r="O19" s="91">
        <v>49911.03879472692</v>
      </c>
      <c r="P19" s="91">
        <v>49356.234071643434</v>
      </c>
      <c r="Q19" s="91">
        <v>41336.607368622535</v>
      </c>
      <c r="R19" s="91">
        <v>18261.58094812165</v>
      </c>
      <c r="S19" s="91">
        <v>42019.742522664565</v>
      </c>
      <c r="T19" s="91">
        <v>13999.381673881673</v>
      </c>
      <c r="U19" s="91">
        <v>6182.675562532707</v>
      </c>
      <c r="V19" s="91">
        <v>136468.90571747095</v>
      </c>
    </row>
    <row r="20" spans="1:22" ht="15">
      <c r="A20" s="113"/>
      <c r="B20" s="2" t="s">
        <v>35</v>
      </c>
      <c r="C20" s="91">
        <v>7422</v>
      </c>
      <c r="D20" s="91">
        <v>25636.547043010756</v>
      </c>
      <c r="E20" s="91">
        <v>303</v>
      </c>
      <c r="F20" s="91">
        <v>23676.76</v>
      </c>
      <c r="G20" s="91">
        <v>36603.20000000001</v>
      </c>
      <c r="H20" s="91">
        <v>29097.115384615387</v>
      </c>
      <c r="I20" s="91">
        <v>51146.955352968675</v>
      </c>
      <c r="J20" s="91">
        <v>67594.5</v>
      </c>
      <c r="K20" s="91">
        <v>14598.500000000004</v>
      </c>
      <c r="L20" s="91">
        <v>22849.80148883374</v>
      </c>
      <c r="M20" s="91">
        <v>56545.824639289676</v>
      </c>
      <c r="N20" s="91">
        <v>20734.59375</v>
      </c>
      <c r="O20" s="91">
        <v>49579.00566893424</v>
      </c>
      <c r="P20" s="91">
        <v>117311.24077112389</v>
      </c>
      <c r="Q20" s="91">
        <v>117234.12085670578</v>
      </c>
      <c r="R20" s="91">
        <v>22910.283542039353</v>
      </c>
      <c r="S20" s="91">
        <v>107712.80837209303</v>
      </c>
      <c r="T20" s="91">
        <v>80361.59999999999</v>
      </c>
      <c r="U20" s="91">
        <v>5375.950287807431</v>
      </c>
      <c r="V20" s="91">
        <v>311075.565934066</v>
      </c>
    </row>
    <row r="21" spans="1:22" ht="15">
      <c r="A21" s="113"/>
      <c r="B21" s="2" t="s">
        <v>16</v>
      </c>
      <c r="C21" s="78"/>
      <c r="D21" s="78"/>
      <c r="E21" s="78"/>
      <c r="F21" s="78"/>
      <c r="G21" s="78"/>
      <c r="H21" s="78"/>
      <c r="I21" s="78"/>
      <c r="J21" s="78"/>
      <c r="K21" s="78"/>
      <c r="L21" s="78"/>
      <c r="M21" s="78"/>
      <c r="N21" s="78"/>
      <c r="O21" s="78"/>
      <c r="P21" s="78"/>
      <c r="Q21" s="78"/>
      <c r="R21" s="78"/>
      <c r="S21" s="78"/>
      <c r="T21" s="78"/>
      <c r="U21" s="78"/>
      <c r="V21" s="78"/>
    </row>
    <row r="22" spans="1:22" ht="15">
      <c r="A22" s="113"/>
      <c r="B22" s="2" t="s">
        <v>17</v>
      </c>
      <c r="C22" s="78"/>
      <c r="D22" s="78"/>
      <c r="E22" s="78"/>
      <c r="F22" s="78"/>
      <c r="G22" s="78"/>
      <c r="H22" s="78"/>
      <c r="I22" s="78"/>
      <c r="J22" s="78"/>
      <c r="K22" s="78"/>
      <c r="L22" s="78"/>
      <c r="M22" s="78"/>
      <c r="N22" s="78"/>
      <c r="O22" s="78"/>
      <c r="P22" s="78"/>
      <c r="Q22" s="78"/>
      <c r="R22" s="78"/>
      <c r="S22" s="78"/>
      <c r="T22" s="78"/>
      <c r="U22" s="78"/>
      <c r="V22" s="78"/>
    </row>
    <row r="23" spans="1:22" ht="15">
      <c r="A23" s="114"/>
      <c r="B23" s="2" t="s">
        <v>18</v>
      </c>
      <c r="C23" s="78"/>
      <c r="D23" s="78"/>
      <c r="E23" s="78"/>
      <c r="F23" s="78"/>
      <c r="G23" s="78"/>
      <c r="H23" s="78"/>
      <c r="I23" s="78"/>
      <c r="J23" s="78"/>
      <c r="K23" s="78"/>
      <c r="L23" s="78"/>
      <c r="M23" s="78"/>
      <c r="N23" s="78"/>
      <c r="O23" s="78"/>
      <c r="P23" s="78"/>
      <c r="Q23" s="78"/>
      <c r="R23" s="78"/>
      <c r="S23" s="78"/>
      <c r="T23" s="78"/>
      <c r="U23" s="78"/>
      <c r="V23" s="78"/>
    </row>
    <row r="26" spans="1:22" ht="15">
      <c r="A26" s="25" t="s">
        <v>112</v>
      </c>
      <c r="B26" s="26"/>
      <c r="C26" s="26"/>
      <c r="D26" s="26"/>
      <c r="E26" s="26"/>
      <c r="F26" s="26"/>
      <c r="G26" s="26"/>
      <c r="H26" s="26"/>
      <c r="I26" s="26"/>
      <c r="J26" s="26"/>
      <c r="K26" s="26"/>
      <c r="L26" s="26"/>
      <c r="M26" s="26"/>
      <c r="N26" s="26"/>
      <c r="O26" s="26"/>
      <c r="P26" s="26"/>
      <c r="Q26" s="26"/>
      <c r="R26" s="26"/>
      <c r="S26" s="26"/>
      <c r="T26" s="26"/>
      <c r="U26" s="26"/>
      <c r="V26" s="27"/>
    </row>
    <row r="27" spans="1:22" ht="15">
      <c r="A27" s="2"/>
      <c r="B27" s="2"/>
      <c r="C27" s="2" t="s">
        <v>9</v>
      </c>
      <c r="D27" s="2" t="s">
        <v>10</v>
      </c>
      <c r="E27" s="2" t="s">
        <v>11</v>
      </c>
      <c r="F27" s="2" t="s">
        <v>12</v>
      </c>
      <c r="G27" s="2" t="s">
        <v>13</v>
      </c>
      <c r="H27" s="2" t="s">
        <v>14</v>
      </c>
      <c r="I27" s="2" t="s">
        <v>19</v>
      </c>
      <c r="J27" s="2" t="s">
        <v>20</v>
      </c>
      <c r="K27" s="2" t="s">
        <v>21</v>
      </c>
      <c r="L27" s="2" t="s">
        <v>22</v>
      </c>
      <c r="M27" s="2" t="s">
        <v>23</v>
      </c>
      <c r="N27" s="2" t="s">
        <v>24</v>
      </c>
      <c r="O27" s="2" t="s">
        <v>25</v>
      </c>
      <c r="P27" s="2" t="s">
        <v>26</v>
      </c>
      <c r="Q27" s="2" t="s">
        <v>27</v>
      </c>
      <c r="R27" s="2" t="s">
        <v>28</v>
      </c>
      <c r="S27" s="2" t="s">
        <v>29</v>
      </c>
      <c r="T27" s="2" t="s">
        <v>30</v>
      </c>
      <c r="U27" s="2" t="s">
        <v>31</v>
      </c>
      <c r="V27" s="2" t="s">
        <v>32</v>
      </c>
    </row>
    <row r="28" spans="1:22" ht="15">
      <c r="A28" s="112" t="s">
        <v>113</v>
      </c>
      <c r="B28" s="2" t="s">
        <v>33</v>
      </c>
      <c r="C28" s="90">
        <f>100*(C8-C18)/C8</f>
        <v>3.382255680049794</v>
      </c>
      <c r="D28" s="90">
        <f aca="true" t="shared" si="0" ref="D28:V30">100*(D8-D18)/D8</f>
        <v>20.600771892254734</v>
      </c>
      <c r="E28" s="90">
        <f t="shared" si="0"/>
        <v>-3.8931539653472407</v>
      </c>
      <c r="F28" s="90">
        <f t="shared" si="0"/>
        <v>11.736097789000583</v>
      </c>
      <c r="G28" s="90">
        <f t="shared" si="0"/>
        <v>6.941550755697493</v>
      </c>
      <c r="H28" s="90">
        <f t="shared" si="0"/>
        <v>6.987639466857183</v>
      </c>
      <c r="I28" s="90">
        <f t="shared" si="0"/>
        <v>4.1278364247608</v>
      </c>
      <c r="J28" s="90">
        <f t="shared" si="0"/>
        <v>0.6976616531806138</v>
      </c>
      <c r="K28" s="90">
        <f t="shared" si="0"/>
        <v>3.9933370557151693</v>
      </c>
      <c r="L28" s="90">
        <f t="shared" si="0"/>
        <v>13.697248055538585</v>
      </c>
      <c r="M28" s="90">
        <f t="shared" si="0"/>
        <v>8.221751761644292</v>
      </c>
      <c r="N28" s="90">
        <f t="shared" si="0"/>
        <v>9.590272499788853</v>
      </c>
      <c r="O28" s="90">
        <f t="shared" si="0"/>
        <v>1.904575573494035</v>
      </c>
      <c r="P28" s="90">
        <f t="shared" si="0"/>
        <v>19.72637839305966</v>
      </c>
      <c r="Q28" s="90">
        <f t="shared" si="0"/>
        <v>6.69197747261483</v>
      </c>
      <c r="R28" s="90">
        <f t="shared" si="0"/>
        <v>40.08556904630554</v>
      </c>
      <c r="S28" s="90">
        <f t="shared" si="0"/>
        <v>-0.015313085377348384</v>
      </c>
      <c r="T28" s="90">
        <f t="shared" si="0"/>
        <v>4.249270556979866</v>
      </c>
      <c r="U28" s="90">
        <f t="shared" si="0"/>
        <v>8.600786322133454</v>
      </c>
      <c r="V28" s="90">
        <f t="shared" si="0"/>
        <v>8.465002860902088</v>
      </c>
    </row>
    <row r="29" spans="1:22" ht="15">
      <c r="A29" s="115"/>
      <c r="B29" s="2" t="s">
        <v>34</v>
      </c>
      <c r="C29" s="90">
        <f aca="true" t="shared" si="1" ref="C29:C30">100*(C9-C19)/C9</f>
        <v>1.8181818181818181</v>
      </c>
      <c r="D29" s="90">
        <f t="shared" si="0"/>
        <v>5.9938558798721</v>
      </c>
      <c r="E29" s="90">
        <f t="shared" si="0"/>
        <v>13.423699169217315</v>
      </c>
      <c r="F29" s="90">
        <f t="shared" si="0"/>
        <v>5.450094660397388</v>
      </c>
      <c r="G29" s="90">
        <f t="shared" si="0"/>
        <v>2.024092706561921</v>
      </c>
      <c r="H29" s="90">
        <f t="shared" si="0"/>
        <v>0.6273497532114294</v>
      </c>
      <c r="I29" s="90">
        <f t="shared" si="0"/>
        <v>-4.036681348740784</v>
      </c>
      <c r="J29" s="90">
        <f t="shared" si="0"/>
        <v>-11.508498995299401</v>
      </c>
      <c r="K29" s="90">
        <f t="shared" si="0"/>
        <v>-7.091031138480556</v>
      </c>
      <c r="L29" s="90">
        <f t="shared" si="0"/>
        <v>-8.55006637814771</v>
      </c>
      <c r="M29" s="90">
        <f t="shared" si="0"/>
        <v>12.365599077524248</v>
      </c>
      <c r="N29" s="90">
        <f t="shared" si="0"/>
        <v>14.692470954109675</v>
      </c>
      <c r="O29" s="90">
        <f t="shared" si="0"/>
        <v>-0.16464066051279205</v>
      </c>
      <c r="P29" s="90">
        <f t="shared" si="0"/>
        <v>5.127952345756893</v>
      </c>
      <c r="Q29" s="90">
        <f t="shared" si="0"/>
        <v>3.45297823514531</v>
      </c>
      <c r="R29" s="90">
        <f t="shared" si="0"/>
        <v>28.02466913084641</v>
      </c>
      <c r="S29" s="90">
        <f t="shared" si="0"/>
        <v>8.045031244168932</v>
      </c>
      <c r="T29" s="90">
        <f t="shared" si="0"/>
        <v>-4.966496767501486</v>
      </c>
      <c r="U29" s="90">
        <f t="shared" si="0"/>
        <v>2.250188734660761</v>
      </c>
      <c r="V29" s="90">
        <f t="shared" si="0"/>
        <v>15.065781001847853</v>
      </c>
    </row>
    <row r="30" spans="1:22" ht="15">
      <c r="A30" s="115"/>
      <c r="B30" s="2" t="s">
        <v>35</v>
      </c>
      <c r="C30" s="90">
        <f t="shared" si="1"/>
        <v>-8.302933022034146</v>
      </c>
      <c r="D30" s="90">
        <f t="shared" si="0"/>
        <v>-0.7607084188608111</v>
      </c>
      <c r="E30" s="90">
        <f t="shared" si="0"/>
        <v>2.572347266881029</v>
      </c>
      <c r="F30" s="90">
        <f t="shared" si="0"/>
        <v>-0.9196538936959141</v>
      </c>
      <c r="G30" s="90">
        <f t="shared" si="0"/>
        <v>-0.03334153207075959</v>
      </c>
      <c r="H30" s="90">
        <f t="shared" si="0"/>
        <v>5.396770216160917</v>
      </c>
      <c r="I30" s="90">
        <f t="shared" si="0"/>
        <v>12.654413045462242</v>
      </c>
      <c r="J30" s="90">
        <f t="shared" si="0"/>
        <v>9.210632353731263</v>
      </c>
      <c r="K30" s="90">
        <f t="shared" si="0"/>
        <v>-0.4092441020703187</v>
      </c>
      <c r="L30" s="90">
        <f t="shared" si="0"/>
        <v>13.026029655779011</v>
      </c>
      <c r="M30" s="90">
        <f t="shared" si="0"/>
        <v>12.811927161684256</v>
      </c>
      <c r="N30" s="90">
        <f t="shared" si="0"/>
        <v>-17.38334324048913</v>
      </c>
      <c r="O30" s="90">
        <f t="shared" si="0"/>
        <v>20.4431944207477</v>
      </c>
      <c r="P30" s="90">
        <f t="shared" si="0"/>
        <v>12.094146337514225</v>
      </c>
      <c r="Q30" s="90">
        <f t="shared" si="0"/>
        <v>-5.5108142818494805</v>
      </c>
      <c r="R30" s="90">
        <f t="shared" si="0"/>
        <v>3.0375675383470755</v>
      </c>
      <c r="S30" s="90">
        <f t="shared" si="0"/>
        <v>-24.686362962127436</v>
      </c>
      <c r="T30" s="90">
        <f t="shared" si="0"/>
        <v>-40.563572440573004</v>
      </c>
      <c r="U30" s="90">
        <f t="shared" si="0"/>
        <v>-300.89114748750416</v>
      </c>
      <c r="V30" s="90">
        <f t="shared" si="0"/>
        <v>-11.431916211399123</v>
      </c>
    </row>
    <row r="31" spans="1:22" ht="15">
      <c r="A31" s="115"/>
      <c r="B31" s="2" t="s">
        <v>16</v>
      </c>
      <c r="C31" s="90"/>
      <c r="D31" s="90"/>
      <c r="E31" s="90"/>
      <c r="F31" s="90"/>
      <c r="G31" s="90"/>
      <c r="H31" s="90"/>
      <c r="I31" s="90"/>
      <c r="J31" s="90"/>
      <c r="K31" s="90"/>
      <c r="L31" s="90"/>
      <c r="M31" s="90"/>
      <c r="N31" s="90"/>
      <c r="O31" s="90"/>
      <c r="P31" s="90"/>
      <c r="Q31" s="90"/>
      <c r="R31" s="90"/>
      <c r="S31" s="90"/>
      <c r="T31" s="90"/>
      <c r="U31" s="90"/>
      <c r="V31" s="90"/>
    </row>
    <row r="32" spans="1:22" ht="15">
      <c r="A32" s="115"/>
      <c r="B32" s="2" t="s">
        <v>17</v>
      </c>
      <c r="C32" s="90"/>
      <c r="D32" s="90"/>
      <c r="E32" s="90"/>
      <c r="F32" s="90"/>
      <c r="G32" s="90"/>
      <c r="H32" s="90"/>
      <c r="I32" s="90"/>
      <c r="J32" s="90"/>
      <c r="K32" s="90"/>
      <c r="L32" s="90"/>
      <c r="M32" s="90"/>
      <c r="N32" s="90"/>
      <c r="O32" s="90"/>
      <c r="P32" s="90"/>
      <c r="Q32" s="90"/>
      <c r="R32" s="90"/>
      <c r="S32" s="90"/>
      <c r="T32" s="90"/>
      <c r="U32" s="90"/>
      <c r="V32" s="90"/>
    </row>
    <row r="33" spans="1:22" ht="15">
      <c r="A33" s="116"/>
      <c r="B33" s="2" t="s">
        <v>18</v>
      </c>
      <c r="C33" s="90"/>
      <c r="D33" s="90"/>
      <c r="E33" s="90"/>
      <c r="F33" s="90"/>
      <c r="G33" s="90"/>
      <c r="H33" s="90"/>
      <c r="I33" s="90"/>
      <c r="J33" s="90"/>
      <c r="K33" s="90"/>
      <c r="L33" s="90"/>
      <c r="M33" s="90"/>
      <c r="N33" s="90"/>
      <c r="O33" s="90"/>
      <c r="P33" s="90"/>
      <c r="Q33" s="90"/>
      <c r="R33" s="90"/>
      <c r="S33" s="90"/>
      <c r="T33" s="90"/>
      <c r="U33" s="90"/>
      <c r="V33" s="90"/>
    </row>
  </sheetData>
  <mergeCells count="3">
    <mergeCell ref="A18:A23"/>
    <mergeCell ref="A28:A33"/>
    <mergeCell ref="A8:A1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colBreaks count="1" manualBreakCount="1">
    <brk id="12"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1"/>
  <sheetViews>
    <sheetView workbookViewId="0" topLeftCell="A1">
      <selection activeCell="B1" sqref="B1"/>
    </sheetView>
  </sheetViews>
  <sheetFormatPr defaultColWidth="8.8515625" defaultRowHeight="15" customHeight="1"/>
  <cols>
    <col min="1" max="1" width="75.421875" style="8" customWidth="1"/>
    <col min="2" max="2" width="21.421875" style="8" customWidth="1"/>
    <col min="3" max="16384" width="8.8515625" style="8" customWidth="1"/>
  </cols>
  <sheetData>
    <row r="1" ht="15" customHeight="1">
      <c r="A1" s="13" t="s">
        <v>204</v>
      </c>
    </row>
    <row r="3" spans="1:3" ht="15" customHeight="1">
      <c r="A3" s="118" t="s">
        <v>37</v>
      </c>
      <c r="B3" s="119"/>
      <c r="C3" s="37"/>
    </row>
    <row r="4" spans="1:3" ht="15" customHeight="1">
      <c r="A4" s="9" t="s">
        <v>107</v>
      </c>
      <c r="B4" s="47" t="s">
        <v>222</v>
      </c>
      <c r="C4" s="37"/>
    </row>
    <row r="5" spans="1:3" ht="15" customHeight="1">
      <c r="A5" s="9" t="s">
        <v>108</v>
      </c>
      <c r="B5" s="47" t="s">
        <v>255</v>
      </c>
      <c r="C5" s="37"/>
    </row>
    <row r="6" spans="1:3" ht="60" customHeight="1">
      <c r="A6" s="10" t="s">
        <v>41</v>
      </c>
      <c r="B6" s="47"/>
      <c r="C6" s="37"/>
    </row>
    <row r="7" spans="1:3" ht="15" customHeight="1">
      <c r="A7" s="3" t="s">
        <v>109</v>
      </c>
      <c r="B7" s="47" t="s">
        <v>222</v>
      </c>
      <c r="C7" s="37"/>
    </row>
    <row r="8" spans="1:3" ht="60" customHeight="1">
      <c r="A8" s="10" t="s">
        <v>61</v>
      </c>
      <c r="B8" s="47" t="s">
        <v>207</v>
      </c>
      <c r="C8" s="37"/>
    </row>
    <row r="9" spans="1:3" ht="15" customHeight="1">
      <c r="A9" s="118" t="s">
        <v>121</v>
      </c>
      <c r="B9" s="119"/>
      <c r="C9" s="41"/>
    </row>
    <row r="10" spans="1:3" ht="15" customHeight="1">
      <c r="A10" s="42" t="s">
        <v>120</v>
      </c>
      <c r="B10" s="47" t="s">
        <v>266</v>
      </c>
      <c r="C10" s="37"/>
    </row>
    <row r="11" spans="1:3" ht="30" customHeight="1">
      <c r="A11" s="120" t="s">
        <v>118</v>
      </c>
      <c r="B11" s="119"/>
      <c r="C11" s="37"/>
    </row>
    <row r="12" spans="1:3" ht="15" customHeight="1">
      <c r="A12" s="9" t="s">
        <v>95</v>
      </c>
      <c r="B12" s="88"/>
      <c r="C12" s="46" t="s">
        <v>99</v>
      </c>
    </row>
    <row r="13" spans="1:3" ht="15" customHeight="1">
      <c r="A13" s="9" t="s">
        <v>96</v>
      </c>
      <c r="B13" s="88"/>
      <c r="C13" s="46" t="s">
        <v>100</v>
      </c>
    </row>
    <row r="14" spans="1:3" ht="15" customHeight="1">
      <c r="A14" s="9" t="s">
        <v>97</v>
      </c>
      <c r="B14" s="88">
        <v>3930</v>
      </c>
      <c r="C14" s="46" t="s">
        <v>101</v>
      </c>
    </row>
    <row r="15" spans="1:3" ht="30" customHeight="1">
      <c r="A15" s="11" t="s">
        <v>98</v>
      </c>
      <c r="B15" s="88"/>
      <c r="C15" s="46" t="s">
        <v>102</v>
      </c>
    </row>
    <row r="16" spans="1:3" ht="25.5">
      <c r="A16" s="11" t="s">
        <v>104</v>
      </c>
      <c r="B16" s="88"/>
      <c r="C16" s="46" t="s">
        <v>103</v>
      </c>
    </row>
    <row r="17" spans="1:3" ht="12.75">
      <c r="A17" s="11" t="s">
        <v>119</v>
      </c>
      <c r="B17" s="88">
        <f>SUM(B12:B16)</f>
        <v>3930</v>
      </c>
      <c r="C17" s="39"/>
    </row>
    <row r="18" spans="1:10" ht="15" customHeight="1">
      <c r="A18" s="120" t="s">
        <v>110</v>
      </c>
      <c r="B18" s="121"/>
      <c r="C18" s="37"/>
      <c r="J18" s="89"/>
    </row>
    <row r="19" spans="1:3" ht="15" customHeight="1">
      <c r="A19" s="9" t="s">
        <v>38</v>
      </c>
      <c r="B19" s="80" t="s">
        <v>267</v>
      </c>
      <c r="C19" s="37"/>
    </row>
    <row r="20" spans="1:3" ht="15" customHeight="1">
      <c r="A20" s="9" t="s">
        <v>39</v>
      </c>
      <c r="B20" s="47"/>
      <c r="C20" s="37"/>
    </row>
    <row r="21" spans="1:3" ht="15" customHeight="1">
      <c r="A21" s="9" t="s">
        <v>40</v>
      </c>
      <c r="B21" s="47"/>
      <c r="C21" s="37"/>
    </row>
  </sheetData>
  <mergeCells count="4">
    <mergeCell ref="A3:B3"/>
    <mergeCell ref="A11:B11"/>
    <mergeCell ref="A18:B18"/>
    <mergeCell ref="A9:B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1"/>
  <sheetViews>
    <sheetView workbookViewId="0" topLeftCell="A1">
      <selection activeCell="C1" sqref="C1"/>
    </sheetView>
  </sheetViews>
  <sheetFormatPr defaultColWidth="8.8515625" defaultRowHeight="15" customHeight="1"/>
  <cols>
    <col min="1" max="2" width="25.7109375" style="6" customWidth="1"/>
    <col min="3" max="3" width="63.7109375" style="6" customWidth="1"/>
    <col min="4" max="16384" width="8.8515625" style="6" customWidth="1"/>
  </cols>
  <sheetData>
    <row r="1" ht="15" customHeight="1">
      <c r="A1" s="34" t="s">
        <v>205</v>
      </c>
    </row>
    <row r="2" ht="15" customHeight="1">
      <c r="A2" s="35" t="s">
        <v>89</v>
      </c>
    </row>
    <row r="4" spans="1:3" ht="30" customHeight="1">
      <c r="A4" s="57" t="s">
        <v>47</v>
      </c>
      <c r="B4" s="57" t="s">
        <v>87</v>
      </c>
      <c r="C4" s="7" t="s">
        <v>48</v>
      </c>
    </row>
    <row r="5" spans="1:3" ht="15" customHeight="1">
      <c r="A5" s="46" t="s">
        <v>206</v>
      </c>
      <c r="B5" s="90">
        <v>0.93434</v>
      </c>
      <c r="C5" s="46" t="s">
        <v>213</v>
      </c>
    </row>
    <row r="6" spans="1:3" ht="15" customHeight="1">
      <c r="A6" s="46" t="s">
        <v>207</v>
      </c>
      <c r="B6" s="90">
        <v>7.37374</v>
      </c>
      <c r="C6" s="46" t="s">
        <v>213</v>
      </c>
    </row>
    <row r="7" spans="1:3" ht="15" customHeight="1">
      <c r="A7" s="46" t="s">
        <v>208</v>
      </c>
      <c r="B7" s="90">
        <v>0.65657</v>
      </c>
      <c r="C7" s="46" t="s">
        <v>213</v>
      </c>
    </row>
    <row r="8" spans="1:3" ht="15" customHeight="1">
      <c r="A8" s="46" t="s">
        <v>209</v>
      </c>
      <c r="B8" s="90">
        <v>1.46465</v>
      </c>
      <c r="C8" s="46" t="s">
        <v>213</v>
      </c>
    </row>
    <row r="9" spans="1:3" ht="15" customHeight="1">
      <c r="A9" s="46" t="s">
        <v>210</v>
      </c>
      <c r="B9" s="90">
        <v>23.2828</v>
      </c>
      <c r="C9" s="46" t="s">
        <v>214</v>
      </c>
    </row>
    <row r="10" spans="1:3" ht="15" customHeight="1">
      <c r="A10" s="46" t="s">
        <v>211</v>
      </c>
      <c r="B10" s="90">
        <v>23.4343</v>
      </c>
      <c r="C10" s="46" t="s">
        <v>215</v>
      </c>
    </row>
    <row r="11" spans="1:3" ht="15" customHeight="1">
      <c r="A11" s="46" t="s">
        <v>212</v>
      </c>
      <c r="B11" s="90">
        <v>7.32323</v>
      </c>
      <c r="C11" s="46" t="s">
        <v>216</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6"/>
  <sheetViews>
    <sheetView zoomScale="75" zoomScaleNormal="75" workbookViewId="0" topLeftCell="A1">
      <pane xSplit="1" ySplit="9" topLeftCell="B10" activePane="bottomRight" state="frozen"/>
      <selection pane="topRight" activeCell="B1" sqref="B1"/>
      <selection pane="bottomLeft" activeCell="A8" sqref="A8"/>
      <selection pane="bottomRight" activeCell="D1" sqref="D1"/>
    </sheetView>
  </sheetViews>
  <sheetFormatPr defaultColWidth="15.7109375" defaultRowHeight="15" customHeight="1"/>
  <cols>
    <col min="1" max="1" width="17.57421875" style="17" customWidth="1"/>
    <col min="2" max="16384" width="15.7109375" style="17" customWidth="1"/>
  </cols>
  <sheetData>
    <row r="1" spans="1:3" ht="15" customHeight="1">
      <c r="A1" s="16" t="s">
        <v>192</v>
      </c>
      <c r="B1" s="16"/>
      <c r="C1" s="16"/>
    </row>
    <row r="2" spans="1:3" ht="15" customHeight="1">
      <c r="A2" s="24" t="s">
        <v>122</v>
      </c>
      <c r="B2" s="24"/>
      <c r="C2" s="24"/>
    </row>
    <row r="3" ht="15" customHeight="1">
      <c r="A3" s="17" t="s">
        <v>64</v>
      </c>
    </row>
    <row r="4" ht="15" customHeight="1">
      <c r="A4" s="17" t="s">
        <v>65</v>
      </c>
    </row>
    <row r="5" ht="15" customHeight="1">
      <c r="A5" s="24" t="s">
        <v>131</v>
      </c>
    </row>
    <row r="6" ht="15" customHeight="1">
      <c r="A6" s="24" t="s">
        <v>191</v>
      </c>
    </row>
    <row r="8" spans="1:31" s="19" customFormat="1" ht="60" customHeight="1">
      <c r="A8" s="18"/>
      <c r="B8" s="94" t="s">
        <v>115</v>
      </c>
      <c r="C8" s="94"/>
      <c r="D8" s="94" t="s">
        <v>51</v>
      </c>
      <c r="E8" s="94"/>
      <c r="F8" s="94" t="s">
        <v>52</v>
      </c>
      <c r="G8" s="94"/>
      <c r="H8" s="94" t="s">
        <v>53</v>
      </c>
      <c r="I8" s="94"/>
      <c r="J8" s="94" t="s">
        <v>54</v>
      </c>
      <c r="K8" s="94"/>
      <c r="L8" s="94" t="s">
        <v>55</v>
      </c>
      <c r="M8" s="94"/>
      <c r="N8" s="94" t="s">
        <v>56</v>
      </c>
      <c r="O8" s="94"/>
      <c r="P8" s="94" t="s">
        <v>57</v>
      </c>
      <c r="Q8" s="94"/>
      <c r="R8" s="94" t="s">
        <v>58</v>
      </c>
      <c r="S8" s="94"/>
      <c r="T8" s="94" t="s">
        <v>90</v>
      </c>
      <c r="U8" s="94"/>
      <c r="V8" s="94" t="s">
        <v>271</v>
      </c>
      <c r="W8" s="94"/>
      <c r="X8" s="94" t="s">
        <v>272</v>
      </c>
      <c r="Y8" s="94"/>
      <c r="Z8" s="94" t="s">
        <v>190</v>
      </c>
      <c r="AA8" s="94"/>
      <c r="AB8" s="94" t="s">
        <v>59</v>
      </c>
      <c r="AC8" s="94"/>
      <c r="AD8" s="94" t="s">
        <v>60</v>
      </c>
      <c r="AE8" s="94"/>
    </row>
    <row r="9" spans="1:31" s="58" customFormat="1" ht="30" customHeight="1">
      <c r="A9" s="10"/>
      <c r="B9" s="10" t="s">
        <v>49</v>
      </c>
      <c r="C9" s="10" t="s">
        <v>50</v>
      </c>
      <c r="D9" s="10" t="s">
        <v>49</v>
      </c>
      <c r="E9" s="10" t="s">
        <v>50</v>
      </c>
      <c r="F9" s="10" t="s">
        <v>49</v>
      </c>
      <c r="G9" s="10" t="s">
        <v>50</v>
      </c>
      <c r="H9" s="10" t="s">
        <v>49</v>
      </c>
      <c r="I9" s="10" t="s">
        <v>50</v>
      </c>
      <c r="J9" s="10" t="s">
        <v>49</v>
      </c>
      <c r="K9" s="10" t="s">
        <v>50</v>
      </c>
      <c r="L9" s="10" t="s">
        <v>49</v>
      </c>
      <c r="M9" s="10" t="s">
        <v>50</v>
      </c>
      <c r="N9" s="10" t="s">
        <v>49</v>
      </c>
      <c r="O9" s="10" t="s">
        <v>50</v>
      </c>
      <c r="P9" s="10" t="s">
        <v>49</v>
      </c>
      <c r="Q9" s="10" t="s">
        <v>50</v>
      </c>
      <c r="R9" s="10" t="s">
        <v>49</v>
      </c>
      <c r="S9" s="10" t="s">
        <v>50</v>
      </c>
      <c r="T9" s="10" t="s">
        <v>49</v>
      </c>
      <c r="U9" s="10" t="s">
        <v>50</v>
      </c>
      <c r="V9" s="10" t="s">
        <v>49</v>
      </c>
      <c r="W9" s="10" t="s">
        <v>50</v>
      </c>
      <c r="X9" s="10" t="s">
        <v>49</v>
      </c>
      <c r="Y9" s="10" t="s">
        <v>50</v>
      </c>
      <c r="Z9" s="10" t="s">
        <v>49</v>
      </c>
      <c r="AA9" s="10" t="s">
        <v>50</v>
      </c>
      <c r="AB9" s="10" t="s">
        <v>49</v>
      </c>
      <c r="AC9" s="10" t="s">
        <v>50</v>
      </c>
      <c r="AD9" s="10" t="s">
        <v>49</v>
      </c>
      <c r="AE9" s="10" t="s">
        <v>50</v>
      </c>
    </row>
    <row r="10" spans="1:31" ht="15" customHeight="1">
      <c r="A10" s="14" t="s">
        <v>114</v>
      </c>
      <c r="B10" s="93">
        <v>37886.859156631625</v>
      </c>
      <c r="C10" s="44">
        <v>0.011516636111629426</v>
      </c>
      <c r="D10" s="93">
        <v>2372397.1217814833</v>
      </c>
      <c r="E10" s="44">
        <v>0.034083185570382375</v>
      </c>
      <c r="F10" s="93">
        <v>34680.308306249266</v>
      </c>
      <c r="G10" s="44">
        <v>0.01405166809861388</v>
      </c>
      <c r="H10" s="92">
        <v>0.9153650917030136</v>
      </c>
      <c r="I10" s="44">
        <v>0.008096516072804412</v>
      </c>
      <c r="J10" s="93">
        <v>28540.90276402561</v>
      </c>
      <c r="K10" s="44">
        <v>0.01905239762650532</v>
      </c>
      <c r="L10" s="92">
        <v>0.7533193143837018</v>
      </c>
      <c r="M10" s="44">
        <v>0.015407840977197173</v>
      </c>
      <c r="N10" s="93">
        <v>2295910.953861986</v>
      </c>
      <c r="O10" s="44">
        <v>0.035313293806627684</v>
      </c>
      <c r="P10" s="93">
        <v>1197307.937258074</v>
      </c>
      <c r="Q10" s="44">
        <v>0.0383539802112614</v>
      </c>
      <c r="R10" s="92">
        <v>0.5046827642241406</v>
      </c>
      <c r="S10" s="44">
        <v>0.019620547578424307</v>
      </c>
      <c r="T10" s="92">
        <v>0.5665232170364775</v>
      </c>
      <c r="U10" s="44">
        <v>0.019406696338435215</v>
      </c>
      <c r="V10" s="93">
        <v>2221388928.3182507</v>
      </c>
      <c r="W10" s="44">
        <v>0.0990121603140415</v>
      </c>
      <c r="X10" s="93">
        <v>884499776.8218439</v>
      </c>
      <c r="Y10" s="44">
        <v>0.06961391187217988</v>
      </c>
      <c r="Z10" s="93">
        <v>1351876246.634643</v>
      </c>
      <c r="AA10" s="44">
        <v>0.19468411996103507</v>
      </c>
      <c r="AB10" s="78">
        <v>5844.2389422137185</v>
      </c>
      <c r="AC10" s="44">
        <v>0.0659305393701502</v>
      </c>
      <c r="AD10" s="92">
        <v>0.15425503914305752</v>
      </c>
      <c r="AE10" s="44">
        <v>0.06479095734987608</v>
      </c>
    </row>
    <row r="11" spans="1:31" ht="15" customHeight="1">
      <c r="A11" s="2" t="s">
        <v>33</v>
      </c>
      <c r="B11" s="93">
        <v>30824.119941085726</v>
      </c>
      <c r="C11" s="44">
        <v>0.014581208537551167</v>
      </c>
      <c r="D11" s="93">
        <v>636032.0103543352</v>
      </c>
      <c r="E11" s="44">
        <v>0.020650214267862097</v>
      </c>
      <c r="F11" s="93">
        <v>27811.29085865899</v>
      </c>
      <c r="G11" s="44">
        <v>0.01782690140783728</v>
      </c>
      <c r="H11" s="92">
        <v>0.9022574176266778</v>
      </c>
      <c r="I11" s="44">
        <v>0.010010515307909931</v>
      </c>
      <c r="J11" s="93">
        <v>22247.643969465167</v>
      </c>
      <c r="K11" s="44">
        <v>0.024529642020339134</v>
      </c>
      <c r="L11" s="92">
        <v>0.7217608811536934</v>
      </c>
      <c r="M11" s="44">
        <v>0.019529390831922514</v>
      </c>
      <c r="N11" s="93">
        <v>583950.9228691942</v>
      </c>
      <c r="O11" s="44">
        <v>0.02339781518967274</v>
      </c>
      <c r="P11" s="93">
        <v>271615.49759191036</v>
      </c>
      <c r="Q11" s="44">
        <v>0.039845307265829064</v>
      </c>
      <c r="R11" s="92">
        <v>0.42704689885119557</v>
      </c>
      <c r="S11" s="44">
        <v>0.03258410082830927</v>
      </c>
      <c r="T11" s="92">
        <v>0.5631830139493551</v>
      </c>
      <c r="U11" s="44">
        <v>0.027370584368159354</v>
      </c>
      <c r="V11" s="93">
        <v>434994743.8166169</v>
      </c>
      <c r="W11" s="44">
        <v>0.06817997816233079</v>
      </c>
      <c r="X11" s="93">
        <v>208983192.54715818</v>
      </c>
      <c r="Y11" s="44">
        <v>0.06507522232928248</v>
      </c>
      <c r="Z11" s="93">
        <v>226622915.99033645</v>
      </c>
      <c r="AA11" s="44">
        <v>0.08266981826195685</v>
      </c>
      <c r="AB11" s="78">
        <v>4640.882404116169</v>
      </c>
      <c r="AC11" s="44">
        <v>0.08190877839760688</v>
      </c>
      <c r="AD11" s="92">
        <v>0.15056009426988695</v>
      </c>
      <c r="AE11" s="44">
        <v>0.08039374988245464</v>
      </c>
    </row>
    <row r="12" spans="1:31" ht="15" customHeight="1">
      <c r="A12" s="2" t="s">
        <v>34</v>
      </c>
      <c r="B12" s="93">
        <v>5850.697278858403</v>
      </c>
      <c r="C12" s="44">
        <v>0.022919358513903886</v>
      </c>
      <c r="D12" s="93">
        <v>568595.7383356671</v>
      </c>
      <c r="E12" s="44">
        <v>0.021584135370534368</v>
      </c>
      <c r="F12" s="93">
        <v>5674.893625253333</v>
      </c>
      <c r="G12" s="44">
        <v>0.02359967312008002</v>
      </c>
      <c r="H12" s="92">
        <v>0.9699516749498663</v>
      </c>
      <c r="I12" s="44">
        <v>0.006523903455886587</v>
      </c>
      <c r="J12" s="93">
        <v>5146.616154581529</v>
      </c>
      <c r="K12" s="44">
        <v>0.025145406297158543</v>
      </c>
      <c r="L12" s="92">
        <v>0.8796585961093761</v>
      </c>
      <c r="M12" s="44">
        <v>0.013938290651027701</v>
      </c>
      <c r="N12" s="93">
        <v>552271.9294599826</v>
      </c>
      <c r="O12" s="44">
        <v>0.02227322737228973</v>
      </c>
      <c r="P12" s="93">
        <v>280032.6837529868</v>
      </c>
      <c r="Q12" s="44">
        <v>0.03909529450554798</v>
      </c>
      <c r="R12" s="92">
        <v>0.4924987383350228</v>
      </c>
      <c r="S12" s="44">
        <v>0.03540236216801895</v>
      </c>
      <c r="T12" s="92">
        <v>0.5566484975473383</v>
      </c>
      <c r="U12" s="44">
        <v>0.03309827844068906</v>
      </c>
      <c r="V12" s="93">
        <v>428288507.8371139</v>
      </c>
      <c r="W12" s="44">
        <v>0.07469716597249416</v>
      </c>
      <c r="X12" s="93">
        <v>210774105.2712515</v>
      </c>
      <c r="Y12" s="44">
        <v>0.05187541370872343</v>
      </c>
      <c r="Z12" s="93">
        <v>228510702.71387276</v>
      </c>
      <c r="AA12" s="44">
        <v>0.09251361839341331</v>
      </c>
      <c r="AB12" s="78">
        <v>945.2947393693828</v>
      </c>
      <c r="AC12" s="44">
        <v>0.06848212192314702</v>
      </c>
      <c r="AD12" s="92">
        <v>0.16156958637822913</v>
      </c>
      <c r="AE12" s="44">
        <v>0.06870866956782004</v>
      </c>
    </row>
    <row r="13" spans="1:31" ht="15" customHeight="1">
      <c r="A13" s="2" t="s">
        <v>35</v>
      </c>
      <c r="B13" s="93">
        <v>1212.0419366872404</v>
      </c>
      <c r="C13" s="44">
        <v>0.03236686285565691</v>
      </c>
      <c r="D13" s="93">
        <v>1167769.3730914877</v>
      </c>
      <c r="E13" s="44">
        <v>0.06850694439696639</v>
      </c>
      <c r="F13" s="93">
        <v>1194.1238223361663</v>
      </c>
      <c r="G13" s="44">
        <v>0.03295627500017122</v>
      </c>
      <c r="H13" s="92">
        <v>0.9852165887922592</v>
      </c>
      <c r="I13" s="44">
        <v>0.0035255018426853025</v>
      </c>
      <c r="J13" s="93">
        <v>1146.6426399782833</v>
      </c>
      <c r="K13" s="44">
        <v>0.032166828972883636</v>
      </c>
      <c r="L13" s="92">
        <v>0.9460420512447723</v>
      </c>
      <c r="M13" s="44">
        <v>0.013954986160845685</v>
      </c>
      <c r="N13" s="93">
        <v>1159688.1015328143</v>
      </c>
      <c r="O13" s="44">
        <v>0.06904761162908066</v>
      </c>
      <c r="P13" s="93">
        <v>645659.755913176</v>
      </c>
      <c r="Q13" s="44">
        <v>0.06700789735478085</v>
      </c>
      <c r="R13" s="92">
        <v>0.5529000595416305</v>
      </c>
      <c r="S13" s="44">
        <v>0.03194965318719815</v>
      </c>
      <c r="T13" s="92">
        <v>0.5723549181576524</v>
      </c>
      <c r="U13" s="44">
        <v>0.031975616805047215</v>
      </c>
      <c r="V13" s="93">
        <v>1358105676.6645224</v>
      </c>
      <c r="W13" s="44">
        <v>0.1587320101738537</v>
      </c>
      <c r="X13" s="93">
        <v>464742479.00343424</v>
      </c>
      <c r="Y13" s="44">
        <v>0.12738962544559146</v>
      </c>
      <c r="Z13" s="93">
        <v>896742627.9304347</v>
      </c>
      <c r="AA13" s="44">
        <v>0.29190668499193967</v>
      </c>
      <c r="AB13" s="78">
        <v>258.0617987282006</v>
      </c>
      <c r="AC13" s="44">
        <v>0.06127000602890217</v>
      </c>
      <c r="AD13" s="92">
        <v>0.21291490906126276</v>
      </c>
      <c r="AE13" s="44">
        <v>0.06338930429209898</v>
      </c>
    </row>
    <row r="14" spans="1:31" ht="15" customHeight="1">
      <c r="A14" s="2" t="s">
        <v>16</v>
      </c>
      <c r="B14" s="93"/>
      <c r="C14" s="44"/>
      <c r="D14" s="93"/>
      <c r="E14" s="44"/>
      <c r="F14" s="93"/>
      <c r="G14" s="44"/>
      <c r="H14" s="92"/>
      <c r="I14" s="44"/>
      <c r="J14" s="93"/>
      <c r="K14" s="44"/>
      <c r="L14" s="92"/>
      <c r="M14" s="44"/>
      <c r="N14" s="93"/>
      <c r="O14" s="44"/>
      <c r="P14" s="93"/>
      <c r="Q14" s="44"/>
      <c r="R14" s="92"/>
      <c r="S14" s="44"/>
      <c r="T14" s="92"/>
      <c r="U14" s="44"/>
      <c r="V14" s="93"/>
      <c r="W14" s="44"/>
      <c r="X14" s="93"/>
      <c r="Y14" s="44"/>
      <c r="Z14" s="93"/>
      <c r="AA14" s="44"/>
      <c r="AB14" s="78"/>
      <c r="AC14" s="44"/>
      <c r="AD14" s="92"/>
      <c r="AE14" s="44"/>
    </row>
    <row r="15" spans="1:31" ht="15" customHeight="1">
      <c r="A15" s="2" t="s">
        <v>17</v>
      </c>
      <c r="B15" s="93"/>
      <c r="C15" s="44"/>
      <c r="D15" s="93"/>
      <c r="E15" s="44"/>
      <c r="F15" s="93"/>
      <c r="G15" s="44"/>
      <c r="H15" s="92"/>
      <c r="I15" s="44"/>
      <c r="J15" s="93"/>
      <c r="K15" s="44"/>
      <c r="L15" s="92"/>
      <c r="M15" s="44"/>
      <c r="N15" s="93"/>
      <c r="O15" s="44"/>
      <c r="P15" s="93"/>
      <c r="Q15" s="44"/>
      <c r="R15" s="92"/>
      <c r="S15" s="44"/>
      <c r="T15" s="92"/>
      <c r="U15" s="44"/>
      <c r="V15" s="93"/>
      <c r="W15" s="44"/>
      <c r="X15" s="93"/>
      <c r="Y15" s="44"/>
      <c r="Z15" s="93"/>
      <c r="AA15" s="44"/>
      <c r="AB15" s="78"/>
      <c r="AC15" s="44"/>
      <c r="AD15" s="92"/>
      <c r="AE15" s="44"/>
    </row>
    <row r="16" spans="1:31" ht="15" customHeight="1">
      <c r="A16" s="2" t="s">
        <v>18</v>
      </c>
      <c r="B16" s="93"/>
      <c r="C16" s="44"/>
      <c r="D16" s="93"/>
      <c r="E16" s="44"/>
      <c r="F16" s="93"/>
      <c r="G16" s="44"/>
      <c r="H16" s="92"/>
      <c r="I16" s="44"/>
      <c r="J16" s="93"/>
      <c r="K16" s="44"/>
      <c r="L16" s="92"/>
      <c r="M16" s="44"/>
      <c r="N16" s="93"/>
      <c r="O16" s="44"/>
      <c r="P16" s="93"/>
      <c r="Q16" s="44"/>
      <c r="R16" s="92"/>
      <c r="S16" s="44"/>
      <c r="T16" s="92"/>
      <c r="U16" s="44"/>
      <c r="V16" s="93"/>
      <c r="W16" s="44"/>
      <c r="X16" s="93"/>
      <c r="Y16" s="44"/>
      <c r="Z16" s="93"/>
      <c r="AA16" s="44"/>
      <c r="AB16" s="78"/>
      <c r="AC16" s="44"/>
      <c r="AD16" s="92"/>
      <c r="AE16" s="44"/>
    </row>
    <row r="17" spans="1:31" ht="15" customHeight="1">
      <c r="A17" s="14" t="s">
        <v>9</v>
      </c>
      <c r="B17" s="93">
        <v>49.62499999999999</v>
      </c>
      <c r="C17" s="44">
        <v>0.026032042024775284</v>
      </c>
      <c r="D17" s="93">
        <v>9280.950892857143</v>
      </c>
      <c r="E17" s="44">
        <v>0.37828929359305347</v>
      </c>
      <c r="F17" s="93">
        <v>48.28124999999999</v>
      </c>
      <c r="G17" s="44">
        <v>0.029375693211431245</v>
      </c>
      <c r="H17" s="92">
        <v>0.9729219143576826</v>
      </c>
      <c r="I17" s="44">
        <v>0.014046168426227596</v>
      </c>
      <c r="J17" s="93">
        <v>41.56249999999999</v>
      </c>
      <c r="K17" s="44">
        <v>0.04356216171345993</v>
      </c>
      <c r="L17" s="92">
        <v>0.8375314861460957</v>
      </c>
      <c r="M17" s="44">
        <v>0.03610883340500425</v>
      </c>
      <c r="N17" s="93">
        <v>9256.763392857143</v>
      </c>
      <c r="O17" s="44">
        <v>0.37928038709750655</v>
      </c>
      <c r="P17" s="93">
        <v>4911.379464285715</v>
      </c>
      <c r="Q17" s="44">
        <v>0.30873343717495</v>
      </c>
      <c r="R17" s="92">
        <v>0.5291892523712886</v>
      </c>
      <c r="S17" s="44">
        <v>0.07115711137824908</v>
      </c>
      <c r="T17" s="92">
        <v>0.5377537548458493</v>
      </c>
      <c r="U17" s="44">
        <v>0.07711020669657648</v>
      </c>
      <c r="V17" s="93">
        <v>8051881.991071429</v>
      </c>
      <c r="W17" s="44">
        <v>0.3990190928404066</v>
      </c>
      <c r="X17" s="93">
        <v>6863769.482142857</v>
      </c>
      <c r="Y17" s="44">
        <v>0.4530929262993105</v>
      </c>
      <c r="Z17" s="93">
        <v>1045048.5089285714</v>
      </c>
      <c r="AA17" s="44">
        <v>0.036897708401735375</v>
      </c>
      <c r="AB17" s="78">
        <v>8.316964285714285</v>
      </c>
      <c r="AC17" s="44">
        <v>0.1550853938282126</v>
      </c>
      <c r="AD17" s="92">
        <v>0.1675962576466355</v>
      </c>
      <c r="AE17" s="44">
        <v>0.15447554130301885</v>
      </c>
    </row>
    <row r="18" spans="1:31" ht="15" customHeight="1">
      <c r="A18" s="14" t="s">
        <v>10</v>
      </c>
      <c r="B18" s="93">
        <v>613.0281827956961</v>
      </c>
      <c r="C18" s="44">
        <v>0.028481685497607108</v>
      </c>
      <c r="D18" s="93">
        <v>48470.791483870984</v>
      </c>
      <c r="E18" s="44">
        <v>0.04848832081005554</v>
      </c>
      <c r="F18" s="93">
        <v>503.55876344086084</v>
      </c>
      <c r="G18" s="44">
        <v>0.043290990006869715</v>
      </c>
      <c r="H18" s="92">
        <v>0.8214284066751982</v>
      </c>
      <c r="I18" s="44">
        <v>0.03369291697387389</v>
      </c>
      <c r="J18" s="93">
        <v>399.2903763440866</v>
      </c>
      <c r="K18" s="44">
        <v>0.05727238997757383</v>
      </c>
      <c r="L18" s="92">
        <v>0.6513409783594861</v>
      </c>
      <c r="M18" s="44">
        <v>0.05122797424817278</v>
      </c>
      <c r="N18" s="93">
        <v>45597.424774193554</v>
      </c>
      <c r="O18" s="44">
        <v>0.05207027555091855</v>
      </c>
      <c r="P18" s="93">
        <v>20714.865096774196</v>
      </c>
      <c r="Q18" s="44">
        <v>0.05212689622525065</v>
      </c>
      <c r="R18" s="92">
        <v>0.4273679975633825</v>
      </c>
      <c r="S18" s="44">
        <v>0.05096782180850979</v>
      </c>
      <c r="T18" s="92">
        <v>0.4863291649356575</v>
      </c>
      <c r="U18" s="44">
        <v>0.05192994969563937</v>
      </c>
      <c r="V18" s="93">
        <v>21578133.65432258</v>
      </c>
      <c r="W18" s="44">
        <v>0.1637824489172109</v>
      </c>
      <c r="X18" s="93">
        <v>12663825.601483868</v>
      </c>
      <c r="Y18" s="44">
        <v>0.12142912405542261</v>
      </c>
      <c r="Z18" s="93">
        <v>8883508.261172043</v>
      </c>
      <c r="AA18" s="44">
        <v>0.13998475583795883</v>
      </c>
      <c r="AB18" s="78">
        <v>84.21415053763444</v>
      </c>
      <c r="AC18" s="44">
        <v>0.18419091652149386</v>
      </c>
      <c r="AD18" s="92">
        <v>0.13737402765657267</v>
      </c>
      <c r="AE18" s="44">
        <v>0.1810512932996621</v>
      </c>
    </row>
    <row r="19" spans="1:31" ht="15" customHeight="1">
      <c r="A19" s="14" t="s">
        <v>11</v>
      </c>
      <c r="B19" s="93">
        <v>104.8387096774194</v>
      </c>
      <c r="C19" s="44">
        <v>0.01940226182922059</v>
      </c>
      <c r="D19" s="93">
        <v>4186.322580645161</v>
      </c>
      <c r="E19" s="44">
        <v>0.017408398855243205</v>
      </c>
      <c r="F19" s="93">
        <v>93.12903225806456</v>
      </c>
      <c r="G19" s="44">
        <v>0.02809495168077869</v>
      </c>
      <c r="H19" s="92">
        <v>0.8883076923076922</v>
      </c>
      <c r="I19" s="44">
        <v>0.020265085743219516</v>
      </c>
      <c r="J19" s="93">
        <v>64.90322580645164</v>
      </c>
      <c r="K19" s="44">
        <v>0.04941210432962236</v>
      </c>
      <c r="L19" s="92">
        <v>0.6190769230769231</v>
      </c>
      <c r="M19" s="44">
        <v>0.0456980179900317</v>
      </c>
      <c r="N19" s="93">
        <v>3734.225806451613</v>
      </c>
      <c r="O19" s="44">
        <v>0.021667729764074682</v>
      </c>
      <c r="P19" s="93">
        <v>1328.483870967742</v>
      </c>
      <c r="Q19" s="44">
        <v>0.03808513690133108</v>
      </c>
      <c r="R19" s="92">
        <v>0.3173391073850327</v>
      </c>
      <c r="S19" s="44">
        <v>0.035134809881158</v>
      </c>
      <c r="T19" s="92">
        <v>0.4697126954617517</v>
      </c>
      <c r="U19" s="44">
        <v>0.029052372561219824</v>
      </c>
      <c r="V19" s="93">
        <v>1369268.6451612902</v>
      </c>
      <c r="W19" s="44">
        <v>0.06574537474383993</v>
      </c>
      <c r="X19" s="93">
        <v>685846.9677419355</v>
      </c>
      <c r="Y19" s="44">
        <v>0.11548504932584033</v>
      </c>
      <c r="Z19" s="93">
        <v>699774.4193548387</v>
      </c>
      <c r="AA19" s="44">
        <v>0.11574958224920724</v>
      </c>
      <c r="AB19" s="78">
        <v>6.451612903225806</v>
      </c>
      <c r="AC19" s="44">
        <v>0.12549900398011135</v>
      </c>
      <c r="AD19" s="92">
        <v>0.06153846153846151</v>
      </c>
      <c r="AE19" s="44">
        <v>0.12611106754776388</v>
      </c>
    </row>
    <row r="20" spans="1:31" ht="15" customHeight="1">
      <c r="A20" s="14" t="s">
        <v>12</v>
      </c>
      <c r="B20" s="93">
        <v>267.634146341463</v>
      </c>
      <c r="C20" s="44">
        <v>0.02731326896520893</v>
      </c>
      <c r="D20" s="93">
        <v>34611.09685144124</v>
      </c>
      <c r="E20" s="44">
        <v>0.053487547331464685</v>
      </c>
      <c r="F20" s="93">
        <v>218.00665188469992</v>
      </c>
      <c r="G20" s="44">
        <v>0.04209795739376392</v>
      </c>
      <c r="H20" s="92">
        <v>0.8145696461562664</v>
      </c>
      <c r="I20" s="44">
        <v>0.0344401394217777</v>
      </c>
      <c r="J20" s="93">
        <v>160.11751662971167</v>
      </c>
      <c r="K20" s="44">
        <v>0.05620168688387893</v>
      </c>
      <c r="L20" s="92">
        <v>0.5982701341308838</v>
      </c>
      <c r="M20" s="44">
        <v>0.053353759493489285</v>
      </c>
      <c r="N20" s="93">
        <v>33122.81747228381</v>
      </c>
      <c r="O20" s="44">
        <v>0.056015361334688485</v>
      </c>
      <c r="P20" s="93">
        <v>18442.071840354765</v>
      </c>
      <c r="Q20" s="44">
        <v>0.0883830062731989</v>
      </c>
      <c r="R20" s="92">
        <v>0.5328369661184783</v>
      </c>
      <c r="S20" s="44">
        <v>0.047033989953053926</v>
      </c>
      <c r="T20" s="92">
        <v>0.5852056093667657</v>
      </c>
      <c r="U20" s="44">
        <v>0.04339293349830239</v>
      </c>
      <c r="V20" s="93">
        <v>30612911.10864745</v>
      </c>
      <c r="W20" s="44">
        <v>0.11247026212171779</v>
      </c>
      <c r="X20" s="93">
        <v>17230561.33871397</v>
      </c>
      <c r="Y20" s="44">
        <v>0.11646829363510464</v>
      </c>
      <c r="Z20" s="93">
        <v>13385479.99139689</v>
      </c>
      <c r="AA20" s="44">
        <v>0.11274560164256588</v>
      </c>
      <c r="AB20" s="78">
        <v>38.31583148558757</v>
      </c>
      <c r="AC20" s="44">
        <v>0.1425534226671028</v>
      </c>
      <c r="AD20" s="92">
        <v>0.14316495861743306</v>
      </c>
      <c r="AE20" s="44">
        <v>0.14184520157920363</v>
      </c>
    </row>
    <row r="21" spans="1:31" ht="15" customHeight="1">
      <c r="A21" s="14" t="s">
        <v>13</v>
      </c>
      <c r="B21" s="93">
        <v>694.3291823899372</v>
      </c>
      <c r="C21" s="44">
        <v>0.021665252668945922</v>
      </c>
      <c r="D21" s="93">
        <v>68546.42943396226</v>
      </c>
      <c r="E21" s="44">
        <v>0.09643254000195234</v>
      </c>
      <c r="F21" s="93">
        <v>663.5168553459126</v>
      </c>
      <c r="G21" s="44">
        <v>0.026086685096165838</v>
      </c>
      <c r="H21" s="92">
        <v>0.955622883460024</v>
      </c>
      <c r="I21" s="44">
        <v>0.015200245552201905</v>
      </c>
      <c r="J21" s="93">
        <v>559.4532075471722</v>
      </c>
      <c r="K21" s="44">
        <v>0.03862955369957589</v>
      </c>
      <c r="L21" s="92">
        <v>0.8057463545194644</v>
      </c>
      <c r="M21" s="44">
        <v>0.03315677780230936</v>
      </c>
      <c r="N21" s="93">
        <v>67733.68641509433</v>
      </c>
      <c r="O21" s="44">
        <v>0.09766004892096977</v>
      </c>
      <c r="P21" s="93">
        <v>39598.81496855346</v>
      </c>
      <c r="Q21" s="44">
        <v>0.17783996211718134</v>
      </c>
      <c r="R21" s="92">
        <v>0.5776933283841287</v>
      </c>
      <c r="S21" s="44">
        <v>0.08456645533839102</v>
      </c>
      <c r="T21" s="92">
        <v>0.6194152974326598</v>
      </c>
      <c r="U21" s="44">
        <v>0.07795839478796218</v>
      </c>
      <c r="V21" s="93">
        <v>56598602.06352202</v>
      </c>
      <c r="W21" s="44">
        <v>0.47695612894055844</v>
      </c>
      <c r="X21" s="93">
        <v>23267129.859748438</v>
      </c>
      <c r="Y21" s="44">
        <v>0.19178914600265462</v>
      </c>
      <c r="Z21" s="93">
        <v>33564047.46805032</v>
      </c>
      <c r="AA21" s="44">
        <v>0.26652980941377413</v>
      </c>
      <c r="AB21" s="78">
        <v>48.98805031446542</v>
      </c>
      <c r="AC21" s="44">
        <v>0.2173916152032324</v>
      </c>
      <c r="AD21" s="92">
        <v>0.07055450290285163</v>
      </c>
      <c r="AE21" s="44">
        <v>0.2167794043553054</v>
      </c>
    </row>
    <row r="22" spans="1:31" ht="15" customHeight="1">
      <c r="A22" s="14" t="s">
        <v>14</v>
      </c>
      <c r="B22" s="93">
        <v>1566.2255639097743</v>
      </c>
      <c r="C22" s="44">
        <v>0.01818520630031177</v>
      </c>
      <c r="D22" s="93">
        <v>77589.84579497868</v>
      </c>
      <c r="E22" s="44">
        <v>0.06190286991973</v>
      </c>
      <c r="F22" s="93">
        <v>1439.4781230183885</v>
      </c>
      <c r="G22" s="44">
        <v>0.02877700187931068</v>
      </c>
      <c r="H22" s="92">
        <v>0.919074593205473</v>
      </c>
      <c r="I22" s="44">
        <v>0.02255702862748039</v>
      </c>
      <c r="J22" s="93">
        <v>1132.557387444514</v>
      </c>
      <c r="K22" s="44">
        <v>0.04862257208564036</v>
      </c>
      <c r="L22" s="92">
        <v>0.7231125666326803</v>
      </c>
      <c r="M22" s="44">
        <v>0.04555487486873809</v>
      </c>
      <c r="N22" s="93">
        <v>74760.05604953074</v>
      </c>
      <c r="O22" s="44">
        <v>0.06467516636779666</v>
      </c>
      <c r="P22" s="93">
        <v>34909.292557157474</v>
      </c>
      <c r="Q22" s="44">
        <v>0.10870243613894627</v>
      </c>
      <c r="R22" s="92">
        <v>0.449920891058359</v>
      </c>
      <c r="S22" s="44">
        <v>0.056776743061135726</v>
      </c>
      <c r="T22" s="92">
        <v>0.5088714472819709</v>
      </c>
      <c r="U22" s="44">
        <v>0.04892287196796912</v>
      </c>
      <c r="V22" s="93">
        <v>33609545.66791167</v>
      </c>
      <c r="W22" s="44">
        <v>0.11704434269431359</v>
      </c>
      <c r="X22" s="93">
        <v>22470800.363672156</v>
      </c>
      <c r="Y22" s="44">
        <v>0.10494674487857128</v>
      </c>
      <c r="Z22" s="93">
        <v>20668965.33381995</v>
      </c>
      <c r="AA22" s="44">
        <v>0.17403474370474084</v>
      </c>
      <c r="AB22" s="78">
        <v>280.0434229689147</v>
      </c>
      <c r="AC22" s="44">
        <v>0.15572712841586692</v>
      </c>
      <c r="AD22" s="92">
        <v>0.17880146348131448</v>
      </c>
      <c r="AE22" s="44">
        <v>0.15458175164519714</v>
      </c>
    </row>
    <row r="23" spans="1:31" ht="15" customHeight="1">
      <c r="A23" s="14" t="s">
        <v>19</v>
      </c>
      <c r="B23" s="93">
        <v>1331.3005970543427</v>
      </c>
      <c r="C23" s="44">
        <v>0.019943286913496387</v>
      </c>
      <c r="D23" s="93">
        <v>107453.30463868042</v>
      </c>
      <c r="E23" s="44">
        <v>0.04605546659547782</v>
      </c>
      <c r="F23" s="93">
        <v>1268.578525315034</v>
      </c>
      <c r="G23" s="44">
        <v>0.025031228523262613</v>
      </c>
      <c r="H23" s="92">
        <v>0.9528866193870201</v>
      </c>
      <c r="I23" s="44">
        <v>0.015466249767593766</v>
      </c>
      <c r="J23" s="93">
        <v>1145.9711554589628</v>
      </c>
      <c r="K23" s="44">
        <v>0.03345174210339432</v>
      </c>
      <c r="L23" s="92">
        <v>0.8607906869376888</v>
      </c>
      <c r="M23" s="44">
        <v>0.027385302488541628</v>
      </c>
      <c r="N23" s="93">
        <v>105986.73056004626</v>
      </c>
      <c r="O23" s="44">
        <v>0.04699343411692989</v>
      </c>
      <c r="P23" s="93">
        <v>54629.379643409</v>
      </c>
      <c r="Q23" s="44">
        <v>0.08377213841625018</v>
      </c>
      <c r="R23" s="92">
        <v>0.5084011127168614</v>
      </c>
      <c r="S23" s="44">
        <v>0.05754742587516652</v>
      </c>
      <c r="T23" s="92">
        <v>0.5394952302273336</v>
      </c>
      <c r="U23" s="44">
        <v>0.05569865326173326</v>
      </c>
      <c r="V23" s="93">
        <v>142116608.0969776</v>
      </c>
      <c r="W23" s="44">
        <v>0.162838975628651</v>
      </c>
      <c r="X23" s="93">
        <v>65897963.72672361</v>
      </c>
      <c r="Y23" s="44">
        <v>0.19761819516939158</v>
      </c>
      <c r="Z23" s="93">
        <v>76752018.00923239</v>
      </c>
      <c r="AA23" s="44">
        <v>0.20234084527582835</v>
      </c>
      <c r="AB23" s="78">
        <v>148.45138450228222</v>
      </c>
      <c r="AC23" s="44">
        <v>0.15341345832577072</v>
      </c>
      <c r="AD23" s="92">
        <v>0.11150853896614196</v>
      </c>
      <c r="AE23" s="44">
        <v>0.15329013367495226</v>
      </c>
    </row>
    <row r="24" spans="1:31" ht="15" customHeight="1">
      <c r="A24" s="15" t="s">
        <v>20</v>
      </c>
      <c r="B24" s="93">
        <v>304.0540540540537</v>
      </c>
      <c r="C24" s="44">
        <v>0.01238341198019622</v>
      </c>
      <c r="D24" s="93">
        <v>82373.71121121122</v>
      </c>
      <c r="E24" s="44">
        <v>0.11746898655769444</v>
      </c>
      <c r="F24" s="93">
        <v>263.89101601601556</v>
      </c>
      <c r="G24" s="44">
        <v>0.02793423578905859</v>
      </c>
      <c r="H24" s="92">
        <v>0.8679082304526743</v>
      </c>
      <c r="I24" s="44">
        <v>0.025612848136245932</v>
      </c>
      <c r="J24" s="93">
        <v>218.5057557557556</v>
      </c>
      <c r="K24" s="44">
        <v>0.03965833124892722</v>
      </c>
      <c r="L24" s="92">
        <v>0.7186411522633747</v>
      </c>
      <c r="M24" s="44">
        <v>0.038500142003628376</v>
      </c>
      <c r="N24" s="93">
        <v>81035.5777027027</v>
      </c>
      <c r="O24" s="44">
        <v>0.11958146811734216</v>
      </c>
      <c r="P24" s="93">
        <v>44440.09084084084</v>
      </c>
      <c r="Q24" s="44">
        <v>0.1726259610861976</v>
      </c>
      <c r="R24" s="92">
        <v>0.5394936101263392</v>
      </c>
      <c r="S24" s="44">
        <v>0.07605771880919573</v>
      </c>
      <c r="T24" s="92">
        <v>0.5592383699479694</v>
      </c>
      <c r="U24" s="44">
        <v>0.0748140563011497</v>
      </c>
      <c r="V24" s="93">
        <v>68189717.96246246</v>
      </c>
      <c r="W24" s="44">
        <v>0.49906014194049303</v>
      </c>
      <c r="X24" s="93">
        <v>39891003.77965465</v>
      </c>
      <c r="Y24" s="44">
        <v>0.17350112124099856</v>
      </c>
      <c r="Z24" s="93">
        <v>28736160.460585587</v>
      </c>
      <c r="AA24" s="44">
        <v>0.17048006777879585</v>
      </c>
      <c r="AB24" s="78">
        <v>35.59484484484484</v>
      </c>
      <c r="AC24" s="44">
        <v>0.15469173913647008</v>
      </c>
      <c r="AD24" s="92">
        <v>0.11706748971193427</v>
      </c>
      <c r="AE24" s="44">
        <v>0.1544614047597191</v>
      </c>
    </row>
    <row r="25" spans="1:31" ht="15" customHeight="1">
      <c r="A25" s="15" t="s">
        <v>21</v>
      </c>
      <c r="B25" s="93">
        <v>817.4736842105237</v>
      </c>
      <c r="C25" s="44">
        <v>0.01918900469794462</v>
      </c>
      <c r="D25" s="93">
        <v>45099.61953612847</v>
      </c>
      <c r="E25" s="44">
        <v>0.028565180011877186</v>
      </c>
      <c r="F25" s="93">
        <v>746.4594112399622</v>
      </c>
      <c r="G25" s="44">
        <v>0.029937814989425927</v>
      </c>
      <c r="H25" s="92">
        <v>0.9131295913957845</v>
      </c>
      <c r="I25" s="44">
        <v>0.023291292229993057</v>
      </c>
      <c r="J25" s="93">
        <v>560.3568242640501</v>
      </c>
      <c r="K25" s="44">
        <v>0.05245233730344896</v>
      </c>
      <c r="L25" s="92">
        <v>0.685473838592389</v>
      </c>
      <c r="M25" s="44">
        <v>0.04943847328900964</v>
      </c>
      <c r="N25" s="93">
        <v>43556.820249776996</v>
      </c>
      <c r="O25" s="44">
        <v>0.031080906177016913</v>
      </c>
      <c r="P25" s="93">
        <v>16245.845673505795</v>
      </c>
      <c r="Q25" s="44">
        <v>0.06297914337226689</v>
      </c>
      <c r="R25" s="92">
        <v>0.36022134644598386</v>
      </c>
      <c r="S25" s="44">
        <v>0.055786091953900885</v>
      </c>
      <c r="T25" s="92">
        <v>0.4199173858871422</v>
      </c>
      <c r="U25" s="44">
        <v>0.05169481454102793</v>
      </c>
      <c r="V25" s="93">
        <v>20753633.13470116</v>
      </c>
      <c r="W25" s="44">
        <v>0.11116542061770261</v>
      </c>
      <c r="X25" s="93">
        <v>12104289.829021709</v>
      </c>
      <c r="Y25" s="44">
        <v>0.13150995120006956</v>
      </c>
      <c r="Z25" s="93">
        <v>8907049.402022004</v>
      </c>
      <c r="AA25" s="44">
        <v>0.18265826125508533</v>
      </c>
      <c r="AB25" s="78">
        <v>63.78620279512338</v>
      </c>
      <c r="AC25" s="44">
        <v>0.2511407227278257</v>
      </c>
      <c r="AD25" s="92">
        <v>0.07802844792089544</v>
      </c>
      <c r="AE25" s="44">
        <v>0.25026167394892124</v>
      </c>
    </row>
    <row r="26" spans="1:31" ht="15" customHeight="1">
      <c r="A26" s="15" t="s">
        <v>22</v>
      </c>
      <c r="B26" s="93">
        <v>480.89473684210554</v>
      </c>
      <c r="C26" s="44">
        <v>0.01792925124472059</v>
      </c>
      <c r="D26" s="93">
        <v>45880.28671803578</v>
      </c>
      <c r="E26" s="44">
        <v>0.038316960609454206</v>
      </c>
      <c r="F26" s="93">
        <v>463.8421052631582</v>
      </c>
      <c r="G26" s="44">
        <v>0.022086310227651073</v>
      </c>
      <c r="H26" s="92">
        <v>0.9645397832986758</v>
      </c>
      <c r="I26" s="44">
        <v>0.013487769141683629</v>
      </c>
      <c r="J26" s="93">
        <v>451.3028340080975</v>
      </c>
      <c r="K26" s="44">
        <v>0.024697670278964145</v>
      </c>
      <c r="L26" s="92">
        <v>0.9384649060034855</v>
      </c>
      <c r="M26" s="44">
        <v>0.017630605895561386</v>
      </c>
      <c r="N26" s="93">
        <v>45644.96040224631</v>
      </c>
      <c r="O26" s="44">
        <v>0.03860556679342891</v>
      </c>
      <c r="P26" s="93">
        <v>32785.4610944234</v>
      </c>
      <c r="Q26" s="44">
        <v>0.05611005303031399</v>
      </c>
      <c r="R26" s="92">
        <v>0.714587101338564</v>
      </c>
      <c r="S26" s="44">
        <v>0.0275451556085806</v>
      </c>
      <c r="T26" s="92">
        <v>0.7274425483826958</v>
      </c>
      <c r="U26" s="44">
        <v>0.026349934100864742</v>
      </c>
      <c r="V26" s="93">
        <v>53230105.90500195</v>
      </c>
      <c r="W26" s="44">
        <v>0.13983436362705376</v>
      </c>
      <c r="X26" s="93">
        <v>26473182.80352619</v>
      </c>
      <c r="Y26" s="44">
        <v>0.06057578170195726</v>
      </c>
      <c r="Z26" s="93">
        <v>27022587.460336946</v>
      </c>
      <c r="AA26" s="44">
        <v>0.15104945040462733</v>
      </c>
      <c r="AB26" s="78">
        <v>94.16395455139094</v>
      </c>
      <c r="AC26" s="44">
        <v>0.12715074375044097</v>
      </c>
      <c r="AD26" s="92">
        <v>0.19580990877491813</v>
      </c>
      <c r="AE26" s="44">
        <v>0.12597906110857576</v>
      </c>
    </row>
    <row r="27" spans="1:31" ht="15" customHeight="1">
      <c r="A27" s="15" t="s">
        <v>23</v>
      </c>
      <c r="B27" s="93">
        <v>5881.226692563871</v>
      </c>
      <c r="C27" s="44">
        <v>0.032214426503329945</v>
      </c>
      <c r="D27" s="93">
        <v>212251.49223085467</v>
      </c>
      <c r="E27" s="44">
        <v>0.047542709727514294</v>
      </c>
      <c r="F27" s="93">
        <v>5404.809933407373</v>
      </c>
      <c r="G27" s="44">
        <v>0.040738449125513096</v>
      </c>
      <c r="H27" s="92">
        <v>0.9189936412825453</v>
      </c>
      <c r="I27" s="44">
        <v>0.025203199869874595</v>
      </c>
      <c r="J27" s="93">
        <v>4493.316037735872</v>
      </c>
      <c r="K27" s="44">
        <v>0.05654180474128612</v>
      </c>
      <c r="L27" s="92">
        <v>0.7640100055005784</v>
      </c>
      <c r="M27" s="44">
        <v>0.047183976292545435</v>
      </c>
      <c r="N27" s="93">
        <v>203636.67314095455</v>
      </c>
      <c r="O27" s="44">
        <v>0.05089047929618651</v>
      </c>
      <c r="P27" s="93">
        <v>95493.67369589345</v>
      </c>
      <c r="Q27" s="44">
        <v>0.07231176994035211</v>
      </c>
      <c r="R27" s="92">
        <v>0.449908138181804</v>
      </c>
      <c r="S27" s="44">
        <v>0.052142325933100434</v>
      </c>
      <c r="T27" s="92">
        <v>0.5095684295091444</v>
      </c>
      <c r="U27" s="44">
        <v>0.04695488781892532</v>
      </c>
      <c r="V27" s="93">
        <v>118853816.19395117</v>
      </c>
      <c r="W27" s="44">
        <v>0.08130866729628583</v>
      </c>
      <c r="X27" s="93">
        <v>59017124.73224193</v>
      </c>
      <c r="Y27" s="44">
        <v>0.10920377127443383</v>
      </c>
      <c r="Z27" s="93">
        <v>60705519.95810209</v>
      </c>
      <c r="AA27" s="44">
        <v>0.12298474396065025</v>
      </c>
      <c r="AB27" s="78">
        <v>2231.57380688124</v>
      </c>
      <c r="AC27" s="44">
        <v>0.1077079144970693</v>
      </c>
      <c r="AD27" s="92">
        <v>0.3794401956487762</v>
      </c>
      <c r="AE27" s="44">
        <v>0.10360963949806254</v>
      </c>
    </row>
    <row r="28" spans="1:31" ht="15" customHeight="1">
      <c r="A28" s="15" t="s">
        <v>24</v>
      </c>
      <c r="B28" s="93">
        <v>1010.9444444444489</v>
      </c>
      <c r="C28" s="44">
        <v>0.0259095497845801</v>
      </c>
      <c r="D28" s="93">
        <v>50919.626157407416</v>
      </c>
      <c r="E28" s="44">
        <v>0.03058542164735351</v>
      </c>
      <c r="F28" s="93">
        <v>937.443287037041</v>
      </c>
      <c r="G28" s="44">
        <v>0.034604177613128985</v>
      </c>
      <c r="H28" s="92">
        <v>0.9272945632063893</v>
      </c>
      <c r="I28" s="44">
        <v>0.023263563932523643</v>
      </c>
      <c r="J28" s="93">
        <v>788.7025462962995</v>
      </c>
      <c r="K28" s="44">
        <v>0.050266017500708846</v>
      </c>
      <c r="L28" s="92">
        <v>0.7801640838233406</v>
      </c>
      <c r="M28" s="44">
        <v>0.043860170767538405</v>
      </c>
      <c r="N28" s="93">
        <v>49053.56365740741</v>
      </c>
      <c r="O28" s="44">
        <v>0.032982342516724834</v>
      </c>
      <c r="P28" s="93">
        <v>21011.208333333336</v>
      </c>
      <c r="Q28" s="44">
        <v>0.05078738264224962</v>
      </c>
      <c r="R28" s="92">
        <v>0.4126347720696449</v>
      </c>
      <c r="S28" s="44">
        <v>0.04444578192552831</v>
      </c>
      <c r="T28" s="92">
        <v>0.46420265056298154</v>
      </c>
      <c r="U28" s="44">
        <v>0.03979275840817664</v>
      </c>
      <c r="V28" s="93">
        <v>37115702.059027776</v>
      </c>
      <c r="W28" s="44">
        <v>0.19466639861070992</v>
      </c>
      <c r="X28" s="93">
        <v>17241817.557870366</v>
      </c>
      <c r="Y28" s="44">
        <v>0.06787236845319068</v>
      </c>
      <c r="Z28" s="93">
        <v>20297439.736111112</v>
      </c>
      <c r="AA28" s="44">
        <v>0.1447292935078862</v>
      </c>
      <c r="AB28" s="78">
        <v>180.07291666666657</v>
      </c>
      <c r="AC28" s="44">
        <v>0.16331325817548198</v>
      </c>
      <c r="AD28" s="92">
        <v>0.17812345441556213</v>
      </c>
      <c r="AE28" s="44">
        <v>0.16174850103433905</v>
      </c>
    </row>
    <row r="29" spans="1:31" ht="15" customHeight="1">
      <c r="A29" s="15" t="s">
        <v>25</v>
      </c>
      <c r="B29" s="93">
        <v>3505.1862408240204</v>
      </c>
      <c r="C29" s="44">
        <v>0.02385325318502159</v>
      </c>
      <c r="D29" s="93">
        <v>161415.83179983855</v>
      </c>
      <c r="E29" s="44">
        <v>0.035351190420387944</v>
      </c>
      <c r="F29" s="93">
        <v>3127.782616549453</v>
      </c>
      <c r="G29" s="44">
        <v>0.03715677791815238</v>
      </c>
      <c r="H29" s="92">
        <v>0.8923299367437192</v>
      </c>
      <c r="I29" s="44">
        <v>0.028798448781197986</v>
      </c>
      <c r="J29" s="93">
        <v>2558.905734271119</v>
      </c>
      <c r="K29" s="44">
        <v>0.05463779284573466</v>
      </c>
      <c r="L29" s="92">
        <v>0.7300341717847083</v>
      </c>
      <c r="M29" s="44">
        <v>0.049763069838595825</v>
      </c>
      <c r="N29" s="93">
        <v>153707.80240977742</v>
      </c>
      <c r="O29" s="44">
        <v>0.039679544162498595</v>
      </c>
      <c r="P29" s="93">
        <v>84338.67779315113</v>
      </c>
      <c r="Q29" s="44">
        <v>0.09226642976597038</v>
      </c>
      <c r="R29" s="92">
        <v>0.522493220477494</v>
      </c>
      <c r="S29" s="44">
        <v>0.08570212996546664</v>
      </c>
      <c r="T29" s="92">
        <v>0.6123770839124925</v>
      </c>
      <c r="U29" s="44">
        <v>0.0837140915877101</v>
      </c>
      <c r="V29" s="93">
        <v>118774984.32817551</v>
      </c>
      <c r="W29" s="44">
        <v>0.16719879056506262</v>
      </c>
      <c r="X29" s="93">
        <v>50515985.40856679</v>
      </c>
      <c r="Y29" s="44">
        <v>0.08515278578283225</v>
      </c>
      <c r="Z29" s="93">
        <v>68341541.85569778</v>
      </c>
      <c r="AA29" s="44">
        <v>0.16784722283809111</v>
      </c>
      <c r="AB29" s="78">
        <v>215.3884161574236</v>
      </c>
      <c r="AC29" s="44">
        <v>0.3000406081499327</v>
      </c>
      <c r="AD29" s="92">
        <v>0.061448494133877686</v>
      </c>
      <c r="AE29" s="44">
        <v>0.29926199229304784</v>
      </c>
    </row>
    <row r="30" spans="1:31" ht="15" customHeight="1">
      <c r="A30" s="15" t="s">
        <v>26</v>
      </c>
      <c r="B30" s="93">
        <v>3242.324275362346</v>
      </c>
      <c r="C30" s="44">
        <v>0.028287954938660115</v>
      </c>
      <c r="D30" s="93">
        <v>216911.53734276717</v>
      </c>
      <c r="E30" s="44">
        <v>0.052969682012449365</v>
      </c>
      <c r="F30" s="93">
        <v>2872.1591126606745</v>
      </c>
      <c r="G30" s="44">
        <v>0.03924719699871632</v>
      </c>
      <c r="H30" s="92">
        <v>0.8858333925713512</v>
      </c>
      <c r="I30" s="44">
        <v>0.027755284210280576</v>
      </c>
      <c r="J30" s="93">
        <v>2036.7532642876606</v>
      </c>
      <c r="K30" s="44">
        <v>0.0631429156697196</v>
      </c>
      <c r="L30" s="92">
        <v>0.6281769160982651</v>
      </c>
      <c r="M30" s="44">
        <v>0.05746891048811969</v>
      </c>
      <c r="N30" s="93">
        <v>207162.67054621267</v>
      </c>
      <c r="O30" s="44">
        <v>0.056376452370048485</v>
      </c>
      <c r="P30" s="93">
        <v>105701.23224295874</v>
      </c>
      <c r="Q30" s="44">
        <v>0.10916310469985312</v>
      </c>
      <c r="R30" s="92">
        <v>0.4873011068836229</v>
      </c>
      <c r="S30" s="44">
        <v>0.0677029287206491</v>
      </c>
      <c r="T30" s="92">
        <v>0.600347380021041</v>
      </c>
      <c r="U30" s="44">
        <v>0.05537232956273914</v>
      </c>
      <c r="V30" s="93">
        <v>84882061.00406751</v>
      </c>
      <c r="W30" s="44">
        <v>0.24671364671225363</v>
      </c>
      <c r="X30" s="93">
        <v>46173856.92328071</v>
      </c>
      <c r="Y30" s="44">
        <v>0.1740692234763711</v>
      </c>
      <c r="Z30" s="93">
        <v>38738318.385134675</v>
      </c>
      <c r="AA30" s="44">
        <v>0.21264436023205263</v>
      </c>
      <c r="AB30" s="78">
        <v>297.122009160514</v>
      </c>
      <c r="AC30" s="44">
        <v>0.23272256231488875</v>
      </c>
      <c r="AD30" s="92">
        <v>0.09163858514038024</v>
      </c>
      <c r="AE30" s="44">
        <v>0.23105171180441972</v>
      </c>
    </row>
    <row r="31" spans="1:31" ht="15" customHeight="1">
      <c r="A31" s="15" t="s">
        <v>27</v>
      </c>
      <c r="B31" s="93">
        <v>2545.094820120971</v>
      </c>
      <c r="C31" s="44">
        <v>0.029956154213317942</v>
      </c>
      <c r="D31" s="93">
        <v>202399.37256689163</v>
      </c>
      <c r="E31" s="44">
        <v>0.10068974836061809</v>
      </c>
      <c r="F31" s="93">
        <v>2216.2502459374996</v>
      </c>
      <c r="G31" s="44">
        <v>0.04242058443309139</v>
      </c>
      <c r="H31" s="92">
        <v>0.8707928004946233</v>
      </c>
      <c r="I31" s="44">
        <v>0.030402954182741988</v>
      </c>
      <c r="J31" s="93">
        <v>1947.6696741311139</v>
      </c>
      <c r="K31" s="44">
        <v>0.05231221882190083</v>
      </c>
      <c r="L31" s="92">
        <v>0.7652640910402463</v>
      </c>
      <c r="M31" s="44">
        <v>0.04335621076098423</v>
      </c>
      <c r="N31" s="93">
        <v>191982.14286192297</v>
      </c>
      <c r="O31" s="44">
        <v>0.10658174367329937</v>
      </c>
      <c r="P31" s="93">
        <v>100275.5491252655</v>
      </c>
      <c r="Q31" s="44">
        <v>0.09044841629596562</v>
      </c>
      <c r="R31" s="92">
        <v>0.49543409079553896</v>
      </c>
      <c r="S31" s="44">
        <v>0.07233212758574539</v>
      </c>
      <c r="T31" s="92">
        <v>0.5615946551700313</v>
      </c>
      <c r="U31" s="44">
        <v>0.07837070562675937</v>
      </c>
      <c r="V31" s="93">
        <v>92330150.77073275</v>
      </c>
      <c r="W31" s="44">
        <v>0.1432869329825101</v>
      </c>
      <c r="X31" s="93">
        <v>45928405.88104523</v>
      </c>
      <c r="Y31" s="44">
        <v>0.10860502269293322</v>
      </c>
      <c r="Z31" s="93">
        <v>45354902.64792453</v>
      </c>
      <c r="AA31" s="44">
        <v>0.11018890832200183</v>
      </c>
      <c r="AB31" s="78">
        <v>280.53868546900793</v>
      </c>
      <c r="AC31" s="44">
        <v>0.20633643346769695</v>
      </c>
      <c r="AD31" s="92">
        <v>0.11022720381619168</v>
      </c>
      <c r="AE31" s="44">
        <v>0.2048057083025084</v>
      </c>
    </row>
    <row r="32" spans="1:31" ht="15" customHeight="1">
      <c r="A32" s="15" t="s">
        <v>28</v>
      </c>
      <c r="B32" s="93">
        <v>2533.180679785346</v>
      </c>
      <c r="C32" s="44">
        <v>0.05843923343721996</v>
      </c>
      <c r="D32" s="93">
        <v>81714.76162790695</v>
      </c>
      <c r="E32" s="44">
        <v>0.0555020360575118</v>
      </c>
      <c r="F32" s="93">
        <v>2043.134913536072</v>
      </c>
      <c r="G32" s="44">
        <v>0.07313088782941576</v>
      </c>
      <c r="H32" s="92">
        <v>0.8065492247908669</v>
      </c>
      <c r="I32" s="44">
        <v>0.04560804299946419</v>
      </c>
      <c r="J32" s="93">
        <v>1085.6323792486603</v>
      </c>
      <c r="K32" s="44">
        <v>0.11699052777846776</v>
      </c>
      <c r="L32" s="92">
        <v>0.428564921528082</v>
      </c>
      <c r="M32" s="44">
        <v>0.10353859305920476</v>
      </c>
      <c r="N32" s="93">
        <v>73266.6729278473</v>
      </c>
      <c r="O32" s="44">
        <v>0.061535035311867416</v>
      </c>
      <c r="P32" s="93">
        <v>15577.175611210489</v>
      </c>
      <c r="Q32" s="44">
        <v>0.1097305462133371</v>
      </c>
      <c r="R32" s="92">
        <v>0.1906286612220946</v>
      </c>
      <c r="S32" s="44">
        <v>0.10582301799178961</v>
      </c>
      <c r="T32" s="92">
        <v>0.3024938005046847</v>
      </c>
      <c r="U32" s="44">
        <v>0.09191408867420095</v>
      </c>
      <c r="V32" s="93">
        <v>14618522.197972571</v>
      </c>
      <c r="W32" s="44">
        <v>0.11665803691507508</v>
      </c>
      <c r="X32" s="93">
        <v>8558970.092874179</v>
      </c>
      <c r="Y32" s="44">
        <v>0.15321712013809025</v>
      </c>
      <c r="Z32" s="93">
        <v>6130231.019081697</v>
      </c>
      <c r="AA32" s="44">
        <v>0.20225769402134522</v>
      </c>
      <c r="AB32" s="78">
        <v>280.0156529516992</v>
      </c>
      <c r="AC32" s="44">
        <v>0.25261880690279565</v>
      </c>
      <c r="AD32" s="92">
        <v>0.11053915545235679</v>
      </c>
      <c r="AE32" s="44">
        <v>0.24706303837917273</v>
      </c>
    </row>
    <row r="33" spans="1:31" ht="15" customHeight="1">
      <c r="A33" s="15" t="s">
        <v>45</v>
      </c>
      <c r="B33" s="93">
        <v>2539.3377769018634</v>
      </c>
      <c r="C33" s="44">
        <v>0.022808957345788597</v>
      </c>
      <c r="D33" s="93">
        <v>193660.27655498605</v>
      </c>
      <c r="E33" s="44">
        <v>0.08921754388976413</v>
      </c>
      <c r="F33" s="93">
        <v>2452.1247063460855</v>
      </c>
      <c r="G33" s="44">
        <v>0.027157220213414667</v>
      </c>
      <c r="H33" s="92">
        <v>0.9656551911490157</v>
      </c>
      <c r="I33" s="44">
        <v>0.01484340127886496</v>
      </c>
      <c r="J33" s="93">
        <v>2217.2106346078035</v>
      </c>
      <c r="K33" s="44">
        <v>0.03718872564262786</v>
      </c>
      <c r="L33" s="92">
        <v>0.8731452171411898</v>
      </c>
      <c r="M33" s="44">
        <v>0.029452336324796508</v>
      </c>
      <c r="N33" s="93">
        <v>191110.07932203377</v>
      </c>
      <c r="O33" s="44">
        <v>0.09071481509369986</v>
      </c>
      <c r="P33" s="93">
        <v>115707.72242806463</v>
      </c>
      <c r="Q33" s="44">
        <v>0.14331812682826386</v>
      </c>
      <c r="R33" s="92">
        <v>0.5974778332778622</v>
      </c>
      <c r="S33" s="44">
        <v>0.0684865690582799</v>
      </c>
      <c r="T33" s="92">
        <v>0.6294570594450137</v>
      </c>
      <c r="U33" s="44">
        <v>0.06483625487950027</v>
      </c>
      <c r="V33" s="93">
        <v>242441907.91689405</v>
      </c>
      <c r="W33" s="44">
        <v>0.2097083195482073</v>
      </c>
      <c r="X33" s="93">
        <v>93733858.78642492</v>
      </c>
      <c r="Y33" s="44">
        <v>0.12350616396217252</v>
      </c>
      <c r="Z33" s="93">
        <v>150599185.64209697</v>
      </c>
      <c r="AA33" s="44">
        <v>0.17853928391942192</v>
      </c>
      <c r="AB33" s="78">
        <v>208.10868742609375</v>
      </c>
      <c r="AC33" s="44">
        <v>0.2380165292720057</v>
      </c>
      <c r="AD33" s="92">
        <v>0.08195392094705817</v>
      </c>
      <c r="AE33" s="44">
        <v>0.2373301070657734</v>
      </c>
    </row>
    <row r="34" spans="1:31" ht="15" customHeight="1">
      <c r="A34" s="15" t="s">
        <v>30</v>
      </c>
      <c r="B34" s="93">
        <v>338.6952861952857</v>
      </c>
      <c r="C34" s="44">
        <v>0.020064770748303238</v>
      </c>
      <c r="D34" s="93">
        <v>98695.6171957672</v>
      </c>
      <c r="E34" s="44">
        <v>0.14464690619551654</v>
      </c>
      <c r="F34" s="93">
        <v>333.8316498316493</v>
      </c>
      <c r="G34" s="44">
        <v>0.021355790966755505</v>
      </c>
      <c r="H34" s="92">
        <v>0.9856400825111216</v>
      </c>
      <c r="I34" s="44">
        <v>0.007846402357802422</v>
      </c>
      <c r="J34" s="93">
        <v>319.54292929292876</v>
      </c>
      <c r="K34" s="44">
        <v>0.02488977673713757</v>
      </c>
      <c r="L34" s="92">
        <v>0.9434525436787036</v>
      </c>
      <c r="M34" s="44">
        <v>0.015582136239021015</v>
      </c>
      <c r="N34" s="93">
        <v>98634.82174122175</v>
      </c>
      <c r="O34" s="44">
        <v>0.14473698331802679</v>
      </c>
      <c r="P34" s="93">
        <v>89522.58424723425</v>
      </c>
      <c r="Q34" s="44">
        <v>0.1691055060756428</v>
      </c>
      <c r="R34" s="92">
        <v>0.9070573424720793</v>
      </c>
      <c r="S34" s="44">
        <v>0.018938186333942418</v>
      </c>
      <c r="T34" s="92">
        <v>0.913125145798852</v>
      </c>
      <c r="U34" s="44">
        <v>0.018088541773663775</v>
      </c>
      <c r="V34" s="93">
        <v>183996060.0373737</v>
      </c>
      <c r="W34" s="44">
        <v>1.09267904023677</v>
      </c>
      <c r="X34" s="93">
        <v>56391162.762650296</v>
      </c>
      <c r="Y34" s="44">
        <v>0.14472096806933274</v>
      </c>
      <c r="Z34" s="93">
        <v>127511343.52513227</v>
      </c>
      <c r="AA34" s="44">
        <v>0.20114366683768364</v>
      </c>
      <c r="AB34" s="78">
        <v>34.519167869167866</v>
      </c>
      <c r="AC34" s="44">
        <v>0.18084910542523314</v>
      </c>
      <c r="AD34" s="92">
        <v>0.10191806404197998</v>
      </c>
      <c r="AE34" s="44">
        <v>0.17939964870747446</v>
      </c>
    </row>
    <row r="35" spans="1:31" ht="15" customHeight="1">
      <c r="A35" s="15" t="s">
        <v>31</v>
      </c>
      <c r="B35" s="93">
        <v>304.8367346938774</v>
      </c>
      <c r="C35" s="44">
        <v>0.021123633781938173</v>
      </c>
      <c r="D35" s="93">
        <v>16366.224489795912</v>
      </c>
      <c r="E35" s="44">
        <v>0.17683746513247353</v>
      </c>
      <c r="F35" s="93">
        <v>295.09000523286227</v>
      </c>
      <c r="G35" s="44">
        <v>0.024881637792604255</v>
      </c>
      <c r="H35" s="92">
        <v>0.9680263946180797</v>
      </c>
      <c r="I35" s="44">
        <v>0.013209345000670187</v>
      </c>
      <c r="J35" s="93">
        <v>264.41287284144425</v>
      </c>
      <c r="K35" s="44">
        <v>0.03546550589663413</v>
      </c>
      <c r="L35" s="92">
        <v>0.8673917633548085</v>
      </c>
      <c r="M35" s="44">
        <v>0.02873050082288834</v>
      </c>
      <c r="N35" s="93">
        <v>15915.802721088432</v>
      </c>
      <c r="O35" s="44">
        <v>0.18200633270113056</v>
      </c>
      <c r="P35" s="93">
        <v>8284.293040293041</v>
      </c>
      <c r="Q35" s="44">
        <v>0.06660220228908141</v>
      </c>
      <c r="R35" s="92">
        <v>0.5061822930180488</v>
      </c>
      <c r="S35" s="44">
        <v>0.1299201517068848</v>
      </c>
      <c r="T35" s="92">
        <v>0.5575198289105842</v>
      </c>
      <c r="U35" s="44">
        <v>0.1460086991966256</v>
      </c>
      <c r="V35" s="93">
        <v>14032841.788592359</v>
      </c>
      <c r="W35" s="44">
        <v>0.11193557157486965</v>
      </c>
      <c r="X35" s="93">
        <v>6721438.458398745</v>
      </c>
      <c r="Y35" s="44">
        <v>0.08604871636689752</v>
      </c>
      <c r="Z35" s="93">
        <v>7310109.664573522</v>
      </c>
      <c r="AA35" s="44">
        <v>0.11259295276345851</v>
      </c>
      <c r="AB35" s="78">
        <v>46.93772893772894</v>
      </c>
      <c r="AC35" s="44">
        <v>0.16918029130972334</v>
      </c>
      <c r="AD35" s="92">
        <v>0.1539766163184521</v>
      </c>
      <c r="AE35" s="44">
        <v>0.16779893295318687</v>
      </c>
    </row>
    <row r="36" spans="1:31" ht="15" customHeight="1">
      <c r="A36" s="15" t="s">
        <v>32</v>
      </c>
      <c r="B36" s="93">
        <v>9766.361681796552</v>
      </c>
      <c r="C36" s="44">
        <v>0.033143477858327705</v>
      </c>
      <c r="D36" s="93">
        <v>614639.7782290172</v>
      </c>
      <c r="E36" s="44">
        <v>0.11632256650985835</v>
      </c>
      <c r="F36" s="93">
        <v>9298.673435260478</v>
      </c>
      <c r="G36" s="44">
        <v>0.03752679815634592</v>
      </c>
      <c r="H36" s="92">
        <v>0.9521123360188682</v>
      </c>
      <c r="I36" s="44">
        <v>0.01799712888048831</v>
      </c>
      <c r="J36" s="93">
        <v>8101.224796942188</v>
      </c>
      <c r="K36" s="44">
        <v>0.04834062972659194</v>
      </c>
      <c r="L36" s="92">
        <v>0.8295028446511458</v>
      </c>
      <c r="M36" s="44">
        <v>0.03588153652707434</v>
      </c>
      <c r="N36" s="93">
        <v>601081.4172638953</v>
      </c>
      <c r="O36" s="44">
        <v>0.1191088407276217</v>
      </c>
      <c r="P36" s="93">
        <v>293414.4690237301</v>
      </c>
      <c r="Q36" s="44">
        <v>0.11417347121559278</v>
      </c>
      <c r="R36" s="92">
        <v>0.47737630953394417</v>
      </c>
      <c r="S36" s="44">
        <v>0.043732727334995766</v>
      </c>
      <c r="T36" s="92">
        <v>0.5266149051409853</v>
      </c>
      <c r="U36" s="44">
        <v>0.044255312980595714</v>
      </c>
      <c r="V36" s="93">
        <v>878232473.7916864</v>
      </c>
      <c r="W36" s="44">
        <v>0.0466420714049604</v>
      </c>
      <c r="X36" s="93">
        <v>272712105.5327282</v>
      </c>
      <c r="Y36" s="44">
        <v>0.2065713280797715</v>
      </c>
      <c r="Z36" s="93">
        <v>607223014.8858898</v>
      </c>
      <c r="AA36" s="44">
        <v>0.4269586614737519</v>
      </c>
      <c r="AB36" s="78">
        <v>1261.6354515050155</v>
      </c>
      <c r="AC36" s="44">
        <v>0.20474374023868885</v>
      </c>
      <c r="AD36" s="92">
        <v>0.12918172525358837</v>
      </c>
      <c r="AE36" s="44">
        <v>0.20179603353200687</v>
      </c>
    </row>
  </sheetData>
  <mergeCells count="15">
    <mergeCell ref="AD8:AE8"/>
    <mergeCell ref="Z8:AA8"/>
    <mergeCell ref="X8:Y8"/>
    <mergeCell ref="T8:U8"/>
    <mergeCell ref="V8:W8"/>
    <mergeCell ref="AB8:AC8"/>
    <mergeCell ref="B8:C8"/>
    <mergeCell ref="L8:M8"/>
    <mergeCell ref="N8:O8"/>
    <mergeCell ref="P8:Q8"/>
    <mergeCell ref="R8:S8"/>
    <mergeCell ref="D8:E8"/>
    <mergeCell ref="F8:G8"/>
    <mergeCell ref="H8:I8"/>
    <mergeCell ref="J8:K8"/>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oddHeader>&amp;C&amp;A</oddHeader>
    <oddFooter>&amp;CPage &amp;P of &amp;N</oddFooter>
  </headerFooter>
  <rowBreaks count="1" manualBreakCount="1">
    <brk id="37" max="16383" man="1"/>
  </rowBreaks>
  <colBreaks count="3" manualBreakCount="3">
    <brk id="9" max="16383" man="1"/>
    <brk id="17" max="16383" man="1"/>
    <brk id="25"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5"/>
  <sheetViews>
    <sheetView workbookViewId="0" topLeftCell="A4">
      <selection activeCell="X36" sqref="X36"/>
    </sheetView>
  </sheetViews>
  <sheetFormatPr defaultColWidth="9.140625" defaultRowHeight="15"/>
  <cols>
    <col min="1" max="1" width="34.421875" style="6" customWidth="1"/>
    <col min="2" max="2" width="13.7109375" style="6" customWidth="1"/>
    <col min="3" max="22" width="9.140625" style="6" customWidth="1"/>
    <col min="23" max="24" width="9.140625" style="48" customWidth="1"/>
    <col min="25" max="16384" width="9.140625" style="6" customWidth="1"/>
  </cols>
  <sheetData>
    <row r="1" ht="15">
      <c r="A1" s="34" t="s">
        <v>193</v>
      </c>
    </row>
    <row r="2" ht="15">
      <c r="A2" s="34"/>
    </row>
    <row r="3" ht="15">
      <c r="A3" s="17" t="s">
        <v>64</v>
      </c>
    </row>
    <row r="4" ht="15">
      <c r="A4" s="17" t="s">
        <v>65</v>
      </c>
    </row>
    <row r="6" spans="1:24" s="1" customFormat="1" ht="15">
      <c r="A6" s="25" t="s">
        <v>67</v>
      </c>
      <c r="B6" s="26"/>
      <c r="C6" s="26"/>
      <c r="D6" s="26"/>
      <c r="E6" s="26"/>
      <c r="F6" s="26"/>
      <c r="G6" s="26"/>
      <c r="H6" s="26"/>
      <c r="I6" s="26"/>
      <c r="J6" s="26"/>
      <c r="K6" s="26"/>
      <c r="L6" s="26"/>
      <c r="M6" s="26"/>
      <c r="N6" s="26"/>
      <c r="O6" s="26"/>
      <c r="P6" s="26"/>
      <c r="Q6" s="26"/>
      <c r="R6" s="26"/>
      <c r="S6" s="26"/>
      <c r="T6" s="26"/>
      <c r="U6" s="26"/>
      <c r="V6" s="27"/>
      <c r="W6" s="38"/>
      <c r="X6" s="38"/>
    </row>
    <row r="7" spans="1:24" s="1" customFormat="1" ht="15">
      <c r="A7" s="2"/>
      <c r="B7" s="2"/>
      <c r="C7" s="2" t="s">
        <v>9</v>
      </c>
      <c r="D7" s="2" t="s">
        <v>10</v>
      </c>
      <c r="E7" s="2" t="s">
        <v>11</v>
      </c>
      <c r="F7" s="2" t="s">
        <v>12</v>
      </c>
      <c r="G7" s="2" t="s">
        <v>13</v>
      </c>
      <c r="H7" s="2" t="s">
        <v>14</v>
      </c>
      <c r="I7" s="2" t="s">
        <v>19</v>
      </c>
      <c r="J7" s="2" t="s">
        <v>20</v>
      </c>
      <c r="K7" s="2" t="s">
        <v>21</v>
      </c>
      <c r="L7" s="2" t="s">
        <v>22</v>
      </c>
      <c r="M7" s="2" t="s">
        <v>23</v>
      </c>
      <c r="N7" s="2" t="s">
        <v>24</v>
      </c>
      <c r="O7" s="2" t="s">
        <v>25</v>
      </c>
      <c r="P7" s="2" t="s">
        <v>26</v>
      </c>
      <c r="Q7" s="2" t="s">
        <v>27</v>
      </c>
      <c r="R7" s="2" t="s">
        <v>28</v>
      </c>
      <c r="S7" s="2" t="s">
        <v>29</v>
      </c>
      <c r="T7" s="2" t="s">
        <v>30</v>
      </c>
      <c r="U7" s="2" t="s">
        <v>31</v>
      </c>
      <c r="V7" s="2" t="s">
        <v>32</v>
      </c>
      <c r="W7" s="79" t="s">
        <v>105</v>
      </c>
      <c r="X7" s="38"/>
    </row>
    <row r="8" spans="1:24" s="1" customFormat="1" ht="15">
      <c r="A8" s="95" t="s">
        <v>125</v>
      </c>
      <c r="B8" s="2" t="s">
        <v>33</v>
      </c>
      <c r="C8" s="44">
        <v>43</v>
      </c>
      <c r="D8" s="44">
        <v>567</v>
      </c>
      <c r="E8" s="44">
        <v>90</v>
      </c>
      <c r="F8" s="44">
        <v>212</v>
      </c>
      <c r="G8" s="44">
        <v>493</v>
      </c>
      <c r="H8" s="44">
        <v>1371</v>
      </c>
      <c r="I8" s="44">
        <v>1043</v>
      </c>
      <c r="J8" s="44">
        <v>184</v>
      </c>
      <c r="K8" s="44">
        <v>678</v>
      </c>
      <c r="L8" s="44">
        <v>324</v>
      </c>
      <c r="M8" s="44">
        <v>6158</v>
      </c>
      <c r="N8" s="44">
        <v>916</v>
      </c>
      <c r="O8" s="44">
        <v>3173</v>
      </c>
      <c r="P8" s="44">
        <v>3117</v>
      </c>
      <c r="Q8" s="44">
        <v>2409</v>
      </c>
      <c r="R8" s="44">
        <v>3805</v>
      </c>
      <c r="S8" s="44">
        <v>2199</v>
      </c>
      <c r="T8" s="44">
        <v>214</v>
      </c>
      <c r="U8" s="44">
        <v>274</v>
      </c>
      <c r="V8" s="44">
        <v>9611</v>
      </c>
      <c r="W8" s="79">
        <f>SUM(C8:V13)</f>
        <v>44421</v>
      </c>
      <c r="X8" s="38"/>
    </row>
    <row r="9" spans="1:24" s="1" customFormat="1" ht="15">
      <c r="A9" s="96"/>
      <c r="B9" s="2" t="s">
        <v>34</v>
      </c>
      <c r="C9" s="44">
        <v>9</v>
      </c>
      <c r="D9" s="44">
        <v>120</v>
      </c>
      <c r="E9" s="44">
        <v>24</v>
      </c>
      <c r="F9" s="44">
        <v>68</v>
      </c>
      <c r="G9" s="44">
        <v>218</v>
      </c>
      <c r="H9" s="44">
        <v>253</v>
      </c>
      <c r="I9" s="44">
        <v>325</v>
      </c>
      <c r="J9" s="44">
        <v>94</v>
      </c>
      <c r="K9" s="44">
        <v>165</v>
      </c>
      <c r="L9" s="44">
        <v>150</v>
      </c>
      <c r="M9" s="44">
        <v>626</v>
      </c>
      <c r="N9" s="44">
        <v>164</v>
      </c>
      <c r="O9" s="44">
        <v>523</v>
      </c>
      <c r="P9" s="44">
        <v>503</v>
      </c>
      <c r="Q9" s="44">
        <v>436</v>
      </c>
      <c r="R9" s="44">
        <v>327</v>
      </c>
      <c r="S9" s="44">
        <v>464</v>
      </c>
      <c r="T9" s="44">
        <v>115</v>
      </c>
      <c r="U9" s="44">
        <v>53</v>
      </c>
      <c r="V9" s="44">
        <v>1736</v>
      </c>
      <c r="W9" s="38"/>
      <c r="X9" s="38"/>
    </row>
    <row r="10" spans="1:24" s="1" customFormat="1" ht="15">
      <c r="A10" s="96"/>
      <c r="B10" s="2" t="s">
        <v>35</v>
      </c>
      <c r="C10" s="44">
        <v>3</v>
      </c>
      <c r="D10" s="44">
        <v>31</v>
      </c>
      <c r="E10" s="44">
        <v>1</v>
      </c>
      <c r="F10" s="44">
        <v>29</v>
      </c>
      <c r="G10" s="44">
        <v>56</v>
      </c>
      <c r="H10" s="44">
        <v>35</v>
      </c>
      <c r="I10" s="44">
        <v>75</v>
      </c>
      <c r="J10" s="44">
        <v>36</v>
      </c>
      <c r="K10" s="44">
        <v>28</v>
      </c>
      <c r="L10" s="44">
        <v>41</v>
      </c>
      <c r="M10" s="44">
        <v>54</v>
      </c>
      <c r="N10" s="44">
        <v>35</v>
      </c>
      <c r="O10" s="44">
        <v>73</v>
      </c>
      <c r="P10" s="44">
        <v>104</v>
      </c>
      <c r="Q10" s="44">
        <v>89</v>
      </c>
      <c r="R10" s="44">
        <v>30</v>
      </c>
      <c r="S10" s="44">
        <v>94</v>
      </c>
      <c r="T10" s="44">
        <v>48</v>
      </c>
      <c r="U10" s="44">
        <v>3</v>
      </c>
      <c r="V10" s="44">
        <v>302</v>
      </c>
      <c r="W10" s="38"/>
      <c r="X10" s="38"/>
    </row>
    <row r="11" spans="1:24" s="1" customFormat="1" ht="15">
      <c r="A11" s="96"/>
      <c r="B11" s="2" t="s">
        <v>16</v>
      </c>
      <c r="C11" s="44"/>
      <c r="D11" s="44"/>
      <c r="E11" s="44"/>
      <c r="F11" s="44"/>
      <c r="G11" s="44"/>
      <c r="H11" s="44"/>
      <c r="I11" s="44"/>
      <c r="J11" s="44"/>
      <c r="K11" s="44"/>
      <c r="L11" s="44"/>
      <c r="M11" s="44"/>
      <c r="N11" s="44"/>
      <c r="O11" s="44"/>
      <c r="P11" s="44"/>
      <c r="Q11" s="44"/>
      <c r="R11" s="44"/>
      <c r="S11" s="44"/>
      <c r="T11" s="44"/>
      <c r="U11" s="44"/>
      <c r="V11" s="44"/>
      <c r="W11" s="38"/>
      <c r="X11" s="38"/>
    </row>
    <row r="12" spans="1:24" s="1" customFormat="1" ht="15">
      <c r="A12" s="96"/>
      <c r="B12" s="2" t="s">
        <v>17</v>
      </c>
      <c r="C12" s="44"/>
      <c r="D12" s="44"/>
      <c r="E12" s="44"/>
      <c r="F12" s="44"/>
      <c r="G12" s="44"/>
      <c r="H12" s="44"/>
      <c r="I12" s="44"/>
      <c r="J12" s="44"/>
      <c r="K12" s="44"/>
      <c r="L12" s="44"/>
      <c r="M12" s="44"/>
      <c r="N12" s="44"/>
      <c r="O12" s="44"/>
      <c r="P12" s="44"/>
      <c r="Q12" s="44"/>
      <c r="R12" s="44"/>
      <c r="S12" s="44"/>
      <c r="T12" s="44"/>
      <c r="U12" s="44"/>
      <c r="V12" s="44"/>
      <c r="W12" s="38"/>
      <c r="X12" s="38"/>
    </row>
    <row r="13" spans="1:24" s="1" customFormat="1" ht="15">
      <c r="A13" s="97"/>
      <c r="B13" s="2" t="s">
        <v>18</v>
      </c>
      <c r="C13" s="44"/>
      <c r="D13" s="44"/>
      <c r="E13" s="44"/>
      <c r="F13" s="44"/>
      <c r="G13" s="44"/>
      <c r="H13" s="44"/>
      <c r="I13" s="44"/>
      <c r="J13" s="44"/>
      <c r="K13" s="44"/>
      <c r="L13" s="44"/>
      <c r="M13" s="44"/>
      <c r="N13" s="44"/>
      <c r="O13" s="44"/>
      <c r="P13" s="44"/>
      <c r="Q13" s="44"/>
      <c r="R13" s="44"/>
      <c r="S13" s="44"/>
      <c r="T13" s="44"/>
      <c r="U13" s="44"/>
      <c r="V13" s="44"/>
      <c r="W13" s="38"/>
      <c r="X13" s="38"/>
    </row>
    <row r="14" spans="23:24" s="1" customFormat="1" ht="15">
      <c r="W14" s="38"/>
      <c r="X14" s="38"/>
    </row>
    <row r="15" spans="23:24" s="1" customFormat="1" ht="15">
      <c r="W15" s="38"/>
      <c r="X15" s="38"/>
    </row>
    <row r="16" spans="1:24" s="1" customFormat="1" ht="15">
      <c r="A16" s="25" t="s">
        <v>68</v>
      </c>
      <c r="B16" s="26"/>
      <c r="C16" s="26"/>
      <c r="D16" s="26"/>
      <c r="E16" s="26"/>
      <c r="F16" s="26"/>
      <c r="G16" s="26"/>
      <c r="H16" s="26"/>
      <c r="I16" s="26"/>
      <c r="J16" s="26"/>
      <c r="K16" s="26"/>
      <c r="L16" s="26"/>
      <c r="M16" s="26"/>
      <c r="N16" s="26"/>
      <c r="O16" s="26"/>
      <c r="P16" s="26"/>
      <c r="Q16" s="26"/>
      <c r="R16" s="26"/>
      <c r="S16" s="26"/>
      <c r="T16" s="26"/>
      <c r="U16" s="26"/>
      <c r="V16" s="27"/>
      <c r="W16" s="38"/>
      <c r="X16" s="38"/>
    </row>
    <row r="17" spans="1:24" s="1" customFormat="1" ht="15">
      <c r="A17" s="2"/>
      <c r="B17" s="2"/>
      <c r="C17" s="2" t="s">
        <v>9</v>
      </c>
      <c r="D17" s="2" t="s">
        <v>10</v>
      </c>
      <c r="E17" s="2" t="s">
        <v>11</v>
      </c>
      <c r="F17" s="2" t="s">
        <v>12</v>
      </c>
      <c r="G17" s="2" t="s">
        <v>13</v>
      </c>
      <c r="H17" s="2" t="s">
        <v>14</v>
      </c>
      <c r="I17" s="2" t="s">
        <v>19</v>
      </c>
      <c r="J17" s="2" t="s">
        <v>20</v>
      </c>
      <c r="K17" s="2" t="s">
        <v>21</v>
      </c>
      <c r="L17" s="2" t="s">
        <v>22</v>
      </c>
      <c r="M17" s="2" t="s">
        <v>23</v>
      </c>
      <c r="N17" s="2" t="s">
        <v>24</v>
      </c>
      <c r="O17" s="2" t="s">
        <v>25</v>
      </c>
      <c r="P17" s="2" t="s">
        <v>26</v>
      </c>
      <c r="Q17" s="2" t="s">
        <v>27</v>
      </c>
      <c r="R17" s="2" t="s">
        <v>28</v>
      </c>
      <c r="S17" s="2" t="s">
        <v>29</v>
      </c>
      <c r="T17" s="2" t="s">
        <v>30</v>
      </c>
      <c r="U17" s="2" t="s">
        <v>31</v>
      </c>
      <c r="V17" s="2" t="s">
        <v>32</v>
      </c>
      <c r="W17" s="79" t="s">
        <v>105</v>
      </c>
      <c r="X17" s="38"/>
    </row>
    <row r="18" spans="1:24" s="1" customFormat="1" ht="15">
      <c r="A18" s="98" t="s">
        <v>126</v>
      </c>
      <c r="B18" s="2" t="s">
        <v>33</v>
      </c>
      <c r="C18" s="44">
        <v>43</v>
      </c>
      <c r="D18" s="44">
        <v>195</v>
      </c>
      <c r="E18" s="44">
        <v>82</v>
      </c>
      <c r="F18" s="44">
        <v>109</v>
      </c>
      <c r="G18" s="44">
        <v>131</v>
      </c>
      <c r="H18" s="44">
        <v>173</v>
      </c>
      <c r="I18" s="44">
        <v>160</v>
      </c>
      <c r="J18" s="44">
        <v>99</v>
      </c>
      <c r="K18" s="44">
        <v>150</v>
      </c>
      <c r="L18" s="44">
        <v>118</v>
      </c>
      <c r="M18" s="44">
        <v>193</v>
      </c>
      <c r="N18" s="44">
        <v>152</v>
      </c>
      <c r="O18" s="44">
        <v>154</v>
      </c>
      <c r="P18" s="44">
        <v>207</v>
      </c>
      <c r="Q18" s="44">
        <v>192</v>
      </c>
      <c r="R18" s="44">
        <v>266</v>
      </c>
      <c r="S18" s="44">
        <v>147</v>
      </c>
      <c r="T18" s="44">
        <v>99</v>
      </c>
      <c r="U18" s="44">
        <v>113</v>
      </c>
      <c r="V18" s="44">
        <v>181</v>
      </c>
      <c r="W18" s="79">
        <f>SUM(C18:V23)</f>
        <v>5400</v>
      </c>
      <c r="X18" s="38"/>
    </row>
    <row r="19" spans="1:24" s="1" customFormat="1" ht="15">
      <c r="A19" s="99"/>
      <c r="B19" s="2" t="s">
        <v>34</v>
      </c>
      <c r="C19" s="44">
        <v>9</v>
      </c>
      <c r="D19" s="44">
        <v>70</v>
      </c>
      <c r="E19" s="44">
        <v>24</v>
      </c>
      <c r="F19" s="44">
        <v>53</v>
      </c>
      <c r="G19" s="44">
        <v>86</v>
      </c>
      <c r="H19" s="44">
        <v>90</v>
      </c>
      <c r="I19" s="44">
        <v>103</v>
      </c>
      <c r="J19" s="44">
        <v>63</v>
      </c>
      <c r="K19" s="44">
        <v>77</v>
      </c>
      <c r="L19" s="44">
        <v>72</v>
      </c>
      <c r="M19" s="44">
        <v>117</v>
      </c>
      <c r="N19" s="44">
        <v>82</v>
      </c>
      <c r="O19" s="44">
        <v>115</v>
      </c>
      <c r="P19" s="44">
        <v>113</v>
      </c>
      <c r="Q19" s="44">
        <v>125</v>
      </c>
      <c r="R19" s="44">
        <v>102</v>
      </c>
      <c r="S19" s="44">
        <v>114</v>
      </c>
      <c r="T19" s="44">
        <v>62</v>
      </c>
      <c r="U19" s="44">
        <v>47</v>
      </c>
      <c r="V19" s="44">
        <v>129</v>
      </c>
      <c r="W19" s="38"/>
      <c r="X19" s="38"/>
    </row>
    <row r="20" spans="1:24" s="1" customFormat="1" ht="15">
      <c r="A20" s="99"/>
      <c r="B20" s="2" t="s">
        <v>35</v>
      </c>
      <c r="C20" s="44">
        <v>3</v>
      </c>
      <c r="D20" s="44">
        <v>31</v>
      </c>
      <c r="E20" s="44">
        <v>1</v>
      </c>
      <c r="F20" s="44">
        <v>27</v>
      </c>
      <c r="G20" s="44">
        <v>45</v>
      </c>
      <c r="H20" s="44">
        <v>29</v>
      </c>
      <c r="I20" s="44">
        <v>56</v>
      </c>
      <c r="J20" s="44">
        <v>35</v>
      </c>
      <c r="K20" s="44">
        <v>28</v>
      </c>
      <c r="L20" s="44">
        <v>34</v>
      </c>
      <c r="M20" s="44">
        <v>41</v>
      </c>
      <c r="N20" s="44">
        <v>35</v>
      </c>
      <c r="O20" s="44">
        <v>55</v>
      </c>
      <c r="P20" s="44">
        <v>62</v>
      </c>
      <c r="Q20" s="44">
        <v>60</v>
      </c>
      <c r="R20" s="44">
        <v>30</v>
      </c>
      <c r="S20" s="44">
        <v>65</v>
      </c>
      <c r="T20" s="44">
        <v>39</v>
      </c>
      <c r="U20" s="44">
        <v>3</v>
      </c>
      <c r="V20" s="44">
        <v>104</v>
      </c>
      <c r="W20" s="38"/>
      <c r="X20" s="38"/>
    </row>
    <row r="21" spans="1:24" s="1" customFormat="1" ht="15">
      <c r="A21" s="99"/>
      <c r="B21" s="2" t="s">
        <v>16</v>
      </c>
      <c r="C21" s="44"/>
      <c r="D21" s="44"/>
      <c r="E21" s="44"/>
      <c r="F21" s="44"/>
      <c r="G21" s="44"/>
      <c r="H21" s="44"/>
      <c r="I21" s="44"/>
      <c r="J21" s="44"/>
      <c r="K21" s="44"/>
      <c r="L21" s="44"/>
      <c r="M21" s="44"/>
      <c r="N21" s="44"/>
      <c r="O21" s="44"/>
      <c r="P21" s="44"/>
      <c r="Q21" s="44"/>
      <c r="R21" s="44"/>
      <c r="S21" s="44"/>
      <c r="T21" s="44"/>
      <c r="U21" s="44"/>
      <c r="V21" s="44"/>
      <c r="W21" s="38"/>
      <c r="X21" s="38"/>
    </row>
    <row r="22" spans="1:24" s="1" customFormat="1" ht="15">
      <c r="A22" s="99"/>
      <c r="B22" s="2" t="s">
        <v>17</v>
      </c>
      <c r="C22" s="44"/>
      <c r="D22" s="44"/>
      <c r="E22" s="44"/>
      <c r="F22" s="44"/>
      <c r="G22" s="44"/>
      <c r="H22" s="44"/>
      <c r="I22" s="44"/>
      <c r="J22" s="44"/>
      <c r="K22" s="44"/>
      <c r="L22" s="44"/>
      <c r="M22" s="44"/>
      <c r="N22" s="44"/>
      <c r="O22" s="44"/>
      <c r="P22" s="44"/>
      <c r="Q22" s="44"/>
      <c r="R22" s="44"/>
      <c r="S22" s="44"/>
      <c r="T22" s="44"/>
      <c r="U22" s="44"/>
      <c r="V22" s="44"/>
      <c r="W22" s="38"/>
      <c r="X22" s="38"/>
    </row>
    <row r="23" spans="1:24" s="1" customFormat="1" ht="15">
      <c r="A23" s="100"/>
      <c r="B23" s="2" t="s">
        <v>18</v>
      </c>
      <c r="C23" s="44"/>
      <c r="D23" s="44"/>
      <c r="E23" s="44"/>
      <c r="F23" s="44"/>
      <c r="G23" s="44"/>
      <c r="H23" s="44"/>
      <c r="I23" s="44"/>
      <c r="J23" s="44"/>
      <c r="K23" s="44"/>
      <c r="L23" s="44"/>
      <c r="M23" s="44"/>
      <c r="N23" s="44"/>
      <c r="O23" s="44"/>
      <c r="P23" s="44"/>
      <c r="Q23" s="44"/>
      <c r="R23" s="44"/>
      <c r="S23" s="44"/>
      <c r="T23" s="44"/>
      <c r="U23" s="44"/>
      <c r="V23" s="44"/>
      <c r="W23" s="38"/>
      <c r="X23" s="38"/>
    </row>
    <row r="24" spans="23:24" s="1" customFormat="1" ht="15">
      <c r="W24" s="38"/>
      <c r="X24" s="38"/>
    </row>
    <row r="25" spans="23:24" s="1" customFormat="1" ht="15">
      <c r="W25" s="38"/>
      <c r="X25" s="38"/>
    </row>
    <row r="26" spans="1:24" s="1" customFormat="1" ht="15">
      <c r="A26" s="25" t="s">
        <v>268</v>
      </c>
      <c r="B26" s="26"/>
      <c r="C26" s="26"/>
      <c r="D26" s="26"/>
      <c r="E26" s="26"/>
      <c r="F26" s="26"/>
      <c r="G26" s="26"/>
      <c r="H26" s="26"/>
      <c r="I26" s="26"/>
      <c r="J26" s="26"/>
      <c r="K26" s="26"/>
      <c r="L26" s="26"/>
      <c r="M26" s="26"/>
      <c r="N26" s="26"/>
      <c r="O26" s="26"/>
      <c r="P26" s="26"/>
      <c r="Q26" s="26"/>
      <c r="R26" s="26"/>
      <c r="S26" s="26"/>
      <c r="T26" s="26"/>
      <c r="U26" s="26"/>
      <c r="V26" s="27"/>
      <c r="W26" s="38"/>
      <c r="X26" s="38"/>
    </row>
    <row r="27" spans="1:25" s="1" customFormat="1" ht="15">
      <c r="A27" s="2"/>
      <c r="B27" s="2"/>
      <c r="C27" s="2" t="s">
        <v>9</v>
      </c>
      <c r="D27" s="2" t="s">
        <v>10</v>
      </c>
      <c r="E27" s="2" t="s">
        <v>11</v>
      </c>
      <c r="F27" s="2" t="s">
        <v>12</v>
      </c>
      <c r="G27" s="2" t="s">
        <v>13</v>
      </c>
      <c r="H27" s="2" t="s">
        <v>14</v>
      </c>
      <c r="I27" s="2" t="s">
        <v>19</v>
      </c>
      <c r="J27" s="2" t="s">
        <v>20</v>
      </c>
      <c r="K27" s="2" t="s">
        <v>21</v>
      </c>
      <c r="L27" s="2" t="s">
        <v>22</v>
      </c>
      <c r="M27" s="2" t="s">
        <v>23</v>
      </c>
      <c r="N27" s="2" t="s">
        <v>24</v>
      </c>
      <c r="O27" s="2" t="s">
        <v>25</v>
      </c>
      <c r="P27" s="2" t="s">
        <v>26</v>
      </c>
      <c r="Q27" s="2" t="s">
        <v>27</v>
      </c>
      <c r="R27" s="2" t="s">
        <v>28</v>
      </c>
      <c r="S27" s="2" t="s">
        <v>29</v>
      </c>
      <c r="T27" s="2" t="s">
        <v>30</v>
      </c>
      <c r="U27" s="2" t="s">
        <v>31</v>
      </c>
      <c r="V27" s="2" t="s">
        <v>32</v>
      </c>
      <c r="W27" s="79" t="s">
        <v>105</v>
      </c>
      <c r="X27" s="38"/>
      <c r="Y27" s="48"/>
    </row>
    <row r="28" spans="1:25" s="1" customFormat="1" ht="13.9" customHeight="1">
      <c r="A28" s="95" t="s">
        <v>127</v>
      </c>
      <c r="B28" s="2" t="s">
        <v>33</v>
      </c>
      <c r="C28" s="44">
        <v>28</v>
      </c>
      <c r="D28" s="44">
        <v>102</v>
      </c>
      <c r="E28" s="44">
        <v>55</v>
      </c>
      <c r="F28" s="44">
        <v>66</v>
      </c>
      <c r="G28" s="44">
        <v>91</v>
      </c>
      <c r="H28" s="44">
        <v>124</v>
      </c>
      <c r="I28" s="44">
        <v>117</v>
      </c>
      <c r="J28" s="44">
        <v>70</v>
      </c>
      <c r="K28" s="44">
        <v>105</v>
      </c>
      <c r="L28" s="44">
        <v>85</v>
      </c>
      <c r="M28" s="44">
        <v>115</v>
      </c>
      <c r="N28" s="44">
        <v>96</v>
      </c>
      <c r="O28" s="44">
        <v>107</v>
      </c>
      <c r="P28" s="44">
        <v>122</v>
      </c>
      <c r="Q28" s="44">
        <v>107</v>
      </c>
      <c r="R28" s="44">
        <v>90</v>
      </c>
      <c r="S28" s="44">
        <v>107</v>
      </c>
      <c r="T28" s="44">
        <v>74</v>
      </c>
      <c r="U28" s="44">
        <v>89</v>
      </c>
      <c r="V28" s="44">
        <v>111</v>
      </c>
      <c r="W28" s="79">
        <f>SUM(C28:V33)</f>
        <v>3930</v>
      </c>
      <c r="X28" s="38"/>
      <c r="Y28" s="48"/>
    </row>
    <row r="29" spans="1:25" s="1" customFormat="1" ht="15">
      <c r="A29" s="96"/>
      <c r="B29" s="2" t="s">
        <v>34</v>
      </c>
      <c r="C29" s="44">
        <v>7</v>
      </c>
      <c r="D29" s="44">
        <v>61</v>
      </c>
      <c r="E29" s="44">
        <v>24</v>
      </c>
      <c r="F29" s="44">
        <v>44</v>
      </c>
      <c r="G29" s="44">
        <v>74</v>
      </c>
      <c r="H29" s="44">
        <v>83</v>
      </c>
      <c r="I29" s="44">
        <v>92</v>
      </c>
      <c r="J29" s="44">
        <v>54</v>
      </c>
      <c r="K29" s="44">
        <v>59</v>
      </c>
      <c r="L29" s="44">
        <v>65</v>
      </c>
      <c r="M29" s="44">
        <v>105</v>
      </c>
      <c r="N29" s="44">
        <v>70</v>
      </c>
      <c r="O29" s="44">
        <v>97</v>
      </c>
      <c r="P29" s="44">
        <v>91</v>
      </c>
      <c r="Q29" s="44">
        <v>109</v>
      </c>
      <c r="R29" s="44">
        <v>81</v>
      </c>
      <c r="S29" s="44">
        <v>84</v>
      </c>
      <c r="T29" s="44">
        <v>52</v>
      </c>
      <c r="U29" s="44">
        <v>39</v>
      </c>
      <c r="V29" s="44">
        <v>111</v>
      </c>
      <c r="W29" s="38"/>
      <c r="X29" s="38"/>
      <c r="Y29" s="48"/>
    </row>
    <row r="30" spans="1:25" s="1" customFormat="1" ht="15">
      <c r="A30" s="96"/>
      <c r="B30" s="2" t="s">
        <v>35</v>
      </c>
      <c r="C30" s="44">
        <v>2</v>
      </c>
      <c r="D30" s="44">
        <v>24</v>
      </c>
      <c r="E30" s="44">
        <v>1</v>
      </c>
      <c r="F30" s="44">
        <v>25</v>
      </c>
      <c r="G30" s="44">
        <v>35</v>
      </c>
      <c r="H30" s="44">
        <v>26</v>
      </c>
      <c r="I30" s="44">
        <v>47</v>
      </c>
      <c r="J30" s="44">
        <v>32</v>
      </c>
      <c r="K30" s="44">
        <v>24</v>
      </c>
      <c r="L30" s="44">
        <v>31</v>
      </c>
      <c r="M30" s="44">
        <v>34</v>
      </c>
      <c r="N30" s="44">
        <v>32</v>
      </c>
      <c r="O30" s="44">
        <v>45</v>
      </c>
      <c r="P30" s="44">
        <v>53</v>
      </c>
      <c r="Q30" s="44">
        <v>52</v>
      </c>
      <c r="R30" s="44">
        <v>26</v>
      </c>
      <c r="S30" s="44">
        <v>49</v>
      </c>
      <c r="T30" s="44">
        <v>35</v>
      </c>
      <c r="U30" s="44">
        <v>3</v>
      </c>
      <c r="V30" s="44">
        <v>91</v>
      </c>
      <c r="W30" s="38"/>
      <c r="X30" s="38"/>
      <c r="Y30" s="48"/>
    </row>
    <row r="31" spans="1:25" s="1" customFormat="1" ht="15">
      <c r="A31" s="96"/>
      <c r="B31" s="2" t="s">
        <v>16</v>
      </c>
      <c r="C31" s="44"/>
      <c r="D31" s="44"/>
      <c r="E31" s="44"/>
      <c r="F31" s="44"/>
      <c r="G31" s="44"/>
      <c r="H31" s="44"/>
      <c r="I31" s="44"/>
      <c r="J31" s="44"/>
      <c r="K31" s="44"/>
      <c r="L31" s="44"/>
      <c r="M31" s="44"/>
      <c r="N31" s="44"/>
      <c r="O31" s="44"/>
      <c r="P31" s="44"/>
      <c r="Q31" s="44"/>
      <c r="R31" s="44"/>
      <c r="S31" s="44"/>
      <c r="T31" s="44"/>
      <c r="U31" s="44"/>
      <c r="V31" s="44"/>
      <c r="W31" s="38"/>
      <c r="X31" s="38"/>
      <c r="Y31" s="48"/>
    </row>
    <row r="32" spans="1:24" s="1" customFormat="1" ht="15">
      <c r="A32" s="96"/>
      <c r="B32" s="2" t="s">
        <v>17</v>
      </c>
      <c r="C32" s="44"/>
      <c r="D32" s="44"/>
      <c r="E32" s="44"/>
      <c r="F32" s="44"/>
      <c r="G32" s="44"/>
      <c r="H32" s="44"/>
      <c r="I32" s="44"/>
      <c r="J32" s="44"/>
      <c r="K32" s="44"/>
      <c r="L32" s="44"/>
      <c r="M32" s="44"/>
      <c r="N32" s="44"/>
      <c r="O32" s="44"/>
      <c r="P32" s="44"/>
      <c r="Q32" s="44"/>
      <c r="R32" s="44"/>
      <c r="S32" s="44"/>
      <c r="T32" s="44"/>
      <c r="U32" s="44"/>
      <c r="V32" s="44"/>
      <c r="W32" s="38"/>
      <c r="X32" s="38"/>
    </row>
    <row r="33" spans="1:24" s="1" customFormat="1" ht="15">
      <c r="A33" s="97"/>
      <c r="B33" s="2" t="s">
        <v>18</v>
      </c>
      <c r="C33" s="44"/>
      <c r="D33" s="44"/>
      <c r="E33" s="44"/>
      <c r="F33" s="44"/>
      <c r="G33" s="44"/>
      <c r="H33" s="44"/>
      <c r="I33" s="44"/>
      <c r="J33" s="44"/>
      <c r="K33" s="44"/>
      <c r="L33" s="44"/>
      <c r="M33" s="44"/>
      <c r="N33" s="44"/>
      <c r="O33" s="44"/>
      <c r="P33" s="44"/>
      <c r="Q33" s="44"/>
      <c r="R33" s="44"/>
      <c r="S33" s="44"/>
      <c r="T33" s="44"/>
      <c r="U33" s="44"/>
      <c r="V33" s="44"/>
      <c r="W33" s="38"/>
      <c r="X33" s="38"/>
    </row>
    <row r="35" ht="15">
      <c r="A35" s="6" t="s">
        <v>269</v>
      </c>
    </row>
  </sheetData>
  <mergeCells count="3">
    <mergeCell ref="A28:A33"/>
    <mergeCell ref="A8:A13"/>
    <mergeCell ref="A18:A23"/>
  </mergeCells>
  <printOptions/>
  <pageMargins left="0.7086614173228347" right="0.7086614173228347" top="0.7480314960629921" bottom="0.7480314960629921" header="0.31496062992125984" footer="0.31496062992125984"/>
  <pageSetup horizontalDpi="600" verticalDpi="600" orientation="landscape" paperSize="9" scale="69" r:id="rId1"/>
  <headerFooter>
    <oddHeader>&amp;C&amp;A</oddHeader>
    <oddFooter>&amp;CPage &amp;P of &amp;N</oddFooter>
  </headerFooter>
  <colBreaks count="1" manualBreakCount="1">
    <brk id="12"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
  <sheetViews>
    <sheetView workbookViewId="0" topLeftCell="A1">
      <selection activeCell="B1" sqref="B1"/>
    </sheetView>
  </sheetViews>
  <sheetFormatPr defaultColWidth="8.8515625" defaultRowHeight="15"/>
  <cols>
    <col min="1" max="1" width="40.7109375" style="50" customWidth="1"/>
    <col min="2" max="3" width="20.7109375" style="50" customWidth="1"/>
    <col min="4" max="16384" width="8.8515625" style="50" customWidth="1"/>
  </cols>
  <sheetData>
    <row r="1" ht="15">
      <c r="A1" s="49" t="s">
        <v>194</v>
      </c>
    </row>
    <row r="3" spans="1:3" ht="25.5">
      <c r="A3" s="51"/>
      <c r="B3" s="52" t="s">
        <v>36</v>
      </c>
      <c r="C3" s="53" t="s">
        <v>195</v>
      </c>
    </row>
    <row r="4" spans="1:3" ht="38.25">
      <c r="A4" s="54" t="s">
        <v>62</v>
      </c>
      <c r="B4" s="80">
        <v>346</v>
      </c>
      <c r="C4" s="101">
        <f>'13.3.1'!W18</f>
        <v>5400</v>
      </c>
    </row>
    <row r="5" spans="1:3" ht="63.75">
      <c r="A5" s="54" t="s">
        <v>69</v>
      </c>
      <c r="B5" s="80">
        <v>7</v>
      </c>
      <c r="C5" s="102"/>
    </row>
    <row r="6" spans="1:3" ht="25.5">
      <c r="A6" s="55" t="s">
        <v>94</v>
      </c>
      <c r="B6" s="80">
        <f>'13.3.1'!W18-B4-B5</f>
        <v>5047</v>
      </c>
      <c r="C6" s="102"/>
    </row>
    <row r="7" spans="1:3" ht="15">
      <c r="A7" s="56" t="s">
        <v>63</v>
      </c>
      <c r="B7" s="81">
        <f>(B4+B5)/B6*100</f>
        <v>6.994254012284526</v>
      </c>
      <c r="C7" s="82"/>
    </row>
  </sheetData>
  <mergeCells count="1">
    <mergeCell ref="C4:C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workbookViewId="0" topLeftCell="A1">
      <selection activeCell="C1" sqref="C1"/>
    </sheetView>
  </sheetViews>
  <sheetFormatPr defaultColWidth="8.8515625" defaultRowHeight="15" customHeight="1"/>
  <cols>
    <col min="1" max="1" width="16.7109375" style="4" customWidth="1"/>
    <col min="2" max="5" width="25.7109375" style="1" customWidth="1"/>
    <col min="6" max="6" width="25.7109375" style="5" customWidth="1"/>
    <col min="7" max="16384" width="8.8515625" style="1" customWidth="1"/>
  </cols>
  <sheetData>
    <row r="1" ht="15" customHeight="1">
      <c r="A1" s="4" t="s">
        <v>196</v>
      </c>
    </row>
    <row r="3" ht="15" customHeight="1">
      <c r="A3" s="17" t="s">
        <v>64</v>
      </c>
    </row>
    <row r="4" ht="15" customHeight="1">
      <c r="A4" s="17" t="s">
        <v>65</v>
      </c>
    </row>
    <row r="6" spans="1:6" ht="75" customHeight="1">
      <c r="A6" s="104"/>
      <c r="B6" s="40" t="s">
        <v>197</v>
      </c>
      <c r="C6" s="40" t="s">
        <v>198</v>
      </c>
      <c r="D6" s="40" t="s">
        <v>270</v>
      </c>
      <c r="E6" s="40" t="s">
        <v>91</v>
      </c>
      <c r="F6" s="36" t="s">
        <v>92</v>
      </c>
    </row>
    <row r="7" spans="1:6" ht="15" customHeight="1">
      <c r="A7" s="105"/>
      <c r="B7" s="21" t="s">
        <v>42</v>
      </c>
      <c r="C7" s="21" t="s">
        <v>42</v>
      </c>
      <c r="D7" s="21" t="s">
        <v>42</v>
      </c>
      <c r="E7" s="21" t="s">
        <v>42</v>
      </c>
      <c r="F7" s="22" t="s">
        <v>43</v>
      </c>
    </row>
    <row r="8" spans="1:6" ht="15" customHeight="1">
      <c r="A8" s="14" t="s">
        <v>44</v>
      </c>
      <c r="B8" s="44">
        <f>SUM(B9:B11)</f>
        <v>44421</v>
      </c>
      <c r="C8" s="44">
        <f>SUM(C9:C11)</f>
        <v>5047</v>
      </c>
      <c r="D8" s="44">
        <f>SUM(D9:D11)</f>
        <v>3930</v>
      </c>
      <c r="E8" s="44">
        <f>C8-D8</f>
        <v>1117</v>
      </c>
      <c r="F8" s="77">
        <f>E8/C8*100</f>
        <v>22.131959579948486</v>
      </c>
    </row>
    <row r="9" spans="1:6" ht="15" customHeight="1">
      <c r="A9" s="2" t="s">
        <v>33</v>
      </c>
      <c r="B9" s="44">
        <v>36881</v>
      </c>
      <c r="C9" s="44">
        <v>2640</v>
      </c>
      <c r="D9" s="44">
        <v>1861</v>
      </c>
      <c r="E9" s="44">
        <f aca="true" t="shared" si="0" ref="E9:E34">C9-D9</f>
        <v>779</v>
      </c>
      <c r="F9" s="77">
        <f aca="true" t="shared" si="1" ref="F9:F34">E9/C9*100</f>
        <v>29.50757575757576</v>
      </c>
    </row>
    <row r="10" spans="1:6" ht="15" customHeight="1">
      <c r="A10" s="2" t="s">
        <v>34</v>
      </c>
      <c r="B10" s="44">
        <v>6373</v>
      </c>
      <c r="C10" s="44">
        <v>1633</v>
      </c>
      <c r="D10" s="44">
        <v>1402</v>
      </c>
      <c r="E10" s="44">
        <f t="shared" si="0"/>
        <v>231</v>
      </c>
      <c r="F10" s="77">
        <f t="shared" si="1"/>
        <v>14.145744029393754</v>
      </c>
    </row>
    <row r="11" spans="1:6" ht="15" customHeight="1">
      <c r="A11" s="2" t="s">
        <v>35</v>
      </c>
      <c r="B11" s="44">
        <v>1167</v>
      </c>
      <c r="C11" s="44">
        <v>774</v>
      </c>
      <c r="D11" s="44">
        <v>667</v>
      </c>
      <c r="E11" s="44">
        <f t="shared" si="0"/>
        <v>107</v>
      </c>
      <c r="F11" s="77">
        <f t="shared" si="1"/>
        <v>13.824289405684754</v>
      </c>
    </row>
    <row r="12" spans="1:6" ht="15" customHeight="1">
      <c r="A12" s="2" t="s">
        <v>16</v>
      </c>
      <c r="B12" s="44"/>
      <c r="C12" s="44"/>
      <c r="D12" s="44"/>
      <c r="E12" s="44"/>
      <c r="F12" s="77"/>
    </row>
    <row r="13" spans="1:6" ht="15" customHeight="1">
      <c r="A13" s="2" t="s">
        <v>17</v>
      </c>
      <c r="B13" s="44"/>
      <c r="C13" s="44"/>
      <c r="D13" s="44"/>
      <c r="E13" s="44"/>
      <c r="F13" s="77"/>
    </row>
    <row r="14" spans="1:6" ht="15" customHeight="1">
      <c r="A14" s="2" t="s">
        <v>18</v>
      </c>
      <c r="B14" s="44"/>
      <c r="C14" s="44"/>
      <c r="D14" s="44"/>
      <c r="E14" s="44"/>
      <c r="F14" s="77"/>
    </row>
    <row r="15" spans="1:6" ht="15" customHeight="1">
      <c r="A15" s="14" t="s">
        <v>9</v>
      </c>
      <c r="B15" s="44">
        <v>55</v>
      </c>
      <c r="C15" s="44">
        <v>51</v>
      </c>
      <c r="D15" s="44">
        <v>37</v>
      </c>
      <c r="E15" s="44">
        <f t="shared" si="0"/>
        <v>14</v>
      </c>
      <c r="F15" s="77">
        <f t="shared" si="1"/>
        <v>27.450980392156865</v>
      </c>
    </row>
    <row r="16" spans="1:6" ht="15" customHeight="1">
      <c r="A16" s="14" t="s">
        <v>10</v>
      </c>
      <c r="B16" s="44">
        <v>718</v>
      </c>
      <c r="C16" s="44">
        <v>272</v>
      </c>
      <c r="D16" s="44">
        <v>187</v>
      </c>
      <c r="E16" s="44">
        <f t="shared" si="0"/>
        <v>85</v>
      </c>
      <c r="F16" s="77">
        <f t="shared" si="1"/>
        <v>31.25</v>
      </c>
    </row>
    <row r="17" spans="1:6" ht="15" customHeight="1">
      <c r="A17" s="14" t="s">
        <v>11</v>
      </c>
      <c r="B17" s="44">
        <v>115</v>
      </c>
      <c r="C17" s="44">
        <v>100</v>
      </c>
      <c r="D17" s="44">
        <v>80</v>
      </c>
      <c r="E17" s="44">
        <f t="shared" si="0"/>
        <v>20</v>
      </c>
      <c r="F17" s="77">
        <f t="shared" si="1"/>
        <v>20</v>
      </c>
    </row>
    <row r="18" spans="1:6" ht="15" customHeight="1">
      <c r="A18" s="14" t="s">
        <v>12</v>
      </c>
      <c r="B18" s="44">
        <v>309</v>
      </c>
      <c r="C18" s="44">
        <v>172</v>
      </c>
      <c r="D18" s="44">
        <v>135</v>
      </c>
      <c r="E18" s="44">
        <f t="shared" si="0"/>
        <v>37</v>
      </c>
      <c r="F18" s="77">
        <f t="shared" si="1"/>
        <v>21.511627906976745</v>
      </c>
    </row>
    <row r="19" spans="1:6" ht="15" customHeight="1">
      <c r="A19" s="14" t="s">
        <v>13</v>
      </c>
      <c r="B19" s="44">
        <v>767</v>
      </c>
      <c r="C19" s="44">
        <v>245</v>
      </c>
      <c r="D19" s="44">
        <v>200</v>
      </c>
      <c r="E19" s="44">
        <f t="shared" si="0"/>
        <v>45</v>
      </c>
      <c r="F19" s="77">
        <f t="shared" si="1"/>
        <v>18.367346938775512</v>
      </c>
    </row>
    <row r="20" spans="1:6" ht="15" customHeight="1">
      <c r="A20" s="14" t="s">
        <v>14</v>
      </c>
      <c r="B20" s="44">
        <v>1659</v>
      </c>
      <c r="C20" s="44">
        <v>282</v>
      </c>
      <c r="D20" s="44">
        <v>233</v>
      </c>
      <c r="E20" s="44">
        <f t="shared" si="0"/>
        <v>49</v>
      </c>
      <c r="F20" s="77">
        <f t="shared" si="1"/>
        <v>17.375886524822697</v>
      </c>
    </row>
    <row r="21" spans="1:6" ht="15" customHeight="1">
      <c r="A21" s="14" t="s">
        <v>19</v>
      </c>
      <c r="B21" s="44">
        <v>1443</v>
      </c>
      <c r="C21" s="44">
        <v>304</v>
      </c>
      <c r="D21" s="44">
        <v>256</v>
      </c>
      <c r="E21" s="44">
        <f t="shared" si="0"/>
        <v>48</v>
      </c>
      <c r="F21" s="77">
        <f t="shared" si="1"/>
        <v>15.789473684210526</v>
      </c>
    </row>
    <row r="22" spans="1:6" ht="15" customHeight="1">
      <c r="A22" s="15" t="s">
        <v>20</v>
      </c>
      <c r="B22" s="44">
        <v>314</v>
      </c>
      <c r="C22" s="44">
        <v>193</v>
      </c>
      <c r="D22" s="44">
        <v>156</v>
      </c>
      <c r="E22" s="44">
        <f t="shared" si="0"/>
        <v>37</v>
      </c>
      <c r="F22" s="77">
        <f t="shared" si="1"/>
        <v>19.170984455958546</v>
      </c>
    </row>
    <row r="23" spans="1:6" ht="15" customHeight="1">
      <c r="A23" s="15" t="s">
        <v>21</v>
      </c>
      <c r="B23" s="44">
        <v>871</v>
      </c>
      <c r="C23" s="44">
        <v>246</v>
      </c>
      <c r="D23" s="44">
        <v>188</v>
      </c>
      <c r="E23" s="44">
        <f t="shared" si="0"/>
        <v>58</v>
      </c>
      <c r="F23" s="77">
        <f t="shared" si="1"/>
        <v>23.577235772357724</v>
      </c>
    </row>
    <row r="24" spans="1:6" ht="15" customHeight="1">
      <c r="A24" s="15" t="s">
        <v>22</v>
      </c>
      <c r="B24" s="44">
        <v>515</v>
      </c>
      <c r="C24" s="44">
        <v>214</v>
      </c>
      <c r="D24" s="44">
        <v>181</v>
      </c>
      <c r="E24" s="44">
        <f t="shared" si="0"/>
        <v>33</v>
      </c>
      <c r="F24" s="77">
        <f t="shared" si="1"/>
        <v>15.42056074766355</v>
      </c>
    </row>
    <row r="25" spans="1:6" ht="15" customHeight="1">
      <c r="A25" s="15" t="s">
        <v>23</v>
      </c>
      <c r="B25" s="44">
        <v>6838</v>
      </c>
      <c r="C25" s="44">
        <v>329</v>
      </c>
      <c r="D25" s="44">
        <v>254</v>
      </c>
      <c r="E25" s="44">
        <f t="shared" si="0"/>
        <v>75</v>
      </c>
      <c r="F25" s="77">
        <f t="shared" si="1"/>
        <v>22.796352583586625</v>
      </c>
    </row>
    <row r="26" spans="1:6" ht="15" customHeight="1">
      <c r="A26" s="15" t="s">
        <v>24</v>
      </c>
      <c r="B26" s="44">
        <v>1115</v>
      </c>
      <c r="C26" s="44">
        <v>255</v>
      </c>
      <c r="D26" s="44">
        <v>198</v>
      </c>
      <c r="E26" s="44">
        <f t="shared" si="0"/>
        <v>57</v>
      </c>
      <c r="F26" s="77">
        <f t="shared" si="1"/>
        <v>22.35294117647059</v>
      </c>
    </row>
    <row r="27" spans="1:6" ht="15" customHeight="1">
      <c r="A27" s="15" t="s">
        <v>25</v>
      </c>
      <c r="B27" s="44">
        <v>3769</v>
      </c>
      <c r="C27" s="44">
        <v>311</v>
      </c>
      <c r="D27" s="44">
        <v>249</v>
      </c>
      <c r="E27" s="44">
        <f t="shared" si="0"/>
        <v>62</v>
      </c>
      <c r="F27" s="77">
        <f t="shared" si="1"/>
        <v>19.935691318327976</v>
      </c>
    </row>
    <row r="28" spans="1:6" ht="15" customHeight="1">
      <c r="A28" s="15" t="s">
        <v>26</v>
      </c>
      <c r="B28" s="44">
        <v>3724</v>
      </c>
      <c r="C28" s="44">
        <v>359</v>
      </c>
      <c r="D28" s="44">
        <v>266</v>
      </c>
      <c r="E28" s="44">
        <f t="shared" si="0"/>
        <v>93</v>
      </c>
      <c r="F28" s="77">
        <f t="shared" si="1"/>
        <v>25.90529247910863</v>
      </c>
    </row>
    <row r="29" spans="1:6" ht="15" customHeight="1">
      <c r="A29" s="15" t="s">
        <v>27</v>
      </c>
      <c r="B29" s="44">
        <v>2934</v>
      </c>
      <c r="C29" s="44">
        <v>353</v>
      </c>
      <c r="D29" s="44">
        <v>268</v>
      </c>
      <c r="E29" s="44">
        <f t="shared" si="0"/>
        <v>85</v>
      </c>
      <c r="F29" s="77">
        <f t="shared" si="1"/>
        <v>24.07932011331445</v>
      </c>
    </row>
    <row r="30" spans="1:6" ht="15" customHeight="1">
      <c r="A30" s="15" t="s">
        <v>28</v>
      </c>
      <c r="B30" s="44">
        <v>4162</v>
      </c>
      <c r="C30" s="44">
        <v>327</v>
      </c>
      <c r="D30" s="44">
        <v>197</v>
      </c>
      <c r="E30" s="44">
        <f t="shared" si="0"/>
        <v>130</v>
      </c>
      <c r="F30" s="77">
        <f t="shared" si="1"/>
        <v>39.75535168195719</v>
      </c>
    </row>
    <row r="31" spans="1:6" ht="15" customHeight="1">
      <c r="A31" s="15" t="s">
        <v>45</v>
      </c>
      <c r="B31" s="44">
        <v>2757</v>
      </c>
      <c r="C31" s="44">
        <v>310</v>
      </c>
      <c r="D31" s="44">
        <v>240</v>
      </c>
      <c r="E31" s="44">
        <f t="shared" si="0"/>
        <v>70</v>
      </c>
      <c r="F31" s="77">
        <f t="shared" si="1"/>
        <v>22.58064516129032</v>
      </c>
    </row>
    <row r="32" spans="1:6" ht="15" customHeight="1">
      <c r="A32" s="15" t="s">
        <v>30</v>
      </c>
      <c r="B32" s="44">
        <v>377</v>
      </c>
      <c r="C32" s="44">
        <v>184</v>
      </c>
      <c r="D32" s="44">
        <v>161</v>
      </c>
      <c r="E32" s="44">
        <f t="shared" si="0"/>
        <v>23</v>
      </c>
      <c r="F32" s="77">
        <f t="shared" si="1"/>
        <v>12.5</v>
      </c>
    </row>
    <row r="33" spans="1:6" ht="15" customHeight="1">
      <c r="A33" s="15" t="s">
        <v>31</v>
      </c>
      <c r="B33" s="44">
        <v>330</v>
      </c>
      <c r="C33" s="44">
        <v>154</v>
      </c>
      <c r="D33" s="44">
        <v>131</v>
      </c>
      <c r="E33" s="44">
        <f t="shared" si="0"/>
        <v>23</v>
      </c>
      <c r="F33" s="77">
        <f t="shared" si="1"/>
        <v>14.935064935064934</v>
      </c>
    </row>
    <row r="34" spans="1:6" ht="15" customHeight="1">
      <c r="A34" s="15" t="s">
        <v>32</v>
      </c>
      <c r="B34" s="44">
        <v>11649</v>
      </c>
      <c r="C34" s="44">
        <v>386</v>
      </c>
      <c r="D34" s="44">
        <v>313</v>
      </c>
      <c r="E34" s="44">
        <f t="shared" si="0"/>
        <v>73</v>
      </c>
      <c r="F34" s="77">
        <f t="shared" si="1"/>
        <v>18.911917098445596</v>
      </c>
    </row>
    <row r="35" ht="15" customHeight="1">
      <c r="D35" s="1" t="s">
        <v>269</v>
      </c>
    </row>
    <row r="37" spans="1:6" ht="60" customHeight="1">
      <c r="A37" s="33" t="s">
        <v>78</v>
      </c>
      <c r="B37" s="31" t="s">
        <v>36</v>
      </c>
      <c r="C37" s="108" t="s">
        <v>70</v>
      </c>
      <c r="D37" s="108"/>
      <c r="E37" s="108"/>
      <c r="F37" s="108"/>
    </row>
    <row r="38" spans="1:6" ht="60" customHeight="1">
      <c r="A38" s="31" t="s">
        <v>75</v>
      </c>
      <c r="B38" s="44">
        <f>C8-D8</f>
        <v>1117</v>
      </c>
      <c r="C38" s="106" t="s">
        <v>93</v>
      </c>
      <c r="D38" s="106"/>
      <c r="E38" s="106"/>
      <c r="F38" s="106"/>
    </row>
    <row r="39" spans="1:6" ht="60" customHeight="1">
      <c r="A39" s="32" t="s">
        <v>71</v>
      </c>
      <c r="B39" s="44"/>
      <c r="C39" s="107" t="s">
        <v>79</v>
      </c>
      <c r="D39" s="107"/>
      <c r="E39" s="107"/>
      <c r="F39" s="107"/>
    </row>
    <row r="40" spans="1:6" ht="60" customHeight="1">
      <c r="A40" s="32" t="s">
        <v>72</v>
      </c>
      <c r="B40" s="44"/>
      <c r="C40" s="103" t="s">
        <v>76</v>
      </c>
      <c r="D40" s="103"/>
      <c r="E40" s="103"/>
      <c r="F40" s="103"/>
    </row>
    <row r="41" spans="1:6" ht="60" customHeight="1">
      <c r="A41" s="32" t="s">
        <v>73</v>
      </c>
      <c r="B41" s="44"/>
      <c r="C41" s="103" t="s">
        <v>77</v>
      </c>
      <c r="D41" s="103"/>
      <c r="E41" s="103"/>
      <c r="F41" s="103"/>
    </row>
    <row r="42" spans="1:6" ht="60" customHeight="1">
      <c r="A42" s="32" t="s">
        <v>81</v>
      </c>
      <c r="B42" s="44"/>
      <c r="C42" s="103" t="s">
        <v>80</v>
      </c>
      <c r="D42" s="103"/>
      <c r="E42" s="103"/>
      <c r="F42" s="103"/>
    </row>
    <row r="43" spans="1:6" ht="60" customHeight="1">
      <c r="A43" s="32" t="s">
        <v>74</v>
      </c>
      <c r="B43" s="44"/>
      <c r="C43" s="103" t="s">
        <v>82</v>
      </c>
      <c r="D43" s="103"/>
      <c r="E43" s="103"/>
      <c r="F43" s="103"/>
    </row>
  </sheetData>
  <mergeCells count="8">
    <mergeCell ref="C41:F41"/>
    <mergeCell ref="C42:F42"/>
    <mergeCell ref="C43:F43"/>
    <mergeCell ref="A6:A7"/>
    <mergeCell ref="C38:F38"/>
    <mergeCell ref="C39:F39"/>
    <mergeCell ref="C37:F37"/>
    <mergeCell ref="C40:F40"/>
  </mergeCells>
  <printOptions/>
  <pageMargins left="0.7086614173228347" right="0.7086614173228347" top="0.7480314960629921" bottom="0.7480314960629921" header="0.31496062992125984" footer="0.31496062992125984"/>
  <pageSetup horizontalDpi="600" verticalDpi="600" orientation="landscape" paperSize="9" scale="84" r:id="rId1"/>
  <headerFooter>
    <oddHeader>&amp;C&amp;A</oddHeader>
    <oddFooter>&amp;CPage &amp;P of &amp;N</oddFooter>
  </headerFooter>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workbookViewId="0" topLeftCell="A1">
      <selection activeCell="B1" sqref="B1"/>
    </sheetView>
  </sheetViews>
  <sheetFormatPr defaultColWidth="8.8515625" defaultRowHeight="15" customHeight="1"/>
  <cols>
    <col min="1" max="1" width="45.7109375" style="1" customWidth="1"/>
    <col min="2" max="2" width="25.7109375" style="1" customWidth="1"/>
    <col min="3" max="16384" width="8.8515625" style="1" customWidth="1"/>
  </cols>
  <sheetData>
    <row r="1" ht="15" customHeight="1">
      <c r="A1" s="4" t="s">
        <v>199</v>
      </c>
    </row>
    <row r="3" spans="1:2" ht="75" customHeight="1">
      <c r="A3" s="109" t="s">
        <v>133</v>
      </c>
      <c r="B3" s="110"/>
    </row>
    <row r="4" spans="1:2" ht="30" customHeight="1">
      <c r="A4" s="32" t="s">
        <v>47</v>
      </c>
      <c r="B4" s="32" t="s">
        <v>46</v>
      </c>
    </row>
    <row r="5" spans="1:2" ht="15" customHeight="1">
      <c r="A5" s="44" t="s">
        <v>217</v>
      </c>
      <c r="B5" s="44" t="s">
        <v>223</v>
      </c>
    </row>
    <row r="6" spans="1:2" ht="15" customHeight="1">
      <c r="A6" s="44" t="s">
        <v>218</v>
      </c>
      <c r="B6" s="44" t="s">
        <v>224</v>
      </c>
    </row>
    <row r="7" spans="1:2" ht="15" customHeight="1">
      <c r="A7" s="44" t="s">
        <v>219</v>
      </c>
      <c r="B7" s="44" t="s">
        <v>225</v>
      </c>
    </row>
    <row r="8" spans="1:2" ht="15" customHeight="1">
      <c r="A8" s="44" t="s">
        <v>220</v>
      </c>
      <c r="B8" s="44" t="s">
        <v>226</v>
      </c>
    </row>
    <row r="9" spans="1:2" ht="15" customHeight="1">
      <c r="A9" s="44" t="s">
        <v>221</v>
      </c>
      <c r="B9" s="44" t="s">
        <v>227</v>
      </c>
    </row>
    <row r="10" spans="1:2" ht="15" customHeight="1">
      <c r="A10" s="44"/>
      <c r="B10" s="44"/>
    </row>
    <row r="11" spans="1:2" ht="15" customHeight="1">
      <c r="A11" s="44"/>
      <c r="B11" s="44"/>
    </row>
  </sheetData>
  <mergeCells count="1">
    <mergeCell ref="A3:B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1"/>
  <sheetViews>
    <sheetView workbookViewId="0" topLeftCell="A1">
      <selection activeCell="C1" sqref="C1"/>
    </sheetView>
  </sheetViews>
  <sheetFormatPr defaultColWidth="9.140625" defaultRowHeight="15" customHeight="1"/>
  <cols>
    <col min="1" max="1" width="47.7109375" style="6" customWidth="1"/>
    <col min="2" max="3" width="20.7109375" style="6" customWidth="1"/>
    <col min="4" max="16384" width="9.140625" style="6" customWidth="1"/>
  </cols>
  <sheetData>
    <row r="1" ht="15" customHeight="1">
      <c r="A1" s="34" t="s">
        <v>200</v>
      </c>
    </row>
    <row r="2" ht="15" customHeight="1">
      <c r="A2" s="34"/>
    </row>
    <row r="3" spans="1:3" s="34" customFormat="1" ht="15" customHeight="1">
      <c r="A3" s="7"/>
      <c r="B3" s="7" t="s">
        <v>0</v>
      </c>
      <c r="C3" s="7" t="s">
        <v>1</v>
      </c>
    </row>
    <row r="4" spans="1:3" ht="15" customHeight="1">
      <c r="A4" s="7" t="s">
        <v>2</v>
      </c>
      <c r="B4" s="83">
        <v>43836</v>
      </c>
      <c r="C4" s="83">
        <v>44271</v>
      </c>
    </row>
    <row r="5" spans="1:3" ht="15" customHeight="1">
      <c r="A5" s="7" t="s">
        <v>3</v>
      </c>
      <c r="B5" s="83">
        <v>44272</v>
      </c>
      <c r="C5" s="83">
        <v>44439</v>
      </c>
    </row>
    <row r="6" spans="1:3" ht="15" customHeight="1">
      <c r="A6" s="7" t="s">
        <v>4</v>
      </c>
      <c r="B6" s="83">
        <v>44302</v>
      </c>
      <c r="C6" s="83">
        <v>44439</v>
      </c>
    </row>
    <row r="7" spans="1:3" ht="15" customHeight="1">
      <c r="A7" s="7" t="s">
        <v>5</v>
      </c>
      <c r="B7" s="83">
        <v>44340</v>
      </c>
      <c r="C7" s="83">
        <v>44377</v>
      </c>
    </row>
    <row r="8" spans="1:3" ht="15" customHeight="1">
      <c r="A8" s="7" t="s">
        <v>6</v>
      </c>
      <c r="B8" s="83">
        <v>44461</v>
      </c>
      <c r="C8" s="83">
        <v>44791</v>
      </c>
    </row>
    <row r="9" spans="1:3" ht="15" customHeight="1">
      <c r="A9" s="7" t="s">
        <v>7</v>
      </c>
      <c r="B9" s="83">
        <v>44742</v>
      </c>
      <c r="C9" s="83">
        <v>44834</v>
      </c>
    </row>
    <row r="11" spans="1:3" ht="30" customHeight="1">
      <c r="A11" s="111" t="s">
        <v>8</v>
      </c>
      <c r="B11" s="111"/>
      <c r="C11" s="111"/>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7"/>
  <sheetViews>
    <sheetView workbookViewId="0" topLeftCell="A1">
      <selection activeCell="B1" sqref="B1"/>
    </sheetView>
  </sheetViews>
  <sheetFormatPr defaultColWidth="8.8515625" defaultRowHeight="15" customHeight="1"/>
  <cols>
    <col min="1" max="1" width="94.57421875" style="29" customWidth="1"/>
    <col min="2" max="2" width="25.7109375" style="29" customWidth="1"/>
    <col min="3" max="16384" width="8.8515625" style="29" customWidth="1"/>
  </cols>
  <sheetData>
    <row r="1" ht="15" customHeight="1">
      <c r="A1" s="13" t="s">
        <v>201</v>
      </c>
    </row>
    <row r="2" ht="15" customHeight="1">
      <c r="A2" s="43" t="s">
        <v>123</v>
      </c>
    </row>
    <row r="3" ht="15" customHeight="1">
      <c r="A3" s="29" t="s">
        <v>66</v>
      </c>
    </row>
    <row r="5" ht="45" customHeight="1">
      <c r="A5" s="28" t="s">
        <v>128</v>
      </c>
    </row>
    <row r="6" ht="15" customHeight="1">
      <c r="A6" s="44" t="s">
        <v>251</v>
      </c>
    </row>
    <row r="7" s="20" customFormat="1" ht="15" customHeight="1">
      <c r="A7" s="30"/>
    </row>
    <row r="8" ht="60" customHeight="1">
      <c r="A8" s="28" t="s">
        <v>129</v>
      </c>
    </row>
    <row r="9" s="76" customFormat="1" ht="20.1" customHeight="1">
      <c r="A9" s="84" t="s">
        <v>257</v>
      </c>
    </row>
    <row r="10" s="76" customFormat="1" ht="20.1" customHeight="1">
      <c r="A10" s="84" t="s">
        <v>258</v>
      </c>
    </row>
    <row r="11" s="76" customFormat="1" ht="20.1" customHeight="1">
      <c r="A11" s="45" t="s">
        <v>256</v>
      </c>
    </row>
    <row r="12" s="76" customFormat="1" ht="20.1" customHeight="1">
      <c r="A12" s="44" t="s">
        <v>261</v>
      </c>
    </row>
    <row r="13" s="76" customFormat="1" ht="20.1" customHeight="1">
      <c r="A13" s="44" t="s">
        <v>259</v>
      </c>
    </row>
    <row r="14" s="76" customFormat="1" ht="20.1" customHeight="1">
      <c r="A14" s="44" t="s">
        <v>237</v>
      </c>
    </row>
    <row r="15" s="76" customFormat="1" ht="20.1" customHeight="1">
      <c r="A15" s="44" t="s">
        <v>238</v>
      </c>
    </row>
    <row r="16" s="76" customFormat="1" ht="20.1" customHeight="1">
      <c r="A16" s="44" t="s">
        <v>262</v>
      </c>
    </row>
    <row r="17" s="76" customFormat="1" ht="20.1" customHeight="1">
      <c r="A17" s="44" t="s">
        <v>239</v>
      </c>
    </row>
    <row r="18" s="76" customFormat="1" ht="20.1" customHeight="1">
      <c r="A18" s="44" t="s">
        <v>263</v>
      </c>
    </row>
    <row r="19" s="76" customFormat="1" ht="20.1" customHeight="1">
      <c r="A19" s="44" t="s">
        <v>240</v>
      </c>
    </row>
    <row r="20" s="76" customFormat="1" ht="20.1" customHeight="1">
      <c r="A20" s="44" t="s">
        <v>241</v>
      </c>
    </row>
    <row r="21" s="76" customFormat="1" ht="20.1" customHeight="1">
      <c r="A21" s="44" t="s">
        <v>260</v>
      </c>
    </row>
    <row r="22" s="76" customFormat="1" ht="20.1" customHeight="1">
      <c r="A22" s="44" t="s">
        <v>242</v>
      </c>
    </row>
    <row r="23" s="76" customFormat="1" ht="20.1" customHeight="1">
      <c r="A23" s="44" t="s">
        <v>253</v>
      </c>
    </row>
    <row r="24" s="76" customFormat="1" ht="20.1" customHeight="1">
      <c r="A24" s="44" t="s">
        <v>254</v>
      </c>
    </row>
    <row r="25" ht="20.1" customHeight="1">
      <c r="A25" s="44" t="s">
        <v>252</v>
      </c>
    </row>
    <row r="26" s="20" customFormat="1" ht="15" customHeight="1">
      <c r="A26" s="30"/>
    </row>
    <row r="27" ht="30" customHeight="1">
      <c r="A27" s="23" t="s">
        <v>130</v>
      </c>
    </row>
    <row r="28" s="76" customFormat="1" ht="20.1" customHeight="1">
      <c r="A28" s="45" t="s">
        <v>246</v>
      </c>
    </row>
    <row r="29" s="76" customFormat="1" ht="20.1" customHeight="1">
      <c r="A29" s="44" t="s">
        <v>247</v>
      </c>
    </row>
    <row r="30" s="76" customFormat="1" ht="20.1" customHeight="1">
      <c r="A30" s="44" t="s">
        <v>248</v>
      </c>
    </row>
    <row r="31" s="76" customFormat="1" ht="20.1" customHeight="1">
      <c r="A31" s="44" t="s">
        <v>243</v>
      </c>
    </row>
    <row r="32" s="76" customFormat="1" ht="20.1" customHeight="1">
      <c r="A32" s="44" t="s">
        <v>264</v>
      </c>
    </row>
    <row r="33" ht="20.1" customHeight="1">
      <c r="A33" s="44" t="s">
        <v>244</v>
      </c>
    </row>
    <row r="34" s="76" customFormat="1" ht="20.1" customHeight="1">
      <c r="A34" s="44" t="s">
        <v>245</v>
      </c>
    </row>
    <row r="35" s="76" customFormat="1" ht="20.1" customHeight="1">
      <c r="A35" s="44" t="s">
        <v>249</v>
      </c>
    </row>
    <row r="36" ht="20.1" customHeight="1">
      <c r="A36" s="44" t="s">
        <v>265</v>
      </c>
    </row>
    <row r="37" ht="20.1" customHeight="1">
      <c r="A37" s="44" t="s">
        <v>250</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workbookViewId="0" topLeftCell="A1"/>
  </sheetViews>
  <sheetFormatPr defaultColWidth="8.8515625" defaultRowHeight="15"/>
  <cols>
    <col min="1" max="1" width="50.7109375" style="6" customWidth="1"/>
    <col min="2" max="5" width="12.7109375" style="6" customWidth="1"/>
    <col min="6" max="6" width="27.7109375" style="6" customWidth="1"/>
    <col min="7" max="16384" width="8.8515625" style="6" customWidth="1"/>
  </cols>
  <sheetData>
    <row r="1" spans="1:6" ht="15">
      <c r="A1" s="34" t="s">
        <v>202</v>
      </c>
      <c r="C1" s="48"/>
      <c r="D1" s="48"/>
      <c r="E1" s="48"/>
      <c r="F1" s="48"/>
    </row>
    <row r="2" ht="15">
      <c r="A2" s="24" t="s">
        <v>131</v>
      </c>
    </row>
    <row r="3" ht="15">
      <c r="A3" s="24"/>
    </row>
    <row r="4" spans="1:6" s="34" customFormat="1" ht="30" customHeight="1">
      <c r="A4" s="7" t="s">
        <v>83</v>
      </c>
      <c r="B4" s="7" t="s">
        <v>88</v>
      </c>
      <c r="C4" s="7" t="s">
        <v>84</v>
      </c>
      <c r="D4" s="7" t="s">
        <v>85</v>
      </c>
      <c r="E4" s="7" t="s">
        <v>106</v>
      </c>
      <c r="F4" s="7" t="s">
        <v>137</v>
      </c>
    </row>
    <row r="5" spans="1:6" ht="30" customHeight="1">
      <c r="A5" s="12" t="s">
        <v>138</v>
      </c>
      <c r="B5" s="85">
        <v>78.4</v>
      </c>
      <c r="C5" s="85">
        <v>87</v>
      </c>
      <c r="D5" s="85" t="s">
        <v>228</v>
      </c>
      <c r="E5" s="85">
        <v>91.5365091703017</v>
      </c>
      <c r="F5" s="59" t="s">
        <v>139</v>
      </c>
    </row>
    <row r="6" spans="1:6" ht="30" customHeight="1">
      <c r="A6" s="12" t="s">
        <v>140</v>
      </c>
      <c r="B6" s="85">
        <v>71.5</v>
      </c>
      <c r="C6" s="85">
        <v>76.4</v>
      </c>
      <c r="D6" s="85" t="s">
        <v>229</v>
      </c>
      <c r="E6" s="85">
        <v>75.3319314383749</v>
      </c>
      <c r="F6" s="59" t="s">
        <v>139</v>
      </c>
    </row>
    <row r="7" spans="1:6" ht="30" customHeight="1">
      <c r="A7" s="12" t="s">
        <v>141</v>
      </c>
      <c r="B7" s="85">
        <v>46.1</v>
      </c>
      <c r="C7" s="85">
        <v>47.1</v>
      </c>
      <c r="D7" s="85" t="s">
        <v>230</v>
      </c>
      <c r="E7" s="85">
        <v>50.4682764223951</v>
      </c>
      <c r="F7" s="59" t="s">
        <v>142</v>
      </c>
    </row>
    <row r="8" spans="1:6" ht="30" customHeight="1">
      <c r="A8" s="12" t="s">
        <v>143</v>
      </c>
      <c r="B8" s="85">
        <v>50.8</v>
      </c>
      <c r="C8" s="85">
        <v>52.6</v>
      </c>
      <c r="D8" s="85" t="s">
        <v>231</v>
      </c>
      <c r="E8" s="85">
        <v>56.6523217036231</v>
      </c>
      <c r="F8" s="59" t="s">
        <v>144</v>
      </c>
    </row>
    <row r="9" spans="1:6" ht="30" customHeight="1">
      <c r="A9" s="12" t="s">
        <v>134</v>
      </c>
      <c r="B9" s="85">
        <v>15.5</v>
      </c>
      <c r="C9" s="85">
        <v>11.2</v>
      </c>
      <c r="D9" s="85" t="s">
        <v>232</v>
      </c>
      <c r="E9" s="85">
        <v>8.96482145246594</v>
      </c>
      <c r="F9" s="59" t="s">
        <v>145</v>
      </c>
    </row>
    <row r="10" spans="1:6" ht="30" customHeight="1">
      <c r="A10" s="12" t="s">
        <v>135</v>
      </c>
      <c r="B10" s="86">
        <v>423</v>
      </c>
      <c r="C10" s="86">
        <v>512</v>
      </c>
      <c r="D10" s="86" t="s">
        <v>233</v>
      </c>
      <c r="E10" s="86">
        <v>417.748738014442</v>
      </c>
      <c r="F10" s="59" t="s">
        <v>146</v>
      </c>
    </row>
    <row r="11" spans="1:6" ht="30" customHeight="1">
      <c r="A11" s="12" t="s">
        <v>136</v>
      </c>
      <c r="B11" s="86">
        <v>596</v>
      </c>
      <c r="C11" s="86">
        <v>430</v>
      </c>
      <c r="D11" s="86" t="s">
        <v>234</v>
      </c>
      <c r="E11" s="86">
        <v>495.901781969408</v>
      </c>
      <c r="F11" s="59" t="s">
        <v>146</v>
      </c>
    </row>
    <row r="12" spans="1:6" ht="30" customHeight="1">
      <c r="A12" s="12" t="s">
        <v>147</v>
      </c>
      <c r="B12" s="85">
        <v>7.3</v>
      </c>
      <c r="C12" s="85" t="s">
        <v>235</v>
      </c>
      <c r="D12" s="85" t="s">
        <v>236</v>
      </c>
      <c r="E12" s="85">
        <v>15.425503914361</v>
      </c>
      <c r="F12" s="59" t="s">
        <v>148</v>
      </c>
    </row>
    <row r="26" spans="2:5" ht="15">
      <c r="B26" s="87"/>
      <c r="C26" s="87"/>
      <c r="D26" s="87"/>
      <c r="E26" s="87"/>
    </row>
    <row r="27" spans="2:5" ht="15">
      <c r="B27" s="87"/>
      <c r="C27" s="87"/>
      <c r="D27" s="87"/>
      <c r="E27" s="87"/>
    </row>
    <row r="28" spans="2:5" ht="15">
      <c r="B28" s="87"/>
      <c r="C28" s="87"/>
      <c r="D28" s="87"/>
      <c r="E28" s="87"/>
    </row>
    <row r="29" spans="2:5" ht="15">
      <c r="B29" s="87"/>
      <c r="C29" s="87"/>
      <c r="D29" s="87"/>
      <c r="E29" s="87"/>
    </row>
    <row r="30" spans="2:5" ht="15">
      <c r="B30" s="87"/>
      <c r="C30" s="87"/>
      <c r="D30" s="87"/>
      <c r="E30" s="87"/>
    </row>
    <row r="31" spans="2:5" ht="15">
      <c r="B31" s="87"/>
      <c r="C31" s="87"/>
      <c r="D31" s="87"/>
      <c r="E31" s="87"/>
    </row>
    <row r="32" spans="2:5" ht="15">
      <c r="B32" s="87"/>
      <c r="C32" s="87"/>
      <c r="D32" s="87"/>
      <c r="E32" s="87"/>
    </row>
    <row r="33" spans="2:5" ht="15">
      <c r="B33" s="87"/>
      <c r="C33" s="87"/>
      <c r="D33" s="87"/>
      <c r="E33" s="87"/>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GAGEL Sabine (ESTAT)</dc:creator>
  <cp:keywords/>
  <dc:description/>
  <cp:lastModifiedBy>CAYOTTE Elodie (ESTAT)</cp:lastModifiedBy>
  <cp:lastPrinted>2023-03-01T10:15:02Z</cp:lastPrinted>
  <dcterms:created xsi:type="dcterms:W3CDTF">2016-07-21T15:32:48Z</dcterms:created>
  <dcterms:modified xsi:type="dcterms:W3CDTF">2024-06-10T12:17:04Z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2024-06-10T12:17:04Z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ccb877c3-9c3a-4f36-8e7c-abd3d7e17e5c</vt:lpwstr>
  </property>
  <property fmtid="{D5CDD505-2E9C-101B-9397-08002B2CF9AE}" pid="8" name="MSIP_Label_6bd9ddd1-4d20-43f6-abfa-fc3c07406f94_ContentBits">
    <vt:lpwstr>0</vt:lpwstr>
  </property>
</Properties>
</file>